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d7897e9350882158/Business/ETC/Consulting/Thompson Charles/Hibiscus/Examples of data/"/>
    </mc:Choice>
  </mc:AlternateContent>
  <xr:revisionPtr revIDLastSave="18" documentId="114_{591BD459-0EF9-4EC3-9D89-F6E034589D3B}" xr6:coauthVersionLast="47" xr6:coauthVersionMax="47" xr10:uidLastSave="{9700763D-BA43-45D0-8224-61C269B84414}"/>
  <bookViews>
    <workbookView xWindow="-96" yWindow="-96" windowWidth="23232" windowHeight="12432" activeTab="2" xr2:uid="{00000000-000D-0000-FFFF-FFFF00000000}"/>
  </bookViews>
  <sheets>
    <sheet name="Table" sheetId="1" r:id="rId1"/>
    <sheet name="Pivots" sheetId="2" r:id="rId2"/>
    <sheet name="Tables" sheetId="3" r:id="rId3"/>
  </sheets>
  <definedNames>
    <definedName name="_xlnm.Print_Area" localSheetId="2">Tables!$A$1:$Q$27</definedName>
    <definedName name="Slicer_Cottage">#N/A</definedName>
    <definedName name="Slicer_Month2">#N/A</definedName>
    <definedName name="Slicer_Name">#N/A</definedName>
    <definedName name="Slicer_Quarter">#N/A</definedName>
    <definedName name="Slicer_Week">#N/A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B2" i="1"/>
  <c r="B3" i="1" s="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M1744" i="1"/>
  <c r="L1744" i="1" s="1"/>
  <c r="M1745" i="1"/>
  <c r="L1745" i="1" s="1"/>
  <c r="M1746" i="1"/>
  <c r="L1746" i="1" s="1"/>
  <c r="M1747" i="1"/>
  <c r="L1747" i="1" s="1"/>
  <c r="M1748" i="1"/>
  <c r="L1748" i="1" s="1"/>
  <c r="M1749" i="1"/>
  <c r="L1749" i="1" s="1"/>
  <c r="M1750" i="1"/>
  <c r="L1750" i="1" s="1"/>
  <c r="M1751" i="1"/>
  <c r="L1751" i="1" s="1"/>
  <c r="N1744" i="1"/>
  <c r="N1745" i="1"/>
  <c r="N1746" i="1"/>
  <c r="N1747" i="1"/>
  <c r="N1748" i="1"/>
  <c r="N1749" i="1"/>
  <c r="N1750" i="1"/>
  <c r="N1751" i="1"/>
  <c r="O1744" i="1"/>
  <c r="O1745" i="1"/>
  <c r="O1746" i="1"/>
  <c r="O1747" i="1"/>
  <c r="O1748" i="1"/>
  <c r="O1749" i="1"/>
  <c r="O1750" i="1"/>
  <c r="O1751" i="1"/>
  <c r="P1744" i="1"/>
  <c r="P1745" i="1"/>
  <c r="P1746" i="1"/>
  <c r="P1747" i="1"/>
  <c r="P1748" i="1"/>
  <c r="P1749" i="1"/>
  <c r="P1750" i="1"/>
  <c r="P1751" i="1"/>
  <c r="Q1744" i="1"/>
  <c r="Q1745" i="1"/>
  <c r="Q1746" i="1"/>
  <c r="Q1747" i="1"/>
  <c r="Q1748" i="1"/>
  <c r="Q1749" i="1"/>
  <c r="Q1750" i="1"/>
  <c r="Q1751" i="1"/>
  <c r="R1744" i="1"/>
  <c r="R1745" i="1"/>
  <c r="R1746" i="1"/>
  <c r="R1747" i="1"/>
  <c r="R1748" i="1"/>
  <c r="R1749" i="1"/>
  <c r="R1750" i="1"/>
  <c r="R1751" i="1"/>
  <c r="F1751" i="1"/>
  <c r="F1750" i="1"/>
  <c r="F1749" i="1"/>
  <c r="F1748" i="1"/>
  <c r="F1747" i="1"/>
  <c r="F1746" i="1"/>
  <c r="F1745" i="1"/>
  <c r="F1744" i="1"/>
  <c r="M1734" i="1"/>
  <c r="L1734" i="1" s="1"/>
  <c r="M1738" i="1"/>
  <c r="L1738" i="1" s="1"/>
  <c r="M1739" i="1"/>
  <c r="L1739" i="1" s="1"/>
  <c r="M1742" i="1"/>
  <c r="L1742" i="1" s="1"/>
  <c r="M1743" i="1"/>
  <c r="L1743" i="1" s="1"/>
  <c r="M1729" i="1"/>
  <c r="L1729" i="1" s="1"/>
  <c r="M1730" i="1"/>
  <c r="L1730" i="1" s="1"/>
  <c r="M1731" i="1"/>
  <c r="L1731" i="1" s="1"/>
  <c r="M1732" i="1"/>
  <c r="L1732" i="1" s="1"/>
  <c r="M1733" i="1"/>
  <c r="L1733" i="1" s="1"/>
  <c r="M1735" i="1"/>
  <c r="L1735" i="1" s="1"/>
  <c r="M1736" i="1"/>
  <c r="L1736" i="1" s="1"/>
  <c r="M1737" i="1"/>
  <c r="L1737" i="1" s="1"/>
  <c r="M1740" i="1"/>
  <c r="L1740" i="1" s="1"/>
  <c r="M1741" i="1"/>
  <c r="L1741" i="1" s="1"/>
  <c r="N1729" i="1"/>
  <c r="N1730" i="1"/>
  <c r="N1731" i="1"/>
  <c r="N1732" i="1"/>
  <c r="N1733" i="1"/>
  <c r="N1734" i="1"/>
  <c r="N1735" i="1"/>
  <c r="N1736" i="1"/>
  <c r="N1737" i="1"/>
  <c r="N1738" i="1"/>
  <c r="N1739" i="1"/>
  <c r="N1740" i="1"/>
  <c r="N1741" i="1"/>
  <c r="N1742" i="1"/>
  <c r="N1743" i="1"/>
  <c r="O1729" i="1"/>
  <c r="O1730" i="1"/>
  <c r="O1731" i="1"/>
  <c r="O1732" i="1"/>
  <c r="O1733" i="1"/>
  <c r="O1734" i="1"/>
  <c r="O1735" i="1"/>
  <c r="O1736" i="1"/>
  <c r="O1737" i="1"/>
  <c r="O1738" i="1"/>
  <c r="O1739" i="1"/>
  <c r="O1740" i="1"/>
  <c r="O1741" i="1"/>
  <c r="O1742" i="1"/>
  <c r="O1743" i="1"/>
  <c r="P1729" i="1"/>
  <c r="P1730" i="1"/>
  <c r="Q1730" i="1" s="1"/>
  <c r="P1731" i="1"/>
  <c r="Q1731" i="1" s="1"/>
  <c r="P1732" i="1"/>
  <c r="Q1732" i="1" s="1"/>
  <c r="P1733" i="1"/>
  <c r="Q1733" i="1" s="1"/>
  <c r="P1734" i="1"/>
  <c r="Q1734" i="1" s="1"/>
  <c r="P1735" i="1"/>
  <c r="Q1735" i="1" s="1"/>
  <c r="P1736" i="1"/>
  <c r="Q1736" i="1" s="1"/>
  <c r="P1737" i="1"/>
  <c r="Q1737" i="1" s="1"/>
  <c r="P1738" i="1"/>
  <c r="Q1738" i="1" s="1"/>
  <c r="P1739" i="1"/>
  <c r="Q1739" i="1" s="1"/>
  <c r="P1740" i="1"/>
  <c r="Q1740" i="1" s="1"/>
  <c r="P1741" i="1"/>
  <c r="Q1741" i="1" s="1"/>
  <c r="P1742" i="1"/>
  <c r="Q1742" i="1" s="1"/>
  <c r="P1743" i="1"/>
  <c r="Q1743" i="1" s="1"/>
  <c r="Q1729" i="1"/>
  <c r="R1729" i="1"/>
  <c r="R1730" i="1"/>
  <c r="R1731" i="1"/>
  <c r="R1732" i="1"/>
  <c r="R1733" i="1"/>
  <c r="R1734" i="1"/>
  <c r="R1735" i="1"/>
  <c r="R1736" i="1"/>
  <c r="R1737" i="1"/>
  <c r="R1738" i="1"/>
  <c r="R1739" i="1"/>
  <c r="R1740" i="1"/>
  <c r="R1741" i="1"/>
  <c r="R1742" i="1"/>
  <c r="R1743" i="1"/>
  <c r="F1743" i="1"/>
  <c r="F1742" i="1"/>
  <c r="F1741" i="1"/>
  <c r="F1740" i="1"/>
  <c r="F1739" i="1"/>
  <c r="F1738" i="1"/>
  <c r="F1737" i="1"/>
  <c r="F1736" i="1"/>
  <c r="F1735" i="1"/>
  <c r="F1734" i="1"/>
  <c r="F1733" i="1"/>
  <c r="F1732" i="1"/>
  <c r="F1731" i="1"/>
  <c r="F1730" i="1"/>
  <c r="F1729" i="1"/>
  <c r="M1726" i="1"/>
  <c r="L1726" i="1" s="1"/>
  <c r="M1720" i="1"/>
  <c r="L1720" i="1" s="1"/>
  <c r="M1721" i="1"/>
  <c r="L1721" i="1" s="1"/>
  <c r="M1722" i="1"/>
  <c r="L1722" i="1" s="1"/>
  <c r="M1723" i="1"/>
  <c r="L1723" i="1" s="1"/>
  <c r="M1724" i="1"/>
  <c r="L1724" i="1" s="1"/>
  <c r="M1725" i="1"/>
  <c r="L1725" i="1" s="1"/>
  <c r="M1727" i="1"/>
  <c r="L1727" i="1" s="1"/>
  <c r="M1728" i="1"/>
  <c r="L1728" i="1" s="1"/>
  <c r="N1720" i="1"/>
  <c r="N1721" i="1"/>
  <c r="N1722" i="1"/>
  <c r="N1723" i="1"/>
  <c r="N1724" i="1"/>
  <c r="N1725" i="1"/>
  <c r="N1726" i="1"/>
  <c r="N1727" i="1"/>
  <c r="N1728" i="1"/>
  <c r="O1720" i="1"/>
  <c r="O1721" i="1"/>
  <c r="O1722" i="1"/>
  <c r="O1723" i="1"/>
  <c r="O1724" i="1"/>
  <c r="O1725" i="1"/>
  <c r="O1726" i="1"/>
  <c r="O1727" i="1"/>
  <c r="O1728" i="1"/>
  <c r="P1720" i="1"/>
  <c r="Q1720" i="1" s="1"/>
  <c r="P1721" i="1"/>
  <c r="Q1721" i="1" s="1"/>
  <c r="P1722" i="1"/>
  <c r="Q1722" i="1" s="1"/>
  <c r="P1723" i="1"/>
  <c r="Q1723" i="1" s="1"/>
  <c r="P1724" i="1"/>
  <c r="Q1724" i="1" s="1"/>
  <c r="P1725" i="1"/>
  <c r="Q1725" i="1" s="1"/>
  <c r="P1726" i="1"/>
  <c r="Q1726" i="1" s="1"/>
  <c r="P1727" i="1"/>
  <c r="Q1727" i="1" s="1"/>
  <c r="P1728" i="1"/>
  <c r="Q1728" i="1" s="1"/>
  <c r="R1720" i="1"/>
  <c r="R1721" i="1"/>
  <c r="R1722" i="1"/>
  <c r="R1723" i="1"/>
  <c r="R1724" i="1"/>
  <c r="R1725" i="1"/>
  <c r="R1726" i="1"/>
  <c r="R1727" i="1"/>
  <c r="R1728" i="1"/>
  <c r="F1728" i="1"/>
  <c r="F1727" i="1"/>
  <c r="F1726" i="1"/>
  <c r="F1725" i="1"/>
  <c r="F1724" i="1"/>
  <c r="F1723" i="1"/>
  <c r="F1722" i="1"/>
  <c r="F1721" i="1"/>
  <c r="F1720" i="1"/>
  <c r="M1705" i="1"/>
  <c r="L1705" i="1" s="1"/>
  <c r="M1706" i="1"/>
  <c r="L1706" i="1" s="1"/>
  <c r="M1707" i="1"/>
  <c r="L1707" i="1" s="1"/>
  <c r="M1708" i="1"/>
  <c r="L1708" i="1" s="1"/>
  <c r="M1709" i="1"/>
  <c r="L1709" i="1" s="1"/>
  <c r="M1710" i="1"/>
  <c r="L1710" i="1" s="1"/>
  <c r="M1711" i="1"/>
  <c r="L1711" i="1" s="1"/>
  <c r="M1712" i="1"/>
  <c r="L1712" i="1" s="1"/>
  <c r="M1713" i="1"/>
  <c r="L1713" i="1" s="1"/>
  <c r="M1714" i="1"/>
  <c r="L1714" i="1" s="1"/>
  <c r="M1715" i="1"/>
  <c r="L1715" i="1" s="1"/>
  <c r="M1716" i="1"/>
  <c r="L1716" i="1" s="1"/>
  <c r="M1717" i="1"/>
  <c r="L1717" i="1" s="1"/>
  <c r="M1718" i="1"/>
  <c r="L1718" i="1" s="1"/>
  <c r="M1719" i="1"/>
  <c r="L1719" i="1" s="1"/>
  <c r="N1705" i="1"/>
  <c r="N1706" i="1"/>
  <c r="N1707" i="1"/>
  <c r="N1708" i="1"/>
  <c r="N1709" i="1"/>
  <c r="N1710" i="1"/>
  <c r="N1711" i="1"/>
  <c r="N1712" i="1"/>
  <c r="N1713" i="1"/>
  <c r="N1714" i="1"/>
  <c r="N1715" i="1"/>
  <c r="N1716" i="1"/>
  <c r="N1717" i="1"/>
  <c r="N1718" i="1"/>
  <c r="N1719" i="1"/>
  <c r="O1705" i="1"/>
  <c r="O1706" i="1"/>
  <c r="O1707" i="1"/>
  <c r="O1708" i="1"/>
  <c r="O1709" i="1"/>
  <c r="O1710" i="1"/>
  <c r="O1711" i="1"/>
  <c r="O1712" i="1"/>
  <c r="O1713" i="1"/>
  <c r="O1714" i="1"/>
  <c r="O1715" i="1"/>
  <c r="O1716" i="1"/>
  <c r="O1717" i="1"/>
  <c r="O1718" i="1"/>
  <c r="O1719" i="1"/>
  <c r="P1705" i="1"/>
  <c r="Q1705" i="1" s="1"/>
  <c r="P1706" i="1"/>
  <c r="Q1706" i="1" s="1"/>
  <c r="P1707" i="1"/>
  <c r="Q1707" i="1" s="1"/>
  <c r="P1708" i="1"/>
  <c r="Q1708" i="1" s="1"/>
  <c r="P1709" i="1"/>
  <c r="Q1709" i="1" s="1"/>
  <c r="P1710" i="1"/>
  <c r="Q1710" i="1" s="1"/>
  <c r="P1711" i="1"/>
  <c r="Q1711" i="1" s="1"/>
  <c r="P1712" i="1"/>
  <c r="Q1712" i="1" s="1"/>
  <c r="P1713" i="1"/>
  <c r="Q1713" i="1" s="1"/>
  <c r="P1714" i="1"/>
  <c r="Q1714" i="1" s="1"/>
  <c r="P1715" i="1"/>
  <c r="Q1715" i="1" s="1"/>
  <c r="P1716" i="1"/>
  <c r="Q1716" i="1" s="1"/>
  <c r="P1717" i="1"/>
  <c r="Q1717" i="1" s="1"/>
  <c r="P1718" i="1"/>
  <c r="Q1718" i="1" s="1"/>
  <c r="P1719" i="1"/>
  <c r="Q1719" i="1" s="1"/>
  <c r="R1705" i="1"/>
  <c r="R1706" i="1"/>
  <c r="R1707" i="1"/>
  <c r="R1708" i="1"/>
  <c r="R1709" i="1"/>
  <c r="R1710" i="1"/>
  <c r="R1711" i="1"/>
  <c r="R1712" i="1"/>
  <c r="R1713" i="1"/>
  <c r="R1714" i="1"/>
  <c r="R1715" i="1"/>
  <c r="R1716" i="1"/>
  <c r="R1717" i="1"/>
  <c r="R1718" i="1"/>
  <c r="R1719" i="1"/>
  <c r="F1719" i="1"/>
  <c r="F1718" i="1"/>
  <c r="F1717" i="1"/>
  <c r="F1716" i="1"/>
  <c r="F1715" i="1"/>
  <c r="F1714" i="1"/>
  <c r="F1713" i="1"/>
  <c r="F1712" i="1"/>
  <c r="F1711" i="1"/>
  <c r="F1710" i="1"/>
  <c r="F1709" i="1"/>
  <c r="F1708" i="1"/>
  <c r="F1707" i="1"/>
  <c r="F1706" i="1"/>
  <c r="F1705" i="1"/>
  <c r="M1701" i="1"/>
  <c r="L1701" i="1" s="1"/>
  <c r="M1702" i="1"/>
  <c r="L1702" i="1" s="1"/>
  <c r="M1703" i="1"/>
  <c r="L1703" i="1" s="1"/>
  <c r="M1704" i="1"/>
  <c r="L1704" i="1" s="1"/>
  <c r="N1701" i="1"/>
  <c r="N1702" i="1"/>
  <c r="N1703" i="1"/>
  <c r="N1704" i="1"/>
  <c r="O1701" i="1"/>
  <c r="O1702" i="1"/>
  <c r="O1703" i="1"/>
  <c r="O1704" i="1"/>
  <c r="P1701" i="1"/>
  <c r="Q1701" i="1" s="1"/>
  <c r="P1702" i="1"/>
  <c r="Q1702" i="1"/>
  <c r="P1703" i="1"/>
  <c r="Q1703" i="1" s="1"/>
  <c r="P1704" i="1"/>
  <c r="Q1704" i="1" s="1"/>
  <c r="R1701" i="1"/>
  <c r="R1702" i="1"/>
  <c r="R1703" i="1"/>
  <c r="R1704" i="1"/>
  <c r="M1694" i="1"/>
  <c r="L1694" i="1" s="1"/>
  <c r="M1695" i="1"/>
  <c r="L1695" i="1" s="1"/>
  <c r="M1696" i="1"/>
  <c r="L1696" i="1" s="1"/>
  <c r="M1697" i="1"/>
  <c r="L1697" i="1" s="1"/>
  <c r="M1698" i="1"/>
  <c r="L1698" i="1" s="1"/>
  <c r="M1699" i="1"/>
  <c r="L1699" i="1" s="1"/>
  <c r="M1700" i="1"/>
  <c r="L1700" i="1" s="1"/>
  <c r="N1694" i="1"/>
  <c r="N1695" i="1"/>
  <c r="N1696" i="1"/>
  <c r="N1697" i="1"/>
  <c r="N1698" i="1"/>
  <c r="N1699" i="1"/>
  <c r="N1700" i="1"/>
  <c r="O1694" i="1"/>
  <c r="O1695" i="1"/>
  <c r="O1696" i="1"/>
  <c r="O1697" i="1"/>
  <c r="O1698" i="1"/>
  <c r="O1699" i="1"/>
  <c r="O1700" i="1"/>
  <c r="P1694" i="1"/>
  <c r="Q1694" i="1" s="1"/>
  <c r="P1695" i="1"/>
  <c r="Q1695" i="1" s="1"/>
  <c r="P1696" i="1"/>
  <c r="Q1696" i="1" s="1"/>
  <c r="P1697" i="1"/>
  <c r="Q1697" i="1" s="1"/>
  <c r="P1698" i="1"/>
  <c r="Q1698" i="1" s="1"/>
  <c r="P1699" i="1"/>
  <c r="Q1699" i="1" s="1"/>
  <c r="P1700" i="1"/>
  <c r="Q1700" i="1" s="1"/>
  <c r="R1694" i="1"/>
  <c r="R1695" i="1"/>
  <c r="R1696" i="1"/>
  <c r="R1697" i="1"/>
  <c r="R1698" i="1"/>
  <c r="R1699" i="1"/>
  <c r="R1700" i="1"/>
  <c r="F1700" i="1"/>
  <c r="F1699" i="1"/>
  <c r="F1698" i="1"/>
  <c r="F1697" i="1"/>
  <c r="F1696" i="1"/>
  <c r="F1695" i="1"/>
  <c r="F1694" i="1"/>
  <c r="M1689" i="1"/>
  <c r="L1689" i="1" s="1"/>
  <c r="M1690" i="1"/>
  <c r="L1690" i="1" s="1"/>
  <c r="M1691" i="1"/>
  <c r="L1691" i="1" s="1"/>
  <c r="M1692" i="1"/>
  <c r="L1692" i="1" s="1"/>
  <c r="M1693" i="1"/>
  <c r="L1693" i="1" s="1"/>
  <c r="N1689" i="1"/>
  <c r="N1690" i="1"/>
  <c r="N1691" i="1"/>
  <c r="N1692" i="1"/>
  <c r="N1693" i="1"/>
  <c r="O1689" i="1"/>
  <c r="O1690" i="1"/>
  <c r="O1691" i="1"/>
  <c r="O1692" i="1"/>
  <c r="O1693" i="1"/>
  <c r="P1689" i="1"/>
  <c r="Q1689" i="1" s="1"/>
  <c r="P1690" i="1"/>
  <c r="Q1690" i="1" s="1"/>
  <c r="P1691" i="1"/>
  <c r="Q1691" i="1" s="1"/>
  <c r="P1692" i="1"/>
  <c r="Q1692" i="1" s="1"/>
  <c r="P1693" i="1"/>
  <c r="Q1693" i="1" s="1"/>
  <c r="R1689" i="1"/>
  <c r="R1690" i="1"/>
  <c r="R1691" i="1"/>
  <c r="R1692" i="1"/>
  <c r="R169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P2" i="1"/>
  <c r="Q2" i="1" s="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3" i="1"/>
  <c r="Q233" i="1" s="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Q647" i="1" s="1"/>
  <c r="P648" i="1"/>
  <c r="Q648" i="1" s="1"/>
  <c r="P649" i="1"/>
  <c r="Q649" i="1" s="1"/>
  <c r="P650" i="1"/>
  <c r="Q650" i="1" s="1"/>
  <c r="P651" i="1"/>
  <c r="Q651" i="1" s="1"/>
  <c r="P652" i="1"/>
  <c r="Q652" i="1" s="1"/>
  <c r="P653" i="1"/>
  <c r="Q653" i="1" s="1"/>
  <c r="P654" i="1"/>
  <c r="Q654" i="1" s="1"/>
  <c r="P655" i="1"/>
  <c r="Q655" i="1" s="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5" i="1"/>
  <c r="Q695" i="1" s="1"/>
  <c r="P696" i="1"/>
  <c r="Q696"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P789" i="1"/>
  <c r="Q789" i="1" s="1"/>
  <c r="P790" i="1"/>
  <c r="Q790" i="1" s="1"/>
  <c r="P791" i="1"/>
  <c r="Q791" i="1" s="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c r="P874" i="1"/>
  <c r="Q874" i="1" s="1"/>
  <c r="P875" i="1"/>
  <c r="Q875" i="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c r="P890" i="1"/>
  <c r="Q890" i="1" s="1"/>
  <c r="P891" i="1"/>
  <c r="Q891" i="1" s="1"/>
  <c r="P892" i="1"/>
  <c r="Q892" i="1" s="1"/>
  <c r="P893" i="1"/>
  <c r="Q893" i="1" s="1"/>
  <c r="P894" i="1"/>
  <c r="Q894" i="1"/>
  <c r="P895" i="1"/>
  <c r="Q895" i="1" s="1"/>
  <c r="P896" i="1"/>
  <c r="Q896" i="1" s="1"/>
  <c r="P897" i="1"/>
  <c r="Q897" i="1" s="1"/>
  <c r="P898" i="1"/>
  <c r="Q898" i="1" s="1"/>
  <c r="P899" i="1"/>
  <c r="Q899" i="1" s="1"/>
  <c r="P900" i="1"/>
  <c r="Q900" i="1" s="1"/>
  <c r="P901" i="1"/>
  <c r="Q901" i="1"/>
  <c r="P902" i="1"/>
  <c r="Q902" i="1" s="1"/>
  <c r="P903" i="1"/>
  <c r="Q903" i="1" s="1"/>
  <c r="P904" i="1"/>
  <c r="Q904" i="1" s="1"/>
  <c r="P905" i="1"/>
  <c r="Q905" i="1"/>
  <c r="P906" i="1"/>
  <c r="Q906" i="1" s="1"/>
  <c r="P907" i="1"/>
  <c r="Q907" i="1" s="1"/>
  <c r="P908" i="1"/>
  <c r="Q908" i="1" s="1"/>
  <c r="P909" i="1"/>
  <c r="Q909" i="1" s="1"/>
  <c r="P910" i="1"/>
  <c r="Q910" i="1" s="1"/>
  <c r="P911" i="1"/>
  <c r="Q911" i="1"/>
  <c r="P912" i="1"/>
  <c r="Q912" i="1" s="1"/>
  <c r="P913" i="1"/>
  <c r="Q913" i="1" s="1"/>
  <c r="P914" i="1"/>
  <c r="Q914" i="1" s="1"/>
  <c r="P915" i="1"/>
  <c r="Q915" i="1" s="1"/>
  <c r="P916" i="1"/>
  <c r="Q916" i="1" s="1"/>
  <c r="P917" i="1"/>
  <c r="Q917" i="1" s="1"/>
  <c r="P918" i="1"/>
  <c r="Q918" i="1" s="1"/>
  <c r="P919" i="1"/>
  <c r="Q919" i="1"/>
  <c r="P920" i="1"/>
  <c r="Q920" i="1" s="1"/>
  <c r="P921" i="1"/>
  <c r="Q921" i="1" s="1"/>
  <c r="P922" i="1"/>
  <c r="Q922" i="1" s="1"/>
  <c r="P923" i="1"/>
  <c r="Q923" i="1" s="1"/>
  <c r="P924" i="1"/>
  <c r="Q924" i="1" s="1"/>
  <c r="P925" i="1"/>
  <c r="Q925" i="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c r="P956" i="1"/>
  <c r="Q956" i="1" s="1"/>
  <c r="P957" i="1"/>
  <c r="Q957" i="1" s="1"/>
  <c r="P958" i="1"/>
  <c r="Q958" i="1" s="1"/>
  <c r="P959" i="1"/>
  <c r="Q959" i="1" s="1"/>
  <c r="P960" i="1"/>
  <c r="Q960" i="1" s="1"/>
  <c r="P961" i="1"/>
  <c r="Q961" i="1" s="1"/>
  <c r="P962" i="1"/>
  <c r="Q962" i="1" s="1"/>
  <c r="P963" i="1"/>
  <c r="Q963" i="1" s="1"/>
  <c r="P964" i="1"/>
  <c r="Q964" i="1" s="1"/>
  <c r="P965" i="1"/>
  <c r="Q965" i="1" s="1"/>
  <c r="P966" i="1"/>
  <c r="Q966" i="1"/>
  <c r="P967" i="1"/>
  <c r="Q967" i="1" s="1"/>
  <c r="P968" i="1"/>
  <c r="Q968" i="1" s="1"/>
  <c r="P969" i="1"/>
  <c r="Q969" i="1" s="1"/>
  <c r="P970" i="1"/>
  <c r="Q970" i="1" s="1"/>
  <c r="P971" i="1"/>
  <c r="Q971" i="1" s="1"/>
  <c r="P972" i="1"/>
  <c r="Q972" i="1" s="1"/>
  <c r="P973" i="1"/>
  <c r="Q973" i="1" s="1"/>
  <c r="P974" i="1"/>
  <c r="Q974" i="1" s="1"/>
  <c r="P975" i="1"/>
  <c r="Q975" i="1" s="1"/>
  <c r="P976" i="1"/>
  <c r="Q976" i="1" s="1"/>
  <c r="P977" i="1"/>
  <c r="Q977" i="1"/>
  <c r="P978" i="1"/>
  <c r="Q978" i="1" s="1"/>
  <c r="P979" i="1"/>
  <c r="Q979" i="1" s="1"/>
  <c r="P980" i="1"/>
  <c r="Q980" i="1" s="1"/>
  <c r="P981" i="1"/>
  <c r="Q981" i="1" s="1"/>
  <c r="P982" i="1"/>
  <c r="Q982" i="1" s="1"/>
  <c r="P983" i="1"/>
  <c r="Q983" i="1" s="1"/>
  <c r="P984" i="1"/>
  <c r="Q984" i="1" s="1"/>
  <c r="P985" i="1"/>
  <c r="Q985" i="1" s="1"/>
  <c r="P986" i="1"/>
  <c r="Q986" i="1"/>
  <c r="P987" i="1"/>
  <c r="Q987" i="1" s="1"/>
  <c r="P988" i="1"/>
  <c r="Q988" i="1" s="1"/>
  <c r="P989" i="1"/>
  <c r="Q989" i="1" s="1"/>
  <c r="P990" i="1"/>
  <c r="Q990" i="1" s="1"/>
  <c r="P991" i="1"/>
  <c r="Q991" i="1" s="1"/>
  <c r="P992" i="1"/>
  <c r="Q992" i="1" s="1"/>
  <c r="P993" i="1"/>
  <c r="Q993" i="1" s="1"/>
  <c r="P994" i="1"/>
  <c r="Q994" i="1" s="1"/>
  <c r="P995" i="1"/>
  <c r="Q995" i="1" s="1"/>
  <c r="P996" i="1"/>
  <c r="Q996" i="1" s="1"/>
  <c r="P997" i="1"/>
  <c r="Q997" i="1"/>
  <c r="P998" i="1"/>
  <c r="Q998" i="1" s="1"/>
  <c r="P999" i="1"/>
  <c r="Q999" i="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Q1017" i="1" s="1"/>
  <c r="P1018" i="1"/>
  <c r="Q1018" i="1" s="1"/>
  <c r="P1019" i="1"/>
  <c r="Q1019" i="1" s="1"/>
  <c r="P1020" i="1"/>
  <c r="Q1020" i="1" s="1"/>
  <c r="P1021" i="1"/>
  <c r="Q1021" i="1" s="1"/>
  <c r="P1022" i="1"/>
  <c r="Q1022" i="1"/>
  <c r="P1023" i="1"/>
  <c r="Q1023" i="1" s="1"/>
  <c r="P1024" i="1"/>
  <c r="Q1024" i="1" s="1"/>
  <c r="P1025" i="1"/>
  <c r="Q1025" i="1" s="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c r="P1042" i="1"/>
  <c r="Q1042" i="1" s="1"/>
  <c r="P1043" i="1"/>
  <c r="Q1043" i="1" s="1"/>
  <c r="P1044" i="1"/>
  <c r="Q1044" i="1" s="1"/>
  <c r="P1045" i="1"/>
  <c r="Q1045" i="1" s="1"/>
  <c r="P1046" i="1"/>
  <c r="Q1046" i="1" s="1"/>
  <c r="P1047" i="1"/>
  <c r="Q1047" i="1" s="1"/>
  <c r="P1048" i="1"/>
  <c r="Q1048" i="1" s="1"/>
  <c r="P1049" i="1"/>
  <c r="Q1049" i="1" s="1"/>
  <c r="P1050" i="1"/>
  <c r="Q1050" i="1"/>
  <c r="P1051" i="1"/>
  <c r="Q1051" i="1" s="1"/>
  <c r="P1052" i="1"/>
  <c r="Q1052" i="1" s="1"/>
  <c r="P1053" i="1"/>
  <c r="Q1053" i="1"/>
  <c r="P1054" i="1"/>
  <c r="Q1054" i="1" s="1"/>
  <c r="P1055" i="1"/>
  <c r="Q1055" i="1" s="1"/>
  <c r="P1056" i="1"/>
  <c r="Q1056" i="1" s="1"/>
  <c r="P1057" i="1"/>
  <c r="Q1057" i="1" s="1"/>
  <c r="P1058" i="1"/>
  <c r="Q1058" i="1" s="1"/>
  <c r="P1059" i="1"/>
  <c r="Q1059" i="1" s="1"/>
  <c r="P1060" i="1"/>
  <c r="Q1060" i="1" s="1"/>
  <c r="P1061" i="1"/>
  <c r="Q1061" i="1"/>
  <c r="P1062" i="1"/>
  <c r="Q1062" i="1" s="1"/>
  <c r="P1063" i="1"/>
  <c r="Q1063" i="1"/>
  <c r="P1064" i="1"/>
  <c r="Q1064" i="1" s="1"/>
  <c r="P1065" i="1"/>
  <c r="Q1065" i="1" s="1"/>
  <c r="P1066" i="1"/>
  <c r="Q1066" i="1" s="1"/>
  <c r="P1067" i="1"/>
  <c r="Q1067" i="1" s="1"/>
  <c r="P1068" i="1"/>
  <c r="Q1068" i="1" s="1"/>
  <c r="P1069" i="1"/>
  <c r="Q1069" i="1" s="1"/>
  <c r="P1070" i="1"/>
  <c r="Q1070" i="1" s="1"/>
  <c r="P1071" i="1"/>
  <c r="Q1071" i="1" s="1"/>
  <c r="P1072" i="1"/>
  <c r="Q1072" i="1" s="1"/>
  <c r="P1073" i="1"/>
  <c r="Q1073" i="1" s="1"/>
  <c r="P1074" i="1"/>
  <c r="Q1074" i="1"/>
  <c r="P1075" i="1"/>
  <c r="Q1075" i="1" s="1"/>
  <c r="P1076" i="1"/>
  <c r="Q1076" i="1" s="1"/>
  <c r="P1077" i="1"/>
  <c r="Q1077" i="1"/>
  <c r="P1078" i="1"/>
  <c r="Q1078" i="1" s="1"/>
  <c r="P1079" i="1"/>
  <c r="Q1079" i="1" s="1"/>
  <c r="P1080" i="1"/>
  <c r="Q1080" i="1" s="1"/>
  <c r="P1081" i="1"/>
  <c r="Q1081" i="1" s="1"/>
  <c r="P1082" i="1"/>
  <c r="Q1082" i="1" s="1"/>
  <c r="P1083" i="1"/>
  <c r="Q1083" i="1" s="1"/>
  <c r="P1084" i="1"/>
  <c r="Q1084" i="1" s="1"/>
  <c r="P1085" i="1"/>
  <c r="Q1085" i="1"/>
  <c r="P1086" i="1"/>
  <c r="Q1086" i="1" s="1"/>
  <c r="P1087" i="1"/>
  <c r="Q1087" i="1" s="1"/>
  <c r="P1088" i="1"/>
  <c r="Q1088" i="1" s="1"/>
  <c r="P1089" i="1"/>
  <c r="Q1089" i="1" s="1"/>
  <c r="P1090" i="1"/>
  <c r="Q1090" i="1" s="1"/>
  <c r="P1091" i="1"/>
  <c r="Q1091" i="1" s="1"/>
  <c r="P1092" i="1"/>
  <c r="Q1092" i="1" s="1"/>
  <c r="P1093" i="1"/>
  <c r="Q1093" i="1" s="1"/>
  <c r="P1094" i="1"/>
  <c r="Q1094" i="1"/>
  <c r="P1095" i="1"/>
  <c r="Q1095" i="1" s="1"/>
  <c r="P1096" i="1"/>
  <c r="Q1096" i="1" s="1"/>
  <c r="P1097" i="1"/>
  <c r="Q1097" i="1" s="1"/>
  <c r="P1098" i="1"/>
  <c r="Q1098" i="1" s="1"/>
  <c r="P1099" i="1"/>
  <c r="Q1099" i="1" s="1"/>
  <c r="P1100" i="1"/>
  <c r="Q1100" i="1" s="1"/>
  <c r="P1101" i="1"/>
  <c r="Q1101" i="1" s="1"/>
  <c r="P1102" i="1"/>
  <c r="Q1102" i="1" s="1"/>
  <c r="P1103" i="1"/>
  <c r="Q1103" i="1"/>
  <c r="P1104" i="1"/>
  <c r="Q1104" i="1" s="1"/>
  <c r="P1105" i="1"/>
  <c r="Q1105" i="1" s="1"/>
  <c r="P1106" i="1"/>
  <c r="Q1106" i="1"/>
  <c r="P1107" i="1"/>
  <c r="Q1107" i="1" s="1"/>
  <c r="P1108" i="1"/>
  <c r="Q1108" i="1" s="1"/>
  <c r="P1109" i="1"/>
  <c r="Q1109" i="1"/>
  <c r="P1110" i="1"/>
  <c r="Q1110" i="1" s="1"/>
  <c r="P1111" i="1"/>
  <c r="Q1111" i="1" s="1"/>
  <c r="P1112" i="1"/>
  <c r="Q1112" i="1" s="1"/>
  <c r="P1113" i="1"/>
  <c r="Q1113" i="1" s="1"/>
  <c r="P1114" i="1"/>
  <c r="Q1114" i="1" s="1"/>
  <c r="P1115" i="1"/>
  <c r="Q1115" i="1"/>
  <c r="P1116" i="1"/>
  <c r="Q1116" i="1" s="1"/>
  <c r="P1117" i="1"/>
  <c r="Q1117" i="1" s="1"/>
  <c r="P1118" i="1"/>
  <c r="Q1118" i="1"/>
  <c r="P1119" i="1"/>
  <c r="Q1119" i="1" s="1"/>
  <c r="P1120" i="1"/>
  <c r="Q1120" i="1" s="1"/>
  <c r="P1121" i="1"/>
  <c r="Q1121" i="1" s="1"/>
  <c r="P1122" i="1"/>
  <c r="Q1122" i="1" s="1"/>
  <c r="P1123" i="1"/>
  <c r="Q1123" i="1" s="1"/>
  <c r="P1124" i="1"/>
  <c r="Q1124" i="1" s="1"/>
  <c r="P1125" i="1"/>
  <c r="Q1125" i="1" s="1"/>
  <c r="P1126" i="1"/>
  <c r="Q1126" i="1" s="1"/>
  <c r="P1127" i="1"/>
  <c r="Q1127" i="1"/>
  <c r="P1128" i="1"/>
  <c r="Q1128" i="1" s="1"/>
  <c r="P1129" i="1"/>
  <c r="Q1129" i="1" s="1"/>
  <c r="P1130" i="1"/>
  <c r="Q1130" i="1" s="1"/>
  <c r="P1131" i="1"/>
  <c r="Q1131" i="1" s="1"/>
  <c r="P1132" i="1"/>
  <c r="Q1132" i="1" s="1"/>
  <c r="P1133" i="1"/>
  <c r="Q1133" i="1" s="1"/>
  <c r="P1134" i="1"/>
  <c r="Q1134" i="1" s="1"/>
  <c r="P1135" i="1"/>
  <c r="Q1135" i="1" s="1"/>
  <c r="P1136" i="1"/>
  <c r="Q1136" i="1" s="1"/>
  <c r="P1137" i="1"/>
  <c r="Q1137" i="1" s="1"/>
  <c r="P1138" i="1"/>
  <c r="Q1138" i="1"/>
  <c r="P1139" i="1"/>
  <c r="Q1139" i="1" s="1"/>
  <c r="P1140" i="1"/>
  <c r="Q1140" i="1"/>
  <c r="P1141" i="1"/>
  <c r="Q1141" i="1" s="1"/>
  <c r="P1142" i="1"/>
  <c r="Q1142" i="1" s="1"/>
  <c r="P1143" i="1"/>
  <c r="Q1143" i="1"/>
  <c r="P1144" i="1"/>
  <c r="Q1144" i="1" s="1"/>
  <c r="P1145" i="1"/>
  <c r="Q1145" i="1" s="1"/>
  <c r="P1146" i="1"/>
  <c r="Q1146" i="1" s="1"/>
  <c r="P1147" i="1"/>
  <c r="Q1147" i="1" s="1"/>
  <c r="P1148" i="1"/>
  <c r="Q1148" i="1" s="1"/>
  <c r="P1149" i="1"/>
  <c r="Q1149" i="1" s="1"/>
  <c r="P1150" i="1"/>
  <c r="Q1150" i="1"/>
  <c r="P1151" i="1"/>
  <c r="Q1151" i="1" s="1"/>
  <c r="P1152" i="1"/>
  <c r="Q1152" i="1"/>
  <c r="P1153" i="1"/>
  <c r="Q1153" i="1" s="1"/>
  <c r="P1154" i="1"/>
  <c r="Q1154" i="1" s="1"/>
  <c r="P1155" i="1"/>
  <c r="Q1155" i="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c r="P1168" i="1"/>
  <c r="Q1168" i="1" s="1"/>
  <c r="P1169" i="1"/>
  <c r="Q1169" i="1" s="1"/>
  <c r="P1170" i="1"/>
  <c r="Q1170" i="1"/>
  <c r="P1171" i="1"/>
  <c r="Q1171" i="1" s="1"/>
  <c r="P1172" i="1"/>
  <c r="Q1172" i="1" s="1"/>
  <c r="P1173" i="1"/>
  <c r="Q1173" i="1" s="1"/>
  <c r="P1174" i="1"/>
  <c r="Q1174" i="1" s="1"/>
  <c r="P1175" i="1"/>
  <c r="Q1175" i="1" s="1"/>
  <c r="P1176" i="1"/>
  <c r="Q1176" i="1" s="1"/>
  <c r="P1177" i="1"/>
  <c r="Q1177" i="1" s="1"/>
  <c r="P1178" i="1"/>
  <c r="Q1178" i="1" s="1"/>
  <c r="P1179" i="1"/>
  <c r="Q1179" i="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c r="P1192" i="1"/>
  <c r="Q1192" i="1" s="1"/>
  <c r="P1193" i="1"/>
  <c r="Q1193" i="1" s="1"/>
  <c r="P1194" i="1"/>
  <c r="Q1194" i="1" s="1"/>
  <c r="P1195" i="1"/>
  <c r="Q1195" i="1" s="1"/>
  <c r="P1196" i="1"/>
  <c r="Q1196" i="1"/>
  <c r="P1197" i="1"/>
  <c r="Q1197" i="1" s="1"/>
  <c r="P1198" i="1"/>
  <c r="Q1198" i="1" s="1"/>
  <c r="P1199" i="1"/>
  <c r="Q1199" i="1"/>
  <c r="P1200" i="1"/>
  <c r="Q1200" i="1" s="1"/>
  <c r="P1201" i="1"/>
  <c r="Q1201" i="1" s="1"/>
  <c r="P1202" i="1"/>
  <c r="Q1202" i="1"/>
  <c r="P1203" i="1"/>
  <c r="Q1203" i="1" s="1"/>
  <c r="P1204" i="1"/>
  <c r="Q1204" i="1" s="1"/>
  <c r="P1205" i="1"/>
  <c r="Q1205" i="1" s="1"/>
  <c r="P1206" i="1"/>
  <c r="Q1206" i="1" s="1"/>
  <c r="P1207" i="1"/>
  <c r="Q1207" i="1" s="1"/>
  <c r="P1208" i="1"/>
  <c r="Q1208" i="1" s="1"/>
  <c r="P1209" i="1"/>
  <c r="Q1209" i="1" s="1"/>
  <c r="P1210" i="1"/>
  <c r="Q1210" i="1" s="1"/>
  <c r="P1211" i="1"/>
  <c r="Q1211" i="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c r="P1224" i="1"/>
  <c r="Q1224" i="1" s="1"/>
  <c r="P1225" i="1"/>
  <c r="Q1225" i="1" s="1"/>
  <c r="P1226" i="1"/>
  <c r="Q1226" i="1" s="1"/>
  <c r="P1227" i="1"/>
  <c r="Q1227" i="1" s="1"/>
  <c r="P1228" i="1"/>
  <c r="Q1228" i="1"/>
  <c r="P1229" i="1"/>
  <c r="Q1229" i="1" s="1"/>
  <c r="P1230" i="1"/>
  <c r="Q1230" i="1" s="1"/>
  <c r="P1231" i="1"/>
  <c r="Q1231" i="1" s="1"/>
  <c r="P1232" i="1"/>
  <c r="Q1232" i="1" s="1"/>
  <c r="P1233" i="1"/>
  <c r="Q1233" i="1" s="1"/>
  <c r="P1234" i="1"/>
  <c r="Q1234" i="1" s="1"/>
  <c r="P1235" i="1"/>
  <c r="Q1235" i="1"/>
  <c r="P1236" i="1"/>
  <c r="Q1236" i="1" s="1"/>
  <c r="P1237" i="1"/>
  <c r="Q1237" i="1" s="1"/>
  <c r="P1238" i="1"/>
  <c r="Q1238" i="1" s="1"/>
  <c r="P1239" i="1"/>
  <c r="Q1239" i="1" s="1"/>
  <c r="P1240" i="1"/>
  <c r="Q1240" i="1"/>
  <c r="P1241" i="1"/>
  <c r="Q1241" i="1" s="1"/>
  <c r="P1242" i="1"/>
  <c r="Q1242" i="1" s="1"/>
  <c r="P1243" i="1"/>
  <c r="Q1243" i="1" s="1"/>
  <c r="P1244" i="1"/>
  <c r="Q1244" i="1" s="1"/>
  <c r="P1245" i="1"/>
  <c r="Q1245" i="1" s="1"/>
  <c r="P1246" i="1"/>
  <c r="Q1246" i="1" s="1"/>
  <c r="P1247" i="1"/>
  <c r="Q1247" i="1"/>
  <c r="P1248" i="1"/>
  <c r="Q1248" i="1" s="1"/>
  <c r="P1249" i="1"/>
  <c r="Q1249" i="1" s="1"/>
  <c r="P1250" i="1"/>
  <c r="Q1250" i="1" s="1"/>
  <c r="P1251" i="1"/>
  <c r="Q1251" i="1" s="1"/>
  <c r="P1252" i="1"/>
  <c r="Q1252" i="1"/>
  <c r="P1253" i="1"/>
  <c r="Q1253" i="1" s="1"/>
  <c r="P1254" i="1"/>
  <c r="Q1254" i="1" s="1"/>
  <c r="P1255" i="1"/>
  <c r="Q1255" i="1" s="1"/>
  <c r="P1256" i="1"/>
  <c r="Q1256" i="1" s="1"/>
  <c r="P1257" i="1"/>
  <c r="Q1257" i="1" s="1"/>
  <c r="P1258" i="1"/>
  <c r="Q1258" i="1" s="1"/>
  <c r="P1259" i="1"/>
  <c r="Q1259" i="1" s="1"/>
  <c r="P1260" i="1"/>
  <c r="Q1260" i="1" s="1"/>
  <c r="P1261" i="1"/>
  <c r="Q1261" i="1" s="1"/>
  <c r="P1262" i="1"/>
  <c r="Q1262" i="1" s="1"/>
  <c r="P1263" i="1"/>
  <c r="Q1263" i="1" s="1"/>
  <c r="P1264" i="1"/>
  <c r="Q1264" i="1" s="1"/>
  <c r="P1265" i="1"/>
  <c r="Q1265" i="1" s="1"/>
  <c r="P1266" i="1"/>
  <c r="Q1266" i="1" s="1"/>
  <c r="P1267" i="1"/>
  <c r="Q1267" i="1"/>
  <c r="P1268" i="1"/>
  <c r="Q1268" i="1" s="1"/>
  <c r="P1269" i="1"/>
  <c r="Q1269" i="1" s="1"/>
  <c r="P1270" i="1"/>
  <c r="Q1270" i="1" s="1"/>
  <c r="P1271" i="1"/>
  <c r="Q1271" i="1" s="1"/>
  <c r="P1272" i="1"/>
  <c r="Q1272" i="1"/>
  <c r="P1273" i="1"/>
  <c r="Q1273" i="1" s="1"/>
  <c r="P1274" i="1"/>
  <c r="Q1274" i="1" s="1"/>
  <c r="P1275" i="1"/>
  <c r="Q1275" i="1" s="1"/>
  <c r="P1276" i="1"/>
  <c r="Q1276" i="1" s="1"/>
  <c r="P1277" i="1"/>
  <c r="Q1277" i="1" s="1"/>
  <c r="P1278" i="1"/>
  <c r="Q1278" i="1" s="1"/>
  <c r="P1279" i="1"/>
  <c r="Q1279" i="1"/>
  <c r="P1280" i="1"/>
  <c r="Q1280" i="1" s="1"/>
  <c r="P1281" i="1"/>
  <c r="Q1281" i="1" s="1"/>
  <c r="P1282" i="1"/>
  <c r="Q1282" i="1" s="1"/>
  <c r="P1283" i="1"/>
  <c r="Q1283" i="1" s="1"/>
  <c r="P1284" i="1"/>
  <c r="Q1284" i="1"/>
  <c r="P1285" i="1"/>
  <c r="Q1285" i="1" s="1"/>
  <c r="P1286" i="1"/>
  <c r="Q1286" i="1" s="1"/>
  <c r="P1287" i="1"/>
  <c r="Q1287" i="1" s="1"/>
  <c r="P1288" i="1"/>
  <c r="Q1288" i="1" s="1"/>
  <c r="P1289" i="1"/>
  <c r="Q1289" i="1" s="1"/>
  <c r="P1290" i="1"/>
  <c r="Q1290" i="1" s="1"/>
  <c r="P1291" i="1"/>
  <c r="Q1291" i="1" s="1"/>
  <c r="P1292" i="1"/>
  <c r="Q1292" i="1" s="1"/>
  <c r="P1293" i="1"/>
  <c r="Q1293" i="1" s="1"/>
  <c r="P1294" i="1"/>
  <c r="Q1294" i="1" s="1"/>
  <c r="P1295" i="1"/>
  <c r="Q1295" i="1" s="1"/>
  <c r="P1296" i="1"/>
  <c r="Q1296" i="1" s="1"/>
  <c r="P1297" i="1"/>
  <c r="Q1297" i="1" s="1"/>
  <c r="P1298" i="1"/>
  <c r="Q1298" i="1" s="1"/>
  <c r="P1299" i="1"/>
  <c r="Q1299" i="1"/>
  <c r="P1300" i="1"/>
  <c r="Q1300" i="1" s="1"/>
  <c r="P1301" i="1"/>
  <c r="Q1301" i="1" s="1"/>
  <c r="P1302" i="1"/>
  <c r="Q1302" i="1" s="1"/>
  <c r="P1303" i="1"/>
  <c r="Q1303" i="1" s="1"/>
  <c r="P1304" i="1"/>
  <c r="Q1304" i="1"/>
  <c r="P1305" i="1"/>
  <c r="Q1305" i="1" s="1"/>
  <c r="P1306" i="1"/>
  <c r="Q1306" i="1" s="1"/>
  <c r="P1307" i="1"/>
  <c r="Q1307" i="1" s="1"/>
  <c r="P1308" i="1"/>
  <c r="Q1308" i="1" s="1"/>
  <c r="P1309" i="1"/>
  <c r="Q1309" i="1" s="1"/>
  <c r="P1310" i="1"/>
  <c r="Q1310" i="1" s="1"/>
  <c r="P1311" i="1"/>
  <c r="Q1311" i="1"/>
  <c r="P1312" i="1"/>
  <c r="Q1312" i="1" s="1"/>
  <c r="P1313" i="1"/>
  <c r="Q1313" i="1" s="1"/>
  <c r="P1314" i="1"/>
  <c r="Q1314" i="1" s="1"/>
  <c r="P1315" i="1"/>
  <c r="Q1315" i="1" s="1"/>
  <c r="P1316" i="1"/>
  <c r="Q1316" i="1"/>
  <c r="P1317" i="1"/>
  <c r="Q1317" i="1" s="1"/>
  <c r="P1318" i="1"/>
  <c r="Q1318" i="1" s="1"/>
  <c r="P1319" i="1"/>
  <c r="Q1319" i="1" s="1"/>
  <c r="P1320" i="1"/>
  <c r="Q1320" i="1" s="1"/>
  <c r="P1321" i="1"/>
  <c r="Q1321" i="1" s="1"/>
  <c r="P1322" i="1"/>
  <c r="Q1322" i="1" s="1"/>
  <c r="P1323" i="1"/>
  <c r="Q1323" i="1" s="1"/>
  <c r="P1324" i="1"/>
  <c r="Q1324" i="1" s="1"/>
  <c r="P1325" i="1"/>
  <c r="Q1325" i="1" s="1"/>
  <c r="P1326" i="1"/>
  <c r="Q1326" i="1" s="1"/>
  <c r="P1327" i="1"/>
  <c r="Q1327" i="1" s="1"/>
  <c r="P1328" i="1"/>
  <c r="Q1328" i="1" s="1"/>
  <c r="P1329" i="1"/>
  <c r="Q1329" i="1" s="1"/>
  <c r="P1330" i="1"/>
  <c r="Q1330" i="1" s="1"/>
  <c r="P1331" i="1"/>
  <c r="Q1331" i="1"/>
  <c r="P1332" i="1"/>
  <c r="Q1332" i="1" s="1"/>
  <c r="P1333" i="1"/>
  <c r="Q1333" i="1" s="1"/>
  <c r="P1334" i="1"/>
  <c r="Q1334" i="1" s="1"/>
  <c r="P1335" i="1"/>
  <c r="Q1335" i="1" s="1"/>
  <c r="P1336" i="1"/>
  <c r="Q1336" i="1"/>
  <c r="P1337" i="1"/>
  <c r="Q1337" i="1" s="1"/>
  <c r="P1338" i="1"/>
  <c r="Q1338" i="1" s="1"/>
  <c r="P1339" i="1"/>
  <c r="Q1339" i="1" s="1"/>
  <c r="P1340" i="1"/>
  <c r="Q1340" i="1" s="1"/>
  <c r="P1341" i="1"/>
  <c r="Q1341" i="1" s="1"/>
  <c r="P1342" i="1"/>
  <c r="Q1342" i="1" s="1"/>
  <c r="P1343" i="1"/>
  <c r="Q1343" i="1"/>
  <c r="P1344" i="1"/>
  <c r="Q1344" i="1" s="1"/>
  <c r="P1345" i="1"/>
  <c r="Q1345" i="1" s="1"/>
  <c r="P1346" i="1"/>
  <c r="Q1346" i="1" s="1"/>
  <c r="P1347" i="1"/>
  <c r="Q1347" i="1" s="1"/>
  <c r="P1348" i="1"/>
  <c r="Q1348" i="1"/>
  <c r="P1349" i="1"/>
  <c r="Q1349" i="1" s="1"/>
  <c r="P1350" i="1"/>
  <c r="Q1350" i="1" s="1"/>
  <c r="P1351" i="1"/>
  <c r="Q1351" i="1" s="1"/>
  <c r="P1352" i="1"/>
  <c r="Q1352" i="1" s="1"/>
  <c r="P1353" i="1"/>
  <c r="Q1353" i="1" s="1"/>
  <c r="P1354" i="1"/>
  <c r="Q1354" i="1" s="1"/>
  <c r="P1355" i="1"/>
  <c r="Q1355" i="1" s="1"/>
  <c r="P1356" i="1"/>
  <c r="Q1356" i="1" s="1"/>
  <c r="P1357" i="1"/>
  <c r="Q1357" i="1" s="1"/>
  <c r="P1358" i="1"/>
  <c r="Q1358" i="1"/>
  <c r="P1359" i="1"/>
  <c r="Q1359" i="1"/>
  <c r="P1360" i="1"/>
  <c r="Q1360" i="1"/>
  <c r="P1361" i="1"/>
  <c r="Q1361" i="1" s="1"/>
  <c r="P1362" i="1"/>
  <c r="Q1362" i="1" s="1"/>
  <c r="P1363" i="1"/>
  <c r="Q1363" i="1" s="1"/>
  <c r="P1364" i="1"/>
  <c r="Q1364" i="1" s="1"/>
  <c r="P1365" i="1"/>
  <c r="Q1365" i="1" s="1"/>
  <c r="P1366" i="1"/>
  <c r="Q1366" i="1" s="1"/>
  <c r="P1367" i="1"/>
  <c r="Q1367" i="1" s="1"/>
  <c r="P1368" i="1"/>
  <c r="Q1368" i="1"/>
  <c r="P1369" i="1"/>
  <c r="Q1369" i="1" s="1"/>
  <c r="P1370" i="1"/>
  <c r="Q1370" i="1" s="1"/>
  <c r="P1371" i="1"/>
  <c r="Q1371" i="1"/>
  <c r="P1372" i="1"/>
  <c r="Q1372" i="1"/>
  <c r="P1373" i="1"/>
  <c r="Q1373" i="1"/>
  <c r="P1374" i="1"/>
  <c r="Q1374" i="1" s="1"/>
  <c r="P1375" i="1"/>
  <c r="Q1375" i="1" s="1"/>
  <c r="P1376" i="1"/>
  <c r="Q1376" i="1" s="1"/>
  <c r="P1377" i="1"/>
  <c r="Q1377" i="1" s="1"/>
  <c r="P1378" i="1"/>
  <c r="Q1378" i="1" s="1"/>
  <c r="P1379" i="1"/>
  <c r="Q1379" i="1"/>
  <c r="P1380" i="1"/>
  <c r="Q1380" i="1" s="1"/>
  <c r="P1381" i="1"/>
  <c r="Q1381" i="1"/>
  <c r="P1382" i="1"/>
  <c r="Q1382" i="1" s="1"/>
  <c r="P1383" i="1"/>
  <c r="Q1383" i="1" s="1"/>
  <c r="P1384" i="1"/>
  <c r="Q1384" i="1" s="1"/>
  <c r="P1385" i="1"/>
  <c r="Q1385" i="1" s="1"/>
  <c r="P1386" i="1"/>
  <c r="Q1386" i="1" s="1"/>
  <c r="P1387" i="1"/>
  <c r="Q1387" i="1" s="1"/>
  <c r="P1388" i="1"/>
  <c r="Q1388" i="1"/>
  <c r="P1389" i="1"/>
  <c r="Q1389" i="1" s="1"/>
  <c r="P1390" i="1"/>
  <c r="Q1390" i="1" s="1"/>
  <c r="P1391" i="1"/>
  <c r="Q1391" i="1"/>
  <c r="P1392" i="1"/>
  <c r="Q1392" i="1" s="1"/>
  <c r="P1393" i="1"/>
  <c r="Q1393" i="1" s="1"/>
  <c r="P1394" i="1"/>
  <c r="Q1394" i="1" s="1"/>
  <c r="P1395" i="1"/>
  <c r="Q1395" i="1"/>
  <c r="P1396" i="1"/>
  <c r="Q1396" i="1"/>
  <c r="P1397" i="1"/>
  <c r="Q1397" i="1"/>
  <c r="P1398" i="1"/>
  <c r="Q1398" i="1" s="1"/>
  <c r="P1399" i="1"/>
  <c r="Q1399" i="1" s="1"/>
  <c r="P1400" i="1"/>
  <c r="Q1400" i="1" s="1"/>
  <c r="P1401" i="1"/>
  <c r="Q1401" i="1" s="1"/>
  <c r="P1402" i="1"/>
  <c r="Q1402" i="1" s="1"/>
  <c r="P1403" i="1"/>
  <c r="Q1403" i="1" s="1"/>
  <c r="P1404" i="1"/>
  <c r="Q1404" i="1"/>
  <c r="P1405" i="1"/>
  <c r="Q1405" i="1" s="1"/>
  <c r="P1406" i="1"/>
  <c r="Q1406" i="1" s="1"/>
  <c r="P1407" i="1"/>
  <c r="Q1407" i="1" s="1"/>
  <c r="P1408" i="1"/>
  <c r="Q1408" i="1" s="1"/>
  <c r="P1409" i="1"/>
  <c r="Q1409" i="1"/>
  <c r="P1410" i="1"/>
  <c r="Q1410" i="1" s="1"/>
  <c r="P1411" i="1"/>
  <c r="Q1411" i="1"/>
  <c r="P1412" i="1"/>
  <c r="Q1412" i="1" s="1"/>
  <c r="P1413" i="1"/>
  <c r="Q1413" i="1"/>
  <c r="P1414" i="1"/>
  <c r="Q1414" i="1" s="1"/>
  <c r="P1415" i="1"/>
  <c r="Q1415" i="1" s="1"/>
  <c r="P1416" i="1"/>
  <c r="Q1416" i="1" s="1"/>
  <c r="P1417" i="1"/>
  <c r="Q1417" i="1" s="1"/>
  <c r="P1418" i="1"/>
  <c r="Q1418" i="1" s="1"/>
  <c r="P1419" i="1"/>
  <c r="Q1419" i="1"/>
  <c r="P1420" i="1"/>
  <c r="Q1420" i="1" s="1"/>
  <c r="P1421" i="1"/>
  <c r="Q1421" i="1"/>
  <c r="P1422" i="1"/>
  <c r="Q1422" i="1" s="1"/>
  <c r="P1423" i="1"/>
  <c r="Q1423" i="1" s="1"/>
  <c r="P1424" i="1"/>
  <c r="Q1424" i="1" s="1"/>
  <c r="P1425" i="1"/>
  <c r="Q1425" i="1" s="1"/>
  <c r="P1426" i="1"/>
  <c r="Q1426" i="1" s="1"/>
  <c r="P1427" i="1"/>
  <c r="Q1427" i="1" s="1"/>
  <c r="P1428" i="1"/>
  <c r="Q1428" i="1"/>
  <c r="P1429" i="1"/>
  <c r="Q1429" i="1" s="1"/>
  <c r="P1430" i="1"/>
  <c r="Q1430" i="1" s="1"/>
  <c r="P1431" i="1"/>
  <c r="Q1431" i="1" s="1"/>
  <c r="P1432" i="1"/>
  <c r="Q1432" i="1" s="1"/>
  <c r="P1433" i="1"/>
  <c r="Q1433" i="1" s="1"/>
  <c r="P1434" i="1"/>
  <c r="Q1434" i="1" s="1"/>
  <c r="P1435" i="1"/>
  <c r="Q1435" i="1"/>
  <c r="P1436" i="1"/>
  <c r="Q1436" i="1" s="1"/>
  <c r="P1437" i="1"/>
  <c r="Q1437" i="1"/>
  <c r="P1438" i="1"/>
  <c r="Q1438" i="1" s="1"/>
  <c r="P1439" i="1"/>
  <c r="Q1439" i="1" s="1"/>
  <c r="P1440" i="1"/>
  <c r="Q1440" i="1" s="1"/>
  <c r="P1441" i="1"/>
  <c r="Q1441" i="1" s="1"/>
  <c r="P1442" i="1"/>
  <c r="Q1442" i="1" s="1"/>
  <c r="P1443" i="1"/>
  <c r="Q1443" i="1" s="1"/>
  <c r="P1444" i="1"/>
  <c r="Q1444" i="1"/>
  <c r="P1445" i="1"/>
  <c r="Q1445" i="1" s="1"/>
  <c r="P1446" i="1"/>
  <c r="Q1446" i="1" s="1"/>
  <c r="P1447" i="1"/>
  <c r="Q1447" i="1" s="1"/>
  <c r="P1448" i="1"/>
  <c r="Q1448" i="1" s="1"/>
  <c r="P1449" i="1"/>
  <c r="Q1449" i="1" s="1"/>
  <c r="P1450" i="1"/>
  <c r="Q1450" i="1" s="1"/>
  <c r="P1451" i="1"/>
  <c r="Q1451" i="1"/>
  <c r="P1452" i="1"/>
  <c r="Q1452" i="1" s="1"/>
  <c r="P1453" i="1"/>
  <c r="Q1453" i="1"/>
  <c r="P1454" i="1"/>
  <c r="Q1454" i="1" s="1"/>
  <c r="P1455" i="1"/>
  <c r="Q1455" i="1" s="1"/>
  <c r="P1456" i="1"/>
  <c r="Q1456" i="1" s="1"/>
  <c r="P1457" i="1"/>
  <c r="Q1457" i="1" s="1"/>
  <c r="P1458" i="1"/>
  <c r="Q1458" i="1" s="1"/>
  <c r="P1459" i="1"/>
  <c r="Q1459" i="1" s="1"/>
  <c r="P1460" i="1"/>
  <c r="Q1460" i="1"/>
  <c r="P1461" i="1"/>
  <c r="Q1461" i="1" s="1"/>
  <c r="P1462" i="1"/>
  <c r="Q1462" i="1" s="1"/>
  <c r="P1463" i="1"/>
  <c r="Q1463" i="1" s="1"/>
  <c r="P1464" i="1"/>
  <c r="Q1464" i="1" s="1"/>
  <c r="P1465" i="1"/>
  <c r="Q1465" i="1" s="1"/>
  <c r="P1466" i="1"/>
  <c r="Q1466" i="1" s="1"/>
  <c r="P1467" i="1"/>
  <c r="Q1467" i="1"/>
  <c r="P1468" i="1"/>
  <c r="Q1468" i="1" s="1"/>
  <c r="P1469" i="1"/>
  <c r="Q1469" i="1" s="1"/>
  <c r="P1470" i="1"/>
  <c r="Q1470" i="1" s="1"/>
  <c r="P1471" i="1"/>
  <c r="Q1471" i="1" s="1"/>
  <c r="P1472" i="1"/>
  <c r="Q1472" i="1" s="1"/>
  <c r="P1473" i="1"/>
  <c r="Q1473" i="1" s="1"/>
  <c r="P1474" i="1"/>
  <c r="Q1474" i="1" s="1"/>
  <c r="P1475" i="1"/>
  <c r="Q1475" i="1" s="1"/>
  <c r="P1476" i="1"/>
  <c r="Q1476" i="1" s="1"/>
  <c r="P1477" i="1"/>
  <c r="Q1477" i="1" s="1"/>
  <c r="P1478" i="1"/>
  <c r="Q1478" i="1" s="1"/>
  <c r="P1479" i="1"/>
  <c r="Q1479" i="1" s="1"/>
  <c r="P1480" i="1"/>
  <c r="Q1480" i="1" s="1"/>
  <c r="P1481" i="1"/>
  <c r="Q1481" i="1" s="1"/>
  <c r="P1482" i="1"/>
  <c r="Q1482" i="1" s="1"/>
  <c r="P1483" i="1"/>
  <c r="Q1483" i="1" s="1"/>
  <c r="P1484" i="1"/>
  <c r="Q1484" i="1" s="1"/>
  <c r="P1485" i="1"/>
  <c r="Q1485" i="1"/>
  <c r="P1486" i="1"/>
  <c r="Q1486" i="1" s="1"/>
  <c r="P1487" i="1"/>
  <c r="Q1487" i="1" s="1"/>
  <c r="P1488" i="1"/>
  <c r="Q1488" i="1" s="1"/>
  <c r="P1489" i="1"/>
  <c r="Q1489" i="1" s="1"/>
  <c r="P1490" i="1"/>
  <c r="Q1490" i="1" s="1"/>
  <c r="P1491" i="1"/>
  <c r="Q1491" i="1" s="1"/>
  <c r="P1492" i="1"/>
  <c r="Q1492" i="1"/>
  <c r="P1493" i="1"/>
  <c r="Q1493" i="1" s="1"/>
  <c r="P1494" i="1"/>
  <c r="Q1494" i="1" s="1"/>
  <c r="P1495" i="1"/>
  <c r="Q1495" i="1" s="1"/>
  <c r="P1496" i="1"/>
  <c r="Q1496" i="1" s="1"/>
  <c r="P1497" i="1"/>
  <c r="Q1497" i="1" s="1"/>
  <c r="P1498" i="1"/>
  <c r="Q1498" i="1" s="1"/>
  <c r="P1499" i="1"/>
  <c r="Q1499" i="1"/>
  <c r="P1500" i="1"/>
  <c r="Q1500" i="1" s="1"/>
  <c r="P1501" i="1"/>
  <c r="Q1501" i="1"/>
  <c r="P1502" i="1"/>
  <c r="Q1502" i="1" s="1"/>
  <c r="P1503" i="1"/>
  <c r="Q1503" i="1" s="1"/>
  <c r="P1504" i="1"/>
  <c r="Q1504" i="1" s="1"/>
  <c r="P1505" i="1"/>
  <c r="Q1505" i="1" s="1"/>
  <c r="P1506" i="1"/>
  <c r="Q1506" i="1" s="1"/>
  <c r="P1507" i="1"/>
  <c r="Q1507" i="1" s="1"/>
  <c r="P1508" i="1"/>
  <c r="Q1508" i="1" s="1"/>
  <c r="P1509" i="1"/>
  <c r="Q1509" i="1" s="1"/>
  <c r="P1510" i="1"/>
  <c r="Q1510" i="1" s="1"/>
  <c r="P1511" i="1"/>
  <c r="Q1511" i="1"/>
  <c r="P1512" i="1"/>
  <c r="Q1512" i="1" s="1"/>
  <c r="P1513" i="1"/>
  <c r="Q1513" i="1" s="1"/>
  <c r="P1514" i="1"/>
  <c r="Q1514" i="1" s="1"/>
  <c r="P1515" i="1"/>
  <c r="Q1515" i="1" s="1"/>
  <c r="P1516" i="1"/>
  <c r="Q1516" i="1"/>
  <c r="P1517" i="1"/>
  <c r="Q1517" i="1" s="1"/>
  <c r="P1518" i="1"/>
  <c r="Q1518" i="1" s="1"/>
  <c r="P1519" i="1"/>
  <c r="Q1519" i="1"/>
  <c r="P1520" i="1"/>
  <c r="Q1520" i="1" s="1"/>
  <c r="P1521" i="1"/>
  <c r="Q1521" i="1"/>
  <c r="P1522" i="1"/>
  <c r="Q1522" i="1" s="1"/>
  <c r="P1523" i="1"/>
  <c r="Q1523" i="1" s="1"/>
  <c r="P1524" i="1"/>
  <c r="Q1524" i="1" s="1"/>
  <c r="P1525" i="1"/>
  <c r="Q1525" i="1" s="1"/>
  <c r="P1526" i="1"/>
  <c r="Q1526" i="1" s="1"/>
  <c r="P1527" i="1"/>
  <c r="Q1527" i="1" s="1"/>
  <c r="P1528" i="1"/>
  <c r="Q1528" i="1" s="1"/>
  <c r="P1529" i="1"/>
  <c r="Q1529" i="1" s="1"/>
  <c r="P1530" i="1"/>
  <c r="Q1530" i="1" s="1"/>
  <c r="P1531" i="1"/>
  <c r="Q1531" i="1" s="1"/>
  <c r="P1532" i="1"/>
  <c r="Q1532" i="1" s="1"/>
  <c r="P1533" i="1"/>
  <c r="Q1533" i="1" s="1"/>
  <c r="P1534" i="1"/>
  <c r="Q1534" i="1" s="1"/>
  <c r="P1535" i="1"/>
  <c r="Q1535" i="1" s="1"/>
  <c r="P1536" i="1"/>
  <c r="Q1536" i="1"/>
  <c r="P1537" i="1"/>
  <c r="Q1537" i="1" s="1"/>
  <c r="P1538" i="1"/>
  <c r="Q1538" i="1" s="1"/>
  <c r="P1539" i="1"/>
  <c r="Q1539" i="1"/>
  <c r="P1540" i="1"/>
  <c r="Q1540" i="1" s="1"/>
  <c r="P1541" i="1"/>
  <c r="Q1541" i="1"/>
  <c r="P1542" i="1"/>
  <c r="Q1542" i="1" s="1"/>
  <c r="P1543" i="1"/>
  <c r="Q1543" i="1" s="1"/>
  <c r="P1544" i="1"/>
  <c r="Q1544" i="1" s="1"/>
  <c r="P1545" i="1"/>
  <c r="Q1545" i="1" s="1"/>
  <c r="P1546" i="1"/>
  <c r="Q1546" i="1" s="1"/>
  <c r="P1547" i="1"/>
  <c r="Q1547" i="1" s="1"/>
  <c r="P1548" i="1"/>
  <c r="Q1548" i="1" s="1"/>
  <c r="P1549" i="1"/>
  <c r="Q1549" i="1" s="1"/>
  <c r="P1550" i="1"/>
  <c r="Q1550" i="1" s="1"/>
  <c r="P1551" i="1"/>
  <c r="Q1551" i="1" s="1"/>
  <c r="P1552" i="1"/>
  <c r="Q1552" i="1" s="1"/>
  <c r="P1553" i="1"/>
  <c r="Q1553" i="1" s="1"/>
  <c r="P1554" i="1"/>
  <c r="Q1554" i="1" s="1"/>
  <c r="P1555" i="1"/>
  <c r="Q1555" i="1" s="1"/>
  <c r="P1556" i="1"/>
  <c r="Q1556" i="1"/>
  <c r="P1557" i="1"/>
  <c r="Q1557" i="1" s="1"/>
  <c r="P1558" i="1"/>
  <c r="Q1558" i="1" s="1"/>
  <c r="P1559" i="1"/>
  <c r="Q1559" i="1"/>
  <c r="P1560" i="1"/>
  <c r="Q1560" i="1" s="1"/>
  <c r="P1561" i="1"/>
  <c r="Q1561" i="1" s="1"/>
  <c r="P1562" i="1"/>
  <c r="Q1562" i="1" s="1"/>
  <c r="P1563" i="1"/>
  <c r="Q1563" i="1" s="1"/>
  <c r="P1564" i="1"/>
  <c r="Q1564" i="1"/>
  <c r="P1565" i="1"/>
  <c r="Q1565" i="1" s="1"/>
  <c r="P1566" i="1"/>
  <c r="Q1566" i="1" s="1"/>
  <c r="P1567" i="1"/>
  <c r="Q1567" i="1" s="1"/>
  <c r="P1568" i="1"/>
  <c r="Q1568" i="1" s="1"/>
  <c r="P1569" i="1"/>
  <c r="Q1569" i="1" s="1"/>
  <c r="P1570" i="1"/>
  <c r="Q1570" i="1" s="1"/>
  <c r="P1571" i="1"/>
  <c r="Q1571" i="1" s="1"/>
  <c r="P1572" i="1"/>
  <c r="Q1572" i="1" s="1"/>
  <c r="P1573" i="1"/>
  <c r="Q1573" i="1" s="1"/>
  <c r="P1574" i="1"/>
  <c r="Q1574" i="1" s="1"/>
  <c r="P1575" i="1"/>
  <c r="Q1575" i="1" s="1"/>
  <c r="P1576" i="1"/>
  <c r="Q1576" i="1" s="1"/>
  <c r="P1577" i="1"/>
  <c r="Q1577" i="1" s="1"/>
  <c r="P1578" i="1"/>
  <c r="Q1578" i="1" s="1"/>
  <c r="P1579" i="1"/>
  <c r="Q1579" i="1" s="1"/>
  <c r="P1580" i="1"/>
  <c r="Q1580" i="1" s="1"/>
  <c r="P1581" i="1"/>
  <c r="Q1581" i="1" s="1"/>
  <c r="P1582" i="1"/>
  <c r="Q1582" i="1" s="1"/>
  <c r="P1583" i="1"/>
  <c r="Q1583" i="1" s="1"/>
  <c r="P1584" i="1"/>
  <c r="Q1584" i="1"/>
  <c r="P1585" i="1"/>
  <c r="Q1585" i="1" s="1"/>
  <c r="P1586" i="1"/>
  <c r="Q1586" i="1" s="1"/>
  <c r="P1587" i="1"/>
  <c r="Q1587" i="1" s="1"/>
  <c r="P1588" i="1"/>
  <c r="Q1588" i="1" s="1"/>
  <c r="P1589" i="1"/>
  <c r="Q1589" i="1" s="1"/>
  <c r="P1590" i="1"/>
  <c r="Q1590" i="1" s="1"/>
  <c r="P1591" i="1"/>
  <c r="Q1591" i="1" s="1"/>
  <c r="P1592" i="1"/>
  <c r="Q1592" i="1" s="1"/>
  <c r="P1593" i="1"/>
  <c r="Q1593" i="1" s="1"/>
  <c r="P1594" i="1"/>
  <c r="Q1594" i="1" s="1"/>
  <c r="P1595" i="1"/>
  <c r="Q1595" i="1" s="1"/>
  <c r="P1596" i="1"/>
  <c r="Q1596" i="1" s="1"/>
  <c r="P1597" i="1"/>
  <c r="Q1597" i="1" s="1"/>
  <c r="P1598" i="1"/>
  <c r="Q1598" i="1" s="1"/>
  <c r="P1599" i="1"/>
  <c r="Q1599" i="1"/>
  <c r="P1600" i="1"/>
  <c r="Q1600" i="1" s="1"/>
  <c r="P1601" i="1"/>
  <c r="Q1601" i="1" s="1"/>
  <c r="P1602" i="1"/>
  <c r="Q1602" i="1" s="1"/>
  <c r="P1603" i="1"/>
  <c r="Q1603" i="1" s="1"/>
  <c r="P1604" i="1"/>
  <c r="Q1604" i="1" s="1"/>
  <c r="P1605" i="1"/>
  <c r="Q1605" i="1" s="1"/>
  <c r="P1606" i="1"/>
  <c r="Q1606" i="1" s="1"/>
  <c r="P1607" i="1"/>
  <c r="Q1607" i="1" s="1"/>
  <c r="P1608" i="1"/>
  <c r="Q1608" i="1" s="1"/>
  <c r="P1609" i="1"/>
  <c r="Q1609" i="1" s="1"/>
  <c r="P1610" i="1"/>
  <c r="Q1610" i="1" s="1"/>
  <c r="P1611" i="1"/>
  <c r="Q1611" i="1" s="1"/>
  <c r="P1612" i="1"/>
  <c r="Q1612" i="1" s="1"/>
  <c r="P1613" i="1"/>
  <c r="Q1613" i="1" s="1"/>
  <c r="P1614" i="1"/>
  <c r="Q1614" i="1" s="1"/>
  <c r="P1615" i="1"/>
  <c r="Q1615" i="1" s="1"/>
  <c r="P1616" i="1"/>
  <c r="Q1616" i="1" s="1"/>
  <c r="P1617" i="1"/>
  <c r="Q1617" i="1" s="1"/>
  <c r="P1618" i="1"/>
  <c r="Q1618" i="1" s="1"/>
  <c r="P1619" i="1"/>
  <c r="Q1619" i="1" s="1"/>
  <c r="P1620" i="1"/>
  <c r="Q1620" i="1" s="1"/>
  <c r="P1621" i="1"/>
  <c r="Q1621" i="1" s="1"/>
  <c r="P1622" i="1"/>
  <c r="Q1622" i="1" s="1"/>
  <c r="P1623" i="1"/>
  <c r="Q1623" i="1" s="1"/>
  <c r="P1624" i="1"/>
  <c r="Q1624" i="1"/>
  <c r="P1625" i="1"/>
  <c r="Q1625" i="1" s="1"/>
  <c r="P1626" i="1"/>
  <c r="Q1626" i="1" s="1"/>
  <c r="P1627" i="1"/>
  <c r="Q1627" i="1"/>
  <c r="P1628" i="1"/>
  <c r="Q1628" i="1" s="1"/>
  <c r="P1629" i="1"/>
  <c r="Q1629" i="1"/>
  <c r="P1630" i="1"/>
  <c r="Q1630" i="1" s="1"/>
  <c r="P1631" i="1"/>
  <c r="Q1631" i="1" s="1"/>
  <c r="P1632" i="1"/>
  <c r="Q1632" i="1" s="1"/>
  <c r="P1633" i="1"/>
  <c r="Q1633" i="1" s="1"/>
  <c r="P1634" i="1"/>
  <c r="Q1634" i="1" s="1"/>
  <c r="P1635" i="1"/>
  <c r="Q1635" i="1" s="1"/>
  <c r="P1636" i="1"/>
  <c r="Q1636" i="1" s="1"/>
  <c r="P1637" i="1"/>
  <c r="Q1637" i="1"/>
  <c r="P1638" i="1"/>
  <c r="Q1638" i="1" s="1"/>
  <c r="P1639" i="1"/>
  <c r="Q1639" i="1"/>
  <c r="P1640" i="1"/>
  <c r="Q1640" i="1" s="1"/>
  <c r="P1641" i="1"/>
  <c r="Q1641" i="1" s="1"/>
  <c r="P1642" i="1"/>
  <c r="Q1642" i="1" s="1"/>
  <c r="P1643" i="1"/>
  <c r="Q1643" i="1" s="1"/>
  <c r="P1644" i="1"/>
  <c r="Q1644" i="1"/>
  <c r="P1645" i="1"/>
  <c r="Q1645" i="1" s="1"/>
  <c r="P1646" i="1"/>
  <c r="Q1646" i="1" s="1"/>
  <c r="P1647" i="1"/>
  <c r="Q1647" i="1"/>
  <c r="P1648" i="1"/>
  <c r="Q1648" i="1" s="1"/>
  <c r="P1649" i="1"/>
  <c r="Q1649" i="1"/>
  <c r="P1650" i="1"/>
  <c r="Q1650" i="1" s="1"/>
  <c r="P1651" i="1"/>
  <c r="Q1651" i="1" s="1"/>
  <c r="P1652" i="1"/>
  <c r="Q1652" i="1" s="1"/>
  <c r="P1653" i="1"/>
  <c r="Q1653" i="1" s="1"/>
  <c r="P1654" i="1"/>
  <c r="Q1654" i="1" s="1"/>
  <c r="P1655" i="1"/>
  <c r="Q1655" i="1" s="1"/>
  <c r="P1656" i="1"/>
  <c r="Q1656" i="1"/>
  <c r="P1657" i="1"/>
  <c r="Q1657" i="1" s="1"/>
  <c r="P1658" i="1"/>
  <c r="Q1658" i="1" s="1"/>
  <c r="P1659" i="1"/>
  <c r="Q1659" i="1" s="1"/>
  <c r="P1660" i="1"/>
  <c r="Q1660" i="1" s="1"/>
  <c r="P1661" i="1"/>
  <c r="Q1661" i="1" s="1"/>
  <c r="P1662" i="1"/>
  <c r="Q1662" i="1" s="1"/>
  <c r="P1663" i="1"/>
  <c r="Q1663" i="1"/>
  <c r="P1664" i="1"/>
  <c r="Q1664" i="1" s="1"/>
  <c r="P1665" i="1"/>
  <c r="Q1665" i="1"/>
  <c r="P1666" i="1"/>
  <c r="Q1666" i="1" s="1"/>
  <c r="P1667" i="1"/>
  <c r="Q1667" i="1" s="1"/>
  <c r="P1668" i="1"/>
  <c r="Q1668" i="1"/>
  <c r="P1669" i="1"/>
  <c r="Q1669" i="1" s="1"/>
  <c r="P1670" i="1"/>
  <c r="Q1670" i="1" s="1"/>
  <c r="P1671" i="1"/>
  <c r="Q1671" i="1" s="1"/>
  <c r="P1672" i="1"/>
  <c r="Q1672" i="1" s="1"/>
  <c r="P1673" i="1"/>
  <c r="Q1673" i="1" s="1"/>
  <c r="P1674" i="1"/>
  <c r="Q1674" i="1" s="1"/>
  <c r="P1675" i="1"/>
  <c r="Q1675" i="1" s="1"/>
  <c r="P1676" i="1"/>
  <c r="Q1676" i="1" s="1"/>
  <c r="P1677" i="1"/>
  <c r="Q1677" i="1" s="1"/>
  <c r="P1678" i="1"/>
  <c r="Q1678" i="1" s="1"/>
  <c r="P1679" i="1"/>
  <c r="Q1679" i="1" s="1"/>
  <c r="P1680" i="1"/>
  <c r="Q1680" i="1" s="1"/>
  <c r="P1681" i="1"/>
  <c r="Q1681" i="1"/>
  <c r="P1682" i="1"/>
  <c r="Q1682" i="1" s="1"/>
  <c r="P1683" i="1"/>
  <c r="Q1683" i="1" s="1"/>
  <c r="P1684" i="1"/>
  <c r="Q1684" i="1"/>
  <c r="P1685" i="1"/>
  <c r="Q1685" i="1" s="1"/>
  <c r="P1686" i="1"/>
  <c r="Q1686" i="1" s="1"/>
  <c r="P1687" i="1"/>
  <c r="Q1687" i="1" s="1"/>
  <c r="P1688" i="1"/>
  <c r="Q1688"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M2" i="1"/>
  <c r="L2" i="1" s="1"/>
  <c r="M3" i="1"/>
  <c r="L3" i="1" s="1"/>
  <c r="M4" i="1"/>
  <c r="L4" i="1" s="1"/>
  <c r="M5" i="1"/>
  <c r="L5" i="1" s="1"/>
  <c r="M6" i="1"/>
  <c r="L6" i="1" s="1"/>
  <c r="M7" i="1"/>
  <c r="L7" i="1" s="1"/>
  <c r="M8" i="1"/>
  <c r="L8" i="1" s="1"/>
  <c r="M9" i="1"/>
  <c r="L9" i="1" s="1"/>
  <c r="M10" i="1"/>
  <c r="L10" i="1" s="1"/>
  <c r="M11" i="1"/>
  <c r="L11" i="1" s="1"/>
  <c r="M12" i="1"/>
  <c r="L12" i="1" s="1"/>
  <c r="M13" i="1"/>
  <c r="L13" i="1" s="1"/>
  <c r="M14" i="1"/>
  <c r="L14" i="1" s="1"/>
  <c r="M15" i="1"/>
  <c r="L15" i="1" s="1"/>
  <c r="M16" i="1"/>
  <c r="L16" i="1" s="1"/>
  <c r="M17" i="1"/>
  <c r="L17" i="1" s="1"/>
  <c r="M18" i="1"/>
  <c r="L18" i="1" s="1"/>
  <c r="M19" i="1"/>
  <c r="L19" i="1" s="1"/>
  <c r="M20" i="1"/>
  <c r="L20" i="1" s="1"/>
  <c r="M21" i="1"/>
  <c r="L21" i="1" s="1"/>
  <c r="M22" i="1"/>
  <c r="L22" i="1" s="1"/>
  <c r="M23" i="1"/>
  <c r="L23" i="1" s="1"/>
  <c r="M24" i="1"/>
  <c r="L24" i="1" s="1"/>
  <c r="M25" i="1"/>
  <c r="L25" i="1" s="1"/>
  <c r="M26" i="1"/>
  <c r="L26" i="1" s="1"/>
  <c r="M27" i="1"/>
  <c r="L27" i="1" s="1"/>
  <c r="M28" i="1"/>
  <c r="L28" i="1" s="1"/>
  <c r="M29" i="1"/>
  <c r="L29" i="1" s="1"/>
  <c r="M30" i="1"/>
  <c r="L30" i="1" s="1"/>
  <c r="M31" i="1"/>
  <c r="L31" i="1" s="1"/>
  <c r="M32" i="1"/>
  <c r="L32" i="1" s="1"/>
  <c r="M33" i="1"/>
  <c r="L33" i="1" s="1"/>
  <c r="M34" i="1"/>
  <c r="L34" i="1" s="1"/>
  <c r="M35" i="1"/>
  <c r="L35" i="1" s="1"/>
  <c r="M36" i="1"/>
  <c r="L36" i="1" s="1"/>
  <c r="M37" i="1"/>
  <c r="L37" i="1" s="1"/>
  <c r="M38" i="1"/>
  <c r="L38" i="1" s="1"/>
  <c r="M39" i="1"/>
  <c r="L39" i="1" s="1"/>
  <c r="M40" i="1"/>
  <c r="L40" i="1" s="1"/>
  <c r="M41" i="1"/>
  <c r="L41" i="1" s="1"/>
  <c r="M42" i="1"/>
  <c r="L42" i="1" s="1"/>
  <c r="M43" i="1"/>
  <c r="L43" i="1" s="1"/>
  <c r="M44" i="1"/>
  <c r="L44" i="1" s="1"/>
  <c r="M45" i="1"/>
  <c r="L45" i="1" s="1"/>
  <c r="M46" i="1"/>
  <c r="L46" i="1" s="1"/>
  <c r="M47" i="1"/>
  <c r="L47" i="1" s="1"/>
  <c r="M48" i="1"/>
  <c r="L48" i="1" s="1"/>
  <c r="M49" i="1"/>
  <c r="L49" i="1" s="1"/>
  <c r="M50" i="1"/>
  <c r="L50" i="1" s="1"/>
  <c r="M51" i="1"/>
  <c r="L51" i="1" s="1"/>
  <c r="M52" i="1"/>
  <c r="L52" i="1" s="1"/>
  <c r="M53" i="1"/>
  <c r="L53" i="1" s="1"/>
  <c r="M54" i="1"/>
  <c r="L54" i="1" s="1"/>
  <c r="M55" i="1"/>
  <c r="L55" i="1" s="1"/>
  <c r="M56" i="1"/>
  <c r="L56" i="1" s="1"/>
  <c r="M57" i="1"/>
  <c r="L57" i="1" s="1"/>
  <c r="M58" i="1"/>
  <c r="L58" i="1" s="1"/>
  <c r="M59" i="1"/>
  <c r="L59" i="1" s="1"/>
  <c r="M60" i="1"/>
  <c r="L60" i="1" s="1"/>
  <c r="M61" i="1"/>
  <c r="L61" i="1" s="1"/>
  <c r="M62" i="1"/>
  <c r="L62" i="1" s="1"/>
  <c r="M63" i="1"/>
  <c r="L63" i="1" s="1"/>
  <c r="M64" i="1"/>
  <c r="L64" i="1" s="1"/>
  <c r="M65" i="1"/>
  <c r="L65" i="1" s="1"/>
  <c r="M66" i="1"/>
  <c r="L66" i="1" s="1"/>
  <c r="M67" i="1"/>
  <c r="L67" i="1" s="1"/>
  <c r="M68" i="1"/>
  <c r="L68" i="1" s="1"/>
  <c r="M69" i="1"/>
  <c r="L69" i="1" s="1"/>
  <c r="M70" i="1"/>
  <c r="L70" i="1" s="1"/>
  <c r="M71" i="1"/>
  <c r="L71" i="1" s="1"/>
  <c r="M72" i="1"/>
  <c r="L72" i="1" s="1"/>
  <c r="M73" i="1"/>
  <c r="L73" i="1" s="1"/>
  <c r="M74" i="1"/>
  <c r="L74" i="1" s="1"/>
  <c r="M75" i="1"/>
  <c r="L75" i="1" s="1"/>
  <c r="M76" i="1"/>
  <c r="L76" i="1" s="1"/>
  <c r="M77" i="1"/>
  <c r="L77" i="1" s="1"/>
  <c r="M78" i="1"/>
  <c r="L78" i="1" s="1"/>
  <c r="M79" i="1"/>
  <c r="L79" i="1" s="1"/>
  <c r="M80" i="1"/>
  <c r="L80" i="1" s="1"/>
  <c r="M81" i="1"/>
  <c r="L81" i="1" s="1"/>
  <c r="M82" i="1"/>
  <c r="L82" i="1" s="1"/>
  <c r="M83" i="1"/>
  <c r="L83" i="1" s="1"/>
  <c r="M84" i="1"/>
  <c r="L84" i="1" s="1"/>
  <c r="M85" i="1"/>
  <c r="L85" i="1" s="1"/>
  <c r="M86" i="1"/>
  <c r="L86" i="1" s="1"/>
  <c r="M87" i="1"/>
  <c r="L87" i="1" s="1"/>
  <c r="M88" i="1"/>
  <c r="L88" i="1" s="1"/>
  <c r="M89" i="1"/>
  <c r="L89" i="1" s="1"/>
  <c r="M90" i="1"/>
  <c r="L90" i="1"/>
  <c r="M91" i="1"/>
  <c r="L91" i="1" s="1"/>
  <c r="M92" i="1"/>
  <c r="L92" i="1" s="1"/>
  <c r="M93" i="1"/>
  <c r="L93" i="1" s="1"/>
  <c r="M94" i="1"/>
  <c r="L94" i="1" s="1"/>
  <c r="M95" i="1"/>
  <c r="L95" i="1" s="1"/>
  <c r="M96" i="1"/>
  <c r="L96" i="1" s="1"/>
  <c r="M97" i="1"/>
  <c r="L97" i="1" s="1"/>
  <c r="M98" i="1"/>
  <c r="L98" i="1" s="1"/>
  <c r="M99" i="1"/>
  <c r="L99" i="1" s="1"/>
  <c r="M100" i="1"/>
  <c r="L100" i="1" s="1"/>
  <c r="M101" i="1"/>
  <c r="L101" i="1" s="1"/>
  <c r="M102" i="1"/>
  <c r="L102" i="1" s="1"/>
  <c r="M103" i="1"/>
  <c r="L103" i="1" s="1"/>
  <c r="M104" i="1"/>
  <c r="L104" i="1" s="1"/>
  <c r="M105" i="1"/>
  <c r="L105" i="1" s="1"/>
  <c r="M106" i="1"/>
  <c r="L106" i="1" s="1"/>
  <c r="M107" i="1"/>
  <c r="L107" i="1" s="1"/>
  <c r="M108" i="1"/>
  <c r="L108" i="1" s="1"/>
  <c r="M109" i="1"/>
  <c r="L109" i="1" s="1"/>
  <c r="M110" i="1"/>
  <c r="L110" i="1" s="1"/>
  <c r="M111" i="1"/>
  <c r="L111" i="1" s="1"/>
  <c r="M112" i="1"/>
  <c r="L112" i="1" s="1"/>
  <c r="M113" i="1"/>
  <c r="L113" i="1" s="1"/>
  <c r="M114" i="1"/>
  <c r="L114" i="1"/>
  <c r="M115" i="1"/>
  <c r="L115" i="1" s="1"/>
  <c r="M116" i="1"/>
  <c r="L116" i="1" s="1"/>
  <c r="M117" i="1"/>
  <c r="L117" i="1" s="1"/>
  <c r="M118" i="1"/>
  <c r="L118" i="1" s="1"/>
  <c r="M119" i="1"/>
  <c r="L119" i="1" s="1"/>
  <c r="M120" i="1"/>
  <c r="L120" i="1" s="1"/>
  <c r="M121" i="1"/>
  <c r="L121" i="1" s="1"/>
  <c r="M122" i="1"/>
  <c r="L122" i="1" s="1"/>
  <c r="M123" i="1"/>
  <c r="L123" i="1" s="1"/>
  <c r="M124" i="1"/>
  <c r="L124" i="1" s="1"/>
  <c r="M125" i="1"/>
  <c r="L125" i="1" s="1"/>
  <c r="M126" i="1"/>
  <c r="L126" i="1" s="1"/>
  <c r="M127" i="1"/>
  <c r="L127" i="1" s="1"/>
  <c r="M128" i="1"/>
  <c r="L128" i="1" s="1"/>
  <c r="M129" i="1"/>
  <c r="L129" i="1" s="1"/>
  <c r="M130" i="1"/>
  <c r="L130" i="1" s="1"/>
  <c r="M131" i="1"/>
  <c r="L131" i="1"/>
  <c r="M132" i="1"/>
  <c r="L132" i="1" s="1"/>
  <c r="M133" i="1"/>
  <c r="L133" i="1" s="1"/>
  <c r="M134" i="1"/>
  <c r="L134" i="1"/>
  <c r="M135" i="1"/>
  <c r="L135" i="1" s="1"/>
  <c r="M136" i="1"/>
  <c r="L136" i="1" s="1"/>
  <c r="M137" i="1"/>
  <c r="L137" i="1" s="1"/>
  <c r="M138" i="1"/>
  <c r="L138" i="1" s="1"/>
  <c r="M139" i="1"/>
  <c r="L139" i="1" s="1"/>
  <c r="M140" i="1"/>
  <c r="L140" i="1" s="1"/>
  <c r="M141" i="1"/>
  <c r="L141" i="1" s="1"/>
  <c r="M142" i="1"/>
  <c r="L142" i="1" s="1"/>
  <c r="M143" i="1"/>
  <c r="L143" i="1" s="1"/>
  <c r="M144" i="1"/>
  <c r="L144" i="1" s="1"/>
  <c r="M145" i="1"/>
  <c r="L145" i="1" s="1"/>
  <c r="M146" i="1"/>
  <c r="L146" i="1" s="1"/>
  <c r="M147" i="1"/>
  <c r="L147" i="1"/>
  <c r="M148" i="1"/>
  <c r="L148" i="1" s="1"/>
  <c r="M149" i="1"/>
  <c r="L149" i="1" s="1"/>
  <c r="M150" i="1"/>
  <c r="L150" i="1"/>
  <c r="M151" i="1"/>
  <c r="L151" i="1" s="1"/>
  <c r="M152" i="1"/>
  <c r="L152" i="1" s="1"/>
  <c r="M153" i="1"/>
  <c r="L153" i="1" s="1"/>
  <c r="M154" i="1"/>
  <c r="L154" i="1" s="1"/>
  <c r="M155" i="1"/>
  <c r="L155" i="1" s="1"/>
  <c r="M156" i="1"/>
  <c r="L156" i="1" s="1"/>
  <c r="M157" i="1"/>
  <c r="L157" i="1" s="1"/>
  <c r="M158" i="1"/>
  <c r="L158" i="1" s="1"/>
  <c r="M159" i="1"/>
  <c r="L159" i="1" s="1"/>
  <c r="M160" i="1"/>
  <c r="L160" i="1" s="1"/>
  <c r="M161" i="1"/>
  <c r="L161" i="1" s="1"/>
  <c r="M162" i="1"/>
  <c r="L162" i="1" s="1"/>
  <c r="M163" i="1"/>
  <c r="L163" i="1"/>
  <c r="M164" i="1"/>
  <c r="L164" i="1" s="1"/>
  <c r="M165" i="1"/>
  <c r="L165" i="1" s="1"/>
  <c r="M166" i="1"/>
  <c r="L166" i="1"/>
  <c r="M167" i="1"/>
  <c r="L167" i="1" s="1"/>
  <c r="M168" i="1"/>
  <c r="L168" i="1" s="1"/>
  <c r="M169" i="1"/>
  <c r="L169" i="1" s="1"/>
  <c r="M170" i="1"/>
  <c r="L170" i="1"/>
  <c r="M171" i="1"/>
  <c r="L171" i="1" s="1"/>
  <c r="M172" i="1"/>
  <c r="L172" i="1" s="1"/>
  <c r="M173" i="1"/>
  <c r="L173" i="1" s="1"/>
  <c r="M174" i="1"/>
  <c r="L174" i="1" s="1"/>
  <c r="M175" i="1"/>
  <c r="L175" i="1" s="1"/>
  <c r="M176" i="1"/>
  <c r="L176" i="1" s="1"/>
  <c r="M177" i="1"/>
  <c r="L177" i="1" s="1"/>
  <c r="M178" i="1"/>
  <c r="L178" i="1" s="1"/>
  <c r="M179" i="1"/>
  <c r="L179" i="1" s="1"/>
  <c r="M180" i="1"/>
  <c r="L180" i="1" s="1"/>
  <c r="M181" i="1"/>
  <c r="L181" i="1" s="1"/>
  <c r="M182" i="1"/>
  <c r="L182" i="1" s="1"/>
  <c r="M183" i="1"/>
  <c r="L183" i="1" s="1"/>
  <c r="M184" i="1"/>
  <c r="L184" i="1" s="1"/>
  <c r="M185" i="1"/>
  <c r="L185" i="1" s="1"/>
  <c r="M186" i="1"/>
  <c r="L186" i="1" s="1"/>
  <c r="M187" i="1"/>
  <c r="L187" i="1" s="1"/>
  <c r="M188" i="1"/>
  <c r="L188" i="1" s="1"/>
  <c r="M189" i="1"/>
  <c r="L189" i="1" s="1"/>
  <c r="M190" i="1"/>
  <c r="L190" i="1" s="1"/>
  <c r="M191" i="1"/>
  <c r="L191" i="1" s="1"/>
  <c r="M192" i="1"/>
  <c r="L192" i="1" s="1"/>
  <c r="M193" i="1"/>
  <c r="L193" i="1" s="1"/>
  <c r="M194" i="1"/>
  <c r="L194" i="1" s="1"/>
  <c r="M195" i="1"/>
  <c r="L195" i="1" s="1"/>
  <c r="M196" i="1"/>
  <c r="L196" i="1" s="1"/>
  <c r="M197" i="1"/>
  <c r="L197" i="1" s="1"/>
  <c r="M198" i="1"/>
  <c r="L198" i="1" s="1"/>
  <c r="M199" i="1"/>
  <c r="L199" i="1" s="1"/>
  <c r="M200" i="1"/>
  <c r="L200" i="1" s="1"/>
  <c r="M201" i="1"/>
  <c r="L201" i="1" s="1"/>
  <c r="M202" i="1"/>
  <c r="L202" i="1" s="1"/>
  <c r="M203" i="1"/>
  <c r="L203" i="1" s="1"/>
  <c r="M204" i="1"/>
  <c r="L204" i="1" s="1"/>
  <c r="M205" i="1"/>
  <c r="L205" i="1" s="1"/>
  <c r="M206" i="1"/>
  <c r="L206" i="1"/>
  <c r="M207" i="1"/>
  <c r="L207" i="1" s="1"/>
  <c r="M208" i="1"/>
  <c r="L208" i="1" s="1"/>
  <c r="M209" i="1"/>
  <c r="L209" i="1" s="1"/>
  <c r="M210" i="1"/>
  <c r="L210" i="1" s="1"/>
  <c r="M211" i="1"/>
  <c r="L211" i="1" s="1"/>
  <c r="M212" i="1"/>
  <c r="L212" i="1" s="1"/>
  <c r="M213" i="1"/>
  <c r="L213" i="1" s="1"/>
  <c r="M214" i="1"/>
  <c r="L214" i="1" s="1"/>
  <c r="M215" i="1"/>
  <c r="L215" i="1" s="1"/>
  <c r="M216" i="1"/>
  <c r="L216" i="1" s="1"/>
  <c r="M217" i="1"/>
  <c r="L217" i="1" s="1"/>
  <c r="M218" i="1"/>
  <c r="L218" i="1" s="1"/>
  <c r="M219" i="1"/>
  <c r="L219" i="1" s="1"/>
  <c r="M220" i="1"/>
  <c r="L220" i="1" s="1"/>
  <c r="M221" i="1"/>
  <c r="L221" i="1" s="1"/>
  <c r="M222" i="1"/>
  <c r="L222" i="1" s="1"/>
  <c r="M223" i="1"/>
  <c r="L223" i="1" s="1"/>
  <c r="M224" i="1"/>
  <c r="L224" i="1" s="1"/>
  <c r="M225" i="1"/>
  <c r="L225" i="1" s="1"/>
  <c r="M226" i="1"/>
  <c r="L226" i="1" s="1"/>
  <c r="M227" i="1"/>
  <c r="L227" i="1"/>
  <c r="M228" i="1"/>
  <c r="L228" i="1" s="1"/>
  <c r="M229" i="1"/>
  <c r="L229" i="1" s="1"/>
  <c r="M230" i="1"/>
  <c r="L230" i="1"/>
  <c r="M231" i="1"/>
  <c r="L231" i="1" s="1"/>
  <c r="M232" i="1"/>
  <c r="L232" i="1" s="1"/>
  <c r="M233" i="1"/>
  <c r="L233" i="1" s="1"/>
  <c r="M234" i="1"/>
  <c r="L234" i="1" s="1"/>
  <c r="M235" i="1"/>
  <c r="L235" i="1" s="1"/>
  <c r="M236" i="1"/>
  <c r="L236" i="1" s="1"/>
  <c r="M237" i="1"/>
  <c r="L237" i="1" s="1"/>
  <c r="M238" i="1"/>
  <c r="L238" i="1" s="1"/>
  <c r="M239" i="1"/>
  <c r="L239" i="1" s="1"/>
  <c r="M240" i="1"/>
  <c r="L240" i="1" s="1"/>
  <c r="M241" i="1"/>
  <c r="L241" i="1" s="1"/>
  <c r="M242" i="1"/>
  <c r="L242" i="1" s="1"/>
  <c r="M243" i="1"/>
  <c r="L243" i="1"/>
  <c r="M244" i="1"/>
  <c r="L244" i="1" s="1"/>
  <c r="M245" i="1"/>
  <c r="L245" i="1" s="1"/>
  <c r="M246" i="1"/>
  <c r="L246" i="1"/>
  <c r="M247" i="1"/>
  <c r="L247" i="1" s="1"/>
  <c r="M248" i="1"/>
  <c r="L248" i="1" s="1"/>
  <c r="M249" i="1"/>
  <c r="L249" i="1" s="1"/>
  <c r="M250" i="1"/>
  <c r="L250" i="1" s="1"/>
  <c r="M251" i="1"/>
  <c r="L251" i="1" s="1"/>
  <c r="M252" i="1"/>
  <c r="L252" i="1" s="1"/>
  <c r="M253" i="1"/>
  <c r="L253" i="1" s="1"/>
  <c r="M254" i="1"/>
  <c r="L254" i="1"/>
  <c r="M255" i="1"/>
  <c r="L255" i="1" s="1"/>
  <c r="M256" i="1"/>
  <c r="L256" i="1" s="1"/>
  <c r="M257" i="1"/>
  <c r="L257" i="1" s="1"/>
  <c r="M258" i="1"/>
  <c r="L258" i="1" s="1"/>
  <c r="M259" i="1"/>
  <c r="L259" i="1" s="1"/>
  <c r="M260" i="1"/>
  <c r="L260" i="1" s="1"/>
  <c r="M261" i="1"/>
  <c r="L261" i="1" s="1"/>
  <c r="M262" i="1"/>
  <c r="L262" i="1" s="1"/>
  <c r="M263" i="1"/>
  <c r="L263" i="1" s="1"/>
  <c r="M264" i="1"/>
  <c r="L264" i="1" s="1"/>
  <c r="M265" i="1"/>
  <c r="L265" i="1" s="1"/>
  <c r="M266" i="1"/>
  <c r="L266" i="1" s="1"/>
  <c r="M267" i="1"/>
  <c r="L267" i="1" s="1"/>
  <c r="M268" i="1"/>
  <c r="L268" i="1" s="1"/>
  <c r="M269" i="1"/>
  <c r="L269" i="1" s="1"/>
  <c r="M270" i="1"/>
  <c r="L270" i="1"/>
  <c r="M271" i="1"/>
  <c r="L271" i="1" s="1"/>
  <c r="M272" i="1"/>
  <c r="L272" i="1" s="1"/>
  <c r="M273" i="1"/>
  <c r="L273" i="1" s="1"/>
  <c r="M274" i="1"/>
  <c r="L274" i="1" s="1"/>
  <c r="M275" i="1"/>
  <c r="L275" i="1" s="1"/>
  <c r="M276" i="1"/>
  <c r="L276" i="1" s="1"/>
  <c r="M277" i="1"/>
  <c r="L277" i="1" s="1"/>
  <c r="M278" i="1"/>
  <c r="L278" i="1" s="1"/>
  <c r="M279" i="1"/>
  <c r="L279" i="1" s="1"/>
  <c r="M280" i="1"/>
  <c r="L280" i="1" s="1"/>
  <c r="M281" i="1"/>
  <c r="L281" i="1" s="1"/>
  <c r="M282" i="1"/>
  <c r="L282" i="1" s="1"/>
  <c r="M283" i="1"/>
  <c r="L283" i="1" s="1"/>
  <c r="M284" i="1"/>
  <c r="L284" i="1" s="1"/>
  <c r="M285" i="1"/>
  <c r="L285" i="1" s="1"/>
  <c r="M286" i="1"/>
  <c r="L286" i="1" s="1"/>
  <c r="M287" i="1"/>
  <c r="L287" i="1" s="1"/>
  <c r="M288" i="1"/>
  <c r="L288" i="1" s="1"/>
  <c r="M289" i="1"/>
  <c r="L289" i="1" s="1"/>
  <c r="M290" i="1"/>
  <c r="L290" i="1"/>
  <c r="M291" i="1"/>
  <c r="L291" i="1" s="1"/>
  <c r="M292" i="1"/>
  <c r="L292" i="1" s="1"/>
  <c r="M293" i="1"/>
  <c r="L293" i="1" s="1"/>
  <c r="M294" i="1"/>
  <c r="L294" i="1" s="1"/>
  <c r="M295" i="1"/>
  <c r="L295" i="1" s="1"/>
  <c r="M296" i="1"/>
  <c r="L296" i="1" s="1"/>
  <c r="M297" i="1"/>
  <c r="L297" i="1" s="1"/>
  <c r="M298" i="1"/>
  <c r="L298" i="1" s="1"/>
  <c r="M299" i="1"/>
  <c r="L299" i="1" s="1"/>
  <c r="M300" i="1"/>
  <c r="L300" i="1" s="1"/>
  <c r="M301" i="1"/>
  <c r="L301" i="1" s="1"/>
  <c r="M302" i="1"/>
  <c r="L302" i="1" s="1"/>
  <c r="M303" i="1"/>
  <c r="L303" i="1" s="1"/>
  <c r="M304" i="1"/>
  <c r="L304" i="1" s="1"/>
  <c r="M305" i="1"/>
  <c r="L305" i="1" s="1"/>
  <c r="M306" i="1"/>
  <c r="L306" i="1" s="1"/>
  <c r="M307" i="1"/>
  <c r="L307" i="1" s="1"/>
  <c r="M308" i="1"/>
  <c r="L308" i="1" s="1"/>
  <c r="M309" i="1"/>
  <c r="L309" i="1" s="1"/>
  <c r="M310" i="1"/>
  <c r="L310" i="1" s="1"/>
  <c r="M311" i="1"/>
  <c r="L311" i="1" s="1"/>
  <c r="M312" i="1"/>
  <c r="L312" i="1" s="1"/>
  <c r="M313" i="1"/>
  <c r="L313" i="1" s="1"/>
  <c r="M314" i="1"/>
  <c r="L314" i="1" s="1"/>
  <c r="M315" i="1"/>
  <c r="L315" i="1" s="1"/>
  <c r="M316" i="1"/>
  <c r="L316" i="1" s="1"/>
  <c r="M317" i="1"/>
  <c r="L317" i="1" s="1"/>
  <c r="M318" i="1"/>
  <c r="L318" i="1" s="1"/>
  <c r="M319" i="1"/>
  <c r="L319" i="1" s="1"/>
  <c r="M320" i="1"/>
  <c r="L320" i="1" s="1"/>
  <c r="M321" i="1"/>
  <c r="L321" i="1" s="1"/>
  <c r="M322" i="1"/>
  <c r="L322" i="1" s="1"/>
  <c r="M323" i="1"/>
  <c r="L323" i="1"/>
  <c r="M324" i="1"/>
  <c r="L324" i="1" s="1"/>
  <c r="M325" i="1"/>
  <c r="L325" i="1" s="1"/>
  <c r="M326" i="1"/>
  <c r="L326" i="1"/>
  <c r="M327" i="1"/>
  <c r="L327" i="1" s="1"/>
  <c r="M328" i="1"/>
  <c r="L328" i="1" s="1"/>
  <c r="M329" i="1"/>
  <c r="L329" i="1" s="1"/>
  <c r="M330" i="1"/>
  <c r="L330" i="1" s="1"/>
  <c r="M331" i="1"/>
  <c r="L331" i="1" s="1"/>
  <c r="M332" i="1"/>
  <c r="L332" i="1" s="1"/>
  <c r="M333" i="1"/>
  <c r="L333" i="1" s="1"/>
  <c r="M334" i="1"/>
  <c r="L334" i="1" s="1"/>
  <c r="M335" i="1"/>
  <c r="L335" i="1" s="1"/>
  <c r="M336" i="1"/>
  <c r="L336" i="1" s="1"/>
  <c r="M337" i="1"/>
  <c r="L337" i="1" s="1"/>
  <c r="M338" i="1"/>
  <c r="L338" i="1" s="1"/>
  <c r="M339" i="1"/>
  <c r="L339" i="1" s="1"/>
  <c r="M340" i="1"/>
  <c r="L340" i="1" s="1"/>
  <c r="M341" i="1"/>
  <c r="L341" i="1" s="1"/>
  <c r="M342" i="1"/>
  <c r="L342" i="1" s="1"/>
  <c r="M343" i="1"/>
  <c r="L343" i="1" s="1"/>
  <c r="M344" i="1"/>
  <c r="L344" i="1" s="1"/>
  <c r="M345" i="1"/>
  <c r="L345" i="1" s="1"/>
  <c r="M346" i="1"/>
  <c r="L346" i="1" s="1"/>
  <c r="M347" i="1"/>
  <c r="L347" i="1" s="1"/>
  <c r="M348" i="1"/>
  <c r="L348" i="1" s="1"/>
  <c r="M349" i="1"/>
  <c r="L349" i="1" s="1"/>
  <c r="M350" i="1"/>
  <c r="L350" i="1" s="1"/>
  <c r="M351" i="1"/>
  <c r="L351" i="1" s="1"/>
  <c r="M352" i="1"/>
  <c r="L352" i="1" s="1"/>
  <c r="M353" i="1"/>
  <c r="L353" i="1" s="1"/>
  <c r="M354" i="1"/>
  <c r="L354" i="1" s="1"/>
  <c r="M355" i="1"/>
  <c r="L355" i="1" s="1"/>
  <c r="M356" i="1"/>
  <c r="L356" i="1" s="1"/>
  <c r="M357" i="1"/>
  <c r="L357" i="1" s="1"/>
  <c r="M358" i="1"/>
  <c r="L358" i="1" s="1"/>
  <c r="M359" i="1"/>
  <c r="L359" i="1" s="1"/>
  <c r="M360" i="1"/>
  <c r="L360" i="1" s="1"/>
  <c r="M361" i="1"/>
  <c r="L361" i="1" s="1"/>
  <c r="M362" i="1"/>
  <c r="L362" i="1" s="1"/>
  <c r="M363" i="1"/>
  <c r="L363" i="1" s="1"/>
  <c r="M364" i="1"/>
  <c r="L364" i="1" s="1"/>
  <c r="M365" i="1"/>
  <c r="L365" i="1" s="1"/>
  <c r="M366" i="1"/>
  <c r="L366" i="1" s="1"/>
  <c r="M367" i="1"/>
  <c r="L367" i="1" s="1"/>
  <c r="M368" i="1"/>
  <c r="L368" i="1" s="1"/>
  <c r="M369" i="1"/>
  <c r="L369" i="1" s="1"/>
  <c r="M370" i="1"/>
  <c r="L370" i="1" s="1"/>
  <c r="M371" i="1"/>
  <c r="L371" i="1"/>
  <c r="M372" i="1"/>
  <c r="L372" i="1" s="1"/>
  <c r="M373" i="1"/>
  <c r="L373" i="1" s="1"/>
  <c r="M374" i="1"/>
  <c r="L374" i="1" s="1"/>
  <c r="M375" i="1"/>
  <c r="L375" i="1" s="1"/>
  <c r="M376" i="1"/>
  <c r="L376" i="1" s="1"/>
  <c r="M377" i="1"/>
  <c r="L377" i="1" s="1"/>
  <c r="M378" i="1"/>
  <c r="L378" i="1" s="1"/>
  <c r="M379" i="1"/>
  <c r="L379" i="1" s="1"/>
  <c r="M380" i="1"/>
  <c r="L380" i="1" s="1"/>
  <c r="M381" i="1"/>
  <c r="L381" i="1" s="1"/>
  <c r="M382" i="1"/>
  <c r="L382" i="1" s="1"/>
  <c r="M383" i="1"/>
  <c r="L383" i="1" s="1"/>
  <c r="M384" i="1"/>
  <c r="L384" i="1"/>
  <c r="M385" i="1"/>
  <c r="L385" i="1" s="1"/>
  <c r="M386" i="1"/>
  <c r="L386" i="1" s="1"/>
  <c r="M387" i="1"/>
  <c r="L387" i="1" s="1"/>
  <c r="M388" i="1"/>
  <c r="L388" i="1" s="1"/>
  <c r="M389" i="1"/>
  <c r="L389" i="1" s="1"/>
  <c r="M390" i="1"/>
  <c r="L390" i="1" s="1"/>
  <c r="M391" i="1"/>
  <c r="L391" i="1" s="1"/>
  <c r="M392" i="1"/>
  <c r="L392" i="1" s="1"/>
  <c r="M393" i="1"/>
  <c r="L393" i="1" s="1"/>
  <c r="M394" i="1"/>
  <c r="L394" i="1" s="1"/>
  <c r="M395" i="1"/>
  <c r="L395" i="1" s="1"/>
  <c r="M396" i="1"/>
  <c r="L396" i="1" s="1"/>
  <c r="M397" i="1"/>
  <c r="L397" i="1" s="1"/>
  <c r="M398" i="1"/>
  <c r="L398" i="1" s="1"/>
  <c r="M399" i="1"/>
  <c r="L399" i="1" s="1"/>
  <c r="M400" i="1"/>
  <c r="L400" i="1"/>
  <c r="M401" i="1"/>
  <c r="L401" i="1" s="1"/>
  <c r="M402" i="1"/>
  <c r="L402" i="1" s="1"/>
  <c r="M403" i="1"/>
  <c r="L403" i="1" s="1"/>
  <c r="M404" i="1"/>
  <c r="L404" i="1"/>
  <c r="M405" i="1"/>
  <c r="L405" i="1" s="1"/>
  <c r="M406" i="1"/>
  <c r="L406" i="1" s="1"/>
  <c r="M407" i="1"/>
  <c r="L407" i="1" s="1"/>
  <c r="M408" i="1"/>
  <c r="L408" i="1" s="1"/>
  <c r="M409" i="1"/>
  <c r="L409" i="1" s="1"/>
  <c r="M410" i="1"/>
  <c r="L410" i="1" s="1"/>
  <c r="M411" i="1"/>
  <c r="L411" i="1"/>
  <c r="M412" i="1"/>
  <c r="L412" i="1" s="1"/>
  <c r="M413" i="1"/>
  <c r="L413" i="1" s="1"/>
  <c r="M414" i="1"/>
  <c r="L414" i="1"/>
  <c r="M415" i="1"/>
  <c r="L415" i="1" s="1"/>
  <c r="M416" i="1"/>
  <c r="L416" i="1" s="1"/>
  <c r="M417" i="1"/>
  <c r="L417" i="1" s="1"/>
  <c r="M418" i="1"/>
  <c r="L418" i="1" s="1"/>
  <c r="M419" i="1"/>
  <c r="L419" i="1" s="1"/>
  <c r="M420" i="1"/>
  <c r="L420" i="1" s="1"/>
  <c r="M421" i="1"/>
  <c r="L421" i="1" s="1"/>
  <c r="M422" i="1"/>
  <c r="L422" i="1" s="1"/>
  <c r="M423" i="1"/>
  <c r="L423" i="1" s="1"/>
  <c r="M424" i="1"/>
  <c r="L424" i="1" s="1"/>
  <c r="M425" i="1"/>
  <c r="L425" i="1" s="1"/>
  <c r="M426" i="1"/>
  <c r="L426" i="1" s="1"/>
  <c r="M427" i="1"/>
  <c r="L427" i="1"/>
  <c r="M428" i="1"/>
  <c r="L428" i="1" s="1"/>
  <c r="M429" i="1"/>
  <c r="L429" i="1" s="1"/>
  <c r="M430" i="1"/>
  <c r="L430" i="1" s="1"/>
  <c r="M431" i="1"/>
  <c r="L431" i="1" s="1"/>
  <c r="M432" i="1"/>
  <c r="L432" i="1" s="1"/>
  <c r="M433" i="1"/>
  <c r="L433" i="1" s="1"/>
  <c r="M434" i="1"/>
  <c r="L434" i="1"/>
  <c r="M435" i="1"/>
  <c r="L435" i="1" s="1"/>
  <c r="M436" i="1"/>
  <c r="L436" i="1" s="1"/>
  <c r="M437" i="1"/>
  <c r="L437" i="1" s="1"/>
  <c r="M438" i="1"/>
  <c r="L438" i="1" s="1"/>
  <c r="M439" i="1"/>
  <c r="L439" i="1" s="1"/>
  <c r="M440" i="1"/>
  <c r="L440" i="1" s="1"/>
  <c r="M441" i="1"/>
  <c r="L441" i="1" s="1"/>
  <c r="M442" i="1"/>
  <c r="L442" i="1" s="1"/>
  <c r="M443" i="1"/>
  <c r="L443" i="1" s="1"/>
  <c r="M444" i="1"/>
  <c r="L444" i="1"/>
  <c r="M445" i="1"/>
  <c r="L445" i="1" s="1"/>
  <c r="M446" i="1"/>
  <c r="L446" i="1" s="1"/>
  <c r="M447" i="1"/>
  <c r="L447" i="1" s="1"/>
  <c r="M448" i="1"/>
  <c r="L448" i="1" s="1"/>
  <c r="M449" i="1"/>
  <c r="L449" i="1" s="1"/>
  <c r="M450" i="1"/>
  <c r="L450" i="1" s="1"/>
  <c r="M451" i="1"/>
  <c r="L451" i="1" s="1"/>
  <c r="M452" i="1"/>
  <c r="L452" i="1" s="1"/>
  <c r="M453" i="1"/>
  <c r="L453" i="1" s="1"/>
  <c r="M454" i="1"/>
  <c r="L454" i="1" s="1"/>
  <c r="M455" i="1"/>
  <c r="L455" i="1" s="1"/>
  <c r="M456" i="1"/>
  <c r="L456" i="1" s="1"/>
  <c r="M457" i="1"/>
  <c r="L457" i="1" s="1"/>
  <c r="M458" i="1"/>
  <c r="L458" i="1" s="1"/>
  <c r="M459" i="1"/>
  <c r="L459" i="1" s="1"/>
  <c r="M460" i="1"/>
  <c r="L460" i="1" s="1"/>
  <c r="M461" i="1"/>
  <c r="L461" i="1" s="1"/>
  <c r="M462" i="1"/>
  <c r="L462" i="1" s="1"/>
  <c r="M463" i="1"/>
  <c r="L463" i="1" s="1"/>
  <c r="M464" i="1"/>
  <c r="L464" i="1" s="1"/>
  <c r="M465" i="1"/>
  <c r="L465" i="1" s="1"/>
  <c r="M466" i="1"/>
  <c r="L466" i="1" s="1"/>
  <c r="M467" i="1"/>
  <c r="L467" i="1" s="1"/>
  <c r="M468" i="1"/>
  <c r="L468" i="1" s="1"/>
  <c r="M469" i="1"/>
  <c r="L469" i="1" s="1"/>
  <c r="M470" i="1"/>
  <c r="L470" i="1" s="1"/>
  <c r="M471" i="1"/>
  <c r="L471" i="1" s="1"/>
  <c r="M472" i="1"/>
  <c r="L472" i="1" s="1"/>
  <c r="M473" i="1"/>
  <c r="L473" i="1" s="1"/>
  <c r="M474" i="1"/>
  <c r="L474" i="1" s="1"/>
  <c r="M475" i="1"/>
  <c r="L475" i="1" s="1"/>
  <c r="M476" i="1"/>
  <c r="L476" i="1"/>
  <c r="M477" i="1"/>
  <c r="L477" i="1" s="1"/>
  <c r="M478" i="1"/>
  <c r="L478" i="1" s="1"/>
  <c r="M479" i="1"/>
  <c r="L479" i="1" s="1"/>
  <c r="M480" i="1"/>
  <c r="L480" i="1"/>
  <c r="M481" i="1"/>
  <c r="L481" i="1" s="1"/>
  <c r="M482" i="1"/>
  <c r="L482" i="1" s="1"/>
  <c r="M483" i="1"/>
  <c r="L483" i="1" s="1"/>
  <c r="M484" i="1"/>
  <c r="L484" i="1" s="1"/>
  <c r="M485" i="1"/>
  <c r="L485" i="1" s="1"/>
  <c r="M486" i="1"/>
  <c r="L486" i="1" s="1"/>
  <c r="M487" i="1"/>
  <c r="L487" i="1" s="1"/>
  <c r="M488" i="1"/>
  <c r="L488" i="1" s="1"/>
  <c r="M489" i="1"/>
  <c r="L489" i="1" s="1"/>
  <c r="M490" i="1"/>
  <c r="L490" i="1" s="1"/>
  <c r="M491" i="1"/>
  <c r="L491" i="1" s="1"/>
  <c r="M492" i="1"/>
  <c r="L492" i="1" s="1"/>
  <c r="M493" i="1"/>
  <c r="L493" i="1" s="1"/>
  <c r="M494" i="1"/>
  <c r="L494" i="1" s="1"/>
  <c r="M495" i="1"/>
  <c r="L495" i="1" s="1"/>
  <c r="M496" i="1"/>
  <c r="L496" i="1"/>
  <c r="M497" i="1"/>
  <c r="L497" i="1" s="1"/>
  <c r="M498" i="1"/>
  <c r="L498" i="1" s="1"/>
  <c r="M499" i="1"/>
  <c r="L499" i="1"/>
  <c r="M500" i="1"/>
  <c r="L500" i="1" s="1"/>
  <c r="M501" i="1"/>
  <c r="L501" i="1" s="1"/>
  <c r="M502" i="1"/>
  <c r="L502" i="1" s="1"/>
  <c r="M503" i="1"/>
  <c r="L503" i="1" s="1"/>
  <c r="M504" i="1"/>
  <c r="L504" i="1" s="1"/>
  <c r="M505" i="1"/>
  <c r="L505" i="1" s="1"/>
  <c r="M506" i="1"/>
  <c r="L506" i="1" s="1"/>
  <c r="M507" i="1"/>
  <c r="L507" i="1" s="1"/>
  <c r="M508" i="1"/>
  <c r="L508" i="1" s="1"/>
  <c r="M509" i="1"/>
  <c r="L509" i="1" s="1"/>
  <c r="M510" i="1"/>
  <c r="L510" i="1" s="1"/>
  <c r="M511" i="1"/>
  <c r="L511" i="1" s="1"/>
  <c r="M512" i="1"/>
  <c r="L512" i="1" s="1"/>
  <c r="M513" i="1"/>
  <c r="L513" i="1" s="1"/>
  <c r="M514" i="1"/>
  <c r="L514" i="1" s="1"/>
  <c r="M515" i="1"/>
  <c r="L515" i="1" s="1"/>
  <c r="M516" i="1"/>
  <c r="L516" i="1" s="1"/>
  <c r="M517" i="1"/>
  <c r="L517" i="1" s="1"/>
  <c r="M518" i="1"/>
  <c r="L518" i="1" s="1"/>
  <c r="M519" i="1"/>
  <c r="L519" i="1" s="1"/>
  <c r="M520" i="1"/>
  <c r="L520" i="1" s="1"/>
  <c r="M521" i="1"/>
  <c r="L521" i="1" s="1"/>
  <c r="M522" i="1"/>
  <c r="L522" i="1" s="1"/>
  <c r="M523" i="1"/>
  <c r="L523" i="1"/>
  <c r="M524" i="1"/>
  <c r="L524" i="1" s="1"/>
  <c r="M525" i="1"/>
  <c r="L525" i="1" s="1"/>
  <c r="M526" i="1"/>
  <c r="L526" i="1"/>
  <c r="M527" i="1"/>
  <c r="L527" i="1" s="1"/>
  <c r="M528" i="1"/>
  <c r="L528" i="1" s="1"/>
  <c r="M529" i="1"/>
  <c r="L529" i="1" s="1"/>
  <c r="M530" i="1"/>
  <c r="L530" i="1"/>
  <c r="M531" i="1"/>
  <c r="L531" i="1" s="1"/>
  <c r="M532" i="1"/>
  <c r="L532" i="1"/>
  <c r="M533" i="1"/>
  <c r="L533" i="1" s="1"/>
  <c r="M534" i="1"/>
  <c r="L534" i="1" s="1"/>
  <c r="M535" i="1"/>
  <c r="L535" i="1" s="1"/>
  <c r="M536" i="1"/>
  <c r="L536" i="1" s="1"/>
  <c r="M537" i="1"/>
  <c r="L537" i="1" s="1"/>
  <c r="M538" i="1"/>
  <c r="L538" i="1" s="1"/>
  <c r="M539" i="1"/>
  <c r="L539" i="1"/>
  <c r="M540" i="1"/>
  <c r="L540" i="1" s="1"/>
  <c r="M541" i="1"/>
  <c r="L541" i="1" s="1"/>
  <c r="M542" i="1"/>
  <c r="L542" i="1" s="1"/>
  <c r="M543" i="1"/>
  <c r="L543" i="1" s="1"/>
  <c r="M544" i="1"/>
  <c r="L544" i="1" s="1"/>
  <c r="M545" i="1"/>
  <c r="L545" i="1" s="1"/>
  <c r="M546" i="1"/>
  <c r="L546" i="1" s="1"/>
  <c r="M547" i="1"/>
  <c r="L547" i="1" s="1"/>
  <c r="M548" i="1"/>
  <c r="L548" i="1" s="1"/>
  <c r="M549" i="1"/>
  <c r="L549" i="1" s="1"/>
  <c r="M550" i="1"/>
  <c r="L550" i="1" s="1"/>
  <c r="M551" i="1"/>
  <c r="L551" i="1" s="1"/>
  <c r="M552" i="1"/>
  <c r="L552" i="1" s="1"/>
  <c r="M553" i="1"/>
  <c r="L553" i="1" s="1"/>
  <c r="M554" i="1"/>
  <c r="L554" i="1" s="1"/>
  <c r="M555" i="1"/>
  <c r="L555" i="1" s="1"/>
  <c r="M556" i="1"/>
  <c r="L556" i="1" s="1"/>
  <c r="M557" i="1"/>
  <c r="L557" i="1" s="1"/>
  <c r="M558" i="1"/>
  <c r="L558" i="1" s="1"/>
  <c r="M559" i="1"/>
  <c r="L559" i="1" s="1"/>
  <c r="M560" i="1"/>
  <c r="L560" i="1" s="1"/>
  <c r="M561" i="1"/>
  <c r="L561" i="1" s="1"/>
  <c r="M562" i="1"/>
  <c r="L562" i="1" s="1"/>
  <c r="M563" i="1"/>
  <c r="L563" i="1" s="1"/>
  <c r="M564" i="1"/>
  <c r="L564" i="1" s="1"/>
  <c r="M565" i="1"/>
  <c r="L565" i="1" s="1"/>
  <c r="M566" i="1"/>
  <c r="L566" i="1" s="1"/>
  <c r="M567" i="1"/>
  <c r="L567" i="1" s="1"/>
  <c r="M568" i="1"/>
  <c r="L568" i="1" s="1"/>
  <c r="M569" i="1"/>
  <c r="L569" i="1" s="1"/>
  <c r="M570" i="1"/>
  <c r="L570" i="1" s="1"/>
  <c r="M571" i="1"/>
  <c r="L571" i="1" s="1"/>
  <c r="M572" i="1"/>
  <c r="L572" i="1"/>
  <c r="M573" i="1"/>
  <c r="L573" i="1" s="1"/>
  <c r="M574" i="1"/>
  <c r="L574" i="1" s="1"/>
  <c r="M575" i="1"/>
  <c r="L575" i="1" s="1"/>
  <c r="M576" i="1"/>
  <c r="L576" i="1" s="1"/>
  <c r="M577" i="1"/>
  <c r="L577" i="1" s="1"/>
  <c r="M578" i="1"/>
  <c r="L578" i="1" s="1"/>
  <c r="M579" i="1"/>
  <c r="L579" i="1" s="1"/>
  <c r="M580" i="1"/>
  <c r="L580" i="1" s="1"/>
  <c r="M581" i="1"/>
  <c r="L581" i="1" s="1"/>
  <c r="M582" i="1"/>
  <c r="L582" i="1" s="1"/>
  <c r="M583" i="1"/>
  <c r="L583" i="1" s="1"/>
  <c r="M584" i="1"/>
  <c r="L584" i="1" s="1"/>
  <c r="M585" i="1"/>
  <c r="L585" i="1" s="1"/>
  <c r="M586" i="1"/>
  <c r="L586" i="1" s="1"/>
  <c r="M587" i="1"/>
  <c r="L587" i="1"/>
  <c r="M588" i="1"/>
  <c r="L588" i="1" s="1"/>
  <c r="M589" i="1"/>
  <c r="L589" i="1" s="1"/>
  <c r="M590" i="1"/>
  <c r="L590" i="1" s="1"/>
  <c r="M591" i="1"/>
  <c r="L591" i="1" s="1"/>
  <c r="M592" i="1"/>
  <c r="L592" i="1" s="1"/>
  <c r="M593" i="1"/>
  <c r="L593" i="1" s="1"/>
  <c r="M594" i="1"/>
  <c r="L594" i="1"/>
  <c r="M595" i="1"/>
  <c r="L595" i="1" s="1"/>
  <c r="M596" i="1"/>
  <c r="L596" i="1" s="1"/>
  <c r="M597" i="1"/>
  <c r="L597" i="1" s="1"/>
  <c r="M598" i="1"/>
  <c r="L598" i="1" s="1"/>
  <c r="M599" i="1"/>
  <c r="L599" i="1" s="1"/>
  <c r="M600" i="1"/>
  <c r="L600" i="1" s="1"/>
  <c r="M601" i="1"/>
  <c r="L601" i="1" s="1"/>
  <c r="M602" i="1"/>
  <c r="L602" i="1" s="1"/>
  <c r="M603" i="1"/>
  <c r="L603" i="1" s="1"/>
  <c r="M604" i="1"/>
  <c r="L604" i="1" s="1"/>
  <c r="M605" i="1"/>
  <c r="L605" i="1" s="1"/>
  <c r="M606" i="1"/>
  <c r="L606" i="1" s="1"/>
  <c r="M607" i="1"/>
  <c r="L607" i="1" s="1"/>
  <c r="M608" i="1"/>
  <c r="L608" i="1" s="1"/>
  <c r="M609" i="1"/>
  <c r="L609" i="1" s="1"/>
  <c r="M610" i="1"/>
  <c r="L610" i="1"/>
  <c r="M611" i="1"/>
  <c r="L611" i="1" s="1"/>
  <c r="M612" i="1"/>
  <c r="L612" i="1" s="1"/>
  <c r="M613" i="1"/>
  <c r="L613" i="1" s="1"/>
  <c r="M614" i="1"/>
  <c r="L614" i="1" s="1"/>
  <c r="M615" i="1"/>
  <c r="L615" i="1" s="1"/>
  <c r="M616" i="1"/>
  <c r="L616" i="1" s="1"/>
  <c r="M617" i="1"/>
  <c r="L617" i="1" s="1"/>
  <c r="M618" i="1"/>
  <c r="L618" i="1" s="1"/>
  <c r="M619" i="1"/>
  <c r="L619" i="1" s="1"/>
  <c r="M620" i="1"/>
  <c r="L620" i="1" s="1"/>
  <c r="M621" i="1"/>
  <c r="L621" i="1" s="1"/>
  <c r="M622" i="1"/>
  <c r="L622" i="1" s="1"/>
  <c r="M623" i="1"/>
  <c r="L623" i="1" s="1"/>
  <c r="M624" i="1"/>
  <c r="L624" i="1"/>
  <c r="M625" i="1"/>
  <c r="L625" i="1" s="1"/>
  <c r="M626" i="1"/>
  <c r="L626" i="1" s="1"/>
  <c r="M627" i="1"/>
  <c r="L627" i="1" s="1"/>
  <c r="M628" i="1"/>
  <c r="L628" i="1" s="1"/>
  <c r="M629" i="1"/>
  <c r="L629" i="1" s="1"/>
  <c r="M630" i="1"/>
  <c r="L630" i="1" s="1"/>
  <c r="M631" i="1"/>
  <c r="L631" i="1" s="1"/>
  <c r="M632" i="1"/>
  <c r="L632" i="1" s="1"/>
  <c r="M633" i="1"/>
  <c r="L633" i="1" s="1"/>
  <c r="M634" i="1"/>
  <c r="L634" i="1" s="1"/>
  <c r="M635" i="1"/>
  <c r="L635" i="1" s="1"/>
  <c r="M636" i="1"/>
  <c r="L636" i="1" s="1"/>
  <c r="M637" i="1"/>
  <c r="L637" i="1" s="1"/>
  <c r="M638" i="1"/>
  <c r="L638" i="1" s="1"/>
  <c r="M639" i="1"/>
  <c r="L639" i="1" s="1"/>
  <c r="M640" i="1"/>
  <c r="L640" i="1" s="1"/>
  <c r="M641" i="1"/>
  <c r="L641" i="1"/>
  <c r="M642" i="1"/>
  <c r="L642" i="1" s="1"/>
  <c r="M643" i="1"/>
  <c r="L643" i="1" s="1"/>
  <c r="M644" i="1"/>
  <c r="L644" i="1" s="1"/>
  <c r="M645" i="1"/>
  <c r="L645" i="1" s="1"/>
  <c r="M646" i="1"/>
  <c r="L646" i="1" s="1"/>
  <c r="M647" i="1"/>
  <c r="L647" i="1" s="1"/>
  <c r="M648" i="1"/>
  <c r="L648" i="1" s="1"/>
  <c r="M649" i="1"/>
  <c r="L649" i="1" s="1"/>
  <c r="M650" i="1"/>
  <c r="L650" i="1" s="1"/>
  <c r="M651" i="1"/>
  <c r="L651" i="1" s="1"/>
  <c r="M652" i="1"/>
  <c r="L652" i="1" s="1"/>
  <c r="M653" i="1"/>
  <c r="L653" i="1" s="1"/>
  <c r="M654" i="1"/>
  <c r="L654" i="1" s="1"/>
  <c r="M655" i="1"/>
  <c r="L655" i="1" s="1"/>
  <c r="M656" i="1"/>
  <c r="L656" i="1" s="1"/>
  <c r="M657" i="1"/>
  <c r="L657" i="1" s="1"/>
  <c r="M658" i="1"/>
  <c r="L658" i="1" s="1"/>
  <c r="M659" i="1"/>
  <c r="L659" i="1" s="1"/>
  <c r="M660" i="1"/>
  <c r="L660" i="1" s="1"/>
  <c r="M661" i="1"/>
  <c r="L661" i="1" s="1"/>
  <c r="M662" i="1"/>
  <c r="L662" i="1" s="1"/>
  <c r="M663" i="1"/>
  <c r="L663" i="1" s="1"/>
  <c r="M664" i="1"/>
  <c r="L664" i="1" s="1"/>
  <c r="M665" i="1"/>
  <c r="L665" i="1" s="1"/>
  <c r="M666" i="1"/>
  <c r="L666" i="1" s="1"/>
  <c r="M667" i="1"/>
  <c r="L667" i="1"/>
  <c r="M668" i="1"/>
  <c r="L668" i="1" s="1"/>
  <c r="M669" i="1"/>
  <c r="L669" i="1" s="1"/>
  <c r="M670" i="1"/>
  <c r="L670" i="1" s="1"/>
  <c r="M671" i="1"/>
  <c r="L671" i="1" s="1"/>
  <c r="M672" i="1"/>
  <c r="L672" i="1"/>
  <c r="M673" i="1"/>
  <c r="L673" i="1" s="1"/>
  <c r="M674" i="1"/>
  <c r="L674" i="1" s="1"/>
  <c r="M675" i="1"/>
  <c r="L675" i="1" s="1"/>
  <c r="M676" i="1"/>
  <c r="L676" i="1" s="1"/>
  <c r="M677" i="1"/>
  <c r="L677" i="1" s="1"/>
  <c r="M678" i="1"/>
  <c r="L678" i="1" s="1"/>
  <c r="M679" i="1"/>
  <c r="L679" i="1"/>
  <c r="M680" i="1"/>
  <c r="L680" i="1" s="1"/>
  <c r="M681" i="1"/>
  <c r="L681" i="1"/>
  <c r="M682" i="1"/>
  <c r="L682" i="1" s="1"/>
  <c r="M683" i="1"/>
  <c r="L683" i="1" s="1"/>
  <c r="M684" i="1"/>
  <c r="L684" i="1" s="1"/>
  <c r="M685" i="1"/>
  <c r="L685" i="1"/>
  <c r="M686" i="1"/>
  <c r="L686" i="1" s="1"/>
  <c r="M687" i="1"/>
  <c r="L687" i="1"/>
  <c r="M688" i="1"/>
  <c r="L688" i="1" s="1"/>
  <c r="M689" i="1"/>
  <c r="L689" i="1" s="1"/>
  <c r="M690" i="1"/>
  <c r="L690" i="1" s="1"/>
  <c r="M691" i="1"/>
  <c r="L691" i="1" s="1"/>
  <c r="M692" i="1"/>
  <c r="L692" i="1"/>
  <c r="M693" i="1"/>
  <c r="L693" i="1" s="1"/>
  <c r="M694" i="1"/>
  <c r="L694" i="1" s="1"/>
  <c r="M695" i="1"/>
  <c r="L695" i="1" s="1"/>
  <c r="M696" i="1"/>
  <c r="L696" i="1" s="1"/>
  <c r="M697" i="1"/>
  <c r="L697" i="1" s="1"/>
  <c r="M698" i="1"/>
  <c r="L698" i="1" s="1"/>
  <c r="M699" i="1"/>
  <c r="L699" i="1" s="1"/>
  <c r="M700" i="1"/>
  <c r="L700" i="1" s="1"/>
  <c r="M701" i="1"/>
  <c r="L701" i="1"/>
  <c r="M702" i="1"/>
  <c r="L702" i="1" s="1"/>
  <c r="M703" i="1"/>
  <c r="L703" i="1" s="1"/>
  <c r="M704" i="1"/>
  <c r="L704" i="1"/>
  <c r="M705" i="1"/>
  <c r="L705" i="1" s="1"/>
  <c r="M706" i="1"/>
  <c r="L706" i="1" s="1"/>
  <c r="M707" i="1"/>
  <c r="L707" i="1"/>
  <c r="M708" i="1"/>
  <c r="L708" i="1" s="1"/>
  <c r="M709" i="1"/>
  <c r="L709" i="1"/>
  <c r="M710" i="1"/>
  <c r="L710" i="1" s="1"/>
  <c r="M711" i="1"/>
  <c r="L711" i="1" s="1"/>
  <c r="M712" i="1"/>
  <c r="L712" i="1" s="1"/>
  <c r="M713" i="1"/>
  <c r="L713" i="1" s="1"/>
  <c r="M714" i="1"/>
  <c r="L714" i="1" s="1"/>
  <c r="M715" i="1"/>
  <c r="L715" i="1"/>
  <c r="M716" i="1"/>
  <c r="L716" i="1" s="1"/>
  <c r="M717" i="1"/>
  <c r="L717" i="1" s="1"/>
  <c r="M718" i="1"/>
  <c r="L718" i="1" s="1"/>
  <c r="M719" i="1"/>
  <c r="L719" i="1" s="1"/>
  <c r="M720" i="1"/>
  <c r="L720" i="1"/>
  <c r="M721" i="1"/>
  <c r="L721" i="1" s="1"/>
  <c r="M722" i="1"/>
  <c r="L722" i="1" s="1"/>
  <c r="M723" i="1"/>
  <c r="L723" i="1" s="1"/>
  <c r="M724" i="1"/>
  <c r="L724" i="1" s="1"/>
  <c r="M725" i="1"/>
  <c r="L725" i="1" s="1"/>
  <c r="M726" i="1"/>
  <c r="L726" i="1" s="1"/>
  <c r="M727" i="1"/>
  <c r="L727" i="1" s="1"/>
  <c r="M728" i="1"/>
  <c r="L728" i="1" s="1"/>
  <c r="M729" i="1"/>
  <c r="L729" i="1" s="1"/>
  <c r="M730" i="1"/>
  <c r="L730" i="1" s="1"/>
  <c r="M731" i="1"/>
  <c r="L731" i="1" s="1"/>
  <c r="M732" i="1"/>
  <c r="L732" i="1" s="1"/>
  <c r="M733" i="1"/>
  <c r="L733" i="1"/>
  <c r="M734" i="1"/>
  <c r="L734" i="1" s="1"/>
  <c r="M735" i="1"/>
  <c r="L735" i="1" s="1"/>
  <c r="M736" i="1"/>
  <c r="L736" i="1" s="1"/>
  <c r="M737" i="1"/>
  <c r="L737" i="1" s="1"/>
  <c r="M738" i="1"/>
  <c r="L738" i="1" s="1"/>
  <c r="M739" i="1"/>
  <c r="L739" i="1" s="1"/>
  <c r="M740" i="1"/>
  <c r="L740" i="1" s="1"/>
  <c r="M741" i="1"/>
  <c r="L741" i="1" s="1"/>
  <c r="M742" i="1"/>
  <c r="L742" i="1" s="1"/>
  <c r="M743" i="1"/>
  <c r="L743" i="1" s="1"/>
  <c r="M744" i="1"/>
  <c r="L744" i="1"/>
  <c r="M745" i="1"/>
  <c r="L745" i="1" s="1"/>
  <c r="M746" i="1"/>
  <c r="L746" i="1" s="1"/>
  <c r="M747" i="1"/>
  <c r="L747" i="1" s="1"/>
  <c r="M748" i="1"/>
  <c r="L748" i="1" s="1"/>
  <c r="M749" i="1"/>
  <c r="L749" i="1" s="1"/>
  <c r="M750" i="1"/>
  <c r="L750" i="1" s="1"/>
  <c r="M751" i="1"/>
  <c r="L751" i="1" s="1"/>
  <c r="M752" i="1"/>
  <c r="L752" i="1" s="1"/>
  <c r="M753" i="1"/>
  <c r="L753" i="1" s="1"/>
  <c r="M754" i="1"/>
  <c r="L754" i="1" s="1"/>
  <c r="M755" i="1"/>
  <c r="L755" i="1" s="1"/>
  <c r="M756" i="1"/>
  <c r="L756" i="1" s="1"/>
  <c r="M757" i="1"/>
  <c r="L757" i="1" s="1"/>
  <c r="M758" i="1"/>
  <c r="L758" i="1" s="1"/>
  <c r="M759" i="1"/>
  <c r="L759" i="1" s="1"/>
  <c r="M760" i="1"/>
  <c r="L760" i="1" s="1"/>
  <c r="M761" i="1"/>
  <c r="L761" i="1" s="1"/>
  <c r="M762" i="1"/>
  <c r="L762" i="1" s="1"/>
  <c r="M763" i="1"/>
  <c r="L763" i="1" s="1"/>
  <c r="M764" i="1"/>
  <c r="L764" i="1" s="1"/>
  <c r="M765" i="1"/>
  <c r="L765" i="1" s="1"/>
  <c r="M766" i="1"/>
  <c r="L766" i="1" s="1"/>
  <c r="M767" i="1"/>
  <c r="L767" i="1" s="1"/>
  <c r="M768" i="1"/>
  <c r="L768" i="1" s="1"/>
  <c r="M769" i="1"/>
  <c r="L769" i="1" s="1"/>
  <c r="M770" i="1"/>
  <c r="L770" i="1" s="1"/>
  <c r="M771" i="1"/>
  <c r="L771" i="1" s="1"/>
  <c r="M772" i="1"/>
  <c r="L772" i="1" s="1"/>
  <c r="M773" i="1"/>
  <c r="L773" i="1" s="1"/>
  <c r="M774" i="1"/>
  <c r="L774" i="1" s="1"/>
  <c r="M775" i="1"/>
  <c r="L775" i="1" s="1"/>
  <c r="M776" i="1"/>
  <c r="L776" i="1" s="1"/>
  <c r="M777" i="1"/>
  <c r="L777" i="1" s="1"/>
  <c r="M778" i="1"/>
  <c r="L778" i="1" s="1"/>
  <c r="M779" i="1"/>
  <c r="L779" i="1" s="1"/>
  <c r="M780" i="1"/>
  <c r="L780" i="1" s="1"/>
  <c r="M781" i="1"/>
  <c r="L781" i="1" s="1"/>
  <c r="M782" i="1"/>
  <c r="L782" i="1" s="1"/>
  <c r="M783" i="1"/>
  <c r="L783" i="1" s="1"/>
  <c r="M784" i="1"/>
  <c r="L784" i="1" s="1"/>
  <c r="M785" i="1"/>
  <c r="L785" i="1"/>
  <c r="M786" i="1"/>
  <c r="L786" i="1" s="1"/>
  <c r="M787" i="1"/>
  <c r="L787" i="1" s="1"/>
  <c r="M788" i="1"/>
  <c r="L788" i="1"/>
  <c r="M789" i="1"/>
  <c r="L789" i="1" s="1"/>
  <c r="M790" i="1"/>
  <c r="L790" i="1" s="1"/>
  <c r="M791" i="1"/>
  <c r="L791" i="1"/>
  <c r="M792" i="1"/>
  <c r="L792" i="1" s="1"/>
  <c r="M793" i="1"/>
  <c r="L793" i="1" s="1"/>
  <c r="M794" i="1"/>
  <c r="L794" i="1" s="1"/>
  <c r="M795" i="1"/>
  <c r="L795" i="1" s="1"/>
  <c r="M796" i="1"/>
  <c r="L796" i="1" s="1"/>
  <c r="M797" i="1"/>
  <c r="L797" i="1" s="1"/>
  <c r="M798" i="1"/>
  <c r="L798" i="1" s="1"/>
  <c r="M799" i="1"/>
  <c r="L799" i="1" s="1"/>
  <c r="M800" i="1"/>
  <c r="L800" i="1"/>
  <c r="M801" i="1"/>
  <c r="L801" i="1" s="1"/>
  <c r="M802" i="1"/>
  <c r="L802" i="1" s="1"/>
  <c r="M803" i="1"/>
  <c r="L803" i="1" s="1"/>
  <c r="M804" i="1"/>
  <c r="L804" i="1" s="1"/>
  <c r="M805" i="1"/>
  <c r="L805" i="1" s="1"/>
  <c r="M806" i="1"/>
  <c r="L806" i="1" s="1"/>
  <c r="M807" i="1"/>
  <c r="L807" i="1"/>
  <c r="M808" i="1"/>
  <c r="L808" i="1" s="1"/>
  <c r="M809" i="1"/>
  <c r="L809" i="1"/>
  <c r="M810" i="1"/>
  <c r="L810" i="1" s="1"/>
  <c r="M811" i="1"/>
  <c r="L811" i="1" s="1"/>
  <c r="M812" i="1"/>
  <c r="L812" i="1" s="1"/>
  <c r="M813" i="1"/>
  <c r="L813" i="1"/>
  <c r="M814" i="1"/>
  <c r="L814" i="1" s="1"/>
  <c r="M815" i="1"/>
  <c r="L815" i="1"/>
  <c r="M816" i="1"/>
  <c r="L816" i="1" s="1"/>
  <c r="M817" i="1"/>
  <c r="L817" i="1" s="1"/>
  <c r="M818" i="1"/>
  <c r="L818" i="1" s="1"/>
  <c r="M819" i="1"/>
  <c r="L819" i="1"/>
  <c r="M820" i="1"/>
  <c r="L820" i="1" s="1"/>
  <c r="M821" i="1"/>
  <c r="L821" i="1" s="1"/>
  <c r="M822" i="1"/>
  <c r="L822" i="1" s="1"/>
  <c r="M823" i="1"/>
  <c r="L823" i="1" s="1"/>
  <c r="M824" i="1"/>
  <c r="L824" i="1" s="1"/>
  <c r="M825" i="1"/>
  <c r="L825" i="1" s="1"/>
  <c r="M826" i="1"/>
  <c r="L826" i="1" s="1"/>
  <c r="M827" i="1"/>
  <c r="L827" i="1"/>
  <c r="M828" i="1"/>
  <c r="L828" i="1" s="1"/>
  <c r="M829" i="1"/>
  <c r="L829" i="1" s="1"/>
  <c r="M830" i="1"/>
  <c r="L830" i="1" s="1"/>
  <c r="M831" i="1"/>
  <c r="L831" i="1" s="1"/>
  <c r="M832" i="1"/>
  <c r="L832" i="1" s="1"/>
  <c r="M833" i="1"/>
  <c r="L833" i="1" s="1"/>
  <c r="M834" i="1"/>
  <c r="L834" i="1" s="1"/>
  <c r="M835" i="1"/>
  <c r="L835" i="1" s="1"/>
  <c r="M836" i="1"/>
  <c r="L836" i="1" s="1"/>
  <c r="M837" i="1"/>
  <c r="L837" i="1" s="1"/>
  <c r="M838" i="1"/>
  <c r="L838" i="1" s="1"/>
  <c r="M839" i="1"/>
  <c r="L839" i="1" s="1"/>
  <c r="M840" i="1"/>
  <c r="L840" i="1" s="1"/>
  <c r="M841" i="1"/>
  <c r="L841" i="1" s="1"/>
  <c r="M842" i="1"/>
  <c r="L842" i="1" s="1"/>
  <c r="M843" i="1"/>
  <c r="L843" i="1"/>
  <c r="M844" i="1"/>
  <c r="L844" i="1" s="1"/>
  <c r="M845" i="1"/>
  <c r="L845" i="1" s="1"/>
  <c r="M846" i="1"/>
  <c r="L846" i="1" s="1"/>
  <c r="M847" i="1"/>
  <c r="L847" i="1" s="1"/>
  <c r="M848" i="1"/>
  <c r="L848" i="1" s="1"/>
  <c r="M849" i="1"/>
  <c r="L849" i="1" s="1"/>
  <c r="M850" i="1"/>
  <c r="L850" i="1" s="1"/>
  <c r="M851" i="1"/>
  <c r="L851" i="1" s="1"/>
  <c r="M852" i="1"/>
  <c r="L852" i="1" s="1"/>
  <c r="M853" i="1"/>
  <c r="L853" i="1"/>
  <c r="M854" i="1"/>
  <c r="L854" i="1" s="1"/>
  <c r="M855" i="1"/>
  <c r="L855" i="1"/>
  <c r="M856" i="1"/>
  <c r="L856" i="1" s="1"/>
  <c r="M857" i="1"/>
  <c r="L857" i="1" s="1"/>
  <c r="M858" i="1"/>
  <c r="L858" i="1" s="1"/>
  <c r="M859" i="1"/>
  <c r="L859" i="1"/>
  <c r="M860" i="1"/>
  <c r="L860" i="1" s="1"/>
  <c r="M861" i="1"/>
  <c r="L861" i="1"/>
  <c r="M862" i="1"/>
  <c r="L862" i="1" s="1"/>
  <c r="M863" i="1"/>
  <c r="L863" i="1" s="1"/>
  <c r="M864" i="1"/>
  <c r="L864" i="1"/>
  <c r="M865" i="1"/>
  <c r="L865" i="1" s="1"/>
  <c r="M866" i="1"/>
  <c r="L866" i="1" s="1"/>
  <c r="M867" i="1"/>
  <c r="L867" i="1" s="1"/>
  <c r="M868" i="1"/>
  <c r="L868" i="1" s="1"/>
  <c r="M869" i="1"/>
  <c r="L869" i="1" s="1"/>
  <c r="M870" i="1"/>
  <c r="L870" i="1" s="1"/>
  <c r="M871" i="1"/>
  <c r="L871" i="1" s="1"/>
  <c r="M872" i="1"/>
  <c r="L872" i="1" s="1"/>
  <c r="M873" i="1"/>
  <c r="L873" i="1" s="1"/>
  <c r="M874" i="1"/>
  <c r="L874" i="1" s="1"/>
  <c r="M875" i="1"/>
  <c r="L875" i="1" s="1"/>
  <c r="M876" i="1"/>
  <c r="L876" i="1" s="1"/>
  <c r="M877" i="1"/>
  <c r="L877" i="1" s="1"/>
  <c r="M878" i="1"/>
  <c r="L878" i="1" s="1"/>
  <c r="M879" i="1"/>
  <c r="L879" i="1" s="1"/>
  <c r="M880" i="1"/>
  <c r="L880" i="1" s="1"/>
  <c r="M881" i="1"/>
  <c r="L881" i="1" s="1"/>
  <c r="M882" i="1"/>
  <c r="L882" i="1"/>
  <c r="M883" i="1"/>
  <c r="L883" i="1" s="1"/>
  <c r="M884" i="1"/>
  <c r="L884" i="1" s="1"/>
  <c r="M885" i="1"/>
  <c r="L885" i="1" s="1"/>
  <c r="M886" i="1"/>
  <c r="L886" i="1" s="1"/>
  <c r="M887" i="1"/>
  <c r="L887" i="1" s="1"/>
  <c r="M888" i="1"/>
  <c r="L888" i="1"/>
  <c r="M889" i="1"/>
  <c r="L889" i="1" s="1"/>
  <c r="M890" i="1"/>
  <c r="L890" i="1" s="1"/>
  <c r="M891" i="1"/>
  <c r="L891" i="1" s="1"/>
  <c r="M892" i="1"/>
  <c r="L892" i="1" s="1"/>
  <c r="M893" i="1"/>
  <c r="L893" i="1" s="1"/>
  <c r="M894" i="1"/>
  <c r="L894" i="1"/>
  <c r="M895" i="1"/>
  <c r="L895" i="1" s="1"/>
  <c r="M896" i="1"/>
  <c r="L896" i="1" s="1"/>
  <c r="M897" i="1"/>
  <c r="L897" i="1" s="1"/>
  <c r="M898" i="1"/>
  <c r="L898" i="1"/>
  <c r="M899" i="1"/>
  <c r="L899" i="1" s="1"/>
  <c r="M900" i="1"/>
  <c r="L900" i="1" s="1"/>
  <c r="M901" i="1"/>
  <c r="L901" i="1" s="1"/>
  <c r="M902" i="1"/>
  <c r="L902" i="1" s="1"/>
  <c r="M903" i="1"/>
  <c r="L903" i="1" s="1"/>
  <c r="M904" i="1"/>
  <c r="L904" i="1" s="1"/>
  <c r="M905" i="1"/>
  <c r="L905" i="1" s="1"/>
  <c r="M906" i="1"/>
  <c r="L906" i="1" s="1"/>
  <c r="M907" i="1"/>
  <c r="L907" i="1" s="1"/>
  <c r="M908" i="1"/>
  <c r="L908" i="1" s="1"/>
  <c r="M909" i="1"/>
  <c r="L909" i="1" s="1"/>
  <c r="M910" i="1"/>
  <c r="L910" i="1" s="1"/>
  <c r="M911" i="1"/>
  <c r="L911" i="1"/>
  <c r="M912" i="1"/>
  <c r="L912" i="1" s="1"/>
  <c r="M913" i="1"/>
  <c r="L913" i="1"/>
  <c r="M914" i="1"/>
  <c r="L914" i="1" s="1"/>
  <c r="M915" i="1"/>
  <c r="L915" i="1" s="1"/>
  <c r="M916" i="1"/>
  <c r="L916" i="1" s="1"/>
  <c r="M917" i="1"/>
  <c r="L917" i="1" s="1"/>
  <c r="M918" i="1"/>
  <c r="L918" i="1" s="1"/>
  <c r="M919" i="1"/>
  <c r="L919" i="1" s="1"/>
  <c r="M920" i="1"/>
  <c r="L920" i="1" s="1"/>
  <c r="M921" i="1"/>
  <c r="L921" i="1" s="1"/>
  <c r="M922" i="1"/>
  <c r="L922" i="1" s="1"/>
  <c r="M923" i="1"/>
  <c r="L923" i="1" s="1"/>
  <c r="M924" i="1"/>
  <c r="L924" i="1" s="1"/>
  <c r="M925" i="1"/>
  <c r="L925" i="1" s="1"/>
  <c r="M926" i="1"/>
  <c r="L926" i="1" s="1"/>
  <c r="M927" i="1"/>
  <c r="L927" i="1"/>
  <c r="M928" i="1"/>
  <c r="L928" i="1" s="1"/>
  <c r="M929" i="1"/>
  <c r="L929" i="1"/>
  <c r="M930" i="1"/>
  <c r="L930" i="1" s="1"/>
  <c r="M931" i="1"/>
  <c r="L931" i="1" s="1"/>
  <c r="M932" i="1"/>
  <c r="L932" i="1" s="1"/>
  <c r="M933" i="1"/>
  <c r="L933" i="1" s="1"/>
  <c r="M934" i="1"/>
  <c r="L934" i="1" s="1"/>
  <c r="M935" i="1"/>
  <c r="L935" i="1" s="1"/>
  <c r="M936" i="1"/>
  <c r="L936" i="1" s="1"/>
  <c r="M937" i="1"/>
  <c r="L937" i="1" s="1"/>
  <c r="M938" i="1"/>
  <c r="L938" i="1" s="1"/>
  <c r="M939" i="1"/>
  <c r="L939" i="1" s="1"/>
  <c r="M940" i="1"/>
  <c r="L940" i="1" s="1"/>
  <c r="M941" i="1"/>
  <c r="L941" i="1" s="1"/>
  <c r="M942" i="1"/>
  <c r="L942" i="1" s="1"/>
  <c r="M943" i="1"/>
  <c r="L943" i="1"/>
  <c r="M944" i="1"/>
  <c r="L944" i="1" s="1"/>
  <c r="M945" i="1"/>
  <c r="L945" i="1"/>
  <c r="M946" i="1"/>
  <c r="L946" i="1" s="1"/>
  <c r="M947" i="1"/>
  <c r="L947" i="1" s="1"/>
  <c r="M948" i="1"/>
  <c r="L948" i="1" s="1"/>
  <c r="M949" i="1"/>
  <c r="L949" i="1" s="1"/>
  <c r="M950" i="1"/>
  <c r="L950" i="1" s="1"/>
  <c r="M951" i="1"/>
  <c r="L951" i="1" s="1"/>
  <c r="M952" i="1"/>
  <c r="L952" i="1" s="1"/>
  <c r="M953" i="1"/>
  <c r="L953" i="1" s="1"/>
  <c r="M954" i="1"/>
  <c r="L954" i="1" s="1"/>
  <c r="M955" i="1"/>
  <c r="L955" i="1" s="1"/>
  <c r="M956" i="1"/>
  <c r="L956" i="1" s="1"/>
  <c r="M957" i="1"/>
  <c r="L957" i="1" s="1"/>
  <c r="M958" i="1"/>
  <c r="L958" i="1" s="1"/>
  <c r="M959" i="1"/>
  <c r="L959" i="1"/>
  <c r="M960" i="1"/>
  <c r="L960" i="1" s="1"/>
  <c r="M961" i="1"/>
  <c r="L961" i="1"/>
  <c r="M962" i="1"/>
  <c r="L962" i="1" s="1"/>
  <c r="M963" i="1"/>
  <c r="L963" i="1" s="1"/>
  <c r="M964" i="1"/>
  <c r="L964" i="1" s="1"/>
  <c r="M965" i="1"/>
  <c r="L965" i="1" s="1"/>
  <c r="M966" i="1"/>
  <c r="L966" i="1" s="1"/>
  <c r="M967" i="1"/>
  <c r="L967" i="1" s="1"/>
  <c r="M968" i="1"/>
  <c r="L968" i="1" s="1"/>
  <c r="M969" i="1"/>
  <c r="L969" i="1" s="1"/>
  <c r="M970" i="1"/>
  <c r="L970" i="1" s="1"/>
  <c r="M971" i="1"/>
  <c r="L971" i="1" s="1"/>
  <c r="M972" i="1"/>
  <c r="L972" i="1" s="1"/>
  <c r="M973" i="1"/>
  <c r="L973" i="1" s="1"/>
  <c r="M974" i="1"/>
  <c r="L974" i="1" s="1"/>
  <c r="M975" i="1"/>
  <c r="L975" i="1"/>
  <c r="M976" i="1"/>
  <c r="L976" i="1" s="1"/>
  <c r="M977" i="1"/>
  <c r="L977" i="1"/>
  <c r="M978" i="1"/>
  <c r="L978" i="1" s="1"/>
  <c r="M979" i="1"/>
  <c r="L979" i="1" s="1"/>
  <c r="M980" i="1"/>
  <c r="L980" i="1" s="1"/>
  <c r="M981" i="1"/>
  <c r="L981" i="1" s="1"/>
  <c r="M982" i="1"/>
  <c r="L982" i="1" s="1"/>
  <c r="M983" i="1"/>
  <c r="L983" i="1" s="1"/>
  <c r="M984" i="1"/>
  <c r="L984" i="1" s="1"/>
  <c r="M985" i="1"/>
  <c r="L985" i="1" s="1"/>
  <c r="M986" i="1"/>
  <c r="L986" i="1" s="1"/>
  <c r="M987" i="1"/>
  <c r="L987" i="1" s="1"/>
  <c r="M988" i="1"/>
  <c r="L988" i="1" s="1"/>
  <c r="M989" i="1"/>
  <c r="L989" i="1" s="1"/>
  <c r="M990" i="1"/>
  <c r="L990" i="1" s="1"/>
  <c r="M991" i="1"/>
  <c r="L991" i="1"/>
  <c r="M992" i="1"/>
  <c r="L992" i="1" s="1"/>
  <c r="M993" i="1"/>
  <c r="L993" i="1"/>
  <c r="M994" i="1"/>
  <c r="L994" i="1" s="1"/>
  <c r="M995" i="1"/>
  <c r="L995" i="1" s="1"/>
  <c r="M996" i="1"/>
  <c r="L996" i="1" s="1"/>
  <c r="M997" i="1"/>
  <c r="L997" i="1" s="1"/>
  <c r="M998" i="1"/>
  <c r="L998" i="1" s="1"/>
  <c r="M999" i="1"/>
  <c r="L999" i="1" s="1"/>
  <c r="M1000" i="1"/>
  <c r="L1000" i="1" s="1"/>
  <c r="M1001" i="1"/>
  <c r="L1001" i="1" s="1"/>
  <c r="M1002" i="1"/>
  <c r="L1002" i="1" s="1"/>
  <c r="M1003" i="1"/>
  <c r="L1003" i="1" s="1"/>
  <c r="M1004" i="1"/>
  <c r="L1004" i="1" s="1"/>
  <c r="M1005" i="1"/>
  <c r="L1005" i="1" s="1"/>
  <c r="M1006" i="1"/>
  <c r="L1006" i="1" s="1"/>
  <c r="M1007" i="1"/>
  <c r="L1007" i="1"/>
  <c r="M1008" i="1"/>
  <c r="L1008" i="1" s="1"/>
  <c r="M1009" i="1"/>
  <c r="L1009" i="1"/>
  <c r="M1010" i="1"/>
  <c r="L1010" i="1" s="1"/>
  <c r="M1011" i="1"/>
  <c r="L1011" i="1" s="1"/>
  <c r="M1012" i="1"/>
  <c r="L1012" i="1" s="1"/>
  <c r="M1013" i="1"/>
  <c r="L1013" i="1" s="1"/>
  <c r="M1014" i="1"/>
  <c r="L1014" i="1" s="1"/>
  <c r="M1015" i="1"/>
  <c r="L1015" i="1" s="1"/>
  <c r="M1016" i="1"/>
  <c r="L1016" i="1" s="1"/>
  <c r="M1017" i="1"/>
  <c r="L1017" i="1" s="1"/>
  <c r="M1018" i="1"/>
  <c r="L1018" i="1" s="1"/>
  <c r="M1019" i="1"/>
  <c r="L1019" i="1" s="1"/>
  <c r="M1020" i="1"/>
  <c r="L1020" i="1" s="1"/>
  <c r="M1021" i="1"/>
  <c r="L1021" i="1" s="1"/>
  <c r="M1022" i="1"/>
  <c r="L1022" i="1" s="1"/>
  <c r="M1023" i="1"/>
  <c r="L1023" i="1"/>
  <c r="M1024" i="1"/>
  <c r="L1024" i="1" s="1"/>
  <c r="M1025" i="1"/>
  <c r="L1025" i="1"/>
  <c r="M1026" i="1"/>
  <c r="L1026" i="1" s="1"/>
  <c r="M1027" i="1"/>
  <c r="L1027" i="1" s="1"/>
  <c r="M1028" i="1"/>
  <c r="L1028" i="1" s="1"/>
  <c r="M1029" i="1"/>
  <c r="L1029" i="1" s="1"/>
  <c r="M1030" i="1"/>
  <c r="L1030" i="1" s="1"/>
  <c r="M1031" i="1"/>
  <c r="L1031" i="1" s="1"/>
  <c r="M1032" i="1"/>
  <c r="L1032" i="1" s="1"/>
  <c r="M1033" i="1"/>
  <c r="L1033" i="1" s="1"/>
  <c r="M1034" i="1"/>
  <c r="L1034" i="1" s="1"/>
  <c r="M1035" i="1"/>
  <c r="L1035" i="1" s="1"/>
  <c r="M1036" i="1"/>
  <c r="L1036" i="1" s="1"/>
  <c r="M1037" i="1"/>
  <c r="L1037" i="1" s="1"/>
  <c r="M1038" i="1"/>
  <c r="L1038" i="1" s="1"/>
  <c r="M1039" i="1"/>
  <c r="L1039" i="1"/>
  <c r="M1040" i="1"/>
  <c r="L1040" i="1" s="1"/>
  <c r="M1041" i="1"/>
  <c r="L1041" i="1"/>
  <c r="M1042" i="1"/>
  <c r="L1042" i="1" s="1"/>
  <c r="M1043" i="1"/>
  <c r="L1043" i="1" s="1"/>
  <c r="M1044" i="1"/>
  <c r="L1044" i="1" s="1"/>
  <c r="M1045" i="1"/>
  <c r="L1045" i="1" s="1"/>
  <c r="M1046" i="1"/>
  <c r="L1046" i="1" s="1"/>
  <c r="M1047" i="1"/>
  <c r="L1047" i="1" s="1"/>
  <c r="M1048" i="1"/>
  <c r="L1048" i="1" s="1"/>
  <c r="M1049" i="1"/>
  <c r="L1049" i="1" s="1"/>
  <c r="M1050" i="1"/>
  <c r="L1050" i="1" s="1"/>
  <c r="M1051" i="1"/>
  <c r="L1051" i="1" s="1"/>
  <c r="M1052" i="1"/>
  <c r="L1052" i="1" s="1"/>
  <c r="M1053" i="1"/>
  <c r="L1053" i="1" s="1"/>
  <c r="M1054" i="1"/>
  <c r="L1054" i="1" s="1"/>
  <c r="M1055" i="1"/>
  <c r="L1055" i="1"/>
  <c r="M1056" i="1"/>
  <c r="L1056" i="1" s="1"/>
  <c r="M1057" i="1"/>
  <c r="L1057" i="1"/>
  <c r="M1058" i="1"/>
  <c r="L1058" i="1" s="1"/>
  <c r="M1059" i="1"/>
  <c r="L1059" i="1" s="1"/>
  <c r="M1060" i="1"/>
  <c r="L1060" i="1" s="1"/>
  <c r="M1061" i="1"/>
  <c r="L1061" i="1" s="1"/>
  <c r="M1062" i="1"/>
  <c r="L1062" i="1" s="1"/>
  <c r="M1063" i="1"/>
  <c r="L1063" i="1" s="1"/>
  <c r="M1064" i="1"/>
  <c r="L1064" i="1" s="1"/>
  <c r="M1065" i="1"/>
  <c r="L1065" i="1" s="1"/>
  <c r="M1066" i="1"/>
  <c r="L1066" i="1" s="1"/>
  <c r="M1067" i="1"/>
  <c r="L1067" i="1" s="1"/>
  <c r="M1068" i="1"/>
  <c r="L1068" i="1" s="1"/>
  <c r="M1069" i="1"/>
  <c r="L1069" i="1" s="1"/>
  <c r="M1070" i="1"/>
  <c r="L1070" i="1" s="1"/>
  <c r="M1071" i="1"/>
  <c r="L1071" i="1"/>
  <c r="M1072" i="1"/>
  <c r="L1072" i="1" s="1"/>
  <c r="M1073" i="1"/>
  <c r="L1073" i="1"/>
  <c r="M1074" i="1"/>
  <c r="L1074" i="1" s="1"/>
  <c r="M1075" i="1"/>
  <c r="L1075" i="1" s="1"/>
  <c r="M1076" i="1"/>
  <c r="L1076" i="1" s="1"/>
  <c r="M1077" i="1"/>
  <c r="L1077" i="1" s="1"/>
  <c r="M1078" i="1"/>
  <c r="L1078" i="1" s="1"/>
  <c r="M1079" i="1"/>
  <c r="L1079" i="1" s="1"/>
  <c r="M1080" i="1"/>
  <c r="L1080" i="1" s="1"/>
  <c r="M1081" i="1"/>
  <c r="L1081" i="1" s="1"/>
  <c r="M1082" i="1"/>
  <c r="L1082" i="1" s="1"/>
  <c r="M1083" i="1"/>
  <c r="L1083" i="1" s="1"/>
  <c r="M1084" i="1"/>
  <c r="L1084" i="1" s="1"/>
  <c r="M1085" i="1"/>
  <c r="L1085" i="1" s="1"/>
  <c r="M1086" i="1"/>
  <c r="L1086" i="1" s="1"/>
  <c r="M1087" i="1"/>
  <c r="L1087" i="1"/>
  <c r="M1088" i="1"/>
  <c r="L1088" i="1" s="1"/>
  <c r="M1089" i="1"/>
  <c r="L1089" i="1"/>
  <c r="M1090" i="1"/>
  <c r="L1090" i="1" s="1"/>
  <c r="M1091" i="1"/>
  <c r="L1091" i="1" s="1"/>
  <c r="M1092" i="1"/>
  <c r="L1092" i="1" s="1"/>
  <c r="M1093" i="1"/>
  <c r="L1093" i="1" s="1"/>
  <c r="M1094" i="1"/>
  <c r="L1094" i="1" s="1"/>
  <c r="M1095" i="1"/>
  <c r="L1095" i="1" s="1"/>
  <c r="M1096" i="1"/>
  <c r="L1096" i="1" s="1"/>
  <c r="M1097" i="1"/>
  <c r="L1097" i="1" s="1"/>
  <c r="M1098" i="1"/>
  <c r="L1098" i="1" s="1"/>
  <c r="M1099" i="1"/>
  <c r="L1099" i="1" s="1"/>
  <c r="M1100" i="1"/>
  <c r="L1100" i="1" s="1"/>
  <c r="M1101" i="1"/>
  <c r="L1101" i="1" s="1"/>
  <c r="M1102" i="1"/>
  <c r="L1102" i="1" s="1"/>
  <c r="M1103" i="1"/>
  <c r="L1103" i="1"/>
  <c r="M1104" i="1"/>
  <c r="L1104" i="1" s="1"/>
  <c r="M1105" i="1"/>
  <c r="L1105" i="1"/>
  <c r="M1106" i="1"/>
  <c r="L1106" i="1" s="1"/>
  <c r="M1107" i="1"/>
  <c r="L1107" i="1" s="1"/>
  <c r="M1108" i="1"/>
  <c r="L1108" i="1" s="1"/>
  <c r="M1109" i="1"/>
  <c r="L1109" i="1" s="1"/>
  <c r="M1110" i="1"/>
  <c r="L1110" i="1" s="1"/>
  <c r="M1111" i="1"/>
  <c r="L1111" i="1" s="1"/>
  <c r="M1112" i="1"/>
  <c r="L1112" i="1" s="1"/>
  <c r="M1113" i="1"/>
  <c r="L1113" i="1" s="1"/>
  <c r="M1114" i="1"/>
  <c r="L1114" i="1" s="1"/>
  <c r="M1115" i="1"/>
  <c r="L1115" i="1" s="1"/>
  <c r="M1116" i="1"/>
  <c r="L1116" i="1" s="1"/>
  <c r="M1117" i="1"/>
  <c r="L1117" i="1" s="1"/>
  <c r="M1118" i="1"/>
  <c r="L1118" i="1" s="1"/>
  <c r="M1119" i="1"/>
  <c r="L1119" i="1"/>
  <c r="M1120" i="1"/>
  <c r="L1120" i="1" s="1"/>
  <c r="M1121" i="1"/>
  <c r="L1121" i="1"/>
  <c r="M1122" i="1"/>
  <c r="L1122" i="1" s="1"/>
  <c r="M1123" i="1"/>
  <c r="L1123" i="1" s="1"/>
  <c r="M1124" i="1"/>
  <c r="L1124" i="1" s="1"/>
  <c r="M1125" i="1"/>
  <c r="L1125" i="1" s="1"/>
  <c r="M1126" i="1"/>
  <c r="L1126" i="1" s="1"/>
  <c r="M1127" i="1"/>
  <c r="L1127" i="1" s="1"/>
  <c r="M1128" i="1"/>
  <c r="L1128" i="1" s="1"/>
  <c r="M1129" i="1"/>
  <c r="L1129" i="1" s="1"/>
  <c r="M1130" i="1"/>
  <c r="L1130" i="1" s="1"/>
  <c r="M1131" i="1"/>
  <c r="L1131" i="1" s="1"/>
  <c r="M1132" i="1"/>
  <c r="L1132" i="1" s="1"/>
  <c r="M1133" i="1"/>
  <c r="L1133" i="1" s="1"/>
  <c r="M1134" i="1"/>
  <c r="L1134" i="1" s="1"/>
  <c r="M1135" i="1"/>
  <c r="L1135" i="1"/>
  <c r="M1136" i="1"/>
  <c r="L1136" i="1" s="1"/>
  <c r="M1137" i="1"/>
  <c r="L1137" i="1"/>
  <c r="M1138" i="1"/>
  <c r="L1138" i="1" s="1"/>
  <c r="M1139" i="1"/>
  <c r="L1139" i="1" s="1"/>
  <c r="M1140" i="1"/>
  <c r="L1140" i="1" s="1"/>
  <c r="M1141" i="1"/>
  <c r="L1141" i="1" s="1"/>
  <c r="M1142" i="1"/>
  <c r="L1142" i="1" s="1"/>
  <c r="M1143" i="1"/>
  <c r="L1143" i="1" s="1"/>
  <c r="M1144" i="1"/>
  <c r="L1144" i="1" s="1"/>
  <c r="M1145" i="1"/>
  <c r="L1145" i="1" s="1"/>
  <c r="M1146" i="1"/>
  <c r="L1146" i="1" s="1"/>
  <c r="M1147" i="1"/>
  <c r="L1147" i="1" s="1"/>
  <c r="M1148" i="1"/>
  <c r="L1148" i="1" s="1"/>
  <c r="M1149" i="1"/>
  <c r="L1149" i="1" s="1"/>
  <c r="M1150" i="1"/>
  <c r="L1150" i="1" s="1"/>
  <c r="M1151" i="1"/>
  <c r="L1151" i="1"/>
  <c r="M1152" i="1"/>
  <c r="L1152" i="1" s="1"/>
  <c r="M1153" i="1"/>
  <c r="L1153" i="1"/>
  <c r="M1154" i="1"/>
  <c r="L1154" i="1" s="1"/>
  <c r="M1155" i="1"/>
  <c r="L1155" i="1" s="1"/>
  <c r="M1156" i="1"/>
  <c r="L1156" i="1" s="1"/>
  <c r="M1157" i="1"/>
  <c r="L1157" i="1" s="1"/>
  <c r="M1158" i="1"/>
  <c r="L1158" i="1" s="1"/>
  <c r="M1159" i="1"/>
  <c r="L1159" i="1" s="1"/>
  <c r="M1160" i="1"/>
  <c r="L1160" i="1" s="1"/>
  <c r="M1161" i="1"/>
  <c r="L1161" i="1" s="1"/>
  <c r="M1162" i="1"/>
  <c r="L1162" i="1" s="1"/>
  <c r="M1163" i="1"/>
  <c r="L1163" i="1" s="1"/>
  <c r="M1164" i="1"/>
  <c r="L1164" i="1" s="1"/>
  <c r="M1165" i="1"/>
  <c r="L1165" i="1" s="1"/>
  <c r="M1166" i="1"/>
  <c r="L1166" i="1" s="1"/>
  <c r="M1167" i="1"/>
  <c r="L1167" i="1"/>
  <c r="M1168" i="1"/>
  <c r="L1168" i="1" s="1"/>
  <c r="M1169" i="1"/>
  <c r="L1169" i="1"/>
  <c r="M1170" i="1"/>
  <c r="L1170" i="1" s="1"/>
  <c r="M1171" i="1"/>
  <c r="L1171" i="1" s="1"/>
  <c r="M1172" i="1"/>
  <c r="L1172" i="1" s="1"/>
  <c r="M1173" i="1"/>
  <c r="L1173" i="1" s="1"/>
  <c r="M1174" i="1"/>
  <c r="L1174" i="1" s="1"/>
  <c r="M1175" i="1"/>
  <c r="L1175" i="1" s="1"/>
  <c r="M1176" i="1"/>
  <c r="L1176" i="1" s="1"/>
  <c r="M1177" i="1"/>
  <c r="L1177" i="1" s="1"/>
  <c r="M1178" i="1"/>
  <c r="L1178" i="1" s="1"/>
  <c r="M1179" i="1"/>
  <c r="L1179" i="1" s="1"/>
  <c r="M1180" i="1"/>
  <c r="L1180" i="1" s="1"/>
  <c r="M1181" i="1"/>
  <c r="L1181" i="1" s="1"/>
  <c r="M1182" i="1"/>
  <c r="L1182" i="1" s="1"/>
  <c r="M1183" i="1"/>
  <c r="L1183" i="1"/>
  <c r="M1184" i="1"/>
  <c r="L1184" i="1" s="1"/>
  <c r="M1185" i="1"/>
  <c r="L1185" i="1"/>
  <c r="M1186" i="1"/>
  <c r="L1186" i="1" s="1"/>
  <c r="M1187" i="1"/>
  <c r="L1187" i="1" s="1"/>
  <c r="M1188" i="1"/>
  <c r="L1188" i="1" s="1"/>
  <c r="M1189" i="1"/>
  <c r="L1189" i="1" s="1"/>
  <c r="M1190" i="1"/>
  <c r="L1190" i="1" s="1"/>
  <c r="M1191" i="1"/>
  <c r="L1191" i="1" s="1"/>
  <c r="M1192" i="1"/>
  <c r="L1192" i="1" s="1"/>
  <c r="M1193" i="1"/>
  <c r="L1193" i="1" s="1"/>
  <c r="M1194" i="1"/>
  <c r="L1194" i="1" s="1"/>
  <c r="M1195" i="1"/>
  <c r="L1195" i="1" s="1"/>
  <c r="M1196" i="1"/>
  <c r="L1196" i="1" s="1"/>
  <c r="M1197" i="1"/>
  <c r="L1197" i="1" s="1"/>
  <c r="M1198" i="1"/>
  <c r="L1198" i="1" s="1"/>
  <c r="M1199" i="1"/>
  <c r="L1199" i="1"/>
  <c r="M1200" i="1"/>
  <c r="L1200" i="1" s="1"/>
  <c r="M1201" i="1"/>
  <c r="L1201" i="1"/>
  <c r="M1202" i="1"/>
  <c r="L1202" i="1" s="1"/>
  <c r="M1203" i="1"/>
  <c r="L1203" i="1" s="1"/>
  <c r="M1204" i="1"/>
  <c r="L1204" i="1"/>
  <c r="M1205" i="1"/>
  <c r="L1205" i="1" s="1"/>
  <c r="M1206" i="1"/>
  <c r="L1206" i="1" s="1"/>
  <c r="M1207" i="1"/>
  <c r="L1207" i="1" s="1"/>
  <c r="M1208" i="1"/>
  <c r="L1208" i="1" s="1"/>
  <c r="M1209" i="1"/>
  <c r="L1209" i="1" s="1"/>
  <c r="M1210" i="1"/>
  <c r="L1210" i="1"/>
  <c r="M1211" i="1"/>
  <c r="L1211" i="1" s="1"/>
  <c r="M1212" i="1"/>
  <c r="L1212" i="1"/>
  <c r="M1213" i="1"/>
  <c r="L1213" i="1" s="1"/>
  <c r="M1214" i="1"/>
  <c r="L1214" i="1" s="1"/>
  <c r="M1215" i="1"/>
  <c r="L1215" i="1" s="1"/>
  <c r="M1216" i="1"/>
  <c r="L1216" i="1" s="1"/>
  <c r="M1217" i="1"/>
  <c r="L1217" i="1" s="1"/>
  <c r="M1218" i="1"/>
  <c r="L1218" i="1"/>
  <c r="M1219" i="1"/>
  <c r="L1219" i="1" s="1"/>
  <c r="M1220" i="1"/>
  <c r="L1220" i="1"/>
  <c r="M1221" i="1"/>
  <c r="L1221" i="1" s="1"/>
  <c r="M1222" i="1"/>
  <c r="L1222" i="1" s="1"/>
  <c r="M1223" i="1"/>
  <c r="L1223" i="1" s="1"/>
  <c r="M1224" i="1"/>
  <c r="L1224" i="1" s="1"/>
  <c r="M1225" i="1"/>
  <c r="L1225" i="1" s="1"/>
  <c r="M1226" i="1"/>
  <c r="L1226" i="1"/>
  <c r="M1227" i="1"/>
  <c r="L1227" i="1" s="1"/>
  <c r="M1228" i="1"/>
  <c r="L1228" i="1"/>
  <c r="M1229" i="1"/>
  <c r="L1229" i="1" s="1"/>
  <c r="M1230" i="1"/>
  <c r="L1230" i="1" s="1"/>
  <c r="M1231" i="1"/>
  <c r="L1231" i="1" s="1"/>
  <c r="M1232" i="1"/>
  <c r="L1232" i="1"/>
  <c r="M1233" i="1"/>
  <c r="L1233" i="1" s="1"/>
  <c r="M1234" i="1"/>
  <c r="L1234" i="1"/>
  <c r="M1235" i="1"/>
  <c r="L1235" i="1" s="1"/>
  <c r="M1236" i="1"/>
  <c r="L1236" i="1"/>
  <c r="M1237" i="1"/>
  <c r="L1237" i="1" s="1"/>
  <c r="M1238" i="1"/>
  <c r="L1238" i="1" s="1"/>
  <c r="M1239" i="1"/>
  <c r="L1239" i="1" s="1"/>
  <c r="M1240" i="1"/>
  <c r="L1240" i="1"/>
  <c r="M1241" i="1"/>
  <c r="L1241" i="1" s="1"/>
  <c r="M1242" i="1"/>
  <c r="L1242" i="1"/>
  <c r="M1243" i="1"/>
  <c r="L1243" i="1" s="1"/>
  <c r="M1244" i="1"/>
  <c r="L1244" i="1"/>
  <c r="M1245" i="1"/>
  <c r="L1245" i="1" s="1"/>
  <c r="M1246" i="1"/>
  <c r="L1246" i="1" s="1"/>
  <c r="M1247" i="1"/>
  <c r="L1247" i="1" s="1"/>
  <c r="M1248" i="1"/>
  <c r="L1248" i="1"/>
  <c r="M1249" i="1"/>
  <c r="L1249" i="1" s="1"/>
  <c r="M1250" i="1"/>
  <c r="L1250" i="1" s="1"/>
  <c r="M1251" i="1"/>
  <c r="L1251" i="1" s="1"/>
  <c r="M1252" i="1"/>
  <c r="L1252" i="1"/>
  <c r="M1253" i="1"/>
  <c r="L1253" i="1" s="1"/>
  <c r="M1254" i="1"/>
  <c r="L1254" i="1" s="1"/>
  <c r="M1255" i="1"/>
  <c r="L1255" i="1" s="1"/>
  <c r="M1256" i="1"/>
  <c r="L1256" i="1" s="1"/>
  <c r="M1257" i="1"/>
  <c r="L1257" i="1" s="1"/>
  <c r="M1258" i="1"/>
  <c r="L1258" i="1"/>
  <c r="M1259" i="1"/>
  <c r="L1259" i="1" s="1"/>
  <c r="M1260" i="1"/>
  <c r="L1260" i="1"/>
  <c r="M1261" i="1"/>
  <c r="L1261" i="1" s="1"/>
  <c r="M1262" i="1"/>
  <c r="L1262" i="1" s="1"/>
  <c r="M1263" i="1"/>
  <c r="L1263" i="1" s="1"/>
  <c r="M1264" i="1"/>
  <c r="L1264" i="1"/>
  <c r="M1265" i="1"/>
  <c r="L1265" i="1" s="1"/>
  <c r="M1266" i="1"/>
  <c r="L1266" i="1"/>
  <c r="M1267" i="1"/>
  <c r="L1267" i="1" s="1"/>
  <c r="M1268" i="1"/>
  <c r="L1268" i="1"/>
  <c r="M1269" i="1"/>
  <c r="L1269" i="1" s="1"/>
  <c r="M1270" i="1"/>
  <c r="L1270" i="1" s="1"/>
  <c r="M1271" i="1"/>
  <c r="L1271" i="1" s="1"/>
  <c r="M1272" i="1"/>
  <c r="L1272" i="1"/>
  <c r="M1273" i="1"/>
  <c r="L1273" i="1" s="1"/>
  <c r="M1274" i="1"/>
  <c r="L1274" i="1"/>
  <c r="M1275" i="1"/>
  <c r="L1275" i="1" s="1"/>
  <c r="M1276" i="1"/>
  <c r="L1276" i="1"/>
  <c r="M1277" i="1"/>
  <c r="L1277" i="1" s="1"/>
  <c r="M1278" i="1"/>
  <c r="L1278" i="1" s="1"/>
  <c r="M1279" i="1"/>
  <c r="L1279" i="1" s="1"/>
  <c r="M1280" i="1"/>
  <c r="L1280" i="1"/>
  <c r="M1281" i="1"/>
  <c r="L1281" i="1" s="1"/>
  <c r="M1282" i="1"/>
  <c r="L1282" i="1" s="1"/>
  <c r="M1283" i="1"/>
  <c r="L1283" i="1" s="1"/>
  <c r="M1284" i="1"/>
  <c r="L1284" i="1"/>
  <c r="M1285" i="1"/>
  <c r="L1285" i="1" s="1"/>
  <c r="M1286" i="1"/>
  <c r="L1286" i="1" s="1"/>
  <c r="M1287" i="1"/>
  <c r="L1287" i="1" s="1"/>
  <c r="M1288" i="1"/>
  <c r="L1288" i="1" s="1"/>
  <c r="M1289" i="1"/>
  <c r="L1289" i="1" s="1"/>
  <c r="M1290" i="1"/>
  <c r="L1290" i="1"/>
  <c r="M1291" i="1"/>
  <c r="L1291" i="1" s="1"/>
  <c r="M1292" i="1"/>
  <c r="L1292" i="1"/>
  <c r="M1293" i="1"/>
  <c r="L1293" i="1" s="1"/>
  <c r="M1294" i="1"/>
  <c r="L1294" i="1" s="1"/>
  <c r="M1295" i="1"/>
  <c r="L1295" i="1" s="1"/>
  <c r="M1296" i="1"/>
  <c r="L1296" i="1"/>
  <c r="M1297" i="1"/>
  <c r="L1297" i="1" s="1"/>
  <c r="M1298" i="1"/>
  <c r="L1298" i="1"/>
  <c r="M1299" i="1"/>
  <c r="L1299" i="1" s="1"/>
  <c r="M1300" i="1"/>
  <c r="L1300" i="1"/>
  <c r="M1301" i="1"/>
  <c r="L1301" i="1" s="1"/>
  <c r="M1302" i="1"/>
  <c r="L1302" i="1" s="1"/>
  <c r="M1303" i="1"/>
  <c r="L1303" i="1" s="1"/>
  <c r="M1304" i="1"/>
  <c r="L1304" i="1"/>
  <c r="M1305" i="1"/>
  <c r="L1305" i="1" s="1"/>
  <c r="M1306" i="1"/>
  <c r="L1306" i="1"/>
  <c r="M1307" i="1"/>
  <c r="L1307" i="1" s="1"/>
  <c r="M1308" i="1"/>
  <c r="L1308" i="1"/>
  <c r="M1309" i="1"/>
  <c r="L1309" i="1" s="1"/>
  <c r="M1310" i="1"/>
  <c r="L1310" i="1" s="1"/>
  <c r="M1311" i="1"/>
  <c r="L1311" i="1" s="1"/>
  <c r="M1312" i="1"/>
  <c r="L1312" i="1"/>
  <c r="M1313" i="1"/>
  <c r="L1313" i="1" s="1"/>
  <c r="M1314" i="1"/>
  <c r="L1314" i="1" s="1"/>
  <c r="M1315" i="1"/>
  <c r="L1315" i="1" s="1"/>
  <c r="M1316" i="1"/>
  <c r="L1316" i="1"/>
  <c r="M1317" i="1"/>
  <c r="L1317" i="1" s="1"/>
  <c r="M1318" i="1"/>
  <c r="L1318" i="1" s="1"/>
  <c r="M1319" i="1"/>
  <c r="L1319" i="1" s="1"/>
  <c r="M1320" i="1"/>
  <c r="L1320" i="1" s="1"/>
  <c r="M1321" i="1"/>
  <c r="L1321" i="1" s="1"/>
  <c r="M1322" i="1"/>
  <c r="L1322" i="1"/>
  <c r="M1323" i="1"/>
  <c r="L1323" i="1" s="1"/>
  <c r="M1324" i="1"/>
  <c r="L1324" i="1"/>
  <c r="M1325" i="1"/>
  <c r="L1325" i="1" s="1"/>
  <c r="M1326" i="1"/>
  <c r="L1326" i="1" s="1"/>
  <c r="M1327" i="1"/>
  <c r="L1327" i="1" s="1"/>
  <c r="M1328" i="1"/>
  <c r="L1328" i="1"/>
  <c r="M1329" i="1"/>
  <c r="L1329" i="1" s="1"/>
  <c r="M1330" i="1"/>
  <c r="L1330" i="1"/>
  <c r="M1331" i="1"/>
  <c r="L1331" i="1" s="1"/>
  <c r="M1332" i="1"/>
  <c r="L1332" i="1"/>
  <c r="M1333" i="1"/>
  <c r="L1333" i="1" s="1"/>
  <c r="M1334" i="1"/>
  <c r="L1334" i="1" s="1"/>
  <c r="M1335" i="1"/>
  <c r="L1335" i="1" s="1"/>
  <c r="M1336" i="1"/>
  <c r="L1336" i="1"/>
  <c r="M1337" i="1"/>
  <c r="L1337" i="1" s="1"/>
  <c r="M1338" i="1"/>
  <c r="L1338" i="1"/>
  <c r="M1339" i="1"/>
  <c r="L1339" i="1" s="1"/>
  <c r="M1340" i="1"/>
  <c r="L1340" i="1"/>
  <c r="M1341" i="1"/>
  <c r="L1341" i="1" s="1"/>
  <c r="M1342" i="1"/>
  <c r="L1342" i="1" s="1"/>
  <c r="M1343" i="1"/>
  <c r="L1343" i="1" s="1"/>
  <c r="M1344" i="1"/>
  <c r="L1344" i="1"/>
  <c r="M1345" i="1"/>
  <c r="L1345" i="1" s="1"/>
  <c r="M1346" i="1"/>
  <c r="L1346" i="1" s="1"/>
  <c r="M1347" i="1"/>
  <c r="L1347" i="1" s="1"/>
  <c r="M1348" i="1"/>
  <c r="L1348" i="1"/>
  <c r="M1349" i="1"/>
  <c r="L1349" i="1" s="1"/>
  <c r="M1350" i="1"/>
  <c r="L1350" i="1" s="1"/>
  <c r="M1351" i="1"/>
  <c r="L1351" i="1" s="1"/>
  <c r="M1352" i="1"/>
  <c r="L1352" i="1" s="1"/>
  <c r="M1353" i="1"/>
  <c r="L1353" i="1" s="1"/>
  <c r="M1354" i="1"/>
  <c r="L1354" i="1"/>
  <c r="M1355" i="1"/>
  <c r="L1355" i="1" s="1"/>
  <c r="M1356" i="1"/>
  <c r="L1356" i="1"/>
  <c r="M1357" i="1"/>
  <c r="L1357" i="1" s="1"/>
  <c r="M1358" i="1"/>
  <c r="L1358" i="1" s="1"/>
  <c r="M1359" i="1"/>
  <c r="L1359" i="1" s="1"/>
  <c r="M1360" i="1"/>
  <c r="L1360" i="1"/>
  <c r="M1361" i="1"/>
  <c r="L1361" i="1" s="1"/>
  <c r="M1362" i="1"/>
  <c r="L1362" i="1"/>
  <c r="M1363" i="1"/>
  <c r="L1363" i="1" s="1"/>
  <c r="M1364" i="1"/>
  <c r="L1364" i="1"/>
  <c r="M1365" i="1"/>
  <c r="L1365" i="1" s="1"/>
  <c r="M1366" i="1"/>
  <c r="L1366" i="1" s="1"/>
  <c r="M1367" i="1"/>
  <c r="L1367" i="1" s="1"/>
  <c r="M1368" i="1"/>
  <c r="L1368" i="1"/>
  <c r="M1369" i="1"/>
  <c r="L1369" i="1" s="1"/>
  <c r="M1370" i="1"/>
  <c r="L1370" i="1"/>
  <c r="M1371" i="1"/>
  <c r="L1371" i="1" s="1"/>
  <c r="M1372" i="1"/>
  <c r="L1372" i="1"/>
  <c r="M1373" i="1"/>
  <c r="L1373" i="1" s="1"/>
  <c r="M1374" i="1"/>
  <c r="L1374" i="1" s="1"/>
  <c r="M1375" i="1"/>
  <c r="L1375" i="1" s="1"/>
  <c r="M1376" i="1"/>
  <c r="L1376" i="1"/>
  <c r="M1377" i="1"/>
  <c r="L1377" i="1" s="1"/>
  <c r="M1378" i="1"/>
  <c r="L1378" i="1" s="1"/>
  <c r="M1379" i="1"/>
  <c r="L1379" i="1" s="1"/>
  <c r="M1380" i="1"/>
  <c r="L1380" i="1"/>
  <c r="M1381" i="1"/>
  <c r="L1381" i="1" s="1"/>
  <c r="M1382" i="1"/>
  <c r="L1382" i="1" s="1"/>
  <c r="M1383" i="1"/>
  <c r="L1383" i="1" s="1"/>
  <c r="M1384" i="1"/>
  <c r="L1384" i="1" s="1"/>
  <c r="M1385" i="1"/>
  <c r="L1385" i="1" s="1"/>
  <c r="M1386" i="1"/>
  <c r="L1386" i="1"/>
  <c r="M1387" i="1"/>
  <c r="L1387" i="1" s="1"/>
  <c r="M1388" i="1"/>
  <c r="L1388" i="1"/>
  <c r="M1389" i="1"/>
  <c r="L1389" i="1" s="1"/>
  <c r="M1390" i="1"/>
  <c r="L1390" i="1" s="1"/>
  <c r="M1391" i="1"/>
  <c r="L1391" i="1" s="1"/>
  <c r="M1392" i="1"/>
  <c r="L1392" i="1"/>
  <c r="M1393" i="1"/>
  <c r="L1393" i="1" s="1"/>
  <c r="M1394" i="1"/>
  <c r="L1394" i="1"/>
  <c r="M1395" i="1"/>
  <c r="L1395" i="1" s="1"/>
  <c r="M1396" i="1"/>
  <c r="L1396" i="1"/>
  <c r="M1397" i="1"/>
  <c r="L1397" i="1" s="1"/>
  <c r="M1398" i="1"/>
  <c r="L1398" i="1" s="1"/>
  <c r="M1399" i="1"/>
  <c r="L1399" i="1" s="1"/>
  <c r="M1400" i="1"/>
  <c r="L1400" i="1"/>
  <c r="M1401" i="1"/>
  <c r="L1401" i="1" s="1"/>
  <c r="M1402" i="1"/>
  <c r="L1402" i="1"/>
  <c r="M1403" i="1"/>
  <c r="L1403" i="1" s="1"/>
  <c r="M1404" i="1"/>
  <c r="L1404" i="1"/>
  <c r="M1405" i="1"/>
  <c r="L1405" i="1" s="1"/>
  <c r="M1406" i="1"/>
  <c r="L1406" i="1" s="1"/>
  <c r="M1407" i="1"/>
  <c r="L1407" i="1" s="1"/>
  <c r="M1408" i="1"/>
  <c r="L1408" i="1"/>
  <c r="M1409" i="1"/>
  <c r="L1409" i="1" s="1"/>
  <c r="M1410" i="1"/>
  <c r="L1410" i="1" s="1"/>
  <c r="M1411" i="1"/>
  <c r="L1411" i="1" s="1"/>
  <c r="M1412" i="1"/>
  <c r="L1412" i="1"/>
  <c r="M1413" i="1"/>
  <c r="L1413" i="1" s="1"/>
  <c r="M1414" i="1"/>
  <c r="L1414" i="1" s="1"/>
  <c r="M1415" i="1"/>
  <c r="L1415" i="1" s="1"/>
  <c r="M1416" i="1"/>
  <c r="L1416" i="1" s="1"/>
  <c r="M1417" i="1"/>
  <c r="L1417" i="1" s="1"/>
  <c r="M1418" i="1"/>
  <c r="L1418" i="1"/>
  <c r="M1419" i="1"/>
  <c r="L1419" i="1" s="1"/>
  <c r="M1420" i="1"/>
  <c r="L1420" i="1"/>
  <c r="M1421" i="1"/>
  <c r="L1421" i="1" s="1"/>
  <c r="M1422" i="1"/>
  <c r="L1422" i="1" s="1"/>
  <c r="M1423" i="1"/>
  <c r="L1423" i="1" s="1"/>
  <c r="M1424" i="1"/>
  <c r="L1424" i="1"/>
  <c r="M1425" i="1"/>
  <c r="L1425" i="1" s="1"/>
  <c r="M1426" i="1"/>
  <c r="L1426" i="1"/>
  <c r="M1427" i="1"/>
  <c r="L1427" i="1" s="1"/>
  <c r="M1428" i="1"/>
  <c r="L1428" i="1"/>
  <c r="M1429" i="1"/>
  <c r="L1429" i="1" s="1"/>
  <c r="M1430" i="1"/>
  <c r="L1430" i="1" s="1"/>
  <c r="M1431" i="1"/>
  <c r="L1431" i="1" s="1"/>
  <c r="M1432" i="1"/>
  <c r="L1432" i="1"/>
  <c r="M1433" i="1"/>
  <c r="L1433" i="1" s="1"/>
  <c r="M1434" i="1"/>
  <c r="L1434" i="1"/>
  <c r="M1435" i="1"/>
  <c r="L1435" i="1" s="1"/>
  <c r="M1436" i="1"/>
  <c r="L1436" i="1"/>
  <c r="M1437" i="1"/>
  <c r="L1437" i="1" s="1"/>
  <c r="M1438" i="1"/>
  <c r="L1438" i="1" s="1"/>
  <c r="M1439" i="1"/>
  <c r="L1439" i="1" s="1"/>
  <c r="M1440" i="1"/>
  <c r="L1440" i="1"/>
  <c r="M1441" i="1"/>
  <c r="L1441" i="1" s="1"/>
  <c r="M1442" i="1"/>
  <c r="L1442" i="1" s="1"/>
  <c r="M1443" i="1"/>
  <c r="L1443" i="1" s="1"/>
  <c r="M1444" i="1"/>
  <c r="L1444" i="1"/>
  <c r="M1445" i="1"/>
  <c r="L1445" i="1" s="1"/>
  <c r="M1446" i="1"/>
  <c r="L1446" i="1" s="1"/>
  <c r="M1447" i="1"/>
  <c r="L1447" i="1" s="1"/>
  <c r="M1448" i="1"/>
  <c r="L1448" i="1" s="1"/>
  <c r="M1449" i="1"/>
  <c r="L1449" i="1" s="1"/>
  <c r="M1450" i="1"/>
  <c r="L1450" i="1"/>
  <c r="M1451" i="1"/>
  <c r="L1451" i="1" s="1"/>
  <c r="M1452" i="1"/>
  <c r="L1452" i="1"/>
  <c r="M1453" i="1"/>
  <c r="L1453" i="1" s="1"/>
  <c r="M1454" i="1"/>
  <c r="L1454" i="1" s="1"/>
  <c r="M1455" i="1"/>
  <c r="L1455" i="1" s="1"/>
  <c r="M1456" i="1"/>
  <c r="L1456" i="1"/>
  <c r="M1457" i="1"/>
  <c r="L1457" i="1" s="1"/>
  <c r="M1458" i="1"/>
  <c r="L1458" i="1"/>
  <c r="M1459" i="1"/>
  <c r="L1459" i="1" s="1"/>
  <c r="M1460" i="1"/>
  <c r="L1460" i="1"/>
  <c r="M1461" i="1"/>
  <c r="L1461" i="1" s="1"/>
  <c r="M1462" i="1"/>
  <c r="L1462" i="1" s="1"/>
  <c r="M1463" i="1"/>
  <c r="L1463" i="1" s="1"/>
  <c r="M1464" i="1"/>
  <c r="L1464" i="1"/>
  <c r="M1465" i="1"/>
  <c r="L1465" i="1" s="1"/>
  <c r="M1466" i="1"/>
  <c r="L1466" i="1"/>
  <c r="M1467" i="1"/>
  <c r="L1467" i="1" s="1"/>
  <c r="M1468" i="1"/>
  <c r="L1468" i="1"/>
  <c r="M1469" i="1"/>
  <c r="L1469" i="1" s="1"/>
  <c r="M1470" i="1"/>
  <c r="L1470" i="1" s="1"/>
  <c r="M1471" i="1"/>
  <c r="L1471" i="1" s="1"/>
  <c r="M1472" i="1"/>
  <c r="L1472" i="1"/>
  <c r="M1473" i="1"/>
  <c r="L1473" i="1" s="1"/>
  <c r="M1474" i="1"/>
  <c r="L1474" i="1" s="1"/>
  <c r="M1475" i="1"/>
  <c r="L1475" i="1" s="1"/>
  <c r="M1476" i="1"/>
  <c r="L1476" i="1"/>
  <c r="M1477" i="1"/>
  <c r="L1477" i="1" s="1"/>
  <c r="M1478" i="1"/>
  <c r="L1478" i="1" s="1"/>
  <c r="M1479" i="1"/>
  <c r="L1479" i="1" s="1"/>
  <c r="M1480" i="1"/>
  <c r="L1480" i="1" s="1"/>
  <c r="M1481" i="1"/>
  <c r="L1481" i="1" s="1"/>
  <c r="M1482" i="1"/>
  <c r="L1482" i="1"/>
  <c r="M1483" i="1"/>
  <c r="L1483" i="1" s="1"/>
  <c r="M1484" i="1"/>
  <c r="L1484" i="1"/>
  <c r="M1485" i="1"/>
  <c r="L1485" i="1" s="1"/>
  <c r="M1486" i="1"/>
  <c r="L1486" i="1" s="1"/>
  <c r="M1487" i="1"/>
  <c r="L1487" i="1" s="1"/>
  <c r="M1488" i="1"/>
  <c r="L1488" i="1"/>
  <c r="M1489" i="1"/>
  <c r="L1489" i="1" s="1"/>
  <c r="M1490" i="1"/>
  <c r="L1490" i="1"/>
  <c r="M1491" i="1"/>
  <c r="L1491" i="1" s="1"/>
  <c r="M1492" i="1"/>
  <c r="L1492" i="1"/>
  <c r="M1493" i="1"/>
  <c r="L1493" i="1" s="1"/>
  <c r="M1494" i="1"/>
  <c r="L1494" i="1" s="1"/>
  <c r="M1495" i="1"/>
  <c r="L1495" i="1" s="1"/>
  <c r="M1496" i="1"/>
  <c r="L1496" i="1"/>
  <c r="M1497" i="1"/>
  <c r="L1497" i="1" s="1"/>
  <c r="M1498" i="1"/>
  <c r="L1498" i="1"/>
  <c r="M1499" i="1"/>
  <c r="L1499" i="1" s="1"/>
  <c r="M1500" i="1"/>
  <c r="L1500" i="1"/>
  <c r="M1501" i="1"/>
  <c r="L1501" i="1" s="1"/>
  <c r="M1502" i="1"/>
  <c r="L1502" i="1" s="1"/>
  <c r="M1503" i="1"/>
  <c r="L1503" i="1" s="1"/>
  <c r="M1504" i="1"/>
  <c r="L1504" i="1"/>
  <c r="M1505" i="1"/>
  <c r="L1505" i="1" s="1"/>
  <c r="M1506" i="1"/>
  <c r="L1506" i="1" s="1"/>
  <c r="M1507" i="1"/>
  <c r="L1507" i="1" s="1"/>
  <c r="M1508" i="1"/>
  <c r="L1508" i="1"/>
  <c r="M1509" i="1"/>
  <c r="L1509" i="1" s="1"/>
  <c r="M1510" i="1"/>
  <c r="L1510" i="1" s="1"/>
  <c r="M1511" i="1"/>
  <c r="L1511" i="1" s="1"/>
  <c r="M1512" i="1"/>
  <c r="L1512" i="1" s="1"/>
  <c r="M1513" i="1"/>
  <c r="L1513" i="1" s="1"/>
  <c r="M1514" i="1"/>
  <c r="L1514" i="1"/>
  <c r="M1515" i="1"/>
  <c r="L1515" i="1" s="1"/>
  <c r="M1516" i="1"/>
  <c r="L1516" i="1"/>
  <c r="M1517" i="1"/>
  <c r="L1517" i="1" s="1"/>
  <c r="M1518" i="1"/>
  <c r="L1518" i="1" s="1"/>
  <c r="M1519" i="1"/>
  <c r="L1519" i="1" s="1"/>
  <c r="M1520" i="1"/>
  <c r="L1520" i="1"/>
  <c r="M1521" i="1"/>
  <c r="L1521" i="1" s="1"/>
  <c r="M1522" i="1"/>
  <c r="L1522" i="1"/>
  <c r="M1523" i="1"/>
  <c r="L1523" i="1" s="1"/>
  <c r="M1524" i="1"/>
  <c r="L1524" i="1"/>
  <c r="M1525" i="1"/>
  <c r="L1525" i="1" s="1"/>
  <c r="M1526" i="1"/>
  <c r="L1526" i="1" s="1"/>
  <c r="M1527" i="1"/>
  <c r="L1527" i="1" s="1"/>
  <c r="M1528" i="1"/>
  <c r="L1528" i="1"/>
  <c r="M1529" i="1"/>
  <c r="L1529" i="1" s="1"/>
  <c r="M1530" i="1"/>
  <c r="L1530" i="1"/>
  <c r="M1531" i="1"/>
  <c r="L1531" i="1" s="1"/>
  <c r="M1532" i="1"/>
  <c r="L1532" i="1"/>
  <c r="M1533" i="1"/>
  <c r="L1533" i="1" s="1"/>
  <c r="M1534" i="1"/>
  <c r="L1534" i="1" s="1"/>
  <c r="M1535" i="1"/>
  <c r="L1535" i="1" s="1"/>
  <c r="M1536" i="1"/>
  <c r="L1536" i="1"/>
  <c r="M1537" i="1"/>
  <c r="L1537" i="1" s="1"/>
  <c r="M1538" i="1"/>
  <c r="L1538" i="1" s="1"/>
  <c r="M1539" i="1"/>
  <c r="L1539" i="1" s="1"/>
  <c r="M1540" i="1"/>
  <c r="L1540" i="1"/>
  <c r="M1541" i="1"/>
  <c r="L1541" i="1" s="1"/>
  <c r="M1542" i="1"/>
  <c r="L1542" i="1" s="1"/>
  <c r="M1543" i="1"/>
  <c r="L1543" i="1" s="1"/>
  <c r="M1544" i="1"/>
  <c r="L1544" i="1" s="1"/>
  <c r="M1545" i="1"/>
  <c r="L1545" i="1" s="1"/>
  <c r="M1546" i="1"/>
  <c r="L1546" i="1"/>
  <c r="M1547" i="1"/>
  <c r="L1547" i="1" s="1"/>
  <c r="M1548" i="1"/>
  <c r="L1548" i="1"/>
  <c r="M1549" i="1"/>
  <c r="L1549" i="1" s="1"/>
  <c r="M1550" i="1"/>
  <c r="L1550" i="1" s="1"/>
  <c r="M1551" i="1"/>
  <c r="L1551" i="1" s="1"/>
  <c r="M1552" i="1"/>
  <c r="L1552" i="1"/>
  <c r="M1553" i="1"/>
  <c r="L1553" i="1" s="1"/>
  <c r="M1554" i="1"/>
  <c r="L1554" i="1"/>
  <c r="M1555" i="1"/>
  <c r="L1555" i="1" s="1"/>
  <c r="M1556" i="1"/>
  <c r="L1556" i="1"/>
  <c r="M1557" i="1"/>
  <c r="L1557" i="1" s="1"/>
  <c r="M1558" i="1"/>
  <c r="L1558" i="1" s="1"/>
  <c r="M1559" i="1"/>
  <c r="L1559" i="1" s="1"/>
  <c r="M1560" i="1"/>
  <c r="L1560" i="1"/>
  <c r="M1561" i="1"/>
  <c r="L1561" i="1" s="1"/>
  <c r="M1562" i="1"/>
  <c r="L1562" i="1"/>
  <c r="M1563" i="1"/>
  <c r="L1563" i="1" s="1"/>
  <c r="M1564" i="1"/>
  <c r="L1564" i="1"/>
  <c r="M1565" i="1"/>
  <c r="L1565" i="1" s="1"/>
  <c r="M1566" i="1"/>
  <c r="L1566" i="1" s="1"/>
  <c r="M1567" i="1"/>
  <c r="L1567" i="1" s="1"/>
  <c r="M1568" i="1"/>
  <c r="L1568" i="1"/>
  <c r="M1569" i="1"/>
  <c r="L1569" i="1" s="1"/>
  <c r="M1570" i="1"/>
  <c r="L1570" i="1" s="1"/>
  <c r="M1571" i="1"/>
  <c r="L1571" i="1" s="1"/>
  <c r="M1572" i="1"/>
  <c r="L1572" i="1"/>
  <c r="M1573" i="1"/>
  <c r="L1573" i="1" s="1"/>
  <c r="M1574" i="1"/>
  <c r="L1574" i="1" s="1"/>
  <c r="M1575" i="1"/>
  <c r="L1575" i="1" s="1"/>
  <c r="M1576" i="1"/>
  <c r="L1576" i="1" s="1"/>
  <c r="M1577" i="1"/>
  <c r="L1577" i="1" s="1"/>
  <c r="M1578" i="1"/>
  <c r="L1578" i="1"/>
  <c r="M1579" i="1"/>
  <c r="L1579" i="1" s="1"/>
  <c r="M1580" i="1"/>
  <c r="L1580" i="1"/>
  <c r="M1581" i="1"/>
  <c r="L1581" i="1" s="1"/>
  <c r="M1582" i="1"/>
  <c r="L1582" i="1" s="1"/>
  <c r="M1583" i="1"/>
  <c r="L1583" i="1" s="1"/>
  <c r="M1584" i="1"/>
  <c r="L1584" i="1"/>
  <c r="M1585" i="1"/>
  <c r="L1585" i="1" s="1"/>
  <c r="M1586" i="1"/>
  <c r="L1586" i="1"/>
  <c r="M1587" i="1"/>
  <c r="L1587" i="1" s="1"/>
  <c r="M1588" i="1"/>
  <c r="L1588" i="1"/>
  <c r="M1589" i="1"/>
  <c r="L1589" i="1" s="1"/>
  <c r="M1590" i="1"/>
  <c r="L1590" i="1" s="1"/>
  <c r="M1591" i="1"/>
  <c r="L1591" i="1" s="1"/>
  <c r="M1592" i="1"/>
  <c r="L1592" i="1"/>
  <c r="M1593" i="1"/>
  <c r="L1593" i="1" s="1"/>
  <c r="M1594" i="1"/>
  <c r="L1594" i="1"/>
  <c r="M1595" i="1"/>
  <c r="L1595" i="1" s="1"/>
  <c r="M1596" i="1"/>
  <c r="L1596" i="1"/>
  <c r="M1597" i="1"/>
  <c r="L1597" i="1" s="1"/>
  <c r="M1598" i="1"/>
  <c r="L1598" i="1" s="1"/>
  <c r="M1599" i="1"/>
  <c r="L1599" i="1" s="1"/>
  <c r="M1600" i="1"/>
  <c r="L1600" i="1"/>
  <c r="M1601" i="1"/>
  <c r="L1601" i="1" s="1"/>
  <c r="M1602" i="1"/>
  <c r="L1602" i="1" s="1"/>
  <c r="M1603" i="1"/>
  <c r="L1603" i="1" s="1"/>
  <c r="M1604" i="1"/>
  <c r="L1604" i="1"/>
  <c r="M1605" i="1"/>
  <c r="L1605" i="1" s="1"/>
  <c r="M1606" i="1"/>
  <c r="L1606" i="1" s="1"/>
  <c r="M1607" i="1"/>
  <c r="L1607" i="1" s="1"/>
  <c r="M1608" i="1"/>
  <c r="L1608" i="1" s="1"/>
  <c r="M1609" i="1"/>
  <c r="L1609" i="1" s="1"/>
  <c r="M1610" i="1"/>
  <c r="L1610" i="1"/>
  <c r="M1611" i="1"/>
  <c r="L1611" i="1" s="1"/>
  <c r="M1612" i="1"/>
  <c r="L1612" i="1"/>
  <c r="M1613" i="1"/>
  <c r="L1613" i="1" s="1"/>
  <c r="M1614" i="1"/>
  <c r="L1614" i="1" s="1"/>
  <c r="M1615" i="1"/>
  <c r="L1615" i="1" s="1"/>
  <c r="M1616" i="1"/>
  <c r="L1616" i="1"/>
  <c r="M1617" i="1"/>
  <c r="L1617" i="1" s="1"/>
  <c r="M1618" i="1"/>
  <c r="L1618" i="1"/>
  <c r="M1619" i="1"/>
  <c r="L1619" i="1" s="1"/>
  <c r="M1620" i="1"/>
  <c r="L1620" i="1"/>
  <c r="M1621" i="1"/>
  <c r="L1621" i="1" s="1"/>
  <c r="M1622" i="1"/>
  <c r="L1622" i="1" s="1"/>
  <c r="M1623" i="1"/>
  <c r="L1623" i="1" s="1"/>
  <c r="M1624" i="1"/>
  <c r="L1624" i="1"/>
  <c r="M1625" i="1"/>
  <c r="L1625" i="1" s="1"/>
  <c r="M1626" i="1"/>
  <c r="L1626" i="1"/>
  <c r="M1627" i="1"/>
  <c r="L1627" i="1" s="1"/>
  <c r="M1628" i="1"/>
  <c r="L1628" i="1"/>
  <c r="M1629" i="1"/>
  <c r="L1629" i="1" s="1"/>
  <c r="M1630" i="1"/>
  <c r="L1630" i="1" s="1"/>
  <c r="M1631" i="1"/>
  <c r="L1631" i="1" s="1"/>
  <c r="M1632" i="1"/>
  <c r="L1632" i="1"/>
  <c r="M1633" i="1"/>
  <c r="L1633" i="1" s="1"/>
  <c r="M1634" i="1"/>
  <c r="L1634" i="1" s="1"/>
  <c r="M1635" i="1"/>
  <c r="L1635" i="1" s="1"/>
  <c r="M1636" i="1"/>
  <c r="L1636" i="1"/>
  <c r="M1637" i="1"/>
  <c r="L1637" i="1" s="1"/>
  <c r="M1638" i="1"/>
  <c r="L1638" i="1" s="1"/>
  <c r="M1639" i="1"/>
  <c r="L1639" i="1" s="1"/>
  <c r="M1640" i="1"/>
  <c r="L1640" i="1" s="1"/>
  <c r="M1641" i="1"/>
  <c r="L1641" i="1" s="1"/>
  <c r="M1642" i="1"/>
  <c r="L1642" i="1"/>
  <c r="M1643" i="1"/>
  <c r="L1643" i="1" s="1"/>
  <c r="M1644" i="1"/>
  <c r="L1644" i="1"/>
  <c r="M1645" i="1"/>
  <c r="L1645" i="1" s="1"/>
  <c r="M1646" i="1"/>
  <c r="L1646" i="1" s="1"/>
  <c r="M1647" i="1"/>
  <c r="L1647" i="1" s="1"/>
  <c r="M1648" i="1"/>
  <c r="L1648" i="1"/>
  <c r="M1649" i="1"/>
  <c r="L1649" i="1" s="1"/>
  <c r="M1650" i="1"/>
  <c r="L1650" i="1"/>
  <c r="M1651" i="1"/>
  <c r="L1651" i="1" s="1"/>
  <c r="M1652" i="1"/>
  <c r="L1652" i="1"/>
  <c r="M1653" i="1"/>
  <c r="L1653" i="1" s="1"/>
  <c r="M1654" i="1"/>
  <c r="L1654" i="1" s="1"/>
  <c r="M1655" i="1"/>
  <c r="L1655" i="1" s="1"/>
  <c r="M1656" i="1"/>
  <c r="L1656" i="1"/>
  <c r="M1657" i="1"/>
  <c r="L1657" i="1" s="1"/>
  <c r="M1658" i="1"/>
  <c r="L1658" i="1"/>
  <c r="M1659" i="1"/>
  <c r="L1659" i="1" s="1"/>
  <c r="M1660" i="1"/>
  <c r="L1660" i="1"/>
  <c r="M1661" i="1"/>
  <c r="L1661" i="1" s="1"/>
  <c r="M1662" i="1"/>
  <c r="L1662" i="1" s="1"/>
  <c r="M1663" i="1"/>
  <c r="L1663" i="1" s="1"/>
  <c r="M1664" i="1"/>
  <c r="L1664" i="1"/>
  <c r="M1665" i="1"/>
  <c r="L1665" i="1" s="1"/>
  <c r="M1666" i="1"/>
  <c r="L1666" i="1" s="1"/>
  <c r="M1667" i="1"/>
  <c r="L1667" i="1" s="1"/>
  <c r="M1668" i="1"/>
  <c r="L1668" i="1"/>
  <c r="M1669" i="1"/>
  <c r="L1669" i="1" s="1"/>
  <c r="M1670" i="1"/>
  <c r="L1670" i="1" s="1"/>
  <c r="M1671" i="1"/>
  <c r="L1671" i="1" s="1"/>
  <c r="M1672" i="1"/>
  <c r="L1672" i="1" s="1"/>
  <c r="M1673" i="1"/>
  <c r="L1673" i="1" s="1"/>
  <c r="M1674" i="1"/>
  <c r="L1674" i="1"/>
  <c r="M1675" i="1"/>
  <c r="L1675" i="1" s="1"/>
  <c r="M1676" i="1"/>
  <c r="L1676" i="1"/>
  <c r="M1677" i="1"/>
  <c r="L1677" i="1" s="1"/>
  <c r="M1678" i="1"/>
  <c r="L1678" i="1" s="1"/>
  <c r="M1679" i="1"/>
  <c r="L1679" i="1" s="1"/>
  <c r="M1680" i="1"/>
  <c r="L1680" i="1"/>
  <c r="M1681" i="1"/>
  <c r="L1681" i="1" s="1"/>
  <c r="M1682" i="1"/>
  <c r="L1682" i="1"/>
  <c r="M1683" i="1"/>
  <c r="L1683" i="1" s="1"/>
  <c r="M1684" i="1"/>
  <c r="L1684" i="1"/>
  <c r="M1685" i="1"/>
  <c r="L1685" i="1" s="1"/>
  <c r="M1686" i="1"/>
  <c r="L1686" i="1" s="1"/>
  <c r="M1687" i="1"/>
  <c r="L1687" i="1" s="1"/>
  <c r="M1688" i="1"/>
  <c r="L168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alcChain>
</file>

<file path=xl/sharedStrings.xml><?xml version="1.0" encoding="utf-8"?>
<sst xmlns="http://schemas.openxmlformats.org/spreadsheetml/2006/main" count="5343" uniqueCount="1416">
  <si>
    <t>#</t>
  </si>
  <si>
    <t>Name</t>
  </si>
  <si>
    <t>Date</t>
  </si>
  <si>
    <t>Start</t>
  </si>
  <si>
    <t>End</t>
  </si>
  <si>
    <t>Duration</t>
  </si>
  <si>
    <t>Reason</t>
  </si>
  <si>
    <t>Cottage</t>
  </si>
  <si>
    <t>Quarter</t>
  </si>
  <si>
    <t>Year</t>
  </si>
  <si>
    <t>Week</t>
  </si>
  <si>
    <t>HourCode</t>
  </si>
  <si>
    <t>Hour Range</t>
  </si>
  <si>
    <t>Month2</t>
  </si>
  <si>
    <t>Weekday</t>
  </si>
  <si>
    <t>Location</t>
  </si>
  <si>
    <t>008021</t>
  </si>
  <si>
    <t>008291</t>
  </si>
  <si>
    <t>008365</t>
  </si>
  <si>
    <t>008399</t>
  </si>
  <si>
    <t>007592</t>
  </si>
  <si>
    <t>008532</t>
  </si>
  <si>
    <t>006298</t>
  </si>
  <si>
    <t>008338</t>
  </si>
  <si>
    <t>007813</t>
  </si>
  <si>
    <t>007431</t>
  </si>
  <si>
    <t>006159</t>
  </si>
  <si>
    <t>008776</t>
  </si>
  <si>
    <t>008746</t>
  </si>
  <si>
    <t>007583</t>
  </si>
  <si>
    <t>008877</t>
  </si>
  <si>
    <t>008463</t>
  </si>
  <si>
    <t>008793</t>
  </si>
  <si>
    <t>008493</t>
  </si>
  <si>
    <t>008479</t>
  </si>
  <si>
    <t>008329</t>
  </si>
  <si>
    <t>009098</t>
  </si>
  <si>
    <t>009073</t>
  </si>
  <si>
    <t>006847</t>
  </si>
  <si>
    <t>008234</t>
  </si>
  <si>
    <t>009075</t>
  </si>
  <si>
    <t>008983</t>
  </si>
  <si>
    <t>004937</t>
  </si>
  <si>
    <t>009271</t>
  </si>
  <si>
    <t>009290</t>
  </si>
  <si>
    <t>002149</t>
  </si>
  <si>
    <t>009598</t>
  </si>
  <si>
    <t>009580</t>
  </si>
  <si>
    <t>003481</t>
  </si>
  <si>
    <t>009880</t>
  </si>
  <si>
    <t>007648</t>
  </si>
  <si>
    <t>008530</t>
  </si>
  <si>
    <t>010303</t>
  </si>
  <si>
    <t>004402</t>
  </si>
  <si>
    <t>008360</t>
  </si>
  <si>
    <t>005945</t>
  </si>
  <si>
    <t>007019</t>
  </si>
  <si>
    <t>010162</t>
  </si>
  <si>
    <t>009139</t>
  </si>
  <si>
    <t>011467</t>
  </si>
  <si>
    <t>009128</t>
  </si>
  <si>
    <t>011642</t>
  </si>
  <si>
    <t>012101</t>
  </si>
  <si>
    <t>012170</t>
  </si>
  <si>
    <t>012290</t>
  </si>
  <si>
    <t>012801</t>
  </si>
  <si>
    <t>012289</t>
  </si>
  <si>
    <t>012617</t>
  </si>
  <si>
    <t>012705</t>
  </si>
  <si>
    <t>011636</t>
  </si>
  <si>
    <t>013025</t>
  </si>
  <si>
    <t>008750</t>
  </si>
  <si>
    <t>012627</t>
  </si>
  <si>
    <t>013039</t>
  </si>
  <si>
    <t>007788</t>
  </si>
  <si>
    <t>009865</t>
  </si>
  <si>
    <t>013614</t>
  </si>
  <si>
    <t>006057</t>
  </si>
  <si>
    <t>008323</t>
  </si>
  <si>
    <t>013234</t>
  </si>
  <si>
    <t>008953</t>
  </si>
  <si>
    <t>014293</t>
  </si>
  <si>
    <t>014099</t>
  </si>
  <si>
    <t>013692</t>
  </si>
  <si>
    <t>006743</t>
  </si>
  <si>
    <t>005314</t>
  </si>
  <si>
    <t>009475</t>
  </si>
  <si>
    <t>013024</t>
  </si>
  <si>
    <t>014386</t>
  </si>
  <si>
    <t>014912</t>
  </si>
  <si>
    <t>013641</t>
  </si>
  <si>
    <t>015293</t>
  </si>
  <si>
    <t>014994</t>
  </si>
  <si>
    <t>015175</t>
  </si>
  <si>
    <t>015386</t>
  </si>
  <si>
    <t>015385</t>
  </si>
  <si>
    <t>015300</t>
  </si>
  <si>
    <t>004693</t>
  </si>
  <si>
    <t>015598</t>
  </si>
  <si>
    <t>010849</t>
  </si>
  <si>
    <t>015661</t>
  </si>
  <si>
    <t>014419</t>
  </si>
  <si>
    <t>015475</t>
  </si>
  <si>
    <t>016108</t>
  </si>
  <si>
    <t>015481</t>
  </si>
  <si>
    <t>015681</t>
  </si>
  <si>
    <t>015860</t>
  </si>
  <si>
    <t>016099</t>
  </si>
  <si>
    <t>016457</t>
  </si>
  <si>
    <t>015777</t>
  </si>
  <si>
    <t>016065</t>
  </si>
  <si>
    <t>016802</t>
  </si>
  <si>
    <t>016542</t>
  </si>
  <si>
    <t>016386</t>
  </si>
  <si>
    <t>011853</t>
  </si>
  <si>
    <t>017075</t>
  </si>
  <si>
    <t>017019</t>
  </si>
  <si>
    <t>016145</t>
  </si>
  <si>
    <t>017222</t>
  </si>
  <si>
    <t>017171</t>
  </si>
  <si>
    <t>017674</t>
  </si>
  <si>
    <t>017820</t>
  </si>
  <si>
    <t>017510</t>
  </si>
  <si>
    <t>017771</t>
  </si>
  <si>
    <t>017428</t>
  </si>
  <si>
    <t>016192</t>
  </si>
  <si>
    <t>017948</t>
  </si>
  <si>
    <t>017884</t>
  </si>
  <si>
    <t>007537</t>
  </si>
  <si>
    <t>017590</t>
  </si>
  <si>
    <t>018313</t>
  </si>
  <si>
    <t>018323</t>
  </si>
  <si>
    <t>018302</t>
  </si>
  <si>
    <t>018325</t>
  </si>
  <si>
    <t>018115</t>
  </si>
  <si>
    <t>018482</t>
  </si>
  <si>
    <t>018427</t>
  </si>
  <si>
    <t>015462</t>
  </si>
  <si>
    <t>007555</t>
  </si>
  <si>
    <t>018915</t>
  </si>
  <si>
    <t>012790</t>
  </si>
  <si>
    <t>019073</t>
  </si>
  <si>
    <r>
      <rPr>
        <sz val="10"/>
        <color rgb="FF000000"/>
        <rFont val="Arial"/>
        <family val="2"/>
      </rPr>
      <t>01/17/2018</t>
    </r>
  </si>
  <si>
    <r>
      <rPr>
        <sz val="10"/>
        <color rgb="FF000000"/>
        <rFont val="Arial"/>
        <family val="2"/>
      </rPr>
      <t>01/18/2018</t>
    </r>
  </si>
  <si>
    <r>
      <rPr>
        <sz val="11"/>
        <color theme="1"/>
        <rFont val="Calibri"/>
        <family val="2"/>
        <scheme val="minor"/>
      </rPr>
      <t>01/20/2018</t>
    </r>
  </si>
  <si>
    <t>1/14/2018</t>
  </si>
  <si>
    <t>1/10/2018</t>
  </si>
  <si>
    <t>1/26/2018</t>
  </si>
  <si>
    <t>1/29/2018</t>
  </si>
  <si>
    <t>2/3/2018</t>
  </si>
  <si>
    <t>2/4/2018</t>
  </si>
  <si>
    <t>2/8/2018</t>
  </si>
  <si>
    <t>2/6/2018</t>
  </si>
  <si>
    <t>2/7/2018</t>
  </si>
  <si>
    <t>2/9/2018</t>
  </si>
  <si>
    <t>2/5/2018</t>
  </si>
  <si>
    <t>2/11/2018</t>
  </si>
  <si>
    <t>2/19/2018</t>
  </si>
  <si>
    <t>2/21/2018</t>
  </si>
  <si>
    <t>2/22/2018</t>
  </si>
  <si>
    <t>2/23/2018</t>
  </si>
  <si>
    <t>2/25/2018</t>
  </si>
  <si>
    <r>
      <rPr>
        <sz val="10"/>
        <color indexed="8"/>
        <rFont val="Arial"/>
        <family val="2"/>
      </rPr>
      <t>02/26/2018</t>
    </r>
  </si>
  <si>
    <r>
      <rPr>
        <sz val="10"/>
        <color indexed="8"/>
        <rFont val="Arial"/>
        <family val="2"/>
      </rPr>
      <t>03/04/2018</t>
    </r>
  </si>
  <si>
    <r>
      <rPr>
        <sz val="10"/>
        <color indexed="8"/>
        <rFont val="Arial"/>
        <family val="2"/>
      </rPr>
      <t>02/28/2018</t>
    </r>
  </si>
  <si>
    <r>
      <rPr>
        <sz val="10"/>
        <color indexed="8"/>
        <rFont val="Arial"/>
        <family val="2"/>
      </rPr>
      <t>03/03/2018</t>
    </r>
  </si>
  <si>
    <r>
      <rPr>
        <sz val="10"/>
        <color indexed="8"/>
        <rFont val="Arial"/>
        <family val="2"/>
      </rPr>
      <t>03/01/2018</t>
    </r>
  </si>
  <si>
    <r>
      <rPr>
        <sz val="10"/>
        <color indexed="8"/>
        <rFont val="Arial"/>
        <family val="2"/>
      </rPr>
      <t>02/27/2018</t>
    </r>
  </si>
  <si>
    <t>2/13/2018</t>
  </si>
  <si>
    <t>2/18/2018</t>
  </si>
  <si>
    <t>12:35 PM</t>
  </si>
  <si>
    <t>01:11 PM</t>
  </si>
  <si>
    <t>03:47 PM</t>
  </si>
  <si>
    <t>05:40 PM</t>
  </si>
  <si>
    <t>08:18 AM</t>
  </si>
  <si>
    <t>09:15 PM</t>
  </si>
  <si>
    <t>09:59 PM</t>
  </si>
  <si>
    <t>01:05 PM</t>
  </si>
  <si>
    <t>09:08 AM</t>
  </si>
  <si>
    <t>07:32 PM</t>
  </si>
  <si>
    <t>08:52 AM</t>
  </si>
  <si>
    <t>11:55 AM</t>
  </si>
  <si>
    <t>11:01 AM</t>
  </si>
  <si>
    <t>07:48 PM</t>
  </si>
  <si>
    <t>03:51 PM</t>
  </si>
  <si>
    <t>02:54 PM</t>
  </si>
  <si>
    <t>06:19 PM</t>
  </si>
  <si>
    <t>06:40 PM</t>
  </si>
  <si>
    <t>07:47 PM</t>
  </si>
  <si>
    <t>06:56 PM</t>
  </si>
  <si>
    <t>03:36 PM</t>
  </si>
  <si>
    <t>08:24 AM</t>
  </si>
  <si>
    <t>09:27 PM</t>
  </si>
  <si>
    <t>05:41 PM</t>
  </si>
  <si>
    <t>06:26 PM</t>
  </si>
  <si>
    <t>03:18 PM</t>
  </si>
  <si>
    <t>08:12 AM</t>
  </si>
  <si>
    <t>06:15 PM</t>
  </si>
  <si>
    <t>06:42 PM</t>
  </si>
  <si>
    <t>10:27 AM</t>
  </si>
  <si>
    <t>11:39 AM</t>
  </si>
  <si>
    <t>12:17 PM</t>
  </si>
  <si>
    <t>02:48 PM</t>
  </si>
  <si>
    <t>06:48 PM</t>
  </si>
  <si>
    <t>04:38 AM</t>
  </si>
  <si>
    <t>03:17 PM</t>
  </si>
  <si>
    <t>08:57 AM</t>
  </si>
  <si>
    <t>02:37 PM</t>
  </si>
  <si>
    <t>11:32 AM</t>
  </si>
  <si>
    <t>08:10 AM</t>
  </si>
  <si>
    <t>08:33 AM</t>
  </si>
  <si>
    <t>09:49 AM</t>
  </si>
  <si>
    <t>04:54 PM</t>
  </si>
  <si>
    <t>04:52 PM</t>
  </si>
  <si>
    <t>05:30 PM</t>
  </si>
  <si>
    <t>04:57 PM</t>
  </si>
  <si>
    <t>08:09 AM</t>
  </si>
  <si>
    <t>03:23 PM</t>
  </si>
  <si>
    <t>09:00 AM</t>
  </si>
  <si>
    <t>05:24 PM</t>
  </si>
  <si>
    <t>05:08 PM</t>
  </si>
  <si>
    <t>05:36 PM</t>
  </si>
  <si>
    <t>11:11 AM</t>
  </si>
  <si>
    <t>12:29 PM</t>
  </si>
  <si>
    <t>07:14 PM</t>
  </si>
  <si>
    <t>03:46 PM</t>
  </si>
  <si>
    <t>07:49 PM</t>
  </si>
  <si>
    <t>03:55 PM</t>
  </si>
  <si>
    <t>07:02 PM</t>
  </si>
  <si>
    <t>08:56 AM</t>
  </si>
  <si>
    <t>04:04 PM</t>
  </si>
  <si>
    <t>04:23 PM</t>
  </si>
  <si>
    <t>08:59 AM</t>
  </si>
  <si>
    <t>07:54 AM</t>
  </si>
  <si>
    <t>08:04 AM</t>
  </si>
  <si>
    <t>01:09 PM</t>
  </si>
  <si>
    <t>02:35 PM</t>
  </si>
  <si>
    <t>04:38 PM</t>
  </si>
  <si>
    <t>04:36 PM</t>
  </si>
  <si>
    <t>03:36 AM</t>
  </si>
  <si>
    <t>07:59 AM</t>
  </si>
  <si>
    <t>04:48 PM</t>
  </si>
  <si>
    <t>06:46 PM</t>
  </si>
  <si>
    <t>07:05 PM</t>
  </si>
  <si>
    <t>07:39 PM</t>
  </si>
  <si>
    <t>01:51 PM</t>
  </si>
  <si>
    <t>05:43 PM</t>
  </si>
  <si>
    <t>11:03 AM</t>
  </si>
  <si>
    <t>02:13 PM</t>
  </si>
  <si>
    <t>07:42 PM</t>
  </si>
  <si>
    <t>10:50 AM</t>
  </si>
  <si>
    <t>11:14 AM</t>
  </si>
  <si>
    <t>02:55 PM</t>
  </si>
  <si>
    <t>07:50 PM</t>
  </si>
  <si>
    <t>10:15 AM</t>
  </si>
  <si>
    <t>07:25 AM</t>
  </si>
  <si>
    <t>12:21 PM</t>
  </si>
  <si>
    <t>05:02 PM</t>
  </si>
  <si>
    <t>08:42 AM</t>
  </si>
  <si>
    <t>09:19 AM</t>
  </si>
  <si>
    <t>04:15 PM</t>
  </si>
  <si>
    <t>04:17 PM</t>
  </si>
  <si>
    <t>08:38 PM</t>
  </si>
  <si>
    <t>09:30 AM</t>
  </si>
  <si>
    <t>02:11 PM</t>
  </si>
  <si>
    <t>06:37 PM</t>
  </si>
  <si>
    <t>01:26 PM</t>
  </si>
  <si>
    <t>04:45 PM</t>
  </si>
  <si>
    <t>06:59 PM</t>
  </si>
  <si>
    <t>03:42 PM</t>
  </si>
  <si>
    <t>06:25 PM</t>
  </si>
  <si>
    <t>09:26 PM</t>
  </si>
  <si>
    <t>09:09 PM</t>
  </si>
  <si>
    <t>09:29 AM</t>
  </si>
  <si>
    <t>01:21 PM</t>
  </si>
  <si>
    <t>06:03 PM</t>
  </si>
  <si>
    <t>06:55 PM</t>
  </si>
  <si>
    <t>10:03 AM</t>
  </si>
  <si>
    <t>10:08 AM</t>
  </si>
  <si>
    <t>11:15 PM</t>
  </si>
  <si>
    <t>07:45 PM</t>
  </si>
  <si>
    <t>06:52 PM</t>
  </si>
  <si>
    <t>09:50 AM</t>
  </si>
  <si>
    <t>04:32 PM</t>
  </si>
  <si>
    <t>07:13 PM</t>
  </si>
  <si>
    <t>09:21 AM</t>
  </si>
  <si>
    <t>07:06 PM</t>
  </si>
  <si>
    <t>02:50 PM</t>
  </si>
  <si>
    <t>10:17 AM</t>
  </si>
  <si>
    <t>02:18 PM</t>
  </si>
  <si>
    <t>09:07 PM</t>
  </si>
  <si>
    <t>11:47 AM</t>
  </si>
  <si>
    <t>08:20 AM</t>
  </si>
  <si>
    <t>07:21 PM</t>
  </si>
  <si>
    <t>08:15 PM</t>
  </si>
  <si>
    <t>07:33 PM</t>
  </si>
  <si>
    <t>01:28 PM</t>
  </si>
  <si>
    <t>05:33 AM</t>
  </si>
  <si>
    <t>05:03 PM</t>
  </si>
  <si>
    <t>07:33 AM</t>
  </si>
  <si>
    <t>02:22 PM</t>
  </si>
  <si>
    <t>09:14 PM</t>
  </si>
  <si>
    <t>07:37 PM</t>
  </si>
  <si>
    <t>06:28 PM</t>
  </si>
  <si>
    <t>04:47 PM</t>
  </si>
  <si>
    <t>05:17 PM</t>
  </si>
  <si>
    <t>06:47 PM</t>
  </si>
  <si>
    <t>10:58 AM</t>
  </si>
  <si>
    <t>09:19 PM</t>
  </si>
  <si>
    <t>05:06 PM</t>
  </si>
  <si>
    <t>01:42 PM</t>
  </si>
  <si>
    <t>05:14 PM</t>
  </si>
  <si>
    <t>08:06 AM</t>
  </si>
  <si>
    <t>01:55 PM</t>
  </si>
  <si>
    <t>08:30 PM</t>
  </si>
  <si>
    <t>02:58 PM</t>
  </si>
  <si>
    <t>07:15 AM</t>
  </si>
  <si>
    <t>07:18 PM</t>
  </si>
  <si>
    <t>08:21 AM</t>
  </si>
  <si>
    <t>10:11 AM</t>
  </si>
  <si>
    <t>01:07 PM</t>
  </si>
  <si>
    <t>10:33 AM</t>
  </si>
  <si>
    <t>11:44 AM</t>
  </si>
  <si>
    <t>12:48 PM</t>
  </si>
  <si>
    <t>06:38 PM</t>
  </si>
  <si>
    <t>08:50 AM</t>
  </si>
  <si>
    <t>05:56 PM</t>
  </si>
  <si>
    <t>12:28 PM</t>
  </si>
  <si>
    <t>07:26 PM</t>
  </si>
  <si>
    <t>12:18 PM</t>
  </si>
  <si>
    <t>09:36 AM</t>
  </si>
  <si>
    <t>11:10 AM</t>
  </si>
  <si>
    <t>06:23 PM</t>
  </si>
  <si>
    <t>12:10 PM</t>
  </si>
  <si>
    <t>01:35 PM</t>
  </si>
  <si>
    <t>02:32 PM</t>
  </si>
  <si>
    <t>07:07 PM</t>
  </si>
  <si>
    <t>09:47 AM</t>
  </si>
  <si>
    <t>01:24 PM</t>
  </si>
  <si>
    <t>06:31 PM</t>
  </si>
  <si>
    <t>09:11 AM</t>
  </si>
  <si>
    <t>08:31 PM</t>
  </si>
  <si>
    <t>10:10 AM</t>
  </si>
  <si>
    <t>09:09 AM</t>
  </si>
  <si>
    <t>06:57 PM</t>
  </si>
  <si>
    <t>04:22 PM</t>
  </si>
  <si>
    <t>09:06 AM</t>
  </si>
  <si>
    <t>09:22 AM</t>
  </si>
  <si>
    <t>06:18 PM</t>
  </si>
  <si>
    <t>05:38 PM</t>
  </si>
  <si>
    <t>05:20 PM</t>
  </si>
  <si>
    <t>04:00 PM</t>
  </si>
  <si>
    <t>11:29 AM</t>
  </si>
  <si>
    <t>04:03 PM</t>
  </si>
  <si>
    <t>06:39 PM</t>
  </si>
  <si>
    <t>05:57 PM</t>
  </si>
  <si>
    <t>12:59 PM</t>
  </si>
  <si>
    <t>06:14 PM</t>
  </si>
  <si>
    <t>08:46 PM</t>
  </si>
  <si>
    <t>09:39 AM</t>
  </si>
  <si>
    <t>04:49 PM</t>
  </si>
  <si>
    <t>11:17 AM</t>
  </si>
  <si>
    <t>04:34 PM</t>
  </si>
  <si>
    <t>01:20 PM</t>
  </si>
  <si>
    <t>05:48 PM</t>
  </si>
  <si>
    <t>09:35 PM</t>
  </si>
  <si>
    <t>02:12 PM</t>
  </si>
  <si>
    <t>02:17 PM</t>
  </si>
  <si>
    <t>04:30 PM</t>
  </si>
  <si>
    <t>08:36 PM</t>
  </si>
  <si>
    <t>04:19 PM</t>
  </si>
  <si>
    <t>03:31 PM</t>
  </si>
  <si>
    <t>04:13 PM</t>
  </si>
  <si>
    <t>04:16 PM</t>
  </si>
  <si>
    <t>07:58 AM</t>
  </si>
  <si>
    <t>01:19 PM</t>
  </si>
  <si>
    <t>04:20 PM</t>
  </si>
  <si>
    <t>05:00 PM</t>
  </si>
  <si>
    <t>01:30 PM</t>
  </si>
  <si>
    <t>08:56 PM</t>
  </si>
  <si>
    <t>09:32 AM</t>
  </si>
  <si>
    <t>01:23 PM</t>
  </si>
  <si>
    <t>08:51 PM</t>
  </si>
  <si>
    <t>10:24 AM</t>
  </si>
  <si>
    <t>02:30 PM</t>
  </si>
  <si>
    <t>11:50 AM</t>
  </si>
  <si>
    <t>10:51 AM</t>
  </si>
  <si>
    <t>09:56 AM</t>
  </si>
  <si>
    <t>05:13 PM</t>
  </si>
  <si>
    <t>03:05 PM</t>
  </si>
  <si>
    <t>08:25 PM</t>
  </si>
  <si>
    <t>07:16 PM</t>
  </si>
  <si>
    <t>03:57 PM</t>
  </si>
  <si>
    <t>07:24 AM</t>
  </si>
  <si>
    <t>10:59 AM</t>
  </si>
  <si>
    <t>03:58 PM</t>
  </si>
  <si>
    <t>07:17 AM</t>
  </si>
  <si>
    <t>08:58 AM</t>
  </si>
  <si>
    <t>04:26 PM</t>
  </si>
  <si>
    <t>12:44 PM</t>
  </si>
  <si>
    <t>12:45 PM</t>
  </si>
  <si>
    <t>03:53 PM</t>
  </si>
  <si>
    <t>01:40 PM</t>
  </si>
  <si>
    <t>10:04 AM</t>
  </si>
  <si>
    <t>04:09 PM</t>
  </si>
  <si>
    <t>12:06 PM</t>
  </si>
  <si>
    <t>01:04 PM</t>
  </si>
  <si>
    <t>09:02 AM</t>
  </si>
  <si>
    <t>12:03 PM</t>
  </si>
  <si>
    <t>10:06 AM</t>
  </si>
  <si>
    <t>07:12 PM</t>
  </si>
  <si>
    <t>12:34 PM</t>
  </si>
  <si>
    <t>06:53 PM</t>
  </si>
  <si>
    <t>07:28 PM</t>
  </si>
  <si>
    <t>02:52 PM</t>
  </si>
  <si>
    <t>12:32 PM</t>
  </si>
  <si>
    <t>04:07 PM</t>
  </si>
  <si>
    <t>01:06 PM</t>
  </si>
  <si>
    <t>07:56 PM</t>
  </si>
  <si>
    <t>08:21 PM</t>
  </si>
  <si>
    <t>12:40 PM</t>
  </si>
  <si>
    <t>09:35 AM</t>
  </si>
  <si>
    <t>09:59 AM</t>
  </si>
  <si>
    <t>12:26 PM</t>
  </si>
  <si>
    <t>10:47 AM</t>
  </si>
  <si>
    <t>09:37 AM</t>
  </si>
  <si>
    <t>08:08 PM</t>
  </si>
  <si>
    <t>12:30 PM</t>
  </si>
  <si>
    <t>06:12 PM</t>
  </si>
  <si>
    <t>07:45 AM</t>
  </si>
  <si>
    <t>07:43 PM</t>
  </si>
  <si>
    <t>03:40 PM</t>
  </si>
  <si>
    <t>09:15 AM</t>
  </si>
  <si>
    <t>03:54 PM</t>
  </si>
  <si>
    <t>03:59 PM</t>
  </si>
  <si>
    <t>08:47 AM</t>
  </si>
  <si>
    <t>02:27 PM</t>
  </si>
  <si>
    <t>10:44 AM</t>
  </si>
  <si>
    <t>02:09 PM</t>
  </si>
  <si>
    <t>11:19 PM</t>
  </si>
  <si>
    <t>10:55 PM</t>
  </si>
  <si>
    <t>10:40 AM</t>
  </si>
  <si>
    <t>08:03 AM</t>
  </si>
  <si>
    <t>01:50 PM</t>
  </si>
  <si>
    <t>07:56 AM</t>
  </si>
  <si>
    <t>02:14 PM</t>
  </si>
  <si>
    <t>02:59 PM</t>
  </si>
  <si>
    <t>12:14 PM</t>
  </si>
  <si>
    <t>08:14 AM</t>
  </si>
  <si>
    <t>06:07 PM</t>
  </si>
  <si>
    <t>06:08 PM</t>
  </si>
  <si>
    <t>08:53 PM</t>
  </si>
  <si>
    <t>02:45 PM</t>
  </si>
  <si>
    <t>01:32 PM</t>
  </si>
  <si>
    <t>09:33 AM</t>
  </si>
  <si>
    <t>05:15 PM</t>
  </si>
  <si>
    <t>01:08 PM</t>
  </si>
  <si>
    <t>08:07 AM</t>
  </si>
  <si>
    <t>03:03 PM</t>
  </si>
  <si>
    <t>10:23 AM</t>
  </si>
  <si>
    <t>04:44 PM</t>
  </si>
  <si>
    <t>05:49 PM</t>
  </si>
  <si>
    <t>06:35 PM</t>
  </si>
  <si>
    <t>08:11 AM</t>
  </si>
  <si>
    <t>05:21 PM</t>
  </si>
  <si>
    <t>10:25 AM</t>
  </si>
  <si>
    <t>07:50 AM</t>
  </si>
  <si>
    <t>09:40 AM</t>
  </si>
  <si>
    <t>08:43 AM</t>
  </si>
  <si>
    <t>03:45 PM</t>
  </si>
  <si>
    <t>01:14 PM</t>
  </si>
  <si>
    <t>10:20 AM</t>
  </si>
  <si>
    <t>08:44 AM</t>
  </si>
  <si>
    <t>01:33 AM</t>
  </si>
  <si>
    <t>07:55 AM</t>
  </si>
  <si>
    <t>10:35 AM</t>
  </si>
  <si>
    <t>12:08 PM</t>
  </si>
  <si>
    <t>07:22 AM</t>
  </si>
  <si>
    <t>12:15 PM</t>
  </si>
  <si>
    <t>04:25 PM</t>
  </si>
  <si>
    <t>08:17 AM</t>
  </si>
  <si>
    <t>07:30 PM</t>
  </si>
  <si>
    <t>05:52 PM</t>
  </si>
  <si>
    <t>04:37 PM</t>
  </si>
  <si>
    <t>02:21 PM</t>
  </si>
  <si>
    <t>04:06 PM</t>
  </si>
  <si>
    <t>03:25 PM</t>
  </si>
  <si>
    <t>12:00 PM</t>
  </si>
  <si>
    <t>01:15 PM</t>
  </si>
  <si>
    <t>11:31 AM</t>
  </si>
  <si>
    <t>08:22 PM</t>
  </si>
  <si>
    <t>06:38 AM</t>
  </si>
  <si>
    <t>06:17 PM</t>
  </si>
  <si>
    <t>10:22 AM</t>
  </si>
  <si>
    <t>05:44 PM</t>
  </si>
  <si>
    <t>03:01 PM</t>
  </si>
  <si>
    <t>11:12 AM</t>
  </si>
  <si>
    <t>08:35 AM</t>
  </si>
  <si>
    <t>01:03 PM</t>
  </si>
  <si>
    <t>09:53 AM</t>
  </si>
  <si>
    <t>12:49 PM</t>
  </si>
  <si>
    <t>08:01 AM</t>
  </si>
  <si>
    <t>03:04 PM</t>
  </si>
  <si>
    <t>01:39 PM</t>
  </si>
  <si>
    <t>05:11 PM</t>
  </si>
  <si>
    <t>01:58 PM</t>
  </si>
  <si>
    <t>09:12 AM</t>
  </si>
  <si>
    <t>11:30 AM</t>
  </si>
  <si>
    <t>01:38 PM</t>
  </si>
  <si>
    <t>01:22 PM</t>
  </si>
  <si>
    <t>08:05 AM</t>
  </si>
  <si>
    <t>02:00 PM</t>
  </si>
  <si>
    <t>03:38 PM</t>
  </si>
  <si>
    <t>03:12 PM</t>
  </si>
  <si>
    <t>02:28 PM</t>
  </si>
  <si>
    <t>03:35 PM</t>
  </si>
  <si>
    <t>02:46 PM</t>
  </si>
  <si>
    <t>04:55 PM</t>
  </si>
  <si>
    <t>05:46 PM</t>
  </si>
  <si>
    <t>08:51 AM</t>
  </si>
  <si>
    <t>11:58 AM</t>
  </si>
  <si>
    <t>10:28 AM</t>
  </si>
  <si>
    <t>08:36 AM</t>
  </si>
  <si>
    <t>11:35 AM</t>
  </si>
  <si>
    <t>03:29 PM</t>
  </si>
  <si>
    <t>02:42 PM</t>
  </si>
  <si>
    <t>07:16 AM</t>
  </si>
  <si>
    <t>07:26 AM</t>
  </si>
  <si>
    <t>12:11 PM</t>
  </si>
  <si>
    <t>03:15 PM</t>
  </si>
  <si>
    <t>05:32 PM</t>
  </si>
  <si>
    <t>05:45 PM</t>
  </si>
  <si>
    <t>06:02 PM</t>
  </si>
  <si>
    <t>10:45 AM</t>
  </si>
  <si>
    <t>11:25 AM</t>
  </si>
  <si>
    <t>10:38 AM</t>
  </si>
  <si>
    <t>09:17 AM</t>
  </si>
  <si>
    <t>12:27 PM</t>
  </si>
  <si>
    <t>09:55 AM</t>
  </si>
  <si>
    <t>03:27 PM</t>
  </si>
  <si>
    <t>11:04 AM</t>
  </si>
  <si>
    <t>06:00 PM</t>
  </si>
  <si>
    <t>06:13 PM</t>
  </si>
  <si>
    <t>11:24 AM</t>
  </si>
  <si>
    <t>06:53 AM</t>
  </si>
  <si>
    <t>03:14 PM</t>
  </si>
  <si>
    <t>03:11 PM</t>
  </si>
  <si>
    <t>11:06 AM</t>
  </si>
  <si>
    <t>01:17 PM</t>
  </si>
  <si>
    <t>12:20 PM</t>
  </si>
  <si>
    <t>07:46 PM</t>
  </si>
  <si>
    <t>07:28 AM</t>
  </si>
  <si>
    <t>03:10 PM</t>
  </si>
  <si>
    <t>03:06 PM</t>
  </si>
  <si>
    <t>04:14 PM</t>
  </si>
  <si>
    <t>07:29 AM</t>
  </si>
  <si>
    <t>10:30 AM</t>
  </si>
  <si>
    <t>05:29 PM</t>
  </si>
  <si>
    <t>08:27 AM</t>
  </si>
  <si>
    <t>07:00 PM</t>
  </si>
  <si>
    <t>04:35 PM</t>
  </si>
  <si>
    <t>08:13 AM</t>
  </si>
  <si>
    <t>07:35 PM</t>
  </si>
  <si>
    <t>11:43 AM</t>
  </si>
  <si>
    <t>02:25 PM</t>
  </si>
  <si>
    <t>01:41 PM</t>
  </si>
  <si>
    <t>09:57 AM</t>
  </si>
  <si>
    <t>09:20 AM</t>
  </si>
  <si>
    <t>04:18 PM</t>
  </si>
  <si>
    <t>10:14 AM</t>
  </si>
  <si>
    <t>07:41 PM</t>
  </si>
  <si>
    <t>01:45 PM</t>
  </si>
  <si>
    <t>02:08 PM</t>
  </si>
  <si>
    <t>10:31 AM</t>
  </si>
  <si>
    <t>08:29 AM</t>
  </si>
  <si>
    <t>05:50 PM</t>
  </si>
  <si>
    <t>09:07 AM</t>
  </si>
  <si>
    <t>07:08 PM</t>
  </si>
  <si>
    <t>08:12 PM</t>
  </si>
  <si>
    <t>03:56 PM</t>
  </si>
  <si>
    <t>10:19 AM</t>
  </si>
  <si>
    <t>01:29 PM</t>
  </si>
  <si>
    <t>02:44 PM</t>
  </si>
  <si>
    <t>09:18 AM</t>
  </si>
  <si>
    <t>06:58 PM</t>
  </si>
  <si>
    <t>09:26 AM</t>
  </si>
  <si>
    <t>06:32 PM</t>
  </si>
  <si>
    <t>10:52 AM</t>
  </si>
  <si>
    <t>07:31 AM</t>
  </si>
  <si>
    <t>03:30 PM</t>
  </si>
  <si>
    <t>10:09 AM</t>
  </si>
  <si>
    <t>12:58 PM</t>
  </si>
  <si>
    <t>06:11 PM</t>
  </si>
  <si>
    <t>08:23 AM</t>
  </si>
  <si>
    <t>08:09 PM</t>
  </si>
  <si>
    <t>05:54 PM</t>
  </si>
  <si>
    <t>06:27 PM</t>
  </si>
  <si>
    <t>11:23 AM</t>
  </si>
  <si>
    <t>07:55 PM</t>
  </si>
  <si>
    <t>09:05 AM</t>
  </si>
  <si>
    <t>01:10 PM</t>
  </si>
  <si>
    <t>08:17 PM</t>
  </si>
  <si>
    <t>04:43 PM</t>
  </si>
  <si>
    <t>08:39 PM</t>
  </si>
  <si>
    <t>07:09 PM</t>
  </si>
  <si>
    <t>03:33 PM</t>
  </si>
  <si>
    <t>01:33 PM</t>
  </si>
  <si>
    <t>12:53 PM</t>
  </si>
  <si>
    <t>07:03 PM</t>
  </si>
  <si>
    <t>08:04 PM</t>
  </si>
  <si>
    <t>01:31 PM</t>
  </si>
  <si>
    <t>08:40 AM</t>
  </si>
  <si>
    <t>10:46 AM</t>
  </si>
  <si>
    <t>09:28 AM</t>
  </si>
  <si>
    <t>10:39 AM</t>
  </si>
  <si>
    <t>11:02 AM</t>
  </si>
  <si>
    <t>05:42 PM</t>
  </si>
  <si>
    <t>08:49 AM</t>
  </si>
  <si>
    <t>07:01 PM</t>
  </si>
  <si>
    <t>04:58 PM</t>
  </si>
  <si>
    <t>07:25 PM</t>
  </si>
  <si>
    <t>03:08 PM</t>
  </si>
  <si>
    <t>11:37 AM</t>
  </si>
  <si>
    <t>05:04 PM</t>
  </si>
  <si>
    <t>12:55 PM</t>
  </si>
  <si>
    <t>05:25 PM</t>
  </si>
  <si>
    <t>11:41 AM</t>
  </si>
  <si>
    <t>08:45 PM</t>
  </si>
  <si>
    <t>07:10 PM</t>
  </si>
  <si>
    <t>06:05 PM</t>
  </si>
  <si>
    <t>07:17 PM</t>
  </si>
  <si>
    <t>12:47 PM</t>
  </si>
  <si>
    <t>05:18 PM</t>
  </si>
  <si>
    <t>07:46 AM</t>
  </si>
  <si>
    <t>06:44 AM</t>
  </si>
  <si>
    <t>11:15 AM</t>
  </si>
  <si>
    <t>11:20 AM</t>
  </si>
  <si>
    <t>02:49 PM</t>
  </si>
  <si>
    <t>06:50 PM</t>
  </si>
  <si>
    <t>08:01 PM</t>
  </si>
  <si>
    <t>02:39 PM</t>
  </si>
  <si>
    <t>04:59 PM</t>
  </si>
  <si>
    <t>02:26 PM</t>
  </si>
  <si>
    <t>05:47 PM</t>
  </si>
  <si>
    <t>08:10 PM</t>
  </si>
  <si>
    <t>06:28 AM</t>
  </si>
  <si>
    <t>12:24 PM</t>
  </si>
  <si>
    <t>06:51 PM</t>
  </si>
  <si>
    <t>12:33 PM</t>
  </si>
  <si>
    <t>07:43 AM</t>
  </si>
  <si>
    <t>04:01 PM</t>
  </si>
  <si>
    <t>08:00 PM</t>
  </si>
  <si>
    <t>12:39 PM</t>
  </si>
  <si>
    <t>02:06 PM</t>
  </si>
  <si>
    <t>10:05 AM</t>
  </si>
  <si>
    <t>08:41 AM</t>
  </si>
  <si>
    <t>08:08 AM</t>
  </si>
  <si>
    <t>03:24 PM</t>
  </si>
  <si>
    <t>08:42 PM</t>
  </si>
  <si>
    <t>11:18 AM</t>
  </si>
  <si>
    <t>08:16 AM</t>
  </si>
  <si>
    <t>03:07 PM</t>
  </si>
  <si>
    <t>08:22 AM</t>
  </si>
  <si>
    <t>08:19 AM</t>
  </si>
  <si>
    <t>09:46 PM</t>
  </si>
  <si>
    <t>09:45 AM</t>
  </si>
  <si>
    <t>09:28 PM</t>
  </si>
  <si>
    <t>07:40 PM</t>
  </si>
  <si>
    <t>09:38 PM</t>
  </si>
  <si>
    <t>10:16 AM</t>
  </si>
  <si>
    <t>08:35 PM</t>
  </si>
  <si>
    <t>12:51 PM</t>
  </si>
  <si>
    <t>11:28 AM</t>
  </si>
  <si>
    <t>09:13 PM</t>
  </si>
  <si>
    <t>06:30 AM</t>
  </si>
  <si>
    <t>08:32 PM</t>
  </si>
  <si>
    <t>07:38 AM</t>
  </si>
  <si>
    <t>09:58 PM</t>
  </si>
  <si>
    <t>07:29 PM</t>
  </si>
  <si>
    <t>12:04 PM</t>
  </si>
  <si>
    <t>04:40 PM</t>
  </si>
  <si>
    <t>09:04 PM</t>
  </si>
  <si>
    <t>10:34 AM</t>
  </si>
  <si>
    <t>10:12 AM</t>
  </si>
  <si>
    <t>09:25 AM</t>
  </si>
  <si>
    <t>02:03 PM</t>
  </si>
  <si>
    <t>08:37 AM</t>
  </si>
  <si>
    <t>09:00 PM</t>
  </si>
  <si>
    <t>01:12 AM</t>
  </si>
  <si>
    <t>11:05 AM</t>
  </si>
  <si>
    <t>07:24 PM</t>
  </si>
  <si>
    <t>05:07 PM</t>
  </si>
  <si>
    <t>12:43 PM</t>
  </si>
  <si>
    <t>07:51 PM</t>
  </si>
  <si>
    <t>09:51 AM</t>
  </si>
  <si>
    <t>03:39 PM</t>
  </si>
  <si>
    <t>04:10 PM</t>
  </si>
  <si>
    <t>10:55 AM</t>
  </si>
  <si>
    <t>01:12 PM</t>
  </si>
  <si>
    <t>08:05 PM</t>
  </si>
  <si>
    <t>02:34 PM</t>
  </si>
  <si>
    <t>07:13 AM</t>
  </si>
  <si>
    <t>08:15 AM</t>
  </si>
  <si>
    <t>09:04 AM</t>
  </si>
  <si>
    <t>12:56 PM</t>
  </si>
  <si>
    <t>10:43 AM</t>
  </si>
  <si>
    <t>01:36 PM</t>
  </si>
  <si>
    <t>11:33 AM</t>
  </si>
  <si>
    <t>09:21 PM</t>
  </si>
  <si>
    <t>04:27 PM</t>
  </si>
  <si>
    <t>12:57 PM</t>
  </si>
  <si>
    <t>07:41 AM</t>
  </si>
  <si>
    <t>09:52 AM</t>
  </si>
  <si>
    <t>02:38 PM</t>
  </si>
  <si>
    <t>07:49 AM</t>
  </si>
  <si>
    <t>06:10 PM</t>
  </si>
  <si>
    <t>09:34 AM</t>
  </si>
  <si>
    <t>07:30 AM</t>
  </si>
  <si>
    <t>02:07 PM</t>
  </si>
  <si>
    <t>07:44 PM</t>
  </si>
  <si>
    <t>08:55 AM</t>
  </si>
  <si>
    <t>11:34 AM</t>
  </si>
  <si>
    <t>01:27 PM</t>
  </si>
  <si>
    <t>02:51 PM</t>
  </si>
  <si>
    <t>12:42 PM</t>
  </si>
  <si>
    <t>08:31 AM</t>
  </si>
  <si>
    <t>08:45 AM</t>
  </si>
  <si>
    <t>07:38 PM</t>
  </si>
  <si>
    <t>06:09 PM</t>
  </si>
  <si>
    <t>06:16 PM</t>
  </si>
  <si>
    <t>03:49 PM</t>
  </si>
  <si>
    <t>07:15 PM</t>
  </si>
  <si>
    <t>06:41 PM</t>
  </si>
  <si>
    <t>03:34 PM</t>
  </si>
  <si>
    <t>11:57 AM</t>
  </si>
  <si>
    <t>12:05 PM</t>
  </si>
  <si>
    <t>01:13 PM</t>
  </si>
  <si>
    <t>06:06 PM</t>
  </si>
  <si>
    <t>07:23 AM</t>
  </si>
  <si>
    <t>02:57 PM</t>
  </si>
  <si>
    <t>08:28 AM</t>
  </si>
  <si>
    <t>07:20 PM</t>
  </si>
  <si>
    <t>04:24 PM</t>
  </si>
  <si>
    <t>05:51 PM</t>
  </si>
  <si>
    <t>02:16 PM</t>
  </si>
  <si>
    <t>08:32 AM</t>
  </si>
  <si>
    <t>06:24 PM</t>
  </si>
  <si>
    <t>11:48 AM</t>
  </si>
  <si>
    <t>12:36 PM</t>
  </si>
  <si>
    <t>07:20 AM</t>
  </si>
  <si>
    <t>04:05 PM</t>
  </si>
  <si>
    <t>09:48 AM</t>
  </si>
  <si>
    <t>07:04 PM</t>
  </si>
  <si>
    <t>07:22 PM</t>
  </si>
  <si>
    <t>08:02 AM</t>
  </si>
  <si>
    <t>09:03 AM</t>
  </si>
  <si>
    <t>02:33 PM</t>
  </si>
  <si>
    <t>04:55 AM</t>
  </si>
  <si>
    <t>02:20 PM</t>
  </si>
  <si>
    <t>05:05 PM</t>
  </si>
  <si>
    <t>04:11 AM</t>
  </si>
  <si>
    <t>05:09 AM</t>
  </si>
  <si>
    <t>06:55 AM</t>
  </si>
  <si>
    <t>07:57 AM</t>
  </si>
  <si>
    <t>05:50 AM</t>
  </si>
  <si>
    <t>05:08 AM</t>
  </si>
  <si>
    <t>04:05 AM</t>
  </si>
  <si>
    <t>05:26 AM</t>
  </si>
  <si>
    <t>05:39 PM</t>
  </si>
  <si>
    <t>06:36 PM</t>
  </si>
  <si>
    <t>05:52 AM</t>
  </si>
  <si>
    <t>05:19 PM</t>
  </si>
  <si>
    <t>06:26 AM</t>
  </si>
  <si>
    <t>05:26 PM</t>
  </si>
  <si>
    <t>05:09 PM</t>
  </si>
  <si>
    <t>08:20 PM</t>
  </si>
  <si>
    <t>06:51 AM</t>
  </si>
  <si>
    <t>11:59 AM</t>
  </si>
  <si>
    <t>07:03 AM</t>
  </si>
  <si>
    <t>06:49 PM</t>
  </si>
  <si>
    <t>02:53 PM</t>
  </si>
  <si>
    <t>07:02 AM</t>
  </si>
  <si>
    <t>10:48 AM</t>
  </si>
  <si>
    <t>05:33 PM</t>
  </si>
  <si>
    <t>03:28 PM</t>
  </si>
  <si>
    <t>07:27 PM</t>
  </si>
  <si>
    <t>08:23 PM</t>
  </si>
  <si>
    <t>06:37 AM</t>
  </si>
  <si>
    <t>03:02 PM</t>
  </si>
  <si>
    <t>09:08 PM</t>
  </si>
  <si>
    <t>10:42 AM</t>
  </si>
  <si>
    <t>11:16 AM</t>
  </si>
  <si>
    <t>09:43 AM</t>
  </si>
  <si>
    <t>04:50 PM</t>
  </si>
  <si>
    <t>08:48 PM</t>
  </si>
  <si>
    <t>06:13 AM</t>
  </si>
  <si>
    <t>06:47 AM</t>
  </si>
  <si>
    <t>05:32 AM</t>
  </si>
  <si>
    <t>06:05 AM</t>
  </si>
  <si>
    <t>03:54 AM</t>
  </si>
  <si>
    <t>09:44 AM</t>
  </si>
  <si>
    <t>03:50 AM</t>
  </si>
  <si>
    <t>04:50 AM</t>
  </si>
  <si>
    <t>06:34 AM</t>
  </si>
  <si>
    <t>06:59 AM</t>
  </si>
  <si>
    <t>05:16 PM</t>
  </si>
  <si>
    <t>02:40 PM</t>
  </si>
  <si>
    <t>09:46 AM</t>
  </si>
  <si>
    <t>07:34 PM</t>
  </si>
  <si>
    <t>03:34 AM</t>
  </si>
  <si>
    <t>04:45 AM</t>
  </si>
  <si>
    <t>06:39 AM</t>
  </si>
  <si>
    <t>06:21 AM</t>
  </si>
  <si>
    <t>01:17 AM</t>
  </si>
  <si>
    <t>06:08 AM</t>
  </si>
  <si>
    <t>11:46 AM</t>
  </si>
  <si>
    <t>05:10 PM</t>
  </si>
  <si>
    <t>07:35 AM</t>
  </si>
  <si>
    <t>02:35 AM</t>
  </si>
  <si>
    <t>05:40 AM</t>
  </si>
  <si>
    <t>06:36 AM</t>
  </si>
  <si>
    <t>07:18 AM</t>
  </si>
  <si>
    <t>06:45 PM</t>
  </si>
  <si>
    <t>07:57 PM</t>
  </si>
  <si>
    <t>07:08 AM</t>
  </si>
  <si>
    <t>07:10 AM</t>
  </si>
  <si>
    <t>11:08 AM</t>
  </si>
  <si>
    <t>12:25 PM</t>
  </si>
  <si>
    <t>11:19 AM</t>
  </si>
  <si>
    <t>06:49 AM</t>
  </si>
  <si>
    <t>07:31 PM</t>
  </si>
  <si>
    <t>08:47 PM</t>
  </si>
  <si>
    <t>02:31 PM</t>
  </si>
  <si>
    <t>03:52 PM</t>
  </si>
  <si>
    <t>02:05 PM</t>
  </si>
  <si>
    <t>06:14 AM</t>
  </si>
  <si>
    <t>07:42 AM</t>
  </si>
  <si>
    <t>09:31 AM</t>
  </si>
  <si>
    <t>07:05 AM</t>
  </si>
  <si>
    <t>06:56 AM</t>
  </si>
  <si>
    <t>04:10 AM</t>
  </si>
  <si>
    <t>06:29 AM</t>
  </si>
  <si>
    <t>06:48 AM</t>
  </si>
  <si>
    <t>08:25 AM</t>
  </si>
  <si>
    <t>05:53 PM</t>
  </si>
  <si>
    <t>07:01 AM</t>
  </si>
  <si>
    <t>09:27 AM</t>
  </si>
  <si>
    <t>01:16 PM</t>
  </si>
  <si>
    <t>03:32 PM</t>
  </si>
  <si>
    <t>06:33 PM</t>
  </si>
  <si>
    <t>06:42 AM</t>
  </si>
  <si>
    <t>03:44 PM</t>
  </si>
  <si>
    <t>05:34 PM</t>
  </si>
  <si>
    <t>03:50 PM</t>
  </si>
  <si>
    <t>11:38 AM</t>
  </si>
  <si>
    <t>03:20 PM</t>
  </si>
  <si>
    <t>05:31 PM</t>
  </si>
  <si>
    <t>05:01 PM</t>
  </si>
  <si>
    <t>02:04 PM</t>
  </si>
  <si>
    <t>06:54 PM</t>
  </si>
  <si>
    <t>06:11 AM</t>
  </si>
  <si>
    <t>08:03 PM</t>
  </si>
  <si>
    <t>04:39 PM</t>
  </si>
  <si>
    <t>05:35 PM</t>
  </si>
  <si>
    <t>06:27 AM</t>
  </si>
  <si>
    <t>06:41 AM</t>
  </si>
  <si>
    <t>06:20 PM</t>
  </si>
  <si>
    <t>01:46 AM</t>
  </si>
  <si>
    <t>10:01 AM</t>
  </si>
  <si>
    <t>03:19 PM</t>
  </si>
  <si>
    <t>08:28 PM</t>
  </si>
  <si>
    <t>06:22 AM</t>
  </si>
  <si>
    <t>07:58 PM</t>
  </si>
  <si>
    <t>09:44 PM</t>
  </si>
  <si>
    <t>05:58 PM</t>
  </si>
  <si>
    <t>12:16 PM</t>
  </si>
  <si>
    <t>06:43 PM</t>
  </si>
  <si>
    <t>11:56 AM</t>
  </si>
  <si>
    <t>08:52 PM</t>
  </si>
  <si>
    <t>09:30 PM</t>
  </si>
  <si>
    <t>08:26 PM</t>
  </si>
  <si>
    <t>12:38 PM</t>
  </si>
  <si>
    <t>07:19 PM</t>
  </si>
  <si>
    <t>01:25 PM</t>
  </si>
  <si>
    <t>07:09 AM</t>
  </si>
  <si>
    <t>09:23 AM</t>
  </si>
  <si>
    <t>04:21 PM</t>
  </si>
  <si>
    <t>04:41 PM</t>
  </si>
  <si>
    <t>08:18 PM</t>
  </si>
  <si>
    <t>08:14 PM</t>
  </si>
  <si>
    <t>08:16 PM</t>
  </si>
  <si>
    <t>03:13 PM</t>
  </si>
  <si>
    <t>11:00 AM</t>
  </si>
  <si>
    <t>02:19 PM</t>
  </si>
  <si>
    <t>08:30 AM</t>
  </si>
  <si>
    <t>11:49 AM</t>
  </si>
  <si>
    <t>09:38 AM</t>
  </si>
  <si>
    <t>09:55 PM</t>
  </si>
  <si>
    <t>09:57 PM</t>
  </si>
  <si>
    <t>05:12 PM</t>
  </si>
  <si>
    <t>02:43 PM</t>
  </si>
  <si>
    <t>03:05 AM</t>
  </si>
  <si>
    <t>08:33 PM</t>
  </si>
  <si>
    <t>03:41 PM</t>
  </si>
  <si>
    <t>05:59 PM</t>
  </si>
  <si>
    <t>03:37 PM</t>
  </si>
  <si>
    <t>06:30 PM</t>
  </si>
  <si>
    <t>10:36 AM</t>
  </si>
  <si>
    <t>06:20 AM</t>
  </si>
  <si>
    <t>01:53 PM</t>
  </si>
  <si>
    <t>01:43 PM</t>
  </si>
  <si>
    <t>03:00 PM</t>
  </si>
  <si>
    <t>07:37 AM</t>
  </si>
  <si>
    <t>12:22 PM</t>
  </si>
  <si>
    <t>05:28 PM</t>
  </si>
  <si>
    <t>08:40 PM</t>
  </si>
  <si>
    <t>02:29 PM</t>
  </si>
  <si>
    <t>02:15 PM</t>
  </si>
  <si>
    <t>12:55 AM</t>
  </si>
  <si>
    <t>12:50 AM</t>
  </si>
  <si>
    <t>04:53 PM</t>
  </si>
  <si>
    <t>01:02 PM</t>
  </si>
  <si>
    <t>10:37 AM</t>
  </si>
  <si>
    <t>02:36 PM</t>
  </si>
  <si>
    <t>12:02 PM</t>
  </si>
  <si>
    <t>02:47 PM</t>
  </si>
  <si>
    <t>07:40 AM</t>
  </si>
  <si>
    <t>01:01 PM</t>
  </si>
  <si>
    <t>09:17 PM</t>
  </si>
  <si>
    <t>03:43 PM</t>
  </si>
  <si>
    <r>
      <rPr>
        <sz val="10"/>
        <color rgb="FF000000"/>
        <rFont val="Arial"/>
        <family val="2"/>
      </rPr>
      <t>09:07 AM</t>
    </r>
  </si>
  <si>
    <r>
      <rPr>
        <sz val="10"/>
        <color rgb="FF000000"/>
        <rFont val="Arial"/>
        <family val="2"/>
      </rPr>
      <t>10:30 AM</t>
    </r>
  </si>
  <si>
    <r>
      <rPr>
        <sz val="11"/>
        <color theme="1"/>
        <rFont val="Calibri"/>
        <family val="2"/>
        <scheme val="minor"/>
      </rPr>
      <t>11:39 AM</t>
    </r>
  </si>
  <si>
    <t>09:24 AM</t>
  </si>
  <si>
    <r>
      <rPr>
        <sz val="10"/>
        <color rgb="FF000000"/>
        <rFont val="Arial"/>
        <family val="2"/>
      </rPr>
      <t>11:39 AM</t>
    </r>
  </si>
  <si>
    <r>
      <rPr>
        <sz val="10"/>
        <color rgb="FF000000"/>
        <rFont val="Arial"/>
        <family val="2"/>
      </rPr>
      <t>11:22 AM</t>
    </r>
  </si>
  <si>
    <r>
      <rPr>
        <sz val="10"/>
        <color rgb="FF000000"/>
        <rFont val="Arial"/>
        <family val="2"/>
      </rPr>
      <t>06:28 PM</t>
    </r>
  </si>
  <si>
    <t>04:29 PM</t>
  </si>
  <si>
    <t>09:10 AM</t>
  </si>
  <si>
    <r>
      <rPr>
        <sz val="10"/>
        <color indexed="8"/>
        <rFont val="Arial"/>
        <family val="2"/>
      </rPr>
      <t>02:36 PM</t>
    </r>
  </si>
  <si>
    <r>
      <rPr>
        <sz val="10"/>
        <color indexed="8"/>
        <rFont val="Arial"/>
        <family val="2"/>
      </rPr>
      <t>05:49 PM</t>
    </r>
  </si>
  <si>
    <r>
      <rPr>
        <sz val="10"/>
        <color indexed="8"/>
        <rFont val="Arial"/>
        <family val="2"/>
      </rPr>
      <t>08:09 AM</t>
    </r>
  </si>
  <si>
    <r>
      <rPr>
        <sz val="10"/>
        <color indexed="8"/>
        <rFont val="Arial"/>
        <family val="2"/>
      </rPr>
      <t>02:47 PM</t>
    </r>
  </si>
  <si>
    <r>
      <rPr>
        <sz val="10"/>
        <color indexed="8"/>
        <rFont val="Arial"/>
        <family val="2"/>
      </rPr>
      <t>10:57 AM</t>
    </r>
  </si>
  <si>
    <r>
      <rPr>
        <sz val="10"/>
        <color indexed="8"/>
        <rFont val="Arial"/>
        <family val="2"/>
      </rPr>
      <t>01:21 PM</t>
    </r>
  </si>
  <si>
    <r>
      <rPr>
        <sz val="10"/>
        <color indexed="8"/>
        <rFont val="Arial"/>
        <family val="2"/>
      </rPr>
      <t>08:36 AM</t>
    </r>
  </si>
  <si>
    <r>
      <rPr>
        <sz val="10"/>
        <color indexed="8"/>
        <rFont val="Arial"/>
        <family val="2"/>
      </rPr>
      <t>07:49 AM</t>
    </r>
  </si>
  <si>
    <r>
      <rPr>
        <sz val="10"/>
        <color indexed="8"/>
        <rFont val="Arial"/>
        <family val="2"/>
      </rPr>
      <t>07:20 PM</t>
    </r>
  </si>
  <si>
    <r>
      <rPr>
        <sz val="10"/>
        <color indexed="8"/>
        <rFont val="Arial"/>
        <family val="2"/>
      </rPr>
      <t>11:03 AM</t>
    </r>
  </si>
  <si>
    <r>
      <rPr>
        <sz val="10"/>
        <color indexed="8"/>
        <rFont val="Arial"/>
        <family val="2"/>
      </rPr>
      <t>02:58 PM</t>
    </r>
  </si>
  <si>
    <r>
      <rPr>
        <sz val="10"/>
        <color indexed="8"/>
        <rFont val="Arial"/>
        <family val="2"/>
      </rPr>
      <t>06:38 PM</t>
    </r>
  </si>
  <si>
    <r>
      <rPr>
        <sz val="10"/>
        <color indexed="8"/>
        <rFont val="Arial"/>
        <family val="2"/>
      </rPr>
      <t>11:31 AM</t>
    </r>
  </si>
  <si>
    <r>
      <rPr>
        <sz val="10"/>
        <color indexed="8"/>
        <rFont val="Arial"/>
        <family val="2"/>
      </rPr>
      <t>01:19 PM</t>
    </r>
  </si>
  <si>
    <r>
      <rPr>
        <sz val="10"/>
        <color indexed="8"/>
        <rFont val="Arial"/>
        <family val="2"/>
      </rPr>
      <t>03:54 PM</t>
    </r>
  </si>
  <si>
    <r>
      <rPr>
        <sz val="10"/>
        <color indexed="8"/>
        <rFont val="Arial"/>
        <family val="2"/>
      </rPr>
      <t>09:29 AM</t>
    </r>
  </si>
  <si>
    <r>
      <rPr>
        <sz val="10"/>
        <color indexed="8"/>
        <rFont val="Arial"/>
        <family val="2"/>
      </rPr>
      <t>01:18 PM</t>
    </r>
  </si>
  <si>
    <r>
      <rPr>
        <sz val="10"/>
        <color indexed="8"/>
        <rFont val="Arial"/>
        <family val="2"/>
      </rPr>
      <t>04:30 PM</t>
    </r>
  </si>
  <si>
    <r>
      <rPr>
        <sz val="10"/>
        <color indexed="8"/>
        <rFont val="Arial"/>
        <family val="2"/>
      </rPr>
      <t>05:58 PM</t>
    </r>
  </si>
  <si>
    <r>
      <rPr>
        <sz val="10"/>
        <color indexed="8"/>
        <rFont val="Arial"/>
        <family val="2"/>
      </rPr>
      <t>09:27 AM</t>
    </r>
  </si>
  <si>
    <r>
      <rPr>
        <sz val="10"/>
        <color indexed="8"/>
        <rFont val="Arial"/>
        <family val="2"/>
      </rPr>
      <t>12:03 PM</t>
    </r>
  </si>
  <si>
    <r>
      <rPr>
        <sz val="10"/>
        <color indexed="8"/>
        <rFont val="Arial"/>
        <family val="2"/>
      </rPr>
      <t>06:36 PM</t>
    </r>
  </si>
  <si>
    <r>
      <rPr>
        <sz val="10"/>
        <color indexed="8"/>
        <rFont val="Arial"/>
        <family val="2"/>
      </rPr>
      <t>12:33 PM</t>
    </r>
  </si>
  <si>
    <t>09:50 PM</t>
  </si>
  <si>
    <t>10:24 PM</t>
  </si>
  <si>
    <t>11:26 AM</t>
  </si>
  <si>
    <t>12:19 PM</t>
  </si>
  <si>
    <t>08:59 PM</t>
  </si>
  <si>
    <t>11:07 AM</t>
  </si>
  <si>
    <t>05:13 AM</t>
  </si>
  <si>
    <t>11:42 AM</t>
  </si>
  <si>
    <t>08:53 AM</t>
  </si>
  <si>
    <t>09:58 AM</t>
  </si>
  <si>
    <t>12:31 PM</t>
  </si>
  <si>
    <t>09:14 AM</t>
  </si>
  <si>
    <t>03:22 PM</t>
  </si>
  <si>
    <t>04:36 AM</t>
  </si>
  <si>
    <t>11:27 AM</t>
  </si>
  <si>
    <t>07:48 AM</t>
  </si>
  <si>
    <t>12:37 PM</t>
  </si>
  <si>
    <t>09:42 AM</t>
  </si>
  <si>
    <t>01:37 PM</t>
  </si>
  <si>
    <t>07:11 PM</t>
  </si>
  <si>
    <t>10:04 PM</t>
  </si>
  <si>
    <t>09:23 PM</t>
  </si>
  <si>
    <t>11:34 PM</t>
  </si>
  <si>
    <t>08:27 PM</t>
  </si>
  <si>
    <t>10:02 AM</t>
  </si>
  <si>
    <t>10:18 AM</t>
  </si>
  <si>
    <t>09:42 PM</t>
  </si>
  <si>
    <t>01:47 PM</t>
  </si>
  <si>
    <t>05:59 AM</t>
  </si>
  <si>
    <t>09:40 PM</t>
  </si>
  <si>
    <t>12:41 PM</t>
  </si>
  <si>
    <t>10:00 PM</t>
  </si>
  <si>
    <t>08:49 PM</t>
  </si>
  <si>
    <t>03:09 PM</t>
  </si>
  <si>
    <t>08:07 PM</t>
  </si>
  <si>
    <t>08:24 PM</t>
  </si>
  <si>
    <t>08:54 PM</t>
  </si>
  <si>
    <t>05:27 PM</t>
  </si>
  <si>
    <t>04:08 PM</t>
  </si>
  <si>
    <t>07:53 PM</t>
  </si>
  <si>
    <t>10:11 PM</t>
  </si>
  <si>
    <t>04:31 PM</t>
  </si>
  <si>
    <t>12:52 PM</t>
  </si>
  <si>
    <t>09:11 PM</t>
  </si>
  <si>
    <t>08:38 AM</t>
  </si>
  <si>
    <t>04:28 PM</t>
  </si>
  <si>
    <t>12:50 PM</t>
  </si>
  <si>
    <t>05:23 PM</t>
  </si>
  <si>
    <t>04:11 PM</t>
  </si>
  <si>
    <t>12:12 PM</t>
  </si>
  <si>
    <t>01:00 PM</t>
  </si>
  <si>
    <t>10:26 AM</t>
  </si>
  <si>
    <t>08:43 PM</t>
  </si>
  <si>
    <t>06:44 PM</t>
  </si>
  <si>
    <t>04:12 PM</t>
  </si>
  <si>
    <t>11:44 PM</t>
  </si>
  <si>
    <t>11:18 PM</t>
  </si>
  <si>
    <t>10:32 AM</t>
  </si>
  <si>
    <t>10:41 AM</t>
  </si>
  <si>
    <t>08:54 AM</t>
  </si>
  <si>
    <t>09:51 PM</t>
  </si>
  <si>
    <t>01:48 AM</t>
  </si>
  <si>
    <t>02:23 PM</t>
  </si>
  <si>
    <t>05:22 PM</t>
  </si>
  <si>
    <t>02:24 PM</t>
  </si>
  <si>
    <t>03:21 PM</t>
  </si>
  <si>
    <t>08:48 AM</t>
  </si>
  <si>
    <t>07:53 AM</t>
  </si>
  <si>
    <t>01:44 PM</t>
  </si>
  <si>
    <t>05:37 PM</t>
  </si>
  <si>
    <t>11:21 AM</t>
  </si>
  <si>
    <t>03:26 PM</t>
  </si>
  <si>
    <t>11:40 AM</t>
  </si>
  <si>
    <t>11:51 AM</t>
  </si>
  <si>
    <t>03:48 PM</t>
  </si>
  <si>
    <t>07:52 PM</t>
  </si>
  <si>
    <t>12:09 PM</t>
  </si>
  <si>
    <t>06:01 PM</t>
  </si>
  <si>
    <t>01:49 PM</t>
  </si>
  <si>
    <t>02:02 PM</t>
  </si>
  <si>
    <t>08:19 PM</t>
  </si>
  <si>
    <t>01:46 PM</t>
  </si>
  <si>
    <t>09:13 AM</t>
  </si>
  <si>
    <t>10:07 AM</t>
  </si>
  <si>
    <t>09:41 AM</t>
  </si>
  <si>
    <t>09:03 PM</t>
  </si>
  <si>
    <t>09:20 PM</t>
  </si>
  <si>
    <t>01:57 PM</t>
  </si>
  <si>
    <t>10:53 AM</t>
  </si>
  <si>
    <t>10:56 AM</t>
  </si>
  <si>
    <t>10:57 AM</t>
  </si>
  <si>
    <t>06:40 AM</t>
  </si>
  <si>
    <t>05:55 PM</t>
  </si>
  <si>
    <t>11:45 AM</t>
  </si>
  <si>
    <t>06:29 PM</t>
  </si>
  <si>
    <t>10:06 PM</t>
  </si>
  <si>
    <t>09:48 PM</t>
  </si>
  <si>
    <t>08:34 PM</t>
  </si>
  <si>
    <t>10:30 PM</t>
  </si>
  <si>
    <t>09:34 PM</t>
  </si>
  <si>
    <t>01:45 AM</t>
  </si>
  <si>
    <t>10:10 PM</t>
  </si>
  <si>
    <t>09:01 PM</t>
  </si>
  <si>
    <t>02:56 PM</t>
  </si>
  <si>
    <t>06:34 PM</t>
  </si>
  <si>
    <t>01:30 AM</t>
  </si>
  <si>
    <t>04:46 PM</t>
  </si>
  <si>
    <t>11:52 AM</t>
  </si>
  <si>
    <t>01:34 PM</t>
  </si>
  <si>
    <t>07:47 AM</t>
  </si>
  <si>
    <t>08:46 AM</t>
  </si>
  <si>
    <t>12:01 PM</t>
  </si>
  <si>
    <t>08:37 PM</t>
  </si>
  <si>
    <t>09:45 PM</t>
  </si>
  <si>
    <t>10:05 PM</t>
  </si>
  <si>
    <t>04:56 PM</t>
  </si>
  <si>
    <t>10:00 AM</t>
  </si>
  <si>
    <t>09:01 AM</t>
  </si>
  <si>
    <t>07:59 PM</t>
  </si>
  <si>
    <t>06:21 PM</t>
  </si>
  <si>
    <t>07:23 PM</t>
  </si>
  <si>
    <t>07:54 PM</t>
  </si>
  <si>
    <t>09:47 PM</t>
  </si>
  <si>
    <t>08:39 AM</t>
  </si>
  <si>
    <t>05:12 AM</t>
  </si>
  <si>
    <t>04:34 AM</t>
  </si>
  <si>
    <t>08:50 PM</t>
  </si>
  <si>
    <t>05:18 AM</t>
  </si>
  <si>
    <t>06:25 AM</t>
  </si>
  <si>
    <t>05:20 AM</t>
  </si>
  <si>
    <t>05:46 AM</t>
  </si>
  <si>
    <t>05:02 AM</t>
  </si>
  <si>
    <t>06:04 PM</t>
  </si>
  <si>
    <t>08:44 PM</t>
  </si>
  <si>
    <t>06:50 AM</t>
  </si>
  <si>
    <t>06:45 AM</t>
  </si>
  <si>
    <t>07:52 AM</t>
  </si>
  <si>
    <t>07:32 AM</t>
  </si>
  <si>
    <t>10:49 AM</t>
  </si>
  <si>
    <t>06:43 AM</t>
  </si>
  <si>
    <t>09:56 PM</t>
  </si>
  <si>
    <t>08:58 PM</t>
  </si>
  <si>
    <t>06:57 AM</t>
  </si>
  <si>
    <t>06:32 AM</t>
  </si>
  <si>
    <t>04:17 AM</t>
  </si>
  <si>
    <t>05:16 AM</t>
  </si>
  <si>
    <t>06:54 AM</t>
  </si>
  <si>
    <t>03:59 AM</t>
  </si>
  <si>
    <t>07:11 AM</t>
  </si>
  <si>
    <t>02:56 AM</t>
  </si>
  <si>
    <t>05:25 AM</t>
  </si>
  <si>
    <t>06:03 AM</t>
  </si>
  <si>
    <t>07:44 AM</t>
  </si>
  <si>
    <t>07:06 AM</t>
  </si>
  <si>
    <t>07:39 AM</t>
  </si>
  <si>
    <t>12:13 PM</t>
  </si>
  <si>
    <t>11:36 AM</t>
  </si>
  <si>
    <t>07:00 AM</t>
  </si>
  <si>
    <t>07:36 PM</t>
  </si>
  <si>
    <t>10:15 PM</t>
  </si>
  <si>
    <t>04:51 PM</t>
  </si>
  <si>
    <t>06:35 AM</t>
  </si>
  <si>
    <t>04:35 AM</t>
  </si>
  <si>
    <t>07:04 AM</t>
  </si>
  <si>
    <t>07:14 AM</t>
  </si>
  <si>
    <t>07:27 AM</t>
  </si>
  <si>
    <t>04:33 PM</t>
  </si>
  <si>
    <t>10:21 PM</t>
  </si>
  <si>
    <t>01:48 PM</t>
  </si>
  <si>
    <t>08:26 AM</t>
  </si>
  <si>
    <t>07:21 AM</t>
  </si>
  <si>
    <t>08:13 PM</t>
  </si>
  <si>
    <t>02:00 AM</t>
  </si>
  <si>
    <t>11:06 PM</t>
  </si>
  <si>
    <t>07:34 AM</t>
  </si>
  <si>
    <t>08:41 PM</t>
  </si>
  <si>
    <t>11:22 AM</t>
  </si>
  <si>
    <t>08:29 PM</t>
  </si>
  <si>
    <t>12:46 PM</t>
  </si>
  <si>
    <t>08:57 PM</t>
  </si>
  <si>
    <t>08:02 PM</t>
  </si>
  <si>
    <t>09:10 PM</t>
  </si>
  <si>
    <t>03:21 AM</t>
  </si>
  <si>
    <t>04:02 PM</t>
  </si>
  <si>
    <t>01:52 PM</t>
  </si>
  <si>
    <t>07:07 AM</t>
  </si>
  <si>
    <t>06:22 PM</t>
  </si>
  <si>
    <t>10:13 AM</t>
  </si>
  <si>
    <t>01:16 AM</t>
  </si>
  <si>
    <t>10:54 AM</t>
  </si>
  <si>
    <t>09:24 PM</t>
  </si>
  <si>
    <t>10:21 AM</t>
  </si>
  <si>
    <t>08:06 PM</t>
  </si>
  <si>
    <r>
      <rPr>
        <sz val="10"/>
        <color rgb="FF000000"/>
        <rFont val="Arial"/>
        <family val="2"/>
      </rPr>
      <t>09:26 AM</t>
    </r>
  </si>
  <si>
    <r>
      <rPr>
        <sz val="10"/>
        <color rgb="FF000000"/>
        <rFont val="Arial"/>
        <family val="2"/>
      </rPr>
      <t>11:02 AM</t>
    </r>
  </si>
  <si>
    <r>
      <rPr>
        <sz val="11"/>
        <color theme="1"/>
        <rFont val="Calibri"/>
        <family val="2"/>
        <scheme val="minor"/>
      </rPr>
      <t>12:08 PM</t>
    </r>
  </si>
  <si>
    <r>
      <rPr>
        <sz val="10"/>
        <color rgb="FF000000"/>
        <rFont val="Arial"/>
        <family val="2"/>
      </rPr>
      <t>09:57 AM</t>
    </r>
  </si>
  <si>
    <r>
      <rPr>
        <sz val="10"/>
        <color rgb="FF000000"/>
        <rFont val="Arial"/>
        <family val="2"/>
      </rPr>
      <t>05:08 PM</t>
    </r>
  </si>
  <si>
    <r>
      <rPr>
        <sz val="10"/>
        <color rgb="FF000000"/>
        <rFont val="Arial"/>
        <family val="2"/>
      </rPr>
      <t>06:12 PM</t>
    </r>
  </si>
  <si>
    <r>
      <rPr>
        <sz val="10"/>
        <color rgb="FF000000"/>
        <rFont val="Arial"/>
        <family val="2"/>
      </rPr>
      <t>11:47 AM</t>
    </r>
  </si>
  <si>
    <r>
      <rPr>
        <sz val="10"/>
        <color rgb="FF000000"/>
        <rFont val="Arial"/>
        <family val="2"/>
      </rPr>
      <t>11:23 AM</t>
    </r>
  </si>
  <si>
    <r>
      <rPr>
        <sz val="10"/>
        <color rgb="FF000000"/>
        <rFont val="Arial"/>
        <family val="2"/>
      </rPr>
      <t>06:37 PM</t>
    </r>
  </si>
  <si>
    <r>
      <rPr>
        <sz val="10"/>
        <color rgb="FF000000"/>
        <rFont val="Arial"/>
        <family val="2"/>
      </rPr>
      <t>03:31 PM</t>
    </r>
  </si>
  <si>
    <r>
      <rPr>
        <sz val="10"/>
        <color rgb="FF000000"/>
        <rFont val="Arial"/>
        <family val="2"/>
      </rPr>
      <t>04:37 PM</t>
    </r>
  </si>
  <si>
    <r>
      <rPr>
        <sz val="10"/>
        <color rgb="FF000000"/>
        <rFont val="Arial"/>
        <family val="2"/>
      </rPr>
      <t>12:45 PM</t>
    </r>
  </si>
  <si>
    <r>
      <rPr>
        <sz val="10"/>
        <color rgb="FF000000"/>
        <rFont val="Arial"/>
        <family val="2"/>
      </rPr>
      <t>11:57 AM</t>
    </r>
  </si>
  <si>
    <r>
      <rPr>
        <sz val="10"/>
        <color rgb="FF000000"/>
        <rFont val="Arial"/>
        <family val="2"/>
      </rPr>
      <t>02:35 PM</t>
    </r>
  </si>
  <si>
    <r>
      <rPr>
        <sz val="10"/>
        <color rgb="FF000000"/>
        <rFont val="Arial"/>
        <family val="2"/>
      </rPr>
      <t>09:24 AM</t>
    </r>
  </si>
  <si>
    <r>
      <rPr>
        <sz val="10"/>
        <color rgb="FF000000"/>
        <rFont val="Arial"/>
        <family val="2"/>
      </rPr>
      <t>01:32 PM</t>
    </r>
  </si>
  <si>
    <r>
      <rPr>
        <sz val="10"/>
        <color rgb="FF000000"/>
        <rFont val="Arial"/>
        <family val="2"/>
      </rPr>
      <t>03:00 PM</t>
    </r>
  </si>
  <si>
    <r>
      <rPr>
        <sz val="10"/>
        <color rgb="FF000000"/>
        <rFont val="Arial"/>
        <family val="2"/>
      </rPr>
      <t>03:36 PM</t>
    </r>
  </si>
  <si>
    <r>
      <rPr>
        <sz val="10"/>
        <color rgb="FF000000"/>
        <rFont val="Arial"/>
        <family val="2"/>
      </rPr>
      <t>09:38 AM</t>
    </r>
  </si>
  <si>
    <r>
      <rPr>
        <sz val="10"/>
        <color rgb="FF000000"/>
        <rFont val="Arial"/>
        <family val="2"/>
      </rPr>
      <t>03:14 PM</t>
    </r>
  </si>
  <si>
    <r>
      <rPr>
        <sz val="10"/>
        <color indexed="8"/>
        <rFont val="Arial"/>
        <family val="2"/>
      </rPr>
      <t>02:54 PM</t>
    </r>
  </si>
  <si>
    <r>
      <rPr>
        <sz val="10"/>
        <color indexed="8"/>
        <rFont val="Arial"/>
        <family val="2"/>
      </rPr>
      <t>06:31 PM</t>
    </r>
  </si>
  <si>
    <r>
      <rPr>
        <sz val="10"/>
        <color indexed="8"/>
        <rFont val="Arial"/>
        <family val="2"/>
      </rPr>
      <t>03:00 PM</t>
    </r>
  </si>
  <si>
    <r>
      <rPr>
        <sz val="10"/>
        <color indexed="8"/>
        <rFont val="Arial"/>
        <family val="2"/>
      </rPr>
      <t>11:15 AM</t>
    </r>
  </si>
  <si>
    <r>
      <rPr>
        <sz val="10"/>
        <color indexed="8"/>
        <rFont val="Arial"/>
        <family val="2"/>
      </rPr>
      <t>01:28 PM</t>
    </r>
  </si>
  <si>
    <r>
      <rPr>
        <sz val="10"/>
        <color indexed="8"/>
        <rFont val="Arial"/>
        <family val="2"/>
      </rPr>
      <t>08:47 AM</t>
    </r>
  </si>
  <si>
    <r>
      <rPr>
        <sz val="10"/>
        <color indexed="8"/>
        <rFont val="Arial"/>
        <family val="2"/>
      </rPr>
      <t>08:31 AM</t>
    </r>
  </si>
  <si>
    <r>
      <rPr>
        <sz val="10"/>
        <color indexed="8"/>
        <rFont val="Arial"/>
        <family val="2"/>
      </rPr>
      <t>07:38 PM</t>
    </r>
  </si>
  <si>
    <r>
      <rPr>
        <sz val="10"/>
        <color indexed="8"/>
        <rFont val="Arial"/>
        <family val="2"/>
      </rPr>
      <t>11:21 AM</t>
    </r>
  </si>
  <si>
    <r>
      <rPr>
        <sz val="10"/>
        <color indexed="8"/>
        <rFont val="Arial"/>
        <family val="2"/>
      </rPr>
      <t>03:03 PM</t>
    </r>
  </si>
  <si>
    <r>
      <rPr>
        <sz val="10"/>
        <color indexed="8"/>
        <rFont val="Arial"/>
        <family val="2"/>
      </rPr>
      <t>06:53 PM</t>
    </r>
  </si>
  <si>
    <r>
      <rPr>
        <sz val="10"/>
        <color indexed="8"/>
        <rFont val="Arial"/>
        <family val="2"/>
      </rPr>
      <t>11:55 AM</t>
    </r>
  </si>
  <si>
    <r>
      <rPr>
        <sz val="10"/>
        <color indexed="8"/>
        <rFont val="Arial"/>
        <family val="2"/>
      </rPr>
      <t>01:31 PM</t>
    </r>
  </si>
  <si>
    <r>
      <rPr>
        <sz val="10"/>
        <color indexed="8"/>
        <rFont val="Arial"/>
        <family val="2"/>
      </rPr>
      <t>04:09 PM</t>
    </r>
  </si>
  <si>
    <r>
      <rPr>
        <sz val="10"/>
        <color indexed="8"/>
        <rFont val="Arial"/>
        <family val="2"/>
      </rPr>
      <t>10:10 AM</t>
    </r>
  </si>
  <si>
    <r>
      <rPr>
        <sz val="10"/>
        <color indexed="8"/>
        <rFont val="Arial"/>
        <family val="2"/>
      </rPr>
      <t>01:35 PM</t>
    </r>
  </si>
  <si>
    <r>
      <rPr>
        <sz val="10"/>
        <color indexed="8"/>
        <rFont val="Arial"/>
        <family val="2"/>
      </rPr>
      <t>04:54 PM</t>
    </r>
  </si>
  <si>
    <r>
      <rPr>
        <sz val="10"/>
        <color indexed="8"/>
        <rFont val="Arial"/>
        <family val="2"/>
      </rPr>
      <t>06:24 PM</t>
    </r>
  </si>
  <si>
    <r>
      <rPr>
        <sz val="10"/>
        <color indexed="8"/>
        <rFont val="Arial"/>
        <family val="2"/>
      </rPr>
      <t>09:45 AM</t>
    </r>
  </si>
  <si>
    <r>
      <rPr>
        <sz val="10"/>
        <color indexed="8"/>
        <rFont val="Arial"/>
        <family val="2"/>
      </rPr>
      <t>12:19 PM</t>
    </r>
  </si>
  <si>
    <r>
      <rPr>
        <sz val="10"/>
        <color indexed="8"/>
        <rFont val="Arial"/>
        <family val="2"/>
      </rPr>
      <t>07:06 PM</t>
    </r>
  </si>
  <si>
    <r>
      <rPr>
        <sz val="10"/>
        <color indexed="8"/>
        <rFont val="Arial"/>
        <family val="2"/>
      </rPr>
      <t>12:47 PM</t>
    </r>
  </si>
  <si>
    <t>Row Labels</t>
  </si>
  <si>
    <t>2017-2018</t>
  </si>
  <si>
    <t>Grand Total</t>
  </si>
  <si>
    <t>Count of #</t>
  </si>
  <si>
    <t>Total per month</t>
  </si>
  <si>
    <t>Total per week</t>
  </si>
  <si>
    <t>Locations</t>
  </si>
  <si>
    <t>Count of Location</t>
  </si>
  <si>
    <t>Reasons</t>
  </si>
  <si>
    <t>Count of Reason</t>
  </si>
  <si>
    <t>Time</t>
  </si>
  <si>
    <t>Count of Hour Range</t>
  </si>
  <si>
    <t>Day of the week</t>
  </si>
  <si>
    <t>Count of Weekday</t>
  </si>
  <si>
    <r>
      <rPr>
        <sz val="11"/>
        <color theme="1"/>
        <rFont val="Calibri"/>
        <family val="2"/>
        <scheme val="minor"/>
      </rPr>
      <t>03/07/2018</t>
    </r>
  </si>
  <si>
    <r>
      <rPr>
        <sz val="11"/>
        <color theme="1"/>
        <rFont val="Calibri"/>
        <family val="2"/>
        <scheme val="minor"/>
      </rPr>
      <t>03/08/2018</t>
    </r>
  </si>
  <si>
    <r>
      <rPr>
        <sz val="11"/>
        <color theme="1"/>
        <rFont val="Calibri"/>
        <family val="2"/>
        <scheme val="minor"/>
      </rPr>
      <t>03/09/2018</t>
    </r>
  </si>
  <si>
    <r>
      <rPr>
        <sz val="11"/>
        <color theme="1"/>
        <rFont val="Calibri"/>
        <family val="2"/>
        <scheme val="minor"/>
      </rPr>
      <t>03/10/2018</t>
    </r>
  </si>
  <si>
    <r>
      <rPr>
        <sz val="11"/>
        <color theme="1"/>
        <rFont val="Calibri"/>
        <family val="2"/>
        <scheme val="minor"/>
      </rPr>
      <t>03:07 PM</t>
    </r>
  </si>
  <si>
    <r>
      <rPr>
        <sz val="11"/>
        <color theme="1"/>
        <rFont val="Calibri"/>
        <family val="2"/>
        <scheme val="minor"/>
      </rPr>
      <t>03:05 PM</t>
    </r>
  </si>
  <si>
    <r>
      <rPr>
        <sz val="11"/>
        <color theme="1"/>
        <rFont val="Calibri"/>
        <family val="2"/>
        <scheme val="minor"/>
      </rPr>
      <t>02:13 PM</t>
    </r>
  </si>
  <si>
    <r>
      <rPr>
        <sz val="11"/>
        <color theme="1"/>
        <rFont val="Calibri"/>
        <family val="2"/>
        <scheme val="minor"/>
      </rPr>
      <t>02:28 PM</t>
    </r>
  </si>
  <si>
    <r>
      <rPr>
        <sz val="11"/>
        <color theme="1"/>
        <rFont val="Calibri"/>
        <family val="2"/>
        <scheme val="minor"/>
      </rPr>
      <t>03:37 PM</t>
    </r>
  </si>
  <si>
    <r>
      <rPr>
        <sz val="11"/>
        <color theme="1"/>
        <rFont val="Calibri"/>
        <family val="2"/>
        <scheme val="minor"/>
      </rPr>
      <t>02:40 PM</t>
    </r>
  </si>
  <si>
    <r>
      <rPr>
        <sz val="11"/>
        <color theme="1"/>
        <rFont val="Calibri"/>
        <family val="2"/>
        <scheme val="minor"/>
      </rPr>
      <t>02:49 PM</t>
    </r>
  </si>
  <si>
    <r>
      <rPr>
        <sz val="11"/>
        <color theme="1"/>
        <rFont val="Calibri"/>
        <family val="2"/>
        <scheme val="minor"/>
      </rPr>
      <t>03/17/2018</t>
    </r>
  </si>
  <si>
    <r>
      <rPr>
        <sz val="11"/>
        <color theme="1"/>
        <rFont val="Calibri"/>
        <family val="2"/>
        <scheme val="minor"/>
      </rPr>
      <t>03/12/2018</t>
    </r>
  </si>
  <si>
    <r>
      <rPr>
        <sz val="11"/>
        <color theme="1"/>
        <rFont val="Calibri"/>
        <family val="2"/>
        <scheme val="minor"/>
      </rPr>
      <t>03/15/2018</t>
    </r>
  </si>
  <si>
    <r>
      <rPr>
        <sz val="11"/>
        <color theme="1"/>
        <rFont val="Calibri"/>
        <family val="2"/>
        <scheme val="minor"/>
      </rPr>
      <t>03/14/2018</t>
    </r>
  </si>
  <si>
    <r>
      <rPr>
        <sz val="11"/>
        <color theme="1"/>
        <rFont val="Calibri"/>
        <family val="2"/>
        <scheme val="minor"/>
      </rPr>
      <t>03/18/2018</t>
    </r>
  </si>
  <si>
    <r>
      <rPr>
        <sz val="11"/>
        <color theme="1"/>
        <rFont val="Calibri"/>
        <family val="2"/>
        <scheme val="minor"/>
      </rPr>
      <t>03/16/2018</t>
    </r>
  </si>
  <si>
    <r>
      <rPr>
        <sz val="11"/>
        <color theme="1"/>
        <rFont val="Calibri"/>
        <family val="2"/>
        <scheme val="minor"/>
      </rPr>
      <t>11:27 AM</t>
    </r>
  </si>
  <si>
    <r>
      <rPr>
        <sz val="11"/>
        <color theme="1"/>
        <rFont val="Calibri"/>
        <family val="2"/>
        <scheme val="minor"/>
      </rPr>
      <t>11:21 AM</t>
    </r>
  </si>
  <si>
    <r>
      <rPr>
        <sz val="11"/>
        <color theme="1"/>
        <rFont val="Calibri"/>
        <family val="2"/>
        <scheme val="minor"/>
      </rPr>
      <t>04:56 PM</t>
    </r>
  </si>
  <si>
    <r>
      <rPr>
        <sz val="11"/>
        <color theme="1"/>
        <rFont val="Calibri"/>
        <family val="2"/>
        <scheme val="minor"/>
      </rPr>
      <t>10:54 AM</t>
    </r>
  </si>
  <si>
    <r>
      <rPr>
        <sz val="11"/>
        <color theme="1"/>
        <rFont val="Calibri"/>
        <family val="2"/>
        <scheme val="minor"/>
      </rPr>
      <t>03:56 PM</t>
    </r>
  </si>
  <si>
    <r>
      <rPr>
        <sz val="11"/>
        <color theme="1"/>
        <rFont val="Calibri"/>
        <family val="2"/>
        <scheme val="minor"/>
      </rPr>
      <t>12:29 PM</t>
    </r>
  </si>
  <si>
    <r>
      <rPr>
        <sz val="11"/>
        <color theme="1"/>
        <rFont val="Calibri"/>
        <family val="2"/>
        <scheme val="minor"/>
      </rPr>
      <t>06:07 PM</t>
    </r>
  </si>
  <si>
    <r>
      <rPr>
        <sz val="11"/>
        <color theme="1"/>
        <rFont val="Calibri"/>
        <family val="2"/>
        <scheme val="minor"/>
      </rPr>
      <t>11:37 AM</t>
    </r>
  </si>
  <si>
    <r>
      <rPr>
        <sz val="11"/>
        <color theme="1"/>
        <rFont val="Calibri"/>
        <family val="2"/>
        <scheme val="minor"/>
      </rPr>
      <t>12:19 PM</t>
    </r>
  </si>
  <si>
    <r>
      <rPr>
        <sz val="11"/>
        <color theme="1"/>
        <rFont val="Calibri"/>
        <family val="2"/>
        <scheme val="minor"/>
      </rPr>
      <t>05:30 PM</t>
    </r>
  </si>
  <si>
    <r>
      <rPr>
        <sz val="11"/>
        <color theme="1"/>
        <rFont val="Calibri"/>
        <family val="2"/>
        <scheme val="minor"/>
      </rPr>
      <t>11:16 AM</t>
    </r>
  </si>
  <si>
    <r>
      <rPr>
        <sz val="11"/>
        <color theme="1"/>
        <rFont val="Calibri"/>
        <family val="2"/>
        <scheme val="minor"/>
      </rPr>
      <t>04:02 PM</t>
    </r>
  </si>
  <si>
    <r>
      <rPr>
        <sz val="11"/>
        <color theme="1"/>
        <rFont val="Calibri"/>
        <family val="2"/>
        <scheme val="minor"/>
      </rPr>
      <t>12:46 PM</t>
    </r>
  </si>
  <si>
    <r>
      <rPr>
        <sz val="11"/>
        <color theme="1"/>
        <rFont val="Calibri"/>
        <family val="2"/>
        <scheme val="minor"/>
      </rPr>
      <t>06:15 PM</t>
    </r>
  </si>
  <si>
    <t>Cause</t>
  </si>
  <si>
    <r>
      <rPr>
        <sz val="11"/>
        <color theme="1"/>
        <rFont val="Calibri"/>
        <family val="2"/>
        <scheme val="minor"/>
      </rPr>
      <t>03/20/2018</t>
    </r>
  </si>
  <si>
    <r>
      <rPr>
        <sz val="11"/>
        <color theme="1"/>
        <rFont val="Calibri"/>
        <family val="2"/>
        <scheme val="minor"/>
      </rPr>
      <t>03/23/2018</t>
    </r>
  </si>
  <si>
    <r>
      <rPr>
        <sz val="11"/>
        <color theme="1"/>
        <rFont val="Calibri"/>
        <family val="2"/>
        <scheme val="minor"/>
      </rPr>
      <t>03/24/2018</t>
    </r>
  </si>
  <si>
    <r>
      <rPr>
        <sz val="11"/>
        <color theme="1"/>
        <rFont val="Calibri"/>
        <family val="2"/>
        <scheme val="minor"/>
      </rPr>
      <t>03/25/2018</t>
    </r>
  </si>
  <si>
    <r>
      <rPr>
        <sz val="11"/>
        <color theme="1"/>
        <rFont val="Calibri"/>
        <family val="2"/>
        <scheme val="minor"/>
      </rPr>
      <t>01:10 PM</t>
    </r>
  </si>
  <si>
    <r>
      <rPr>
        <sz val="11"/>
        <color theme="1"/>
        <rFont val="Calibri"/>
        <family val="2"/>
        <scheme val="minor"/>
      </rPr>
      <t>09:56 AM</t>
    </r>
  </si>
  <si>
    <r>
      <rPr>
        <sz val="11"/>
        <color theme="1"/>
        <rFont val="Calibri"/>
        <family val="2"/>
        <scheme val="minor"/>
      </rPr>
      <t>06:57 PM</t>
    </r>
  </si>
  <si>
    <r>
      <rPr>
        <sz val="11"/>
        <color theme="1"/>
        <rFont val="Calibri"/>
        <family val="2"/>
        <scheme val="minor"/>
      </rPr>
      <t>12:38 PM</t>
    </r>
  </si>
  <si>
    <r>
      <rPr>
        <sz val="11"/>
        <color theme="1"/>
        <rFont val="Calibri"/>
        <family val="2"/>
        <scheme val="minor"/>
      </rPr>
      <t>01:56 PM</t>
    </r>
  </si>
  <si>
    <r>
      <rPr>
        <sz val="11"/>
        <color theme="1"/>
        <rFont val="Calibri"/>
        <family val="2"/>
        <scheme val="minor"/>
      </rPr>
      <t>10:20 AM</t>
    </r>
  </si>
  <si>
    <r>
      <rPr>
        <sz val="11"/>
        <color theme="1"/>
        <rFont val="Calibri"/>
        <family val="2"/>
        <scheme val="minor"/>
      </rPr>
      <t>07:05 PM</t>
    </r>
  </si>
  <si>
    <r>
      <rPr>
        <sz val="11"/>
        <color theme="1"/>
        <rFont val="Calibri"/>
        <family val="2"/>
        <scheme val="minor"/>
      </rPr>
      <t>01:01 PM</t>
    </r>
  </si>
  <si>
    <t>Triggers</t>
  </si>
  <si>
    <t>Count of Cause</t>
  </si>
  <si>
    <r>
      <rPr>
        <sz val="11"/>
        <color theme="1"/>
        <rFont val="Calibri"/>
        <family val="2"/>
        <scheme val="minor"/>
      </rPr>
      <t>03/26/2018</t>
    </r>
  </si>
  <si>
    <r>
      <rPr>
        <sz val="11"/>
        <color theme="1"/>
        <rFont val="Calibri"/>
        <family val="2"/>
        <scheme val="minor"/>
      </rPr>
      <t>04/01/2018</t>
    </r>
  </si>
  <si>
    <r>
      <rPr>
        <sz val="11"/>
        <color theme="1"/>
        <rFont val="Calibri"/>
        <family val="2"/>
        <scheme val="minor"/>
      </rPr>
      <t>03/28/2018</t>
    </r>
  </si>
  <si>
    <r>
      <rPr>
        <sz val="11"/>
        <color theme="1"/>
        <rFont val="Calibri"/>
        <family val="2"/>
        <scheme val="minor"/>
      </rPr>
      <t>03/30/2018</t>
    </r>
  </si>
  <si>
    <r>
      <rPr>
        <sz val="11"/>
        <color theme="1"/>
        <rFont val="Calibri"/>
        <family val="2"/>
        <scheme val="minor"/>
      </rPr>
      <t>03/27/2018</t>
    </r>
  </si>
  <si>
    <r>
      <rPr>
        <sz val="11"/>
        <color theme="1"/>
        <rFont val="Calibri"/>
        <family val="2"/>
        <scheme val="minor"/>
      </rPr>
      <t>06:12 PM</t>
    </r>
  </si>
  <si>
    <r>
      <rPr>
        <sz val="11"/>
        <color theme="1"/>
        <rFont val="Calibri"/>
        <family val="2"/>
        <scheme val="minor"/>
      </rPr>
      <t>06:16 PM</t>
    </r>
  </si>
  <si>
    <r>
      <rPr>
        <sz val="11"/>
        <color theme="1"/>
        <rFont val="Calibri"/>
        <family val="2"/>
        <scheme val="minor"/>
      </rPr>
      <t>05:39 PM</t>
    </r>
  </si>
  <si>
    <r>
      <rPr>
        <sz val="11"/>
        <color theme="1"/>
        <rFont val="Calibri"/>
        <family val="2"/>
        <scheme val="minor"/>
      </rPr>
      <t>10:31 AM</t>
    </r>
  </si>
  <si>
    <r>
      <rPr>
        <sz val="11"/>
        <color theme="1"/>
        <rFont val="Calibri"/>
        <family val="2"/>
        <scheme val="minor"/>
      </rPr>
      <t>04:30 PM</t>
    </r>
  </si>
  <si>
    <r>
      <rPr>
        <sz val="11"/>
        <color theme="1"/>
        <rFont val="Calibri"/>
        <family val="2"/>
        <scheme val="minor"/>
      </rPr>
      <t>07:03 PM</t>
    </r>
  </si>
  <si>
    <r>
      <rPr>
        <sz val="11"/>
        <color theme="1"/>
        <rFont val="Calibri"/>
        <family val="2"/>
        <scheme val="minor"/>
      </rPr>
      <t>01:08 PM</t>
    </r>
  </si>
  <si>
    <r>
      <rPr>
        <sz val="11"/>
        <color theme="1"/>
        <rFont val="Calibri"/>
        <family val="2"/>
        <scheme val="minor"/>
      </rPr>
      <t>03:16 PM</t>
    </r>
  </si>
  <si>
    <r>
      <rPr>
        <sz val="11"/>
        <color theme="1"/>
        <rFont val="Calibri"/>
        <family val="2"/>
        <scheme val="minor"/>
      </rPr>
      <t>07:04 PM</t>
    </r>
  </si>
  <si>
    <r>
      <rPr>
        <sz val="11"/>
        <color theme="1"/>
        <rFont val="Calibri"/>
        <family val="2"/>
        <scheme val="minor"/>
      </rPr>
      <t>11:08 AM</t>
    </r>
  </si>
  <si>
    <r>
      <rPr>
        <sz val="11"/>
        <color theme="1"/>
        <rFont val="Calibri"/>
        <family val="2"/>
        <scheme val="minor"/>
      </rPr>
      <t>04:09 PM</t>
    </r>
  </si>
  <si>
    <r>
      <rPr>
        <sz val="11"/>
        <color theme="1"/>
        <rFont val="Calibri"/>
        <family val="2"/>
        <scheme val="minor"/>
      </rPr>
      <t>04:57 PM</t>
    </r>
  </si>
  <si>
    <r>
      <rPr>
        <sz val="11"/>
        <color theme="1"/>
        <rFont val="Calibri"/>
        <family val="2"/>
        <scheme val="minor"/>
      </rPr>
      <t>01:58 PM</t>
    </r>
  </si>
  <si>
    <r>
      <rPr>
        <sz val="11"/>
        <color theme="1"/>
        <rFont val="Calibri"/>
        <family val="2"/>
        <scheme val="minor"/>
      </rPr>
      <t>06:13 PM</t>
    </r>
  </si>
  <si>
    <r>
      <rPr>
        <sz val="11"/>
        <color theme="1"/>
        <rFont val="Calibri"/>
        <family val="2"/>
        <scheme val="minor"/>
      </rPr>
      <t>06:21 PM</t>
    </r>
  </si>
  <si>
    <r>
      <rPr>
        <sz val="11"/>
        <color theme="1"/>
        <rFont val="Calibri"/>
        <family val="2"/>
        <scheme val="minor"/>
      </rPr>
      <t>05:46 PM</t>
    </r>
  </si>
  <si>
    <r>
      <rPr>
        <sz val="11"/>
        <color theme="1"/>
        <rFont val="Calibri"/>
        <family val="2"/>
        <scheme val="minor"/>
      </rPr>
      <t>07:01 PM</t>
    </r>
  </si>
  <si>
    <r>
      <rPr>
        <sz val="11"/>
        <color theme="1"/>
        <rFont val="Calibri"/>
        <family val="2"/>
        <scheme val="minor"/>
      </rPr>
      <t>10:56 AM</t>
    </r>
  </si>
  <si>
    <r>
      <rPr>
        <sz val="11"/>
        <color theme="1"/>
        <rFont val="Calibri"/>
        <family val="2"/>
        <scheme val="minor"/>
      </rPr>
      <t>05:08 PM</t>
    </r>
  </si>
  <si>
    <r>
      <rPr>
        <sz val="11"/>
        <color theme="1"/>
        <rFont val="Calibri"/>
        <family val="2"/>
        <scheme val="minor"/>
      </rPr>
      <t>07:35 PM</t>
    </r>
  </si>
  <si>
    <r>
      <rPr>
        <sz val="11"/>
        <color theme="1"/>
        <rFont val="Calibri"/>
        <family val="2"/>
        <scheme val="minor"/>
      </rPr>
      <t>01:22 PM</t>
    </r>
  </si>
  <si>
    <r>
      <rPr>
        <sz val="11"/>
        <color theme="1"/>
        <rFont val="Calibri"/>
        <family val="2"/>
        <scheme val="minor"/>
      </rPr>
      <t>03:33 PM</t>
    </r>
  </si>
  <si>
    <r>
      <rPr>
        <sz val="11"/>
        <color theme="1"/>
        <rFont val="Calibri"/>
        <family val="2"/>
        <scheme val="minor"/>
      </rPr>
      <t>07:14 PM</t>
    </r>
  </si>
  <si>
    <r>
      <rPr>
        <sz val="11"/>
        <color theme="1"/>
        <rFont val="Calibri"/>
        <family val="2"/>
        <scheme val="minor"/>
      </rPr>
      <t>11:19 AM</t>
    </r>
  </si>
  <si>
    <r>
      <rPr>
        <sz val="11"/>
        <color theme="1"/>
        <rFont val="Calibri"/>
        <family val="2"/>
        <scheme val="minor"/>
      </rPr>
      <t>04:21 PM</t>
    </r>
  </si>
  <si>
    <r>
      <rPr>
        <sz val="11"/>
        <color theme="1"/>
        <rFont val="Calibri"/>
        <family val="2"/>
        <scheme val="minor"/>
      </rPr>
      <t>05:51 PM</t>
    </r>
  </si>
  <si>
    <r>
      <rPr>
        <sz val="11"/>
        <color theme="1"/>
        <rFont val="Calibri"/>
        <family val="2"/>
        <scheme val="minor"/>
      </rPr>
      <t>02:24 PM</t>
    </r>
  </si>
  <si>
    <r>
      <rPr>
        <sz val="11"/>
        <color theme="1"/>
        <rFont val="Calibri"/>
        <family val="2"/>
        <scheme val="minor"/>
      </rPr>
      <t>04/10/2018</t>
    </r>
  </si>
  <si>
    <r>
      <rPr>
        <sz val="11"/>
        <color theme="1"/>
        <rFont val="Calibri"/>
        <family val="2"/>
        <scheme val="minor"/>
      </rPr>
      <t>04/11/2018</t>
    </r>
  </si>
  <si>
    <r>
      <rPr>
        <sz val="11"/>
        <color theme="1"/>
        <rFont val="Calibri"/>
        <family val="2"/>
        <scheme val="minor"/>
      </rPr>
      <t>04/12/2018</t>
    </r>
  </si>
  <si>
    <r>
      <rPr>
        <sz val="11"/>
        <color theme="1"/>
        <rFont val="Calibri"/>
        <family val="2"/>
        <scheme val="minor"/>
      </rPr>
      <t>04/13/2018</t>
    </r>
  </si>
  <si>
    <r>
      <rPr>
        <sz val="11"/>
        <color theme="1"/>
        <rFont val="Calibri"/>
        <family val="2"/>
        <scheme val="minor"/>
      </rPr>
      <t>04/14/2018</t>
    </r>
  </si>
  <si>
    <r>
      <rPr>
        <sz val="11"/>
        <color theme="1"/>
        <rFont val="Calibri"/>
        <family val="2"/>
        <scheme val="minor"/>
      </rPr>
      <t>08:31 AM</t>
    </r>
  </si>
  <si>
    <r>
      <rPr>
        <sz val="11"/>
        <color theme="1"/>
        <rFont val="Calibri"/>
        <family val="2"/>
        <scheme val="minor"/>
      </rPr>
      <t>08:53 AM</t>
    </r>
  </si>
  <si>
    <r>
      <rPr>
        <sz val="11"/>
        <color theme="1"/>
        <rFont val="Calibri"/>
        <family val="2"/>
        <scheme val="minor"/>
      </rPr>
      <t>03:48 PM</t>
    </r>
  </si>
  <si>
    <r>
      <rPr>
        <sz val="11"/>
        <color theme="1"/>
        <rFont val="Calibri"/>
        <family val="2"/>
        <scheme val="minor"/>
      </rPr>
      <t>04:12 PM</t>
    </r>
  </si>
  <si>
    <r>
      <rPr>
        <sz val="11"/>
        <color theme="1"/>
        <rFont val="Calibri"/>
        <family val="2"/>
        <scheme val="minor"/>
      </rPr>
      <t>03:39 PM</t>
    </r>
  </si>
  <si>
    <r>
      <rPr>
        <sz val="11"/>
        <color theme="1"/>
        <rFont val="Calibri"/>
        <family val="2"/>
        <scheme val="minor"/>
      </rPr>
      <t>04:05 PM</t>
    </r>
  </si>
  <si>
    <r>
      <rPr>
        <sz val="11"/>
        <color theme="1"/>
        <rFont val="Calibri"/>
        <family val="2"/>
        <scheme val="minor"/>
      </rPr>
      <t>11:58 AM</t>
    </r>
  </si>
  <si>
    <r>
      <rPr>
        <sz val="11"/>
        <color theme="1"/>
        <rFont val="Calibri"/>
        <family val="2"/>
        <scheme val="minor"/>
      </rPr>
      <t>08:44 AM</t>
    </r>
  </si>
  <si>
    <r>
      <rPr>
        <sz val="11"/>
        <color theme="1"/>
        <rFont val="Calibri"/>
        <family val="2"/>
        <scheme val="minor"/>
      </rPr>
      <t>09:04 AM</t>
    </r>
  </si>
  <si>
    <r>
      <rPr>
        <sz val="11"/>
        <color theme="1"/>
        <rFont val="Calibri"/>
        <family val="2"/>
        <scheme val="minor"/>
      </rPr>
      <t>04:06 PM</t>
    </r>
  </si>
  <si>
    <r>
      <rPr>
        <sz val="11"/>
        <color theme="1"/>
        <rFont val="Calibri"/>
        <family val="2"/>
        <scheme val="minor"/>
      </rPr>
      <t>07:28 PM</t>
    </r>
  </si>
  <si>
    <r>
      <rPr>
        <sz val="11"/>
        <color theme="1"/>
        <rFont val="Calibri"/>
        <family val="2"/>
        <scheme val="minor"/>
      </rPr>
      <t>04:19 PM</t>
    </r>
  </si>
  <si>
    <r>
      <rPr>
        <sz val="11"/>
        <color theme="1"/>
        <rFont val="Calibri"/>
        <family val="2"/>
        <scheme val="minor"/>
      </rPr>
      <t>05:50 PM</t>
    </r>
  </si>
  <si>
    <r>
      <rPr>
        <sz val="11"/>
        <color theme="1"/>
        <rFont val="Calibri"/>
        <family val="2"/>
        <scheme val="minor"/>
      </rPr>
      <t>03:58 PM</t>
    </r>
  </si>
  <si>
    <r>
      <rPr>
        <sz val="11"/>
        <color theme="1"/>
        <rFont val="Calibri"/>
        <family val="2"/>
        <scheme val="minor"/>
      </rPr>
      <t>12:12 PM</t>
    </r>
  </si>
  <si>
    <r>
      <rPr>
        <sz val="11"/>
        <color indexed="8"/>
        <rFont val="Calibri"/>
        <family val="2"/>
        <scheme val="minor"/>
      </rPr>
      <t>04/06/2018</t>
    </r>
  </si>
  <si>
    <r>
      <rPr>
        <sz val="11"/>
        <color indexed="8"/>
        <rFont val="Calibri"/>
        <family val="2"/>
        <scheme val="minor"/>
      </rPr>
      <t>04/03/2018</t>
    </r>
  </si>
  <si>
    <r>
      <rPr>
        <sz val="11"/>
        <color indexed="8"/>
        <rFont val="Calibri"/>
        <family val="2"/>
        <scheme val="minor"/>
      </rPr>
      <t>04/05/2018</t>
    </r>
  </si>
  <si>
    <r>
      <rPr>
        <sz val="11"/>
        <color indexed="8"/>
        <rFont val="Calibri"/>
        <family val="2"/>
        <scheme val="minor"/>
      </rPr>
      <t>04/07/2018</t>
    </r>
  </si>
  <si>
    <r>
      <rPr>
        <sz val="11"/>
        <color indexed="8"/>
        <rFont val="Calibri"/>
        <family val="2"/>
        <scheme val="minor"/>
      </rPr>
      <t>04/08/2018</t>
    </r>
  </si>
  <si>
    <r>
      <rPr>
        <sz val="11"/>
        <color indexed="8"/>
        <rFont val="Calibri"/>
        <family val="2"/>
        <scheme val="minor"/>
      </rPr>
      <t>08:09 AM</t>
    </r>
  </si>
  <si>
    <r>
      <rPr>
        <sz val="11"/>
        <color indexed="8"/>
        <rFont val="Calibri"/>
        <family val="2"/>
        <scheme val="minor"/>
      </rPr>
      <t>07:19 AM</t>
    </r>
  </si>
  <si>
    <r>
      <rPr>
        <sz val="11"/>
        <color indexed="8"/>
        <rFont val="Calibri"/>
        <family val="2"/>
        <scheme val="minor"/>
      </rPr>
      <t>08:28 AM</t>
    </r>
  </si>
  <si>
    <r>
      <rPr>
        <sz val="11"/>
        <color indexed="8"/>
        <rFont val="Calibri"/>
        <family val="2"/>
        <scheme val="minor"/>
      </rPr>
      <t>08:58 AM</t>
    </r>
  </si>
  <si>
    <r>
      <rPr>
        <sz val="11"/>
        <color indexed="8"/>
        <rFont val="Calibri"/>
        <family val="2"/>
        <scheme val="minor"/>
      </rPr>
      <t>06:39 PM</t>
    </r>
  </si>
  <si>
    <r>
      <rPr>
        <sz val="11"/>
        <color indexed="8"/>
        <rFont val="Calibri"/>
        <family val="2"/>
        <scheme val="minor"/>
      </rPr>
      <t>04:58 PM</t>
    </r>
  </si>
  <si>
    <r>
      <rPr>
        <sz val="11"/>
        <color indexed="8"/>
        <rFont val="Calibri"/>
        <family val="2"/>
        <scheme val="minor"/>
      </rPr>
      <t>01:04 PM</t>
    </r>
  </si>
  <si>
    <r>
      <rPr>
        <sz val="11"/>
        <color indexed="8"/>
        <rFont val="Calibri"/>
        <family val="2"/>
        <scheme val="minor"/>
      </rPr>
      <t>07:15 PM</t>
    </r>
  </si>
  <si>
    <r>
      <rPr>
        <sz val="11"/>
        <color indexed="8"/>
        <rFont val="Calibri"/>
        <family val="2"/>
        <scheme val="minor"/>
      </rPr>
      <t>11:53 AM</t>
    </r>
  </si>
  <si>
    <r>
      <rPr>
        <sz val="11"/>
        <color indexed="8"/>
        <rFont val="Calibri"/>
        <family val="2"/>
        <scheme val="minor"/>
      </rPr>
      <t>06:59 PM</t>
    </r>
  </si>
  <si>
    <r>
      <rPr>
        <sz val="11"/>
        <color indexed="8"/>
        <rFont val="Calibri"/>
        <family val="2"/>
        <scheme val="minor"/>
      </rPr>
      <t>07:05 PM</t>
    </r>
  </si>
  <si>
    <r>
      <rPr>
        <sz val="11"/>
        <color indexed="8"/>
        <rFont val="Calibri"/>
        <family val="2"/>
        <scheme val="minor"/>
      </rPr>
      <t>08:08 PM</t>
    </r>
  </si>
  <si>
    <r>
      <rPr>
        <sz val="11"/>
        <color indexed="8"/>
        <rFont val="Calibri"/>
        <family val="2"/>
        <scheme val="minor"/>
      </rPr>
      <t>08:15 PM</t>
    </r>
  </si>
  <si>
    <r>
      <rPr>
        <sz val="11"/>
        <color indexed="8"/>
        <rFont val="Calibri"/>
        <family val="2"/>
        <scheme val="minor"/>
      </rPr>
      <t>05:17 PM</t>
    </r>
  </si>
  <si>
    <r>
      <rPr>
        <sz val="11"/>
        <color indexed="8"/>
        <rFont val="Calibri"/>
        <family val="2"/>
        <scheme val="minor"/>
      </rPr>
      <t>04:45 PM</t>
    </r>
  </si>
  <si>
    <r>
      <rPr>
        <sz val="11"/>
        <color indexed="8"/>
        <rFont val="Calibri"/>
        <family val="2"/>
        <scheme val="minor"/>
      </rPr>
      <t>08:35 AM</t>
    </r>
  </si>
  <si>
    <r>
      <rPr>
        <sz val="11"/>
        <color indexed="8"/>
        <rFont val="Calibri"/>
        <family val="2"/>
        <scheme val="minor"/>
      </rPr>
      <t>07:25 AM</t>
    </r>
  </si>
  <si>
    <r>
      <rPr>
        <sz val="11"/>
        <color indexed="8"/>
        <rFont val="Calibri"/>
        <family val="2"/>
        <scheme val="minor"/>
      </rPr>
      <t>08:47 AM</t>
    </r>
  </si>
  <si>
    <r>
      <rPr>
        <sz val="11"/>
        <color indexed="8"/>
        <rFont val="Calibri"/>
        <family val="2"/>
        <scheme val="minor"/>
      </rPr>
      <t>09:54 AM</t>
    </r>
  </si>
  <si>
    <r>
      <rPr>
        <sz val="11"/>
        <color indexed="8"/>
        <rFont val="Calibri"/>
        <family val="2"/>
        <scheme val="minor"/>
      </rPr>
      <t>06:45 PM</t>
    </r>
  </si>
  <si>
    <r>
      <rPr>
        <sz val="11"/>
        <color indexed="8"/>
        <rFont val="Calibri"/>
        <family val="2"/>
        <scheme val="minor"/>
      </rPr>
      <t>05:10 PM</t>
    </r>
  </si>
  <si>
    <r>
      <rPr>
        <sz val="11"/>
        <color indexed="8"/>
        <rFont val="Calibri"/>
        <family val="2"/>
        <scheme val="minor"/>
      </rPr>
      <t>01:22 PM</t>
    </r>
  </si>
  <si>
    <r>
      <rPr>
        <sz val="11"/>
        <color indexed="8"/>
        <rFont val="Calibri"/>
        <family val="2"/>
        <scheme val="minor"/>
      </rPr>
      <t>07:33 PM</t>
    </r>
  </si>
  <si>
    <r>
      <rPr>
        <sz val="11"/>
        <color indexed="8"/>
        <rFont val="Calibri"/>
        <family val="2"/>
        <scheme val="minor"/>
      </rPr>
      <t>12:05 PM</t>
    </r>
  </si>
  <si>
    <r>
      <rPr>
        <sz val="11"/>
        <color indexed="8"/>
        <rFont val="Calibri"/>
        <family val="2"/>
        <scheme val="minor"/>
      </rPr>
      <t>07:04 PM</t>
    </r>
  </si>
  <si>
    <r>
      <rPr>
        <sz val="11"/>
        <color indexed="8"/>
        <rFont val="Calibri"/>
        <family val="2"/>
        <scheme val="minor"/>
      </rPr>
      <t>07:13 PM</t>
    </r>
  </si>
  <si>
    <r>
      <rPr>
        <sz val="11"/>
        <color indexed="8"/>
        <rFont val="Calibri"/>
        <family val="2"/>
        <scheme val="minor"/>
      </rPr>
      <t>08:14 PM</t>
    </r>
  </si>
  <si>
    <r>
      <rPr>
        <sz val="11"/>
        <color indexed="8"/>
        <rFont val="Calibri"/>
        <family val="2"/>
        <scheme val="minor"/>
      </rPr>
      <t>08:32 PM</t>
    </r>
  </si>
  <si>
    <r>
      <rPr>
        <sz val="11"/>
        <color indexed="8"/>
        <rFont val="Calibri"/>
        <family val="2"/>
        <scheme val="minor"/>
      </rPr>
      <t>05:20 PM</t>
    </r>
  </si>
  <si>
    <r>
      <rPr>
        <sz val="11"/>
        <color indexed="8"/>
        <rFont val="Calibri"/>
        <family val="2"/>
        <scheme val="minor"/>
      </rPr>
      <t>04:50 PM</t>
    </r>
  </si>
  <si>
    <r>
      <rPr>
        <sz val="11"/>
        <color indexed="8"/>
        <rFont val="Calibri"/>
        <family val="2"/>
        <scheme val="minor"/>
      </rPr>
      <t>04/18/2018</t>
    </r>
  </si>
  <si>
    <r>
      <rPr>
        <sz val="11"/>
        <color indexed="8"/>
        <rFont val="Calibri"/>
        <family val="2"/>
        <scheme val="minor"/>
      </rPr>
      <t>04/21/2018</t>
    </r>
  </si>
  <si>
    <r>
      <rPr>
        <sz val="11"/>
        <color indexed="8"/>
        <rFont val="Calibri"/>
        <family val="2"/>
        <scheme val="minor"/>
      </rPr>
      <t>04/22/2018</t>
    </r>
  </si>
  <si>
    <r>
      <rPr>
        <sz val="11"/>
        <color indexed="8"/>
        <rFont val="Calibri"/>
        <family val="2"/>
        <scheme val="minor"/>
      </rPr>
      <t>04/19/2018</t>
    </r>
  </si>
  <si>
    <r>
      <rPr>
        <sz val="11"/>
        <color indexed="8"/>
        <rFont val="Calibri"/>
        <family val="2"/>
        <scheme val="minor"/>
      </rPr>
      <t>04/16/2018</t>
    </r>
  </si>
  <si>
    <r>
      <rPr>
        <sz val="11"/>
        <color indexed="8"/>
        <rFont val="Calibri"/>
        <family val="2"/>
        <scheme val="minor"/>
      </rPr>
      <t>03:51 PM</t>
    </r>
  </si>
  <si>
    <r>
      <rPr>
        <sz val="11"/>
        <color indexed="8"/>
        <rFont val="Calibri"/>
        <family val="2"/>
        <scheme val="minor"/>
      </rPr>
      <t>09:18 AM</t>
    </r>
  </si>
  <si>
    <r>
      <rPr>
        <sz val="11"/>
        <color indexed="8"/>
        <rFont val="Calibri"/>
        <family val="2"/>
        <scheme val="minor"/>
      </rPr>
      <t>03:00 PM</t>
    </r>
  </si>
  <si>
    <r>
      <rPr>
        <sz val="11"/>
        <color indexed="8"/>
        <rFont val="Calibri"/>
        <family val="2"/>
        <scheme val="minor"/>
      </rPr>
      <t>12:09 PM</t>
    </r>
  </si>
  <si>
    <r>
      <rPr>
        <sz val="11"/>
        <color indexed="8"/>
        <rFont val="Calibri"/>
        <family val="2"/>
        <scheme val="minor"/>
      </rPr>
      <t>11:58 AM</t>
    </r>
  </si>
  <si>
    <r>
      <rPr>
        <sz val="11"/>
        <color indexed="8"/>
        <rFont val="Calibri"/>
        <family val="2"/>
        <scheme val="minor"/>
      </rPr>
      <t>11:07 AM</t>
    </r>
  </si>
  <si>
    <r>
      <rPr>
        <sz val="11"/>
        <color indexed="8"/>
        <rFont val="Calibri"/>
        <family val="2"/>
        <scheme val="minor"/>
      </rPr>
      <t>10:57 AM</t>
    </r>
  </si>
  <si>
    <r>
      <rPr>
        <sz val="11"/>
        <color indexed="8"/>
        <rFont val="Calibri"/>
        <family val="2"/>
        <scheme val="minor"/>
      </rPr>
      <t>03:53 PM</t>
    </r>
  </si>
  <si>
    <r>
      <rPr>
        <sz val="11"/>
        <color indexed="8"/>
        <rFont val="Calibri"/>
        <family val="2"/>
        <scheme val="minor"/>
      </rPr>
      <t>04:04 PM</t>
    </r>
  </si>
  <si>
    <r>
      <rPr>
        <sz val="11"/>
        <color indexed="8"/>
        <rFont val="Calibri"/>
        <family val="2"/>
        <scheme val="minor"/>
      </rPr>
      <t>09:35 AM</t>
    </r>
  </si>
  <si>
    <r>
      <rPr>
        <sz val="11"/>
        <color indexed="8"/>
        <rFont val="Calibri"/>
        <family val="2"/>
        <scheme val="minor"/>
      </rPr>
      <t>03:10 PM</t>
    </r>
  </si>
  <si>
    <r>
      <rPr>
        <sz val="11"/>
        <color indexed="8"/>
        <rFont val="Calibri"/>
        <family val="2"/>
        <scheme val="minor"/>
      </rPr>
      <t>12:44 PM</t>
    </r>
  </si>
  <si>
    <r>
      <rPr>
        <sz val="11"/>
        <color indexed="8"/>
        <rFont val="Calibri"/>
        <family val="2"/>
        <scheme val="minor"/>
      </rPr>
      <t>11:29 AM</t>
    </r>
  </si>
  <si>
    <r>
      <rPr>
        <sz val="11"/>
        <color indexed="8"/>
        <rFont val="Calibri"/>
        <family val="2"/>
        <scheme val="minor"/>
      </rPr>
      <t>11:25 AM</t>
    </r>
  </si>
  <si>
    <r>
      <rPr>
        <sz val="11"/>
        <color indexed="8"/>
        <rFont val="Calibri"/>
        <family val="2"/>
        <scheme val="minor"/>
      </rPr>
      <t>03:55 PM</t>
    </r>
  </si>
  <si>
    <t xml:space="preserve"> </t>
  </si>
  <si>
    <t>Response Type</t>
  </si>
  <si>
    <t>A</t>
  </si>
  <si>
    <t>B</t>
  </si>
  <si>
    <t>C</t>
  </si>
  <si>
    <t>D</t>
  </si>
  <si>
    <t>E</t>
  </si>
  <si>
    <t>F</t>
  </si>
  <si>
    <t>G</t>
  </si>
  <si>
    <t>Response</t>
  </si>
  <si>
    <t>Office</t>
  </si>
  <si>
    <t>Warehouse</t>
  </si>
  <si>
    <t>Room A</t>
  </si>
  <si>
    <t>Room B</t>
  </si>
  <si>
    <t>Lab</t>
  </si>
  <si>
    <t>Mistake</t>
  </si>
  <si>
    <t>Grievance</t>
  </si>
  <si>
    <t>Interaction</t>
  </si>
  <si>
    <t>Accident</t>
  </si>
  <si>
    <t>Tone of voice</t>
  </si>
  <si>
    <t>Entry error</t>
  </si>
  <si>
    <t>Misconduct</t>
  </si>
  <si>
    <t>Mechanical failure</t>
  </si>
  <si>
    <t>Program</t>
  </si>
  <si>
    <t>Widgets</t>
  </si>
  <si>
    <t>Wrong placement</t>
  </si>
  <si>
    <t>Paperwork deficiency</t>
  </si>
  <si>
    <t>Admin</t>
  </si>
  <si>
    <t>Shipping</t>
  </si>
  <si>
    <t>IT</t>
  </si>
  <si>
    <t>Floor</t>
  </si>
  <si>
    <t>Finance</t>
  </si>
  <si>
    <t>Tue</t>
  </si>
  <si>
    <t>Mar</t>
  </si>
  <si>
    <t>11-12 AM/PM</t>
  </si>
  <si>
    <t>6-7 PM</t>
  </si>
  <si>
    <t>Mon</t>
  </si>
  <si>
    <t>3-4 PM</t>
  </si>
  <si>
    <t>7-8 PM</t>
  </si>
  <si>
    <t>Sun</t>
  </si>
  <si>
    <t>Wed</t>
  </si>
  <si>
    <t>Thu</t>
  </si>
  <si>
    <t>Fri</t>
  </si>
  <si>
    <t>7-8 AM</t>
  </si>
  <si>
    <t>9-10 AM</t>
  </si>
  <si>
    <t>10-11 AM</t>
  </si>
  <si>
    <t>12-1 PM</t>
  </si>
  <si>
    <t>1-2 PM</t>
  </si>
  <si>
    <t>2-3 PM</t>
  </si>
  <si>
    <t>4-5 PM</t>
  </si>
  <si>
    <t>5-6 PM</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</si>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</sst>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m\/d\/yy"/>
    <numFmt numFmtId="165" formatCode="m\/d\/yy"/>
    <numFmt numFmtId="166" formatCode="[$-409]h:mm\ AM/PM;@"/>
    <numFmt numFmtId="167" formatCode="h:mm;@"/>
  </numFmts>
  <fonts count="9" x14ac:knownFonts="1">
    <font>
      <sz val="11"/>
      <color theme="1"/>
      <name val="Calibri"/>
      <family val="2"/>
      <scheme val="minor"/>
    </font>
    <font>
      <b/>
      <sz val="11"/>
      <color theme="0"/>
      <name val="Calibri"/>
      <family val="2"/>
      <scheme val="minor"/>
    </font>
    <font>
      <sz val="10"/>
      <color indexed="8"/>
      <name val="Arial"/>
      <family val="2"/>
    </font>
    <font>
      <b/>
      <sz val="10"/>
      <color indexed="8"/>
      <name val="Arial"/>
      <family val="2"/>
    </font>
    <font>
      <sz val="11"/>
      <color rgb="FF000000"/>
      <name val="Calibri"/>
      <family val="2"/>
      <scheme val="minor"/>
    </font>
    <font>
      <sz val="10"/>
      <color rgb="FF000000"/>
      <name val="Arial"/>
      <family val="2"/>
    </font>
    <font>
      <sz val="10"/>
      <color indexed="8"/>
      <name val="Arial"/>
      <family val="2"/>
    </font>
    <font>
      <sz val="10"/>
      <color indexed="8"/>
      <name val="Arial"/>
      <family val="2"/>
    </font>
    <font>
      <sz val="11"/>
      <color indexed="8"/>
      <name val="Calibri"/>
      <family val="2"/>
      <scheme val="minor"/>
    </font>
  </fonts>
  <fills count="5">
    <fill>
      <patternFill patternType="none"/>
    </fill>
    <fill>
      <patternFill patternType="gray125"/>
    </fill>
    <fill>
      <patternFill patternType="solid">
        <fgColor theme="4"/>
        <bgColor theme="4"/>
      </patternFill>
    </fill>
    <fill>
      <patternFill patternType="solid">
        <fgColor rgb="FFF5F8FB"/>
        <bgColor rgb="FFF5F8FB"/>
      </patternFill>
    </fill>
    <fill>
      <patternFill patternType="solid">
        <fgColor rgb="FFFFFFFF"/>
        <bgColor rgb="FFFFFFFF"/>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bottom/>
      <diagonal/>
    </border>
    <border>
      <left/>
      <right/>
      <top style="thin">
        <color theme="4" tint="0.39997558519241921"/>
      </top>
      <bottom style="thin">
        <color theme="4" tint="0.39997558519241921"/>
      </bottom>
      <diagonal/>
    </border>
    <border>
      <left style="thin">
        <color rgb="FF000000"/>
      </left>
      <right/>
      <top/>
      <bottom/>
      <diagonal/>
    </border>
    <border>
      <left/>
      <right style="thin">
        <color rgb="FF000000"/>
      </right>
      <top/>
      <bottom/>
      <diagonal/>
    </border>
  </borders>
  <cellStyleXfs count="4">
    <xf numFmtId="0" fontId="0" fillId="0" borderId="0"/>
    <xf numFmtId="0" fontId="4" fillId="0" borderId="0"/>
    <xf numFmtId="0" fontId="6" fillId="0" borderId="0">
      <alignment vertical="top"/>
    </xf>
    <xf numFmtId="0" fontId="7" fillId="0" borderId="0">
      <alignment vertical="top"/>
    </xf>
  </cellStyleXfs>
  <cellXfs count="45">
    <xf numFmtId="0" fontId="0" fillId="0" borderId="0" xfId="0"/>
    <xf numFmtId="0" fontId="1" fillId="2" borderId="1" xfId="0" applyFont="1" applyFill="1" applyBorder="1"/>
    <xf numFmtId="0" fontId="2" fillId="0" borderId="0" xfId="0" applyFont="1" applyAlignment="1">
      <alignment vertical="top"/>
    </xf>
    <xf numFmtId="0" fontId="3" fillId="0" borderId="0" xfId="0" applyFont="1" applyAlignment="1">
      <alignment horizontal="left" vertical="top"/>
    </xf>
    <xf numFmtId="0" fontId="5" fillId="0" borderId="2" xfId="1" applyFont="1" applyBorder="1" applyAlignment="1">
      <alignment horizontal="center" vertical="center" wrapText="1" readingOrder="1"/>
    </xf>
    <xf numFmtId="0" fontId="5" fillId="0" borderId="0" xfId="0" applyFont="1" applyAlignment="1">
      <alignment vertical="top" wrapText="1" readingOrder="1"/>
    </xf>
    <xf numFmtId="0" fontId="5" fillId="0" borderId="2" xfId="1" applyFont="1" applyBorder="1" applyAlignment="1">
      <alignment vertical="top" wrapText="1" readingOrder="1"/>
    </xf>
    <xf numFmtId="0" fontId="5" fillId="0" borderId="2" xfId="0" applyFont="1" applyBorder="1" applyAlignment="1">
      <alignment vertical="top" wrapText="1" readingOrder="1"/>
    </xf>
    <xf numFmtId="0" fontId="5" fillId="3" borderId="2" xfId="0" applyFont="1" applyFill="1" applyBorder="1" applyAlignment="1">
      <alignment vertical="top" wrapText="1" readingOrder="1"/>
    </xf>
    <xf numFmtId="0" fontId="5" fillId="4" borderId="2" xfId="0" applyFont="1" applyFill="1" applyBorder="1" applyAlignment="1">
      <alignment vertical="top" wrapText="1" readingOrder="1"/>
    </xf>
    <xf numFmtId="0" fontId="1" fillId="2" borderId="3" xfId="0" applyFont="1" applyFill="1" applyBorder="1"/>
    <xf numFmtId="0" fontId="2" fillId="0" borderId="0" xfId="0" applyFont="1" applyAlignment="1">
      <alignment horizontal="left" vertical="top"/>
    </xf>
    <xf numFmtId="164" fontId="2" fillId="0" borderId="0" xfId="0" applyNumberFormat="1" applyFont="1" applyAlignment="1">
      <alignment vertical="top"/>
    </xf>
    <xf numFmtId="165" fontId="2" fillId="0" borderId="0" xfId="0" applyNumberFormat="1" applyFont="1" applyAlignment="1">
      <alignment horizontal="center" vertical="top"/>
    </xf>
    <xf numFmtId="164" fontId="2" fillId="0" borderId="2" xfId="1" applyNumberFormat="1" applyFont="1" applyBorder="1" applyAlignment="1">
      <alignment horizontal="center" vertical="center"/>
    </xf>
    <xf numFmtId="0" fontId="5" fillId="0" borderId="2" xfId="0" applyFont="1" applyBorder="1" applyAlignment="1">
      <alignment horizontal="center" vertical="center" wrapText="1" readingOrder="1"/>
    </xf>
    <xf numFmtId="18" fontId="2" fillId="0" borderId="0" xfId="0" applyNumberFormat="1" applyFont="1" applyAlignment="1">
      <alignment vertical="top"/>
    </xf>
    <xf numFmtId="0" fontId="2" fillId="0" borderId="0" xfId="0" applyFont="1" applyAlignment="1">
      <alignment horizontal="center" vertical="top"/>
    </xf>
    <xf numFmtId="0" fontId="2" fillId="0" borderId="2" xfId="1" applyFont="1" applyBorder="1" applyAlignment="1">
      <alignment horizontal="center" vertical="center" readingOrder="1"/>
    </xf>
    <xf numFmtId="18" fontId="2" fillId="0" borderId="2" xfId="1" applyNumberFormat="1" applyFont="1" applyBorder="1" applyAlignment="1">
      <alignment horizontal="center" vertical="center"/>
    </xf>
    <xf numFmtId="166" fontId="5" fillId="0" borderId="0" xfId="0" applyNumberFormat="1" applyFont="1" applyAlignment="1">
      <alignment vertical="top" wrapText="1" readingOrder="1"/>
    </xf>
    <xf numFmtId="18" fontId="2" fillId="0" borderId="0" xfId="0" applyNumberFormat="1" applyFont="1" applyAlignment="1">
      <alignment horizontal="center" vertical="top"/>
    </xf>
    <xf numFmtId="166" fontId="2" fillId="0" borderId="2" xfId="1" applyNumberFormat="1" applyFont="1" applyBorder="1" applyAlignment="1">
      <alignment horizontal="center" vertical="center"/>
    </xf>
    <xf numFmtId="166" fontId="2" fillId="0" borderId="0" xfId="0" applyNumberFormat="1" applyFont="1" applyAlignment="1">
      <alignment vertical="top"/>
    </xf>
    <xf numFmtId="18" fontId="5" fillId="0" borderId="2" xfId="0" applyNumberFormat="1" applyFont="1" applyBorder="1" applyAlignment="1">
      <alignment horizontal="center" vertical="center" wrapText="1" readingOrder="1"/>
    </xf>
    <xf numFmtId="0" fontId="0" fillId="0" borderId="0" xfId="0" applyAlignment="1">
      <alignment vertical="top"/>
    </xf>
    <xf numFmtId="0" fontId="5" fillId="0" borderId="4" xfId="1" applyFont="1" applyBorder="1" applyAlignment="1">
      <alignment vertical="top" wrapText="1" readingOrder="1"/>
    </xf>
    <xf numFmtId="0" fontId="5" fillId="0" borderId="4" xfId="1" applyFont="1" applyBorder="1" applyAlignment="1">
      <alignment horizontal="center" vertical="center" wrapText="1" readingOrder="1"/>
    </xf>
    <xf numFmtId="167" fontId="0" fillId="0" borderId="0" xfId="0" applyNumberFormat="1"/>
    <xf numFmtId="167" fontId="2" fillId="0" borderId="0" xfId="0" applyNumberFormat="1" applyFont="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5" fillId="4" borderId="2" xfId="1" applyFont="1" applyFill="1" applyBorder="1" applyAlignment="1">
      <alignment vertical="top" wrapText="1" readingOrder="1"/>
    </xf>
    <xf numFmtId="0" fontId="5" fillId="4" borderId="4" xfId="1" applyFont="1" applyFill="1" applyBorder="1" applyAlignment="1">
      <alignment vertical="top" wrapText="1" readingOrder="1"/>
    </xf>
    <xf numFmtId="167" fontId="6" fillId="0" borderId="0" xfId="2" applyNumberFormat="1" applyAlignment="1">
      <alignment horizontal="center" vertical="center" wrapText="1" readingOrder="1"/>
    </xf>
    <xf numFmtId="0" fontId="5" fillId="4" borderId="5" xfId="1" applyFont="1" applyFill="1" applyBorder="1" applyAlignment="1">
      <alignment vertical="top" wrapText="1" readingOrder="1"/>
    </xf>
    <xf numFmtId="0" fontId="5" fillId="4" borderId="4" xfId="0" applyFont="1" applyFill="1" applyBorder="1" applyAlignment="1">
      <alignment vertical="top" wrapText="1" readingOrder="1"/>
    </xf>
    <xf numFmtId="167" fontId="0" fillId="0" borderId="0" xfId="0" applyNumberFormat="1" applyAlignment="1">
      <alignment horizontal="center" vertical="center" wrapText="1" readingOrder="1"/>
    </xf>
    <xf numFmtId="0" fontId="5" fillId="4" borderId="5" xfId="0" applyFont="1" applyFill="1" applyBorder="1" applyAlignment="1">
      <alignment vertical="top" wrapText="1" readingOrder="1"/>
    </xf>
    <xf numFmtId="0" fontId="5" fillId="0" borderId="0" xfId="1" applyFont="1" applyAlignment="1">
      <alignment horizontal="center" vertical="center" wrapText="1" readingOrder="1"/>
    </xf>
    <xf numFmtId="0" fontId="5" fillId="0" borderId="0" xfId="1" applyFont="1" applyAlignment="1">
      <alignment vertical="top" wrapText="1" readingOrder="1"/>
    </xf>
    <xf numFmtId="167" fontId="7" fillId="0" borderId="0" xfId="3" applyNumberFormat="1" applyAlignment="1">
      <alignment horizontal="center" vertical="center" wrapText="1" readingOrder="1"/>
    </xf>
    <xf numFmtId="0" fontId="0" fillId="4" borderId="2" xfId="1" applyFont="1" applyFill="1" applyBorder="1" applyAlignment="1">
      <alignment vertical="top" wrapText="1" readingOrder="1"/>
    </xf>
    <xf numFmtId="0" fontId="0" fillId="0" borderId="0" xfId="0" applyNumberFormat="1"/>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right style="thin">
          <color rgb="FF000000"/>
        </right>
        <top/>
        <bottom/>
      </border>
    </dxf>
    <dxf>
      <numFmt numFmtId="167" formatCode="h:mm;@"/>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outline="0">
        <left style="thin">
          <color rgb="FF000000"/>
        </left>
        <right/>
        <top/>
        <bottom/>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rgb="FF000000"/>
        <name val="Arial"/>
        <family val="2"/>
        <scheme val="none"/>
      </font>
      <numFmt numFmtId="0" formatCode="General"/>
      <fill>
        <patternFill patternType="solid">
          <fgColor rgb="FFFFFFFF"/>
          <bgColor rgb="FFFFFFFF"/>
        </patternFill>
      </fill>
      <alignment horizontal="general" vertical="top" textRotation="0" wrapText="1" indent="0" justifyLastLine="0" shrinkToFit="0" readingOrder="1"/>
      <border diagonalUp="0" diagonalDown="0">
        <left style="thin">
          <color rgb="FF000000"/>
        </left>
        <right style="thin">
          <color rgb="FF000000"/>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Pivots!$A$3:$A$5</c:f>
              <c:multiLvlStrCache>
                <c:ptCount val="1"/>
                <c:lvl>
                  <c:pt idx="0">
                    <c:v>Mar</c:v>
                  </c:pt>
                </c:lvl>
                <c:lvl>
                  <c:pt idx="0">
                    <c:v>2017-2018</c:v>
                  </c:pt>
                </c:lvl>
              </c:multiLvlStrCache>
            </c:multiLvlStrRef>
          </c:cat>
          <c:val>
            <c:numRef>
              <c:f>Pivots!$B$3:$B$5</c:f>
              <c:numCache>
                <c:formatCode>General</c:formatCode>
                <c:ptCount val="1"/>
                <c:pt idx="0">
                  <c:v>32</c:v>
                </c:pt>
              </c:numCache>
            </c:numRef>
          </c:val>
          <c:extLst>
            <c:ext xmlns:c16="http://schemas.microsoft.com/office/drawing/2014/chart" uri="{C3380CC4-5D6E-409C-BE32-E72D297353CC}">
              <c16:uniqueId val="{00000000-7AD1-417E-A43E-044967826948}"/>
            </c:ext>
          </c:extLst>
        </c:ser>
        <c:dLbls>
          <c:dLblPos val="outEnd"/>
          <c:showLegendKey val="0"/>
          <c:showVal val="1"/>
          <c:showCatName val="0"/>
          <c:showSerName val="0"/>
          <c:showPercent val="0"/>
          <c:showBubbleSize val="0"/>
        </c:dLbls>
        <c:gapWidth val="219"/>
        <c:overlap val="-27"/>
        <c:axId val="531322520"/>
        <c:axId val="531322848"/>
      </c:barChart>
      <c:catAx>
        <c:axId val="53132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1322848"/>
        <c:crosses val="autoZero"/>
        <c:auto val="1"/>
        <c:lblAlgn val="ctr"/>
        <c:lblOffset val="100"/>
        <c:noMultiLvlLbl val="0"/>
      </c:catAx>
      <c:valAx>
        <c:axId val="5313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132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Pivots!$D$3:$D$9</c:f>
              <c:multiLvlStrCache>
                <c:ptCount val="5"/>
                <c:lvl>
                  <c:pt idx="0">
                    <c:v>9</c:v>
                  </c:pt>
                  <c:pt idx="1">
                    <c:v>10</c:v>
                  </c:pt>
                  <c:pt idx="2">
                    <c:v>11</c:v>
                  </c:pt>
                  <c:pt idx="3">
                    <c:v>12</c:v>
                  </c:pt>
                  <c:pt idx="4">
                    <c:v>13</c:v>
                  </c:pt>
                </c:lvl>
                <c:lvl>
                  <c:pt idx="0">
                    <c:v>2017-2018</c:v>
                  </c:pt>
                </c:lvl>
              </c:multiLvlStrCache>
            </c:multiLvlStrRef>
          </c:cat>
          <c:val>
            <c:numRef>
              <c:f>Pivots!$E$3:$E$9</c:f>
              <c:numCache>
                <c:formatCode>General</c:formatCode>
                <c:ptCount val="5"/>
                <c:pt idx="0">
                  <c:v>6</c:v>
                </c:pt>
                <c:pt idx="1">
                  <c:v>5</c:v>
                </c:pt>
                <c:pt idx="2">
                  <c:v>7</c:v>
                </c:pt>
                <c:pt idx="3">
                  <c:v>4</c:v>
                </c:pt>
                <c:pt idx="4">
                  <c:v>10</c:v>
                </c:pt>
              </c:numCache>
            </c:numRef>
          </c:val>
          <c:extLst>
            <c:ext xmlns:c16="http://schemas.microsoft.com/office/drawing/2014/chart" uri="{C3380CC4-5D6E-409C-BE32-E72D297353CC}">
              <c16:uniqueId val="{00000000-6766-4E31-9655-6ACC1FEAD01C}"/>
            </c:ext>
          </c:extLst>
        </c:ser>
        <c:dLbls>
          <c:dLblPos val="outEnd"/>
          <c:showLegendKey val="0"/>
          <c:showVal val="1"/>
          <c:showCatName val="0"/>
          <c:showSerName val="0"/>
          <c:showPercent val="0"/>
          <c:showBubbleSize val="0"/>
        </c:dLbls>
        <c:gapWidth val="219"/>
        <c:overlap val="-27"/>
        <c:axId val="531610632"/>
        <c:axId val="531610960"/>
      </c:barChart>
      <c:catAx>
        <c:axId val="53161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1610960"/>
        <c:crosses val="autoZero"/>
        <c:auto val="1"/>
        <c:lblAlgn val="ctr"/>
        <c:lblOffset val="100"/>
        <c:noMultiLvlLbl val="0"/>
      </c:catAx>
      <c:valAx>
        <c:axId val="5316109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161063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Locations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Pivots!$G$3:$G$8</c:f>
              <c:strCache>
                <c:ptCount val="5"/>
                <c:pt idx="0">
                  <c:v>Room B</c:v>
                </c:pt>
                <c:pt idx="1">
                  <c:v>Office</c:v>
                </c:pt>
                <c:pt idx="2">
                  <c:v>Warehouse</c:v>
                </c:pt>
                <c:pt idx="3">
                  <c:v>Lab</c:v>
                </c:pt>
                <c:pt idx="4">
                  <c:v>Room A</c:v>
                </c:pt>
              </c:strCache>
            </c:strRef>
          </c:cat>
          <c:val>
            <c:numRef>
              <c:f>Pivots!$H$3:$H$8</c:f>
              <c:numCache>
                <c:formatCode>General</c:formatCode>
                <c:ptCount val="5"/>
                <c:pt idx="0">
                  <c:v>10</c:v>
                </c:pt>
                <c:pt idx="1">
                  <c:v>1</c:v>
                </c:pt>
                <c:pt idx="2">
                  <c:v>9</c:v>
                </c:pt>
                <c:pt idx="3">
                  <c:v>6</c:v>
                </c:pt>
                <c:pt idx="4">
                  <c:v>6</c:v>
                </c:pt>
              </c:numCache>
            </c:numRef>
          </c:val>
          <c:extLst>
            <c:ext xmlns:c16="http://schemas.microsoft.com/office/drawing/2014/chart" uri="{C3380CC4-5D6E-409C-BE32-E72D297353CC}">
              <c16:uniqueId val="{00000000-8F00-497E-9FAA-2C5DFCE02E31}"/>
            </c:ext>
          </c:extLst>
        </c:ser>
        <c:dLbls>
          <c:dLblPos val="outEnd"/>
          <c:showLegendKey val="0"/>
          <c:showVal val="1"/>
          <c:showCatName val="0"/>
          <c:showSerName val="0"/>
          <c:showPercent val="0"/>
          <c:showBubbleSize val="0"/>
        </c:dLbls>
        <c:gapWidth val="219"/>
        <c:overlap val="-27"/>
        <c:axId val="580119664"/>
        <c:axId val="580120320"/>
      </c:barChart>
      <c:catAx>
        <c:axId val="5801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0120320"/>
        <c:crosses val="autoZero"/>
        <c:auto val="1"/>
        <c:lblAlgn val="ctr"/>
        <c:lblOffset val="100"/>
        <c:noMultiLvlLbl val="0"/>
      </c:catAx>
      <c:valAx>
        <c:axId val="58012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011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Pivots!$M$3:$M$15</c:f>
              <c:strCache>
                <c:ptCount val="12"/>
                <c:pt idx="0">
                  <c:v>7-8 AM</c:v>
                </c:pt>
                <c:pt idx="1">
                  <c:v>9-10 AM</c:v>
                </c:pt>
                <c:pt idx="2">
                  <c:v>10-11 AM</c:v>
                </c:pt>
                <c:pt idx="3">
                  <c:v>11-12 AM/PM</c:v>
                </c:pt>
                <c:pt idx="4">
                  <c:v>12-1 PM</c:v>
                </c:pt>
                <c:pt idx="5">
                  <c:v>1-2 PM</c:v>
                </c:pt>
                <c:pt idx="6">
                  <c:v>2-3 PM</c:v>
                </c:pt>
                <c:pt idx="7">
                  <c:v>3-4 PM</c:v>
                </c:pt>
                <c:pt idx="8">
                  <c:v>4-5 PM</c:v>
                </c:pt>
                <c:pt idx="9">
                  <c:v>5-6 PM</c:v>
                </c:pt>
                <c:pt idx="10">
                  <c:v>6-7 PM</c:v>
                </c:pt>
                <c:pt idx="11">
                  <c:v>7-8 PM</c:v>
                </c:pt>
              </c:strCache>
            </c:strRef>
          </c:cat>
          <c:val>
            <c:numRef>
              <c:f>Pivots!$N$3:$N$15</c:f>
              <c:numCache>
                <c:formatCode>General</c:formatCode>
                <c:ptCount val="12"/>
                <c:pt idx="0">
                  <c:v>1</c:v>
                </c:pt>
                <c:pt idx="1">
                  <c:v>1</c:v>
                </c:pt>
                <c:pt idx="2">
                  <c:v>3</c:v>
                </c:pt>
                <c:pt idx="3">
                  <c:v>3</c:v>
                </c:pt>
                <c:pt idx="4">
                  <c:v>2</c:v>
                </c:pt>
                <c:pt idx="5">
                  <c:v>4</c:v>
                </c:pt>
                <c:pt idx="6">
                  <c:v>3</c:v>
                </c:pt>
                <c:pt idx="7">
                  <c:v>4</c:v>
                </c:pt>
                <c:pt idx="8">
                  <c:v>4</c:v>
                </c:pt>
                <c:pt idx="9">
                  <c:v>1</c:v>
                </c:pt>
                <c:pt idx="10">
                  <c:v>4</c:v>
                </c:pt>
                <c:pt idx="11">
                  <c:v>2</c:v>
                </c:pt>
              </c:numCache>
            </c:numRef>
          </c:val>
          <c:extLst>
            <c:ext xmlns:c16="http://schemas.microsoft.com/office/drawing/2014/chart" uri="{C3380CC4-5D6E-409C-BE32-E72D297353CC}">
              <c16:uniqueId val="{00000000-1A01-473C-8ED8-F5A5B534EFD0}"/>
            </c:ext>
          </c:extLst>
        </c:ser>
        <c:dLbls>
          <c:dLblPos val="outEnd"/>
          <c:showLegendKey val="0"/>
          <c:showVal val="1"/>
          <c:showCatName val="0"/>
          <c:showSerName val="0"/>
          <c:showPercent val="0"/>
          <c:showBubbleSize val="0"/>
        </c:dLbls>
        <c:gapWidth val="219"/>
        <c:overlap val="-27"/>
        <c:axId val="537730744"/>
        <c:axId val="537729432"/>
      </c:barChart>
      <c:catAx>
        <c:axId val="53773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7729432"/>
        <c:crosses val="autoZero"/>
        <c:auto val="1"/>
        <c:lblAlgn val="ctr"/>
        <c:lblOffset val="100"/>
        <c:noMultiLvlLbl val="0"/>
      </c:catAx>
      <c:valAx>
        <c:axId val="537729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7730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Pivots!$P$3:$P$10</c:f>
              <c:strCache>
                <c:ptCount val="7"/>
                <c:pt idx="0">
                  <c:v>Sun</c:v>
                </c:pt>
                <c:pt idx="1">
                  <c:v>Mon</c:v>
                </c:pt>
                <c:pt idx="2">
                  <c:v>Tue</c:v>
                </c:pt>
                <c:pt idx="3">
                  <c:v>Wed</c:v>
                </c:pt>
                <c:pt idx="4">
                  <c:v>Thu</c:v>
                </c:pt>
                <c:pt idx="5">
                  <c:v>Fri</c:v>
                </c:pt>
                <c:pt idx="6">
                  <c:v>Sat</c:v>
                </c:pt>
              </c:strCache>
            </c:strRef>
          </c:cat>
          <c:val>
            <c:numRef>
              <c:f>Pivots!$Q$3:$Q$10</c:f>
              <c:numCache>
                <c:formatCode>General</c:formatCode>
                <c:ptCount val="7"/>
                <c:pt idx="0">
                  <c:v>5</c:v>
                </c:pt>
                <c:pt idx="1">
                  <c:v>4</c:v>
                </c:pt>
                <c:pt idx="2">
                  <c:v>4</c:v>
                </c:pt>
                <c:pt idx="3">
                  <c:v>5</c:v>
                </c:pt>
                <c:pt idx="4">
                  <c:v>4</c:v>
                </c:pt>
                <c:pt idx="5">
                  <c:v>6</c:v>
                </c:pt>
                <c:pt idx="6">
                  <c:v>4</c:v>
                </c:pt>
              </c:numCache>
            </c:numRef>
          </c:val>
          <c:extLst>
            <c:ext xmlns:c16="http://schemas.microsoft.com/office/drawing/2014/chart" uri="{C3380CC4-5D6E-409C-BE32-E72D297353CC}">
              <c16:uniqueId val="{00000000-838C-4566-8552-64DBFE8BB18D}"/>
            </c:ext>
          </c:extLst>
        </c:ser>
        <c:dLbls>
          <c:dLblPos val="outEnd"/>
          <c:showLegendKey val="0"/>
          <c:showVal val="1"/>
          <c:showCatName val="0"/>
          <c:showSerName val="0"/>
          <c:showPercent val="0"/>
          <c:showBubbleSize val="0"/>
        </c:dLbls>
        <c:gapWidth val="219"/>
        <c:overlap val="-27"/>
        <c:axId val="540066776"/>
        <c:axId val="540067104"/>
      </c:barChart>
      <c:catAx>
        <c:axId val="54006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0067104"/>
        <c:crosses val="autoZero"/>
        <c:auto val="1"/>
        <c:lblAlgn val="ctr"/>
        <c:lblOffset val="100"/>
        <c:noMultiLvlLbl val="0"/>
      </c:catAx>
      <c:valAx>
        <c:axId val="54006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0066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Sample.xlsx]Pivots!PivotTable7</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Causes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Pivots!$T$2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Pivots!$S$3:$S$9</c:f>
              <c:strCache>
                <c:ptCount val="6"/>
                <c:pt idx="0">
                  <c:v>Entry error</c:v>
                </c:pt>
                <c:pt idx="1">
                  <c:v>Mechanical failure</c:v>
                </c:pt>
                <c:pt idx="2">
                  <c:v>Paperwork deficiency</c:v>
                </c:pt>
                <c:pt idx="3">
                  <c:v>Misconduct</c:v>
                </c:pt>
                <c:pt idx="4">
                  <c:v>Tone of voice</c:v>
                </c:pt>
                <c:pt idx="5">
                  <c:v>Wrong placement</c:v>
                </c:pt>
              </c:strCache>
            </c:strRef>
          </c:cat>
          <c:val>
            <c:numRef>
              <c:f>Pivots!$T$3:$T$9</c:f>
              <c:numCache>
                <c:formatCode>General</c:formatCode>
                <c:ptCount val="6"/>
                <c:pt idx="0">
                  <c:v>6</c:v>
                </c:pt>
                <c:pt idx="1">
                  <c:v>7</c:v>
                </c:pt>
                <c:pt idx="2">
                  <c:v>3</c:v>
                </c:pt>
                <c:pt idx="3">
                  <c:v>7</c:v>
                </c:pt>
                <c:pt idx="4">
                  <c:v>5</c:v>
                </c:pt>
                <c:pt idx="5">
                  <c:v>4</c:v>
                </c:pt>
              </c:numCache>
            </c:numRef>
          </c:val>
          <c:extLst>
            <c:ext xmlns:c16="http://schemas.microsoft.com/office/drawing/2014/chart" uri="{C3380CC4-5D6E-409C-BE32-E72D297353CC}">
              <c16:uniqueId val="{00000000-A525-4B10-9916-C987FB62A8C6}"/>
            </c:ext>
          </c:extLst>
        </c:ser>
        <c:dLbls>
          <c:dLblPos val="outEnd"/>
          <c:showLegendKey val="0"/>
          <c:showVal val="1"/>
          <c:showCatName val="0"/>
          <c:showSerName val="0"/>
          <c:showPercent val="0"/>
          <c:showBubbleSize val="0"/>
        </c:dLbls>
        <c:gapWidth val="219"/>
        <c:overlap val="-27"/>
        <c:axId val="465302520"/>
        <c:axId val="465309080"/>
      </c:barChart>
      <c:catAx>
        <c:axId val="46530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5309080"/>
        <c:crosses val="autoZero"/>
        <c:auto val="1"/>
        <c:lblAlgn val="ctr"/>
        <c:lblOffset val="100"/>
        <c:noMultiLvlLbl val="0"/>
      </c:catAx>
      <c:valAx>
        <c:axId val="4653090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530252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[Incident Sample.xlsx]Pivots!PivotTable7</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Causes (started tracking 3/19/18)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Pivots!$T$2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Pivots!$S$3:$S$9</c:f>
              <c:strCache>
                <c:ptCount val="6"/>
                <c:pt idx="0">
                  <c:v>Entry error</c:v>
                </c:pt>
                <c:pt idx="1">
                  <c:v>Mechanical failure</c:v>
                </c:pt>
                <c:pt idx="2">
                  <c:v>Paperwork deficiency</c:v>
                </c:pt>
                <c:pt idx="3">
                  <c:v>Misconduct</c:v>
                </c:pt>
                <c:pt idx="4">
                  <c:v>Tone of voice</c:v>
                </c:pt>
                <c:pt idx="5">
                  <c:v>Wrong placement</c:v>
                </c:pt>
              </c:strCache>
            </c:strRef>
          </c:cat>
          <c:val>
            <c:numRef>
              <c:f>Pivots!$T$3:$T$9</c:f>
              <c:numCache>
                <c:formatCode>General</c:formatCode>
                <c:ptCount val="6"/>
                <c:pt idx="0">
                  <c:v>6</c:v>
                </c:pt>
                <c:pt idx="1">
                  <c:v>7</c:v>
                </c:pt>
                <c:pt idx="2">
                  <c:v>3</c:v>
                </c:pt>
                <c:pt idx="3">
                  <c:v>7</c:v>
                </c:pt>
                <c:pt idx="4">
                  <c:v>5</c:v>
                </c:pt>
                <c:pt idx="5">
                  <c:v>4</c:v>
                </c:pt>
              </c:numCache>
            </c:numRef>
          </c:val>
          <c:extLst>
            <c:ext xmlns:c16="http://schemas.microsoft.com/office/drawing/2014/chart" uri="{C3380CC4-5D6E-409C-BE32-E72D297353CC}">
              <c16:uniqueId val="{00000000-1ABD-48B7-92BB-452C96332083}"/>
            </c:ext>
          </c:extLst>
        </c:ser>
        <c:dLbls>
          <c:dLblPos val="outEnd"/>
          <c:showLegendKey val="0"/>
          <c:showVal val="1"/>
          <c:showCatName val="0"/>
          <c:showSerName val="0"/>
          <c:showPercent val="0"/>
          <c:showBubbleSize val="0"/>
        </c:dLbls>
        <c:gapWidth val="219"/>
        <c:overlap val="-27"/>
        <c:axId val="465302520"/>
        <c:axId val="465309080"/>
      </c:barChart>
      <c:catAx>
        <c:axId val="46530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5309080"/>
        <c:crosses val="autoZero"/>
        <c:auto val="1"/>
        <c:lblAlgn val="ctr"/>
        <c:lblOffset val="100"/>
        <c:noMultiLvlLbl val="0"/>
      </c:catAx>
      <c:valAx>
        <c:axId val="4653090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530252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95250</xdr:colOff>
      <xdr:row>0</xdr:row>
      <xdr:rowOff>19051</xdr:rowOff>
    </xdr:from>
    <xdr:to>
      <xdr:col>4</xdr:col>
      <xdr:colOff>361950</xdr:colOff>
      <xdr:row>13</xdr:row>
      <xdr:rowOff>19051</xdr:rowOff>
    </xdr:to>
    <xdr:graphicFrame macro="">
      <xdr:nvGraphicFramePr>
        <xdr:cNvPr id="2" name="Chart 1">
          <a:extLst>
            <a:ext uri="{FF2B5EF4-FFF2-40B4-BE49-F238E27FC236}">
              <a16:creationId xmlns:a16="http://schemas.microsoft.com/office/drawing/2014/main" id="{86B75E14-4E08-4471-917B-A22E1ABBF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104775</xdr:colOff>
      <xdr:row>13</xdr:row>
      <xdr:rowOff>114301</xdr:rowOff>
    </xdr:from>
    <xdr:to>
      <xdr:col>4</xdr:col>
      <xdr:colOff>371475</xdr:colOff>
      <xdr:row>26</xdr:row>
      <xdr:rowOff>114301</xdr:rowOff>
    </xdr:to>
    <xdr:graphicFrame macro="">
      <xdr:nvGraphicFramePr>
        <xdr:cNvPr id="3" name="Chart 2">
          <a:extLst>
            <a:ext uri="{FF2B5EF4-FFF2-40B4-BE49-F238E27FC236}">
              <a16:creationId xmlns:a16="http://schemas.microsoft.com/office/drawing/2014/main" id="{2766966B-796F-4909-BAB3-7A7CFAA84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0</xdr:row>
      <xdr:rowOff>28575</xdr:rowOff>
    </xdr:from>
    <xdr:to>
      <xdr:col>10</xdr:col>
      <xdr:colOff>190500</xdr:colOff>
      <xdr:row>13</xdr:row>
      <xdr:rowOff>28575</xdr:rowOff>
    </xdr:to>
    <xdr:graphicFrame macro="">
      <xdr:nvGraphicFramePr>
        <xdr:cNvPr id="4" name="Chart 3">
          <a:extLst>
            <a:ext uri="{FF2B5EF4-FFF2-40B4-BE49-F238E27FC236}">
              <a16:creationId xmlns:a16="http://schemas.microsoft.com/office/drawing/2014/main" id="{984ABFF8-9DAA-4A49-861C-02630BEDE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0</xdr:row>
      <xdr:rowOff>38101</xdr:rowOff>
    </xdr:from>
    <xdr:to>
      <xdr:col>0</xdr:col>
      <xdr:colOff>1952625</xdr:colOff>
      <xdr:row>5</xdr:row>
      <xdr:rowOff>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D4F28F72-18C7-468B-815F-B1EAFCA5E0C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1" y="38101"/>
              <a:ext cx="19145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5</xdr:row>
      <xdr:rowOff>47626</xdr:rowOff>
    </xdr:from>
    <xdr:to>
      <xdr:col>0</xdr:col>
      <xdr:colOff>1971674</xdr:colOff>
      <xdr:row>12</xdr:row>
      <xdr:rowOff>142876</xdr:rowOff>
    </xdr:to>
    <mc:AlternateContent xmlns:mc="http://schemas.openxmlformats.org/markup-compatibility/2006" xmlns:a14="http://schemas.microsoft.com/office/drawing/2010/main">
      <mc:Choice Requires="a14">
        <xdr:graphicFrame macro="">
          <xdr:nvGraphicFramePr>
            <xdr:cNvPr id="7" name="Month2">
              <a:extLst>
                <a:ext uri="{FF2B5EF4-FFF2-40B4-BE49-F238E27FC236}">
                  <a16:creationId xmlns:a16="http://schemas.microsoft.com/office/drawing/2014/main" id="{CF97CA13-85F2-48A3-BEB8-A81C9AFD0381}"/>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mlns="">
        <xdr:sp macro="" textlink="">
          <xdr:nvSpPr>
            <xdr:cNvPr id="0" name=""/>
            <xdr:cNvSpPr>
              <a:spLocks noTextEdit="1"/>
            </xdr:cNvSpPr>
          </xdr:nvSpPr>
          <xdr:spPr>
            <a:xfrm>
              <a:off x="38099" y="1000126"/>
              <a:ext cx="193357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13</xdr:row>
      <xdr:rowOff>9525</xdr:rowOff>
    </xdr:from>
    <xdr:to>
      <xdr:col>0</xdr:col>
      <xdr:colOff>1962150</xdr:colOff>
      <xdr:row>26</xdr:row>
      <xdr:rowOff>57150</xdr:rowOff>
    </xdr:to>
    <mc:AlternateContent xmlns:mc="http://schemas.openxmlformats.org/markup-compatibility/2006" xmlns:a14="http://schemas.microsoft.com/office/drawing/2010/main">
      <mc:Choice Requires="a14">
        <xdr:graphicFrame macro="">
          <xdr:nvGraphicFramePr>
            <xdr:cNvPr id="8" name="Week">
              <a:extLst>
                <a:ext uri="{FF2B5EF4-FFF2-40B4-BE49-F238E27FC236}">
                  <a16:creationId xmlns:a16="http://schemas.microsoft.com/office/drawing/2014/main" id="{825EA3B6-7FF5-4319-B538-F12D0B56EA38}"/>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38099" y="2486025"/>
              <a:ext cx="19240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2000250</xdr:colOff>
      <xdr:row>0</xdr:row>
      <xdr:rowOff>47625</xdr:rowOff>
    </xdr:from>
    <xdr:to>
      <xdr:col>0</xdr:col>
      <xdr:colOff>3829050</xdr:colOff>
      <xdr:row>8</xdr:row>
      <xdr:rowOff>180975</xdr:rowOff>
    </xdr:to>
    <mc:AlternateContent xmlns:mc="http://schemas.openxmlformats.org/markup-compatibility/2006" xmlns:a14="http://schemas.microsoft.com/office/drawing/2010/main">
      <mc:Choice Requires="a14">
        <xdr:graphicFrame macro="">
          <xdr:nvGraphicFramePr>
            <xdr:cNvPr id="9" name="Cottage">
              <a:extLst>
                <a:ext uri="{FF2B5EF4-FFF2-40B4-BE49-F238E27FC236}">
                  <a16:creationId xmlns:a16="http://schemas.microsoft.com/office/drawing/2014/main" id="{D88D846A-4E9E-417A-96D7-651692F0413E}"/>
                </a:ext>
              </a:extLst>
            </xdr:cNvPr>
            <xdr:cNvGraphicFramePr/>
          </xdr:nvGraphicFramePr>
          <xdr:xfrm>
            <a:off x="0" y="0"/>
            <a:ext cx="0" cy="0"/>
          </xdr:xfrm>
          <a:graphic>
            <a:graphicData uri="http://schemas.microsoft.com/office/drawing/2010/slicer">
              <sle:slicer xmlns:sle="http://schemas.microsoft.com/office/drawing/2010/slicer" name="Cottage"/>
            </a:graphicData>
          </a:graphic>
        </xdr:graphicFrame>
      </mc:Choice>
      <mc:Fallback xmlns="">
        <xdr:sp macro="" textlink="">
          <xdr:nvSpPr>
            <xdr:cNvPr id="0" name=""/>
            <xdr:cNvSpPr>
              <a:spLocks noTextEdit="1"/>
            </xdr:cNvSpPr>
          </xdr:nvSpPr>
          <xdr:spPr>
            <a:xfrm>
              <a:off x="2000250" y="47625"/>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2009775</xdr:colOff>
      <xdr:row>9</xdr:row>
      <xdr:rowOff>9525</xdr:rowOff>
    </xdr:from>
    <xdr:to>
      <xdr:col>0</xdr:col>
      <xdr:colOff>3838575</xdr:colOff>
      <xdr:row>22</xdr:row>
      <xdr:rowOff>57150</xdr:rowOff>
    </xdr:to>
    <mc:AlternateContent xmlns:mc="http://schemas.openxmlformats.org/markup-compatibility/2006" xmlns:a14="http://schemas.microsoft.com/office/drawing/2010/main">
      <mc:Choice Requires="a14">
        <xdr:graphicFrame macro="">
          <xdr:nvGraphicFramePr>
            <xdr:cNvPr id="10" name="Name">
              <a:extLst>
                <a:ext uri="{FF2B5EF4-FFF2-40B4-BE49-F238E27FC236}">
                  <a16:creationId xmlns:a16="http://schemas.microsoft.com/office/drawing/2014/main" id="{37DCF59E-F689-4985-A247-2FAFB710033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009775" y="1724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2009775</xdr:colOff>
      <xdr:row>22</xdr:row>
      <xdr:rowOff>142875</xdr:rowOff>
    </xdr:from>
    <xdr:to>
      <xdr:col>0</xdr:col>
      <xdr:colOff>3838575</xdr:colOff>
      <xdr:row>26</xdr:row>
      <xdr:rowOff>38100</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A454136F-0A48-4ABE-9818-7D092644758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009775" y="4333875"/>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0</xdr:row>
      <xdr:rowOff>47625</xdr:rowOff>
    </xdr:from>
    <xdr:to>
      <xdr:col>16</xdr:col>
      <xdr:colOff>66675</xdr:colOff>
      <xdr:row>13</xdr:row>
      <xdr:rowOff>38100</xdr:rowOff>
    </xdr:to>
    <xdr:graphicFrame macro="">
      <xdr:nvGraphicFramePr>
        <xdr:cNvPr id="13" name="Chart 12">
          <a:extLst>
            <a:ext uri="{FF2B5EF4-FFF2-40B4-BE49-F238E27FC236}">
              <a16:creationId xmlns:a16="http://schemas.microsoft.com/office/drawing/2014/main" id="{ECF310DC-75E3-4FB3-8AAF-42E588B11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276225</xdr:colOff>
      <xdr:row>13</xdr:row>
      <xdr:rowOff>114300</xdr:rowOff>
    </xdr:from>
    <xdr:to>
      <xdr:col>16</xdr:col>
      <xdr:colOff>76200</xdr:colOff>
      <xdr:row>26</xdr:row>
      <xdr:rowOff>104775</xdr:rowOff>
    </xdr:to>
    <xdr:graphicFrame macro="">
      <xdr:nvGraphicFramePr>
        <xdr:cNvPr id="14" name="Chart 13">
          <a:extLst>
            <a:ext uri="{FF2B5EF4-FFF2-40B4-BE49-F238E27FC236}">
              <a16:creationId xmlns:a16="http://schemas.microsoft.com/office/drawing/2014/main" id="{CA48AE20-AE27-4C51-9C58-BB6538F13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428625</xdr:colOff>
      <xdr:row>13</xdr:row>
      <xdr:rowOff>104774</xdr:rowOff>
    </xdr:from>
    <xdr:to>
      <xdr:col>10</xdr:col>
      <xdr:colOff>219075</xdr:colOff>
      <xdr:row>26</xdr:row>
      <xdr:rowOff>123825</xdr:rowOff>
    </xdr:to>
    <xdr:graphicFrame macro="">
      <xdr:nvGraphicFramePr>
        <xdr:cNvPr id="15" name="Chart 14">
          <a:extLst>
            <a:ext uri="{FF2B5EF4-FFF2-40B4-BE49-F238E27FC236}">
              <a16:creationId xmlns:a16="http://schemas.microsoft.com/office/drawing/2014/main" id="{47E84175-8399-4894-BF46-0F69522E2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114299</xdr:colOff>
      <xdr:row>26</xdr:row>
      <xdr:rowOff>178592</xdr:rowOff>
    </xdr:from>
    <xdr:to>
      <xdr:col>16</xdr:col>
      <xdr:colOff>57149</xdr:colOff>
      <xdr:row>34</xdr:row>
      <xdr:rowOff>183355</xdr:rowOff>
    </xdr:to>
    <xdr:graphicFrame macro="">
      <xdr:nvGraphicFramePr>
        <xdr:cNvPr id="16" name="Chart 15">
          <a:extLst>
            <a:ext uri="{FF2B5EF4-FFF2-40B4-BE49-F238E27FC236}">
              <a16:creationId xmlns:a16="http://schemas.microsoft.com/office/drawing/2014/main" id="{31107221-4CF3-4B06-9A7E-7F5DEE043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25</xdr:row>
      <xdr:rowOff>110966</xdr:rowOff>
    </xdr:from>
    <xdr:to>
      <xdr:col>3</xdr:col>
      <xdr:colOff>361474</xdr:colOff>
      <xdr:row>36</xdr:row>
      <xdr:rowOff>142399</xdr:rowOff>
    </xdr:to>
    <xdr:sp macro="" textlink="">
      <xdr:nvSpPr>
        <xdr:cNvPr id="5" name="TextBox 4">
          <a:extLst>
            <a:ext uri="{FF2B5EF4-FFF2-40B4-BE49-F238E27FC236}">
              <a16:creationId xmlns:a16="http://schemas.microsoft.com/office/drawing/2014/main" id="{A897BEA5-10B3-4335-8A0F-9A3AC2D06185}"/>
            </a:ext>
          </a:extLst>
        </xdr:cNvPr>
        <xdr:cNvSpPr txBox="1"/>
      </xdr:nvSpPr>
      <xdr:spPr>
        <a:xfrm>
          <a:off x="0" y="4873466"/>
          <a:ext cx="6647974" cy="2126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600" b="1" cap="none" spc="50">
              <a:ln w="0"/>
              <a:solidFill>
                <a:schemeClr val="bg2"/>
              </a:solidFill>
              <a:effectLst>
                <a:innerShdw blurRad="63500" dist="50800" dir="13500000">
                  <a:srgbClr val="000000">
                    <a:alpha val="50000"/>
                  </a:srgbClr>
                </a:innerShdw>
              </a:effectLst>
            </a:rPr>
            <a:t>Sample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 Tracy Coker" refreshedDate="43214.650047453702" createdVersion="6" refreshedVersion="6" minRefreshableVersion="3" recordCount="1750" xr:uid="{00000000-000A-0000-FFFF-FFFF00000000}">
  <cacheSource type="worksheet">
    <worksheetSource name="Table1"/>
  </cacheSource>
  <cacheFields count="18">
    <cacheField name="#" numFmtId="0">
      <sharedItems containsMixedTypes="1" containsNumber="1" containsInteger="1" minValue="1483763" maxValue="57919111"/>
    </cacheField>
    <cacheField name="Name" numFmtId="0">
      <sharedItems count="156">
        <s v="Client 1"/>
        <s v="Client 2"/>
        <s v="Client 3"/>
        <s v="Client 4"/>
        <s v="Client 5"/>
        <s v="Client 6"/>
        <s v="Client 7"/>
        <s v="Client 8"/>
        <s v="Client 9"/>
        <s v="Client 10"/>
        <s v="Winslow, Leia" u="1"/>
        <s v="Wilson, Kamron" u="1"/>
        <s v="Hodge, Franklin" u="1"/>
        <s v="CortezReyes, Magdalena" u="1"/>
        <s v="Clark, Kenneth" u="1"/>
        <s v="Wingate, Jomius " u="1"/>
        <s v="Rose, Autumn" u="1"/>
        <s v="Skipper, Trey" u="1"/>
        <s v="Vick, Rosemary" u="1"/>
        <s v="Friday, London" u="1"/>
        <s v="Edwards, Aubrey" u="1"/>
        <s v="Patterson, Tazavion" u="1"/>
        <s v="Bowman, Willow" u="1"/>
        <s v="Blount, Jayda " u="1"/>
        <s v="Leigh, Raphael " u="1"/>
        <s v="Butcher, Alexander" u="1"/>
        <s v="Johnson, Camry" u="1"/>
        <s v="Moreno, Rebekahlyn" u="1"/>
        <s v="Greer, Heather" u="1"/>
        <s v="Thompson, Dakota" u="1"/>
        <s v="Crosswhite, Makiela" u="1"/>
        <s v="Justice, Stephen" u="1"/>
        <s v="Williams, TAndre " u="1"/>
        <s v="Moreno, Alex" u="1"/>
        <s v="Hodge, Hunter" u="1"/>
        <s v="Oatman, Nijay" u="1"/>
        <s v="Weaver, Brandy" u="1"/>
        <s v="Combs, Isabella" u="1"/>
        <s v="Robbins, Zavion" u="1"/>
        <s v="Stader, Jackson" u="1"/>
        <s v="Hagey, Gianna" u="1"/>
        <s v="Milberry, Andrew" u="1"/>
        <s v="Mulcahey, Trenton" u="1"/>
        <s v="Scudder, Breydin" u="1"/>
        <s v="Sears, Seth" u="1"/>
        <s v="Webb, Kayleigh" u="1"/>
        <s v="Britt, Ethan" u="1"/>
        <s v="Franco, Julien" u="1"/>
        <s v="Gurganious, David" u="1"/>
        <s v="Day, Cody" u="1"/>
        <s v="Collins, Natasha" u="1"/>
        <s v="Atterholt, Malcolm" u="1"/>
        <s v="Bowman, Willow " u="1"/>
        <s v="Lash, Chance" u="1"/>
        <s v="Mathes, Austin " u="1"/>
        <s v="Franklin, Brooks" u="1"/>
        <s v="Rodriguez, Faith" u="1"/>
        <s v="Hill, Hope" u="1"/>
        <s v="Butler, Ramello" u="1"/>
        <s v="OConnor, Tyshawn" u="1"/>
        <s v="Williams, Denzel" u="1"/>
        <s v="Dellinger, Leah" u="1"/>
        <s v="Miller, Natalie" u="1"/>
        <s v="Santiago, Matthew" u="1"/>
        <s v="Tanton, Hunter" u="1"/>
        <s v="Williams, Jason" u="1"/>
        <s v="Hoyt, Alyssa" u="1"/>
        <s v="DeMarco, Lazeah" u="1"/>
        <s v="Allen, Austin" u="1"/>
        <s v="Weaver, Brandy " u="1"/>
        <s v="Watson, Benjamin" u="1"/>
        <s v="Williams, Marquis" u="1"/>
        <s v="Bowers, Zoe" u="1"/>
        <s v="Neaves, Jakob" u="1"/>
        <s v="Burton, Donovan " u="1"/>
        <s v="Craven, Jacob" u="1"/>
        <s v="Lee, Michelle" u="1"/>
        <s v="Miller, Jacob" u="1"/>
        <s v="Smith, John" u="1"/>
        <s v="Franco, Julien " u="1"/>
        <s v="Clark, Pierre" u="1"/>
        <s v="Mills, Zackery" u="1"/>
        <s v="Kinney, Trashown" u="1"/>
        <s v="Schnick, Xavier " u="1"/>
        <s v="Carroll, Lane" u="1"/>
        <s v="Lash, Chance " u="1"/>
        <s v="Shull, Serena" u="1"/>
        <s v="Thomas, Wykee" u="1"/>
        <s v="Jones, Javannie" u="1"/>
        <s v="Kemp, Zachery" u="1"/>
        <s v="Floyd, Khamarin" u="1"/>
        <s v="Elfe, Kynami" u="1"/>
        <s v="Miller, Gabriel" u="1"/>
        <s v="Kennedy, Raymond" u="1"/>
        <s v="Coates, Eric" u="1"/>
        <s v="Haines, Jonah " u="1"/>
        <s v="Lydens, Landon" u="1"/>
        <s v="Wildcatt, Andrea" u="1"/>
        <s v="Allen, Antonio" u="1"/>
        <s v="Thompson, Chase" u="1"/>
        <s v="Hiss, Justin" u="1"/>
        <s v="Chadwick, Evan" u="1"/>
        <s v="Johnson, Demi " u="1"/>
        <s v="Oatman, Nijay " u="1"/>
        <s v="Thomas, Skyon" u="1"/>
        <s v="Trent, Dakota" u="1"/>
        <s v="Alston, Conner" u="1"/>
        <s v="Williams, Andrew" u="1"/>
        <s v="Judge, Juwan" u="1"/>
        <s v="Wingate, Jomius" u="1"/>
        <s v="Keever, Haley" u="1"/>
        <s v="Collins, Chris" u="1"/>
        <s v="Jenkins, Trez" u="1"/>
        <s v="HernandezPerez, Harvey" u="1"/>
        <s v="Blount, Jayda" u="1"/>
        <s v="Smoker, Joseph" u="1"/>
        <s v="Rash, Adin" u="1"/>
        <s v="Banks, Benjamin" u="1"/>
        <s v="Frazier, Tyrone" u="1"/>
        <s v="Patterson, Cameron" u="1"/>
        <s v="Beck, Tejia" u="1"/>
        <s v="Conti, Jacob" u="1"/>
        <s v="Davis, Jayden" u="1"/>
        <s v="Floresqueevedo, Rakiem" u="1"/>
        <s v="Akers, Peyton" u="1"/>
        <s v="Lindsey, John" u="1"/>
        <s v="Hickey, Thomas" u="1"/>
        <s v="Brown, Noah" u="1"/>
        <s v="Steele, Jamauri" u="1"/>
        <s v="Hardin, Daniel" u="1"/>
        <s v="Ledford, Jeremy" u="1"/>
        <s v="CebreroVazquez, Alberto" u="1"/>
        <s v="Reed Logan, Myannya" u="1"/>
        <s v="Parker, Amarion" u="1"/>
        <s v="Hunt, Elijah" u="1"/>
        <s v="Green, Khalli " u="1"/>
        <s v="Spencer, Ziontaye" u="1"/>
        <s v="Butler, Ramello " u="1"/>
        <s v="Leigh, Raphael" u="1"/>
        <s v="Edney, Autumn" u="1"/>
        <s v="Wykle, Martin" u="1"/>
        <s v="Barnes, Pooja" u="1"/>
        <s v="Combs, Isabella  " u="1"/>
        <s v="Akers, Peyton Zane" u="1"/>
        <s v="Lee, Thomas" u="1"/>
        <s v="McMullen, Faith" u="1"/>
        <s v="Capps, Danielle" u="1"/>
        <s v="Williams, Jonathan" u="1"/>
        <s v="Clay, Nicholas " u="1"/>
        <s v="Walker, Justin" u="1"/>
        <s v="Day, Cody " u="1"/>
        <s v="Absher, Andrew" u="1"/>
        <s v="Goins, Michael" u="1"/>
        <s v="Mangum, Irik" u="1"/>
        <s v="Rocha, Yesica" u="1"/>
        <s v="McCall, Jeremy" u="1"/>
      </sharedItems>
    </cacheField>
    <cacheField name="Date" numFmtId="0">
      <sharedItems containsDate="1" containsMixedTypes="1" minDate="2014-07-01T00:00:00" maxDate="2018-01-16T00:00:00"/>
    </cacheField>
    <cacheField name="Start" numFmtId="0">
      <sharedItems containsDate="1" containsMixedTypes="1" minDate="1899-12-30T14:00:00" maxDate="9224-02-13T08:41:03"/>
    </cacheField>
    <cacheField name="End" numFmtId="0">
      <sharedItems containsDate="1" containsMixedTypes="1" minDate="1899-12-30T06:34:00" maxDate="1900-01-10T01:41:03"/>
    </cacheField>
    <cacheField name="Duration" numFmtId="167">
      <sharedItems containsSemiMixedTypes="0" containsNonDate="0" containsDate="1" containsString="0" minDate="1899-12-30T00:01:00" maxDate="1899-12-30T02:00:00"/>
    </cacheField>
    <cacheField name="Location" numFmtId="0">
      <sharedItems containsBlank="1" count="34">
        <s v="Warehouse"/>
        <s v="Office"/>
        <s v="Room A"/>
        <s v="Room B"/>
        <s v="Lab"/>
        <s v="Common Area" u="1"/>
        <m u="1"/>
        <s v="Upper Campus Conference Rm" u="1"/>
        <s v="BDRM" u="1"/>
        <s v="COMM" u="1"/>
        <s v="Bedroom" u="1"/>
        <s v="CA-YORK" u="1"/>
        <s v="BR-ALPH" u="1"/>
        <s v="Community Area" u="1"/>
        <s v="School" u="1"/>
        <s v="Fenced in area upper campus" u="1"/>
        <s v="Out in fenced area at Upper Campus" u="1"/>
        <s v="PLAY-FIELD" u="1"/>
        <s v="CHAPEL" u="1"/>
        <s v="CA-MERA" u="1"/>
        <s v="CAFE" u="1"/>
        <s v="Cafeteria" u="1"/>
        <s v="CA-PEAC" u="1"/>
        <s v="PLAY-UPPER" u="1"/>
        <s v="SCHL-CLSRM" u="1"/>
        <s v="No Data" u="1"/>
        <s v="OUT-WOOD" u="1"/>
        <s v="BR-YORK" u="1"/>
        <s v="OTHER" u="1"/>
        <s v="Walking between locations" u="1"/>
        <s v="CA-ALPH" u="1"/>
        <s v="SCHL-HALL" u="1"/>
        <s v="OUT-RD" u="1"/>
        <s v="BR-PEAC" u="1"/>
      </sharedItems>
    </cacheField>
    <cacheField name="Response Type" numFmtId="0">
      <sharedItems/>
    </cacheField>
    <cacheField name="Reason" numFmtId="0">
      <sharedItems count="19">
        <s v="Mistake"/>
        <s v="Grievance"/>
        <s v="Interaction"/>
        <s v="Accident"/>
        <s v="" u="1"/>
        <s v="Prevent Harm to Others" u="1"/>
        <s v="3 Team" u="1"/>
        <s v="Prevent Serious Property Damage" u="1"/>
        <s v="RUN" u="1"/>
        <s v="DOP" u="1"/>
        <s v="MUT" u="1"/>
        <s v="SH-UB" u="1"/>
        <s v="Small Child 1" u="1"/>
        <s v="ATP" u="1"/>
        <s v="No Data" u="1"/>
        <s v="ATS" u="1"/>
        <s v="Small Child 2" u="1"/>
        <s v="Running Away/ AWOL" u="1"/>
        <s v="Prevent Harm to Self" u="1"/>
      </sharedItems>
    </cacheField>
    <cacheField name="Cause" numFmtId="0">
      <sharedItems containsBlank="1" count="24">
        <s v="Entry error"/>
        <s v="Paperwork deficiency"/>
        <s v="Tone of voice"/>
        <s v="Wrong placement"/>
        <s v="Mechanical failure"/>
        <s v="Misconduct"/>
        <m u="1"/>
        <s v="Prevent Harm to Others" u="1"/>
        <s v="Unknown to nursing at this time" u="1"/>
        <s v="upset about making a mistake in school" u="1"/>
        <s v="Youth had an argument with a peer" u="1"/>
        <s v="Hit a peer while he was in a RI hold" u="1"/>
        <s v="Being told &quot;no&quot;/ not getting their way even though staff acted professionally" u="1"/>
        <s v="Arguing over a school assignment paper with staff" u="1"/>
        <s v="Aggression towards staff" u="1"/>
        <s v="Peers did not want to play dodge ball with him; they wanted to ride their bikes" u="1"/>
        <s v="Aggression towards staff and peers" u="1"/>
        <s v="Messing with computer cords/wires; not stopping when asked to." u="1"/>
        <s v="Changes in family/ family visit" u="1"/>
        <s v="Being himself and getting aggressive with staff and peers; voided on staff" u="1"/>
        <s v="Sitting in class, engaged in a projected, suddenly started cursing and attacking staff. " u="1"/>
        <s v="Power struggle between staff and youth/ unprofessional bx" u="1"/>
        <s v="Power Struggle" u="1"/>
        <s v="Being told computer time is up and client wouldn't get off the computer. So client attacked staff who was telling him time to get off the computer." u="1"/>
      </sharedItems>
    </cacheField>
    <cacheField name="Cottage" numFmtId="0">
      <sharedItems containsDate="1" containsMixedTypes="1" minDate="1899-12-31T00:00:00" maxDate="1899-12-31T00:00:00" count="23">
        <s v="Admin"/>
        <s v="Finance"/>
        <s v="Floor"/>
        <s v="Widgets"/>
        <s v="IT"/>
        <s v="Shipping"/>
        <n v="0" u="1"/>
        <s v="SMIT" u="1"/>
        <s v="PEAC" u="1"/>
        <s v="Clacking" u="1"/>
        <s v="Alphin Cottage" u="1"/>
        <s v="ALPH" u="1"/>
        <s v="Merancas Cottage" u="1"/>
        <s v="Service" u="1"/>
        <s v="Yorke Cottage" u="1"/>
        <s v="MERA" u="1"/>
        <s v="KENA" u="1"/>
        <s v="Peace Cottage" u="1"/>
        <d v="1899-12-30T00:00:00" u="1"/>
        <s v="YORK" u="1"/>
        <s v="Consulting" u="1"/>
        <s v="SPL" u="1"/>
        <s v="CHST" u="1"/>
      </sharedItems>
    </cacheField>
    <cacheField name="Quarter" numFmtId="0">
      <sharedItems count="4">
        <s v="Q1"/>
        <s v="Q2"/>
        <s v="Q3"/>
        <s v="Q4"/>
      </sharedItems>
    </cacheField>
    <cacheField name="Month2" numFmtId="0">
      <sharedItems count="12">
        <s v="Jul"/>
        <s v="Aug"/>
        <s v="Sep"/>
        <s v="Oct"/>
        <s v="Nov"/>
        <s v="Dec"/>
        <s v="Jan"/>
        <s v="Feb"/>
        <s v="Mar"/>
        <s v="Apr"/>
        <s v="May"/>
        <s v="Jun"/>
      </sharedItems>
    </cacheField>
    <cacheField name="Year" numFmtId="0">
      <sharedItems count="4">
        <s v="2014-2015"/>
        <s v="2015-2016"/>
        <s v="2016-2017"/>
        <s v="2017-2018"/>
      </sharedItems>
    </cacheField>
    <cacheField name="Week" numFmtId="0">
      <sharedItems containsSemiMixedTypes="0" containsString="0" containsNumber="1" containsInteger="1" minValue="1" maxValue="53" count="53">
        <n v="27"/>
        <n v="28"/>
        <n v="29"/>
        <n v="30"/>
        <n v="31"/>
        <n v="32"/>
        <n v="33"/>
        <n v="34"/>
        <n v="35"/>
        <n v="36"/>
        <n v="37"/>
        <n v="38"/>
        <n v="39"/>
        <n v="40"/>
        <n v="41"/>
        <n v="42"/>
        <n v="43"/>
        <n v="44"/>
        <n v="45"/>
        <n v="46"/>
        <n v="47"/>
        <n v="48"/>
        <n v="49"/>
        <n v="50"/>
        <n v="51"/>
        <n v="52"/>
        <n v="53"/>
        <n v="1"/>
        <n v="2"/>
        <n v="3"/>
        <n v="4"/>
        <n v="6"/>
        <n v="7"/>
        <n v="8"/>
        <n v="9"/>
        <n v="10"/>
        <n v="11"/>
        <n v="12"/>
        <n v="13"/>
        <n v="14"/>
        <n v="15"/>
        <n v="16"/>
        <n v="17"/>
        <n v="18"/>
        <n v="19"/>
        <n v="20"/>
        <n v="21"/>
        <n v="22"/>
        <n v="23"/>
        <n v="24"/>
        <n v="25"/>
        <n v="26"/>
        <n v="5"/>
      </sharedItems>
    </cacheField>
    <cacheField name="HourCode" numFmtId="0">
      <sharedItems containsSemiMixedTypes="0" containsString="0" containsNumber="1" containsInteger="1" minValue="0" maxValue="23"/>
    </cacheField>
    <cacheField name="Hour Range" numFmtId="0">
      <sharedItems count="24">
        <s v="12-1 PM"/>
        <s v="1-2 PM"/>
        <s v="3-4 PM"/>
        <s v="5-6 PM"/>
        <s v="8-9 AM"/>
        <s v="9-10 PM"/>
        <s v="9-10 AM"/>
        <s v="7-8 PM"/>
        <s v="11-12 AM/PM"/>
        <s v="2-3 PM"/>
        <s v="6-7 PM"/>
        <s v="10-11 AM"/>
        <s v="4-5 AM"/>
        <s v="4-5 PM"/>
        <s v="7-8 AM"/>
        <s v="3-4 AM"/>
        <s v="8-9 PM"/>
        <s v="11-12 PM/AM"/>
        <s v="5-6 AM"/>
        <s v="10-11 PM"/>
        <s v="1-2 AM"/>
        <s v="6-7 AM"/>
        <s v="2-3 AM"/>
        <s v="12-1 AM"/>
      </sharedItems>
    </cacheField>
    <cacheField name="Weekday" numFmtId="0">
      <sharedItems count="7">
        <s v="Tue"/>
        <s v="Wed"/>
        <s v="Thu"/>
        <s v="Sat"/>
        <s v="Sun"/>
        <s v="Fri"/>
        <s v="M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0">
  <r>
    <s v="008021"/>
    <x v="0"/>
    <d v="2014-07-01T00:00:00"/>
    <s v="12:35 PM"/>
    <s v="01:23 PM"/>
    <d v="1899-12-30T00:48:00"/>
    <x v="0"/>
    <s v="F"/>
    <x v="0"/>
    <x v="0"/>
    <x v="0"/>
    <x v="0"/>
    <x v="0"/>
    <x v="0"/>
    <x v="0"/>
    <n v="12"/>
    <x v="0"/>
    <x v="0"/>
  </r>
  <r>
    <s v="008291"/>
    <x v="1"/>
    <d v="2014-07-01T00:00:00"/>
    <s v="01:11 PM"/>
    <s v="01:45 PM"/>
    <d v="1899-12-30T00:34:00"/>
    <x v="1"/>
    <s v="A"/>
    <x v="1"/>
    <x v="1"/>
    <x v="1"/>
    <x v="0"/>
    <x v="0"/>
    <x v="0"/>
    <x v="0"/>
    <n v="13"/>
    <x v="1"/>
    <x v="0"/>
  </r>
  <r>
    <s v="008365"/>
    <x v="2"/>
    <d v="2014-07-02T00:00:00"/>
    <s v="03:47 PM"/>
    <s v="04:05 PM"/>
    <d v="1899-12-30T00:18:00"/>
    <x v="1"/>
    <s v="A"/>
    <x v="2"/>
    <x v="2"/>
    <x v="2"/>
    <x v="0"/>
    <x v="0"/>
    <x v="0"/>
    <x v="0"/>
    <n v="15"/>
    <x v="2"/>
    <x v="1"/>
  </r>
  <r>
    <s v="008365"/>
    <x v="3"/>
    <d v="2014-07-02T00:00:00"/>
    <s v="05:40 PM"/>
    <s v="05:57 PM"/>
    <d v="1899-12-30T00:17:00"/>
    <x v="2"/>
    <s v="D"/>
    <x v="3"/>
    <x v="1"/>
    <x v="3"/>
    <x v="0"/>
    <x v="0"/>
    <x v="0"/>
    <x v="0"/>
    <n v="17"/>
    <x v="3"/>
    <x v="1"/>
  </r>
  <r>
    <s v="008399"/>
    <x v="4"/>
    <d v="2014-07-03T00:00:00"/>
    <s v="08:18 AM"/>
    <s v="08:32 AM"/>
    <d v="1899-12-30T00:14:00"/>
    <x v="3"/>
    <s v="E"/>
    <x v="0"/>
    <x v="3"/>
    <x v="1"/>
    <x v="0"/>
    <x v="0"/>
    <x v="0"/>
    <x v="0"/>
    <n v="8"/>
    <x v="4"/>
    <x v="2"/>
  </r>
  <r>
    <s v="007592"/>
    <x v="5"/>
    <d v="2014-07-03T00:00:00"/>
    <s v="09:15 PM"/>
    <s v="09:50 PM"/>
    <d v="1899-12-30T00:35:00"/>
    <x v="3"/>
    <s v="C"/>
    <x v="1"/>
    <x v="0"/>
    <x v="4"/>
    <x v="0"/>
    <x v="0"/>
    <x v="0"/>
    <x v="0"/>
    <n v="21"/>
    <x v="5"/>
    <x v="2"/>
  </r>
  <r>
    <s v="007592"/>
    <x v="6"/>
    <d v="2014-07-03T00:00:00"/>
    <s v="09:59 PM"/>
    <s v="10:24 PM"/>
    <d v="1899-12-30T00:25:00"/>
    <x v="0"/>
    <s v="E"/>
    <x v="0"/>
    <x v="4"/>
    <x v="3"/>
    <x v="0"/>
    <x v="0"/>
    <x v="0"/>
    <x v="0"/>
    <n v="21"/>
    <x v="5"/>
    <x v="2"/>
  </r>
  <r>
    <s v="008532"/>
    <x v="7"/>
    <d v="2014-07-03T00:00:00"/>
    <s v="01:05 PM"/>
    <s v="01:16 PM"/>
    <d v="1899-12-30T00:11:00"/>
    <x v="2"/>
    <s v="D"/>
    <x v="1"/>
    <x v="4"/>
    <x v="1"/>
    <x v="0"/>
    <x v="0"/>
    <x v="0"/>
    <x v="0"/>
    <n v="13"/>
    <x v="1"/>
    <x v="2"/>
  </r>
  <r>
    <s v="006298"/>
    <x v="8"/>
    <d v="2014-07-05T00:00:00"/>
    <s v="09:08 AM"/>
    <s v="09:24 AM"/>
    <d v="1899-12-30T00:16:00"/>
    <x v="1"/>
    <s v="E"/>
    <x v="3"/>
    <x v="2"/>
    <x v="1"/>
    <x v="0"/>
    <x v="0"/>
    <x v="0"/>
    <x v="0"/>
    <n v="9"/>
    <x v="6"/>
    <x v="3"/>
  </r>
  <r>
    <s v="008021"/>
    <x v="9"/>
    <d v="2014-07-05T00:00:00"/>
    <s v="07:32 PM"/>
    <s v="07:55 PM"/>
    <d v="1899-12-30T00:23:00"/>
    <x v="3"/>
    <s v="E"/>
    <x v="1"/>
    <x v="1"/>
    <x v="3"/>
    <x v="0"/>
    <x v="0"/>
    <x v="0"/>
    <x v="0"/>
    <n v="19"/>
    <x v="7"/>
    <x v="3"/>
  </r>
  <r>
    <s v="008338"/>
    <x v="0"/>
    <d v="2014-07-06T00:00:00"/>
    <s v="08:52 AM"/>
    <s v="09:08 AM"/>
    <d v="1899-12-30T00:16:00"/>
    <x v="0"/>
    <s v="F"/>
    <x v="1"/>
    <x v="4"/>
    <x v="1"/>
    <x v="0"/>
    <x v="0"/>
    <x v="0"/>
    <x v="0"/>
    <n v="8"/>
    <x v="4"/>
    <x v="4"/>
  </r>
  <r>
    <s v="007813"/>
    <x v="1"/>
    <d v="2014-07-06T00:00:00"/>
    <s v="11:55 AM"/>
    <s v="12:00 PM"/>
    <d v="1899-12-30T00:05:00"/>
    <x v="2"/>
    <s v="E"/>
    <x v="3"/>
    <x v="2"/>
    <x v="4"/>
    <x v="0"/>
    <x v="0"/>
    <x v="0"/>
    <x v="0"/>
    <n v="11"/>
    <x v="8"/>
    <x v="4"/>
  </r>
  <r>
    <s v="007431"/>
    <x v="2"/>
    <d v="2014-07-08T00:00:00"/>
    <s v="01:11 PM"/>
    <s v="01:15 PM"/>
    <d v="1899-12-30T00:04:00"/>
    <x v="3"/>
    <s v="D"/>
    <x v="3"/>
    <x v="5"/>
    <x v="5"/>
    <x v="0"/>
    <x v="0"/>
    <x v="0"/>
    <x v="1"/>
    <n v="13"/>
    <x v="1"/>
    <x v="0"/>
  </r>
  <r>
    <s v="007592"/>
    <x v="3"/>
    <d v="2014-07-08T00:00:00"/>
    <s v="11:01 AM"/>
    <s v="11:26 AM"/>
    <d v="1899-12-30T00:25:00"/>
    <x v="4"/>
    <s v="D"/>
    <x v="0"/>
    <x v="4"/>
    <x v="3"/>
    <x v="0"/>
    <x v="0"/>
    <x v="0"/>
    <x v="1"/>
    <n v="11"/>
    <x v="8"/>
    <x v="0"/>
  </r>
  <r>
    <s v="008021"/>
    <x v="4"/>
    <d v="2014-07-08T00:00:00"/>
    <s v="11:55 AM"/>
    <s v="12:19 PM"/>
    <d v="1899-12-30T00:24:00"/>
    <x v="3"/>
    <s v="C"/>
    <x v="1"/>
    <x v="1"/>
    <x v="2"/>
    <x v="0"/>
    <x v="0"/>
    <x v="0"/>
    <x v="1"/>
    <n v="11"/>
    <x v="8"/>
    <x v="0"/>
  </r>
  <r>
    <s v="008532"/>
    <x v="5"/>
    <d v="2014-07-08T00:00:00"/>
    <s v="01:11 PM"/>
    <s v="01:24 PM"/>
    <d v="1899-12-30T00:13:00"/>
    <x v="3"/>
    <s v="A"/>
    <x v="1"/>
    <x v="2"/>
    <x v="1"/>
    <x v="0"/>
    <x v="0"/>
    <x v="0"/>
    <x v="1"/>
    <n v="13"/>
    <x v="1"/>
    <x v="0"/>
  </r>
  <r>
    <s v="006159"/>
    <x v="6"/>
    <d v="2014-07-08T00:00:00"/>
    <s v="07:48 PM"/>
    <s v="08:59 PM"/>
    <d v="1899-12-30T01:11:00"/>
    <x v="2"/>
    <s v="G"/>
    <x v="2"/>
    <x v="3"/>
    <x v="3"/>
    <x v="0"/>
    <x v="0"/>
    <x v="0"/>
    <x v="1"/>
    <n v="19"/>
    <x v="7"/>
    <x v="0"/>
  </r>
  <r>
    <s v="008776"/>
    <x v="7"/>
    <d v="2014-07-09T00:00:00"/>
    <s v="03:51 PM"/>
    <s v="04:10 PM"/>
    <d v="1899-12-30T00:19:00"/>
    <x v="2"/>
    <s v="B"/>
    <x v="0"/>
    <x v="3"/>
    <x v="1"/>
    <x v="0"/>
    <x v="0"/>
    <x v="0"/>
    <x v="1"/>
    <n v="15"/>
    <x v="2"/>
    <x v="1"/>
  </r>
  <r>
    <s v="006159"/>
    <x v="8"/>
    <d v="2014-07-09T00:00:00"/>
    <s v="02:54 PM"/>
    <s v="03:36 PM"/>
    <d v="1899-12-30T00:42:00"/>
    <x v="4"/>
    <s v="A"/>
    <x v="0"/>
    <x v="2"/>
    <x v="0"/>
    <x v="0"/>
    <x v="0"/>
    <x v="0"/>
    <x v="1"/>
    <n v="14"/>
    <x v="9"/>
    <x v="1"/>
  </r>
  <r>
    <s v="008746"/>
    <x v="9"/>
    <d v="2014-07-10T00:00:00"/>
    <s v="06:19 PM"/>
    <s v="06:31 PM"/>
    <d v="1899-12-30T00:12:00"/>
    <x v="4"/>
    <s v="B"/>
    <x v="2"/>
    <x v="0"/>
    <x v="1"/>
    <x v="0"/>
    <x v="0"/>
    <x v="0"/>
    <x v="1"/>
    <n v="18"/>
    <x v="10"/>
    <x v="2"/>
  </r>
  <r>
    <s v="008532"/>
    <x v="0"/>
    <d v="2014-07-10T00:00:00"/>
    <s v="06:40 PM"/>
    <s v="06:49 PM"/>
    <d v="1899-12-30T00:09:00"/>
    <x v="0"/>
    <s v="E"/>
    <x v="0"/>
    <x v="0"/>
    <x v="1"/>
    <x v="0"/>
    <x v="0"/>
    <x v="0"/>
    <x v="1"/>
    <n v="18"/>
    <x v="10"/>
    <x v="2"/>
  </r>
  <r>
    <s v="008021"/>
    <x v="1"/>
    <d v="2014-07-11T00:00:00"/>
    <s v="07:47 PM"/>
    <s v="07:57 PM"/>
    <d v="1899-12-30T00:10:00"/>
    <x v="1"/>
    <s v="B"/>
    <x v="1"/>
    <x v="1"/>
    <x v="3"/>
    <x v="0"/>
    <x v="0"/>
    <x v="0"/>
    <x v="1"/>
    <n v="19"/>
    <x v="7"/>
    <x v="5"/>
  </r>
  <r>
    <s v="008532"/>
    <x v="2"/>
    <d v="2014-07-13T00:00:00"/>
    <s v="06:56 PM"/>
    <s v="06:59 PM"/>
    <d v="1899-12-30T00:03:00"/>
    <x v="0"/>
    <s v="E"/>
    <x v="2"/>
    <x v="4"/>
    <x v="3"/>
    <x v="0"/>
    <x v="0"/>
    <x v="0"/>
    <x v="1"/>
    <n v="18"/>
    <x v="10"/>
    <x v="4"/>
  </r>
  <r>
    <s v="007592"/>
    <x v="3"/>
    <d v="2014-07-14T00:00:00"/>
    <s v="03:36 PM"/>
    <s v="03:49 PM"/>
    <d v="1899-12-30T00:13:00"/>
    <x v="0"/>
    <s v="C"/>
    <x v="3"/>
    <x v="2"/>
    <x v="4"/>
    <x v="0"/>
    <x v="0"/>
    <x v="0"/>
    <x v="2"/>
    <n v="15"/>
    <x v="2"/>
    <x v="6"/>
  </r>
  <r>
    <s v="007583"/>
    <x v="4"/>
    <d v="2014-07-14T00:00:00"/>
    <s v="08:24 AM"/>
    <s v="08:41 AM"/>
    <d v="1899-12-30T00:17:00"/>
    <x v="2"/>
    <s v="A"/>
    <x v="0"/>
    <x v="2"/>
    <x v="3"/>
    <x v="0"/>
    <x v="0"/>
    <x v="0"/>
    <x v="2"/>
    <n v="8"/>
    <x v="4"/>
    <x v="6"/>
  </r>
  <r>
    <s v="008365"/>
    <x v="5"/>
    <d v="2014-07-14T00:00:00"/>
    <s v="09:27 PM"/>
    <s v="09:46 PM"/>
    <d v="1899-12-30T00:19:00"/>
    <x v="3"/>
    <s v="G"/>
    <x v="2"/>
    <x v="2"/>
    <x v="0"/>
    <x v="0"/>
    <x v="0"/>
    <x v="0"/>
    <x v="2"/>
    <n v="21"/>
    <x v="5"/>
    <x v="6"/>
  </r>
  <r>
    <s v="008338"/>
    <x v="6"/>
    <d v="2014-07-15T00:00:00"/>
    <s v="05:41 PM"/>
    <s v="05:52 PM"/>
    <d v="1899-12-30T00:11:00"/>
    <x v="3"/>
    <s v="G"/>
    <x v="1"/>
    <x v="1"/>
    <x v="4"/>
    <x v="0"/>
    <x v="0"/>
    <x v="0"/>
    <x v="2"/>
    <n v="17"/>
    <x v="3"/>
    <x v="0"/>
  </r>
  <r>
    <s v="008338"/>
    <x v="7"/>
    <d v="2014-07-15T00:00:00"/>
    <s v="06:26 PM"/>
    <s v="06:35 PM"/>
    <d v="1899-12-30T00:09:00"/>
    <x v="1"/>
    <s v="C"/>
    <x v="1"/>
    <x v="1"/>
    <x v="5"/>
    <x v="0"/>
    <x v="0"/>
    <x v="0"/>
    <x v="2"/>
    <n v="18"/>
    <x v="10"/>
    <x v="0"/>
  </r>
  <r>
    <s v="008365"/>
    <x v="8"/>
    <d v="2014-07-15T00:00:00"/>
    <s v="03:18 PM"/>
    <s v="03:32 PM"/>
    <d v="1899-12-30T00:14:00"/>
    <x v="1"/>
    <s v="F"/>
    <x v="2"/>
    <x v="5"/>
    <x v="5"/>
    <x v="0"/>
    <x v="0"/>
    <x v="0"/>
    <x v="2"/>
    <n v="15"/>
    <x v="2"/>
    <x v="0"/>
  </r>
  <r>
    <s v="008338"/>
    <x v="9"/>
    <d v="2014-07-16T00:00:00"/>
    <s v="08:12 AM"/>
    <s v="08:23 AM"/>
    <d v="1899-12-30T00:11:00"/>
    <x v="1"/>
    <s v="C"/>
    <x v="0"/>
    <x v="0"/>
    <x v="2"/>
    <x v="0"/>
    <x v="0"/>
    <x v="0"/>
    <x v="2"/>
    <n v="8"/>
    <x v="4"/>
    <x v="1"/>
  </r>
  <r>
    <s v="008338"/>
    <x v="0"/>
    <d v="2014-07-17T00:00:00"/>
    <s v="06:15 PM"/>
    <s v="06:47 PM"/>
    <d v="1899-12-30T00:32:00"/>
    <x v="0"/>
    <s v="B"/>
    <x v="2"/>
    <x v="5"/>
    <x v="0"/>
    <x v="0"/>
    <x v="0"/>
    <x v="0"/>
    <x v="2"/>
    <n v="18"/>
    <x v="10"/>
    <x v="2"/>
  </r>
  <r>
    <s v="008338"/>
    <x v="1"/>
    <d v="2014-07-18T00:00:00"/>
    <s v="06:42 PM"/>
    <s v="07:40 PM"/>
    <d v="1899-12-30T00:58:00"/>
    <x v="2"/>
    <s v="D"/>
    <x v="2"/>
    <x v="4"/>
    <x v="1"/>
    <x v="0"/>
    <x v="0"/>
    <x v="0"/>
    <x v="2"/>
    <n v="18"/>
    <x v="10"/>
    <x v="5"/>
  </r>
  <r>
    <s v="007592"/>
    <x v="2"/>
    <d v="2014-07-18T00:00:00"/>
    <s v="10:27 AM"/>
    <s v="11:07 AM"/>
    <d v="1899-12-30T00:40:00"/>
    <x v="1"/>
    <s v="G"/>
    <x v="2"/>
    <x v="3"/>
    <x v="1"/>
    <x v="0"/>
    <x v="0"/>
    <x v="0"/>
    <x v="2"/>
    <n v="10"/>
    <x v="11"/>
    <x v="5"/>
  </r>
  <r>
    <s v="007813"/>
    <x v="3"/>
    <d v="2014-07-19T00:00:00"/>
    <s v="11:39 AM"/>
    <s v="12:22 PM"/>
    <d v="1899-12-30T00:43:00"/>
    <x v="4"/>
    <s v="F"/>
    <x v="3"/>
    <x v="3"/>
    <x v="0"/>
    <x v="0"/>
    <x v="0"/>
    <x v="0"/>
    <x v="2"/>
    <n v="11"/>
    <x v="8"/>
    <x v="3"/>
  </r>
  <r>
    <s v="008877"/>
    <x v="4"/>
    <d v="2014-07-19T00:00:00"/>
    <s v="12:17 PM"/>
    <s v="12:24 PM"/>
    <d v="1899-12-30T00:07:00"/>
    <x v="0"/>
    <s v="F"/>
    <x v="2"/>
    <x v="1"/>
    <x v="1"/>
    <x v="0"/>
    <x v="0"/>
    <x v="0"/>
    <x v="2"/>
    <n v="12"/>
    <x v="0"/>
    <x v="3"/>
  </r>
  <r>
    <s v="008532"/>
    <x v="5"/>
    <d v="2014-07-20T00:00:00"/>
    <s v="02:48 PM"/>
    <s v="03:15 PM"/>
    <d v="1899-12-30T00:27:00"/>
    <x v="3"/>
    <s v="A"/>
    <x v="1"/>
    <x v="5"/>
    <x v="1"/>
    <x v="0"/>
    <x v="0"/>
    <x v="0"/>
    <x v="2"/>
    <n v="14"/>
    <x v="9"/>
    <x v="4"/>
  </r>
  <r>
    <s v="008877"/>
    <x v="6"/>
    <d v="2014-07-20T00:00:00"/>
    <s v="06:48 PM"/>
    <s v="07:05 PM"/>
    <d v="1899-12-30T00:17:00"/>
    <x v="2"/>
    <s v="E"/>
    <x v="0"/>
    <x v="5"/>
    <x v="3"/>
    <x v="0"/>
    <x v="0"/>
    <x v="0"/>
    <x v="2"/>
    <n v="18"/>
    <x v="10"/>
    <x v="4"/>
  </r>
  <r>
    <s v="006159"/>
    <x v="7"/>
    <d v="2014-07-20T00:00:00"/>
    <s v="04:38 AM"/>
    <s v="05:13 AM"/>
    <d v="1899-12-30T00:35:00"/>
    <x v="1"/>
    <s v="E"/>
    <x v="0"/>
    <x v="5"/>
    <x v="3"/>
    <x v="0"/>
    <x v="0"/>
    <x v="0"/>
    <x v="2"/>
    <n v="4"/>
    <x v="12"/>
    <x v="4"/>
  </r>
  <r>
    <s v="008338"/>
    <x v="8"/>
    <d v="2014-07-21T00:00:00"/>
    <s v="03:17 PM"/>
    <s v="04:13 PM"/>
    <d v="1899-12-30T00:56:00"/>
    <x v="2"/>
    <s v="B"/>
    <x v="0"/>
    <x v="1"/>
    <x v="2"/>
    <x v="0"/>
    <x v="0"/>
    <x v="0"/>
    <x v="3"/>
    <n v="15"/>
    <x v="2"/>
    <x v="6"/>
  </r>
  <r>
    <s v="008291"/>
    <x v="9"/>
    <d v="2014-07-21T00:00:00"/>
    <s v="08:57 AM"/>
    <s v="09:10 AM"/>
    <d v="1899-12-30T00:13:00"/>
    <x v="3"/>
    <s v="G"/>
    <x v="3"/>
    <x v="0"/>
    <x v="0"/>
    <x v="0"/>
    <x v="0"/>
    <x v="0"/>
    <x v="3"/>
    <n v="8"/>
    <x v="4"/>
    <x v="6"/>
  </r>
  <r>
    <s v="008746"/>
    <x v="0"/>
    <d v="2014-07-22T00:00:00"/>
    <s v="02:37 PM"/>
    <s v="02:50 PM"/>
    <d v="1899-12-30T00:13:00"/>
    <x v="4"/>
    <s v="A"/>
    <x v="3"/>
    <x v="5"/>
    <x v="3"/>
    <x v="0"/>
    <x v="0"/>
    <x v="0"/>
    <x v="3"/>
    <n v="14"/>
    <x v="9"/>
    <x v="0"/>
  </r>
  <r>
    <s v="008463"/>
    <x v="1"/>
    <d v="2014-07-22T00:00:00"/>
    <s v="11:32 AM"/>
    <s v="11:42 AM"/>
    <d v="1899-12-30T00:10:00"/>
    <x v="4"/>
    <s v="E"/>
    <x v="0"/>
    <x v="3"/>
    <x v="3"/>
    <x v="0"/>
    <x v="0"/>
    <x v="0"/>
    <x v="3"/>
    <n v="11"/>
    <x v="8"/>
    <x v="0"/>
  </r>
  <r>
    <s v="008793"/>
    <x v="2"/>
    <d v="2014-07-23T00:00:00"/>
    <s v="08:10 AM"/>
    <s v="08:55 AM"/>
    <d v="1899-12-30T00:45:00"/>
    <x v="3"/>
    <s v="D"/>
    <x v="2"/>
    <x v="2"/>
    <x v="5"/>
    <x v="0"/>
    <x v="0"/>
    <x v="0"/>
    <x v="3"/>
    <n v="8"/>
    <x v="4"/>
    <x v="1"/>
  </r>
  <r>
    <s v="008338"/>
    <x v="3"/>
    <d v="2014-07-23T00:00:00"/>
    <s v="08:33 AM"/>
    <s v="08:53 AM"/>
    <d v="1899-12-30T00:20:00"/>
    <x v="3"/>
    <s v="G"/>
    <x v="3"/>
    <x v="1"/>
    <x v="3"/>
    <x v="0"/>
    <x v="0"/>
    <x v="0"/>
    <x v="3"/>
    <n v="8"/>
    <x v="4"/>
    <x v="1"/>
  </r>
  <r>
    <s v="008338"/>
    <x v="4"/>
    <d v="2014-07-23T00:00:00"/>
    <s v="09:49 AM"/>
    <s v="09:58 AM"/>
    <d v="1899-12-30T00:09:00"/>
    <x v="1"/>
    <s v="E"/>
    <x v="0"/>
    <x v="0"/>
    <x v="0"/>
    <x v="0"/>
    <x v="0"/>
    <x v="0"/>
    <x v="3"/>
    <n v="9"/>
    <x v="6"/>
    <x v="1"/>
  </r>
  <r>
    <s v="007431"/>
    <x v="5"/>
    <d v="2014-07-23T00:00:00"/>
    <s v="04:54 PM"/>
    <s v="05:34 PM"/>
    <d v="1899-12-30T00:40:00"/>
    <x v="0"/>
    <s v="C"/>
    <x v="1"/>
    <x v="3"/>
    <x v="4"/>
    <x v="0"/>
    <x v="0"/>
    <x v="0"/>
    <x v="3"/>
    <n v="16"/>
    <x v="13"/>
    <x v="1"/>
  </r>
  <r>
    <s v="007592"/>
    <x v="6"/>
    <d v="2014-07-23T00:00:00"/>
    <s v="04:52 PM"/>
    <s v="04:54 PM"/>
    <d v="1899-12-30T00:02:00"/>
    <x v="0"/>
    <s v="A"/>
    <x v="0"/>
    <x v="0"/>
    <x v="5"/>
    <x v="0"/>
    <x v="0"/>
    <x v="0"/>
    <x v="3"/>
    <n v="16"/>
    <x v="13"/>
    <x v="1"/>
  </r>
  <r>
    <s v="008021"/>
    <x v="7"/>
    <d v="2014-07-23T00:00:00"/>
    <s v="04:52 PM"/>
    <s v="05:31 PM"/>
    <d v="1899-12-30T00:39:00"/>
    <x v="1"/>
    <s v="F"/>
    <x v="1"/>
    <x v="5"/>
    <x v="4"/>
    <x v="0"/>
    <x v="0"/>
    <x v="0"/>
    <x v="3"/>
    <n v="16"/>
    <x v="13"/>
    <x v="1"/>
  </r>
  <r>
    <s v="008493"/>
    <x v="8"/>
    <d v="2014-07-24T00:00:00"/>
    <s v="05:30 PM"/>
    <s v="06:20 PM"/>
    <d v="1899-12-30T00:50:00"/>
    <x v="4"/>
    <s v="E"/>
    <x v="3"/>
    <x v="4"/>
    <x v="5"/>
    <x v="0"/>
    <x v="0"/>
    <x v="0"/>
    <x v="3"/>
    <n v="17"/>
    <x v="3"/>
    <x v="2"/>
  </r>
  <r>
    <s v="008021"/>
    <x v="9"/>
    <d v="2014-07-25T00:00:00"/>
    <s v="04:57 PM"/>
    <s v="05:15 PM"/>
    <d v="1899-12-30T00:18:00"/>
    <x v="2"/>
    <s v="B"/>
    <x v="1"/>
    <x v="5"/>
    <x v="3"/>
    <x v="0"/>
    <x v="0"/>
    <x v="0"/>
    <x v="3"/>
    <n v="16"/>
    <x v="13"/>
    <x v="5"/>
  </r>
  <r>
    <s v="008338"/>
    <x v="0"/>
    <d v="2014-07-30T00:00:00"/>
    <s v="08:09 AM"/>
    <s v="08:28 AM"/>
    <d v="1899-12-30T00:19:00"/>
    <x v="2"/>
    <s v="A"/>
    <x v="3"/>
    <x v="0"/>
    <x v="5"/>
    <x v="0"/>
    <x v="0"/>
    <x v="0"/>
    <x v="4"/>
    <n v="8"/>
    <x v="4"/>
    <x v="1"/>
  </r>
  <r>
    <s v="008338"/>
    <x v="1"/>
    <d v="2014-07-31T00:00:00"/>
    <s v="03:23 PM"/>
    <s v="03:44 PM"/>
    <d v="1899-12-30T00:21:00"/>
    <x v="4"/>
    <s v="A"/>
    <x v="2"/>
    <x v="3"/>
    <x v="1"/>
    <x v="0"/>
    <x v="0"/>
    <x v="0"/>
    <x v="4"/>
    <n v="15"/>
    <x v="2"/>
    <x v="2"/>
  </r>
  <r>
    <s v="008021"/>
    <x v="2"/>
    <d v="2014-07-31T00:00:00"/>
    <s v="09:00 AM"/>
    <s v="09:26 AM"/>
    <d v="1899-12-30T00:26:00"/>
    <x v="4"/>
    <s v="F"/>
    <x v="0"/>
    <x v="0"/>
    <x v="0"/>
    <x v="0"/>
    <x v="0"/>
    <x v="0"/>
    <x v="4"/>
    <n v="9"/>
    <x v="6"/>
    <x v="2"/>
  </r>
  <r>
    <s v="008877"/>
    <x v="3"/>
    <d v="2014-08-03T00:00:00"/>
    <s v="05:24 PM"/>
    <s v="06:00 PM"/>
    <d v="1899-12-30T00:36:00"/>
    <x v="3"/>
    <s v="E"/>
    <x v="2"/>
    <x v="2"/>
    <x v="1"/>
    <x v="0"/>
    <x v="1"/>
    <x v="0"/>
    <x v="4"/>
    <n v="17"/>
    <x v="3"/>
    <x v="4"/>
  </r>
  <r>
    <s v="008493"/>
    <x v="4"/>
    <d v="2014-08-04T00:00:00"/>
    <s v="05:08 PM"/>
    <s v="05:30 PM"/>
    <d v="1899-12-30T00:22:00"/>
    <x v="0"/>
    <s v="F"/>
    <x v="2"/>
    <x v="5"/>
    <x v="2"/>
    <x v="0"/>
    <x v="1"/>
    <x v="0"/>
    <x v="5"/>
    <n v="17"/>
    <x v="3"/>
    <x v="6"/>
  </r>
  <r>
    <s v="007431"/>
    <x v="5"/>
    <d v="2014-08-05T00:00:00"/>
    <s v="05:36 PM"/>
    <s v="05:58 PM"/>
    <d v="1899-12-30T00:22:00"/>
    <x v="3"/>
    <s v="G"/>
    <x v="2"/>
    <x v="0"/>
    <x v="3"/>
    <x v="0"/>
    <x v="1"/>
    <x v="0"/>
    <x v="5"/>
    <n v="17"/>
    <x v="3"/>
    <x v="0"/>
  </r>
  <r>
    <s v="008479"/>
    <x v="6"/>
    <d v="2014-08-05T00:00:00"/>
    <s v="11:11 AM"/>
    <s v="11:15 AM"/>
    <d v="1899-12-30T00:04:00"/>
    <x v="0"/>
    <s v="C"/>
    <x v="3"/>
    <x v="5"/>
    <x v="3"/>
    <x v="0"/>
    <x v="1"/>
    <x v="0"/>
    <x v="5"/>
    <n v="11"/>
    <x v="8"/>
    <x v="0"/>
  </r>
  <r>
    <s v="008532"/>
    <x v="7"/>
    <d v="2014-08-05T00:00:00"/>
    <s v="12:29 PM"/>
    <s v="12:31 PM"/>
    <d v="1899-12-30T00:02:00"/>
    <x v="2"/>
    <s v="F"/>
    <x v="0"/>
    <x v="0"/>
    <x v="2"/>
    <x v="0"/>
    <x v="1"/>
    <x v="0"/>
    <x v="5"/>
    <n v="12"/>
    <x v="0"/>
    <x v="0"/>
  </r>
  <r>
    <s v="006159"/>
    <x v="8"/>
    <d v="2014-08-06T00:00:00"/>
    <s v="07:14 PM"/>
    <s v="08:04 PM"/>
    <d v="1899-12-30T00:50:00"/>
    <x v="4"/>
    <s v="F"/>
    <x v="3"/>
    <x v="5"/>
    <x v="2"/>
    <x v="0"/>
    <x v="1"/>
    <x v="0"/>
    <x v="5"/>
    <n v="19"/>
    <x v="7"/>
    <x v="1"/>
  </r>
  <r>
    <s v="008338"/>
    <x v="9"/>
    <d v="2014-08-07T00:00:00"/>
    <s v="05:08 PM"/>
    <s v="05:18 PM"/>
    <d v="1899-12-30T00:10:00"/>
    <x v="2"/>
    <s v="B"/>
    <x v="1"/>
    <x v="5"/>
    <x v="3"/>
    <x v="0"/>
    <x v="1"/>
    <x v="0"/>
    <x v="5"/>
    <n v="17"/>
    <x v="3"/>
    <x v="2"/>
  </r>
  <r>
    <s v="008877"/>
    <x v="0"/>
    <d v="2014-08-07T00:00:00"/>
    <s v="03:46 PM"/>
    <s v="04:01 PM"/>
    <d v="1899-12-30T00:15:00"/>
    <x v="1"/>
    <s v="F"/>
    <x v="2"/>
    <x v="1"/>
    <x v="3"/>
    <x v="0"/>
    <x v="1"/>
    <x v="0"/>
    <x v="5"/>
    <n v="15"/>
    <x v="2"/>
    <x v="2"/>
  </r>
  <r>
    <s v="008399"/>
    <x v="1"/>
    <d v="2014-08-08T00:00:00"/>
    <s v="07:49 PM"/>
    <s v="08:15 PM"/>
    <d v="1899-12-30T00:26:00"/>
    <x v="3"/>
    <s v="B"/>
    <x v="3"/>
    <x v="1"/>
    <x v="5"/>
    <x v="0"/>
    <x v="1"/>
    <x v="0"/>
    <x v="5"/>
    <n v="19"/>
    <x v="7"/>
    <x v="5"/>
  </r>
  <r>
    <s v="008746"/>
    <x v="2"/>
    <d v="2014-08-10T00:00:00"/>
    <s v="03:55 PM"/>
    <s v="04:43 PM"/>
    <d v="1899-12-30T00:48:00"/>
    <x v="1"/>
    <s v="A"/>
    <x v="3"/>
    <x v="0"/>
    <x v="5"/>
    <x v="0"/>
    <x v="1"/>
    <x v="0"/>
    <x v="5"/>
    <n v="15"/>
    <x v="2"/>
    <x v="4"/>
  </r>
  <r>
    <s v="008021"/>
    <x v="3"/>
    <d v="2014-08-10T00:00:00"/>
    <s v="07:02 PM"/>
    <s v="07:35 PM"/>
    <d v="1899-12-30T00:33:00"/>
    <x v="0"/>
    <s v="A"/>
    <x v="3"/>
    <x v="4"/>
    <x v="5"/>
    <x v="0"/>
    <x v="1"/>
    <x v="0"/>
    <x v="5"/>
    <n v="19"/>
    <x v="7"/>
    <x v="4"/>
  </r>
  <r>
    <s v="008329"/>
    <x v="4"/>
    <d v="2014-08-10T00:00:00"/>
    <s v="08:56 AM"/>
    <s v="09:08 AM"/>
    <d v="1899-12-30T00:12:00"/>
    <x v="2"/>
    <s v="C"/>
    <x v="3"/>
    <x v="4"/>
    <x v="4"/>
    <x v="0"/>
    <x v="1"/>
    <x v="0"/>
    <x v="5"/>
    <n v="8"/>
    <x v="4"/>
    <x v="4"/>
  </r>
  <r>
    <s v="008338"/>
    <x v="5"/>
    <d v="2014-08-11T00:00:00"/>
    <s v="04:04 PM"/>
    <s v="04:13 PM"/>
    <d v="1899-12-30T00:09:00"/>
    <x v="3"/>
    <s v="E"/>
    <x v="2"/>
    <x v="1"/>
    <x v="2"/>
    <x v="0"/>
    <x v="1"/>
    <x v="0"/>
    <x v="6"/>
    <n v="16"/>
    <x v="13"/>
    <x v="6"/>
  </r>
  <r>
    <s v="008463"/>
    <x v="6"/>
    <d v="2014-08-11T00:00:00"/>
    <s v="04:23 PM"/>
    <s v="04:43 PM"/>
    <d v="1899-12-30T00:20:00"/>
    <x v="3"/>
    <s v="F"/>
    <x v="1"/>
    <x v="5"/>
    <x v="3"/>
    <x v="0"/>
    <x v="1"/>
    <x v="0"/>
    <x v="6"/>
    <n v="16"/>
    <x v="13"/>
    <x v="6"/>
  </r>
  <r>
    <s v="008338"/>
    <x v="7"/>
    <d v="2014-08-12T00:00:00"/>
    <s v="08:59 AM"/>
    <s v="09:14 AM"/>
    <d v="1899-12-30T00:15:00"/>
    <x v="0"/>
    <s v="C"/>
    <x v="2"/>
    <x v="1"/>
    <x v="5"/>
    <x v="0"/>
    <x v="1"/>
    <x v="0"/>
    <x v="6"/>
    <n v="8"/>
    <x v="4"/>
    <x v="0"/>
  </r>
  <r>
    <s v="008329"/>
    <x v="8"/>
    <d v="2014-08-12T00:00:00"/>
    <s v="07:54 AM"/>
    <s v="08:15 AM"/>
    <d v="1899-12-30T00:21:00"/>
    <x v="0"/>
    <s v="D"/>
    <x v="2"/>
    <x v="3"/>
    <x v="2"/>
    <x v="0"/>
    <x v="1"/>
    <x v="0"/>
    <x v="6"/>
    <n v="7"/>
    <x v="14"/>
    <x v="0"/>
  </r>
  <r>
    <s v="008463"/>
    <x v="9"/>
    <d v="2014-08-15T00:00:00"/>
    <s v="08:04 AM"/>
    <s v="08:14 AM"/>
    <d v="1899-12-30T00:10:00"/>
    <x v="2"/>
    <s v="D"/>
    <x v="2"/>
    <x v="5"/>
    <x v="5"/>
    <x v="0"/>
    <x v="1"/>
    <x v="0"/>
    <x v="6"/>
    <n v="8"/>
    <x v="4"/>
    <x v="5"/>
  </r>
  <r>
    <s v="008746"/>
    <x v="0"/>
    <d v="2014-08-16T00:00:00"/>
    <s v="01:09 PM"/>
    <s v="01:45 PM"/>
    <d v="1899-12-30T00:36:00"/>
    <x v="4"/>
    <s v="G"/>
    <x v="2"/>
    <x v="0"/>
    <x v="4"/>
    <x v="0"/>
    <x v="1"/>
    <x v="0"/>
    <x v="6"/>
    <n v="13"/>
    <x v="1"/>
    <x v="3"/>
  </r>
  <r>
    <s v="008746"/>
    <x v="1"/>
    <d v="2014-08-16T00:00:00"/>
    <s v="02:35 PM"/>
    <s v="03:22 PM"/>
    <d v="1899-12-30T00:47:00"/>
    <x v="0"/>
    <s v="B"/>
    <x v="1"/>
    <x v="5"/>
    <x v="0"/>
    <x v="0"/>
    <x v="1"/>
    <x v="0"/>
    <x v="6"/>
    <n v="14"/>
    <x v="9"/>
    <x v="3"/>
  </r>
  <r>
    <s v="008746"/>
    <x v="2"/>
    <d v="2014-08-16T00:00:00"/>
    <s v="04:38 PM"/>
    <s v="05:19 PM"/>
    <d v="1899-12-30T00:41:00"/>
    <x v="2"/>
    <s v="A"/>
    <x v="3"/>
    <x v="3"/>
    <x v="1"/>
    <x v="0"/>
    <x v="1"/>
    <x v="0"/>
    <x v="6"/>
    <n v="16"/>
    <x v="13"/>
    <x v="3"/>
  </r>
  <r>
    <s v="008463"/>
    <x v="3"/>
    <d v="2014-08-18T00:00:00"/>
    <s v="04:36 PM"/>
    <s v="04:48 PM"/>
    <d v="1899-12-30T00:12:00"/>
    <x v="1"/>
    <s v="A"/>
    <x v="0"/>
    <x v="0"/>
    <x v="3"/>
    <x v="0"/>
    <x v="1"/>
    <x v="0"/>
    <x v="7"/>
    <n v="16"/>
    <x v="13"/>
    <x v="6"/>
  </r>
  <r>
    <s v="008338"/>
    <x v="4"/>
    <d v="2014-08-19T00:00:00"/>
    <s v="03:36 AM"/>
    <s v="04:36 AM"/>
    <d v="1899-12-30T01:00:00"/>
    <x v="2"/>
    <s v="E"/>
    <x v="1"/>
    <x v="3"/>
    <x v="5"/>
    <x v="0"/>
    <x v="1"/>
    <x v="0"/>
    <x v="7"/>
    <n v="3"/>
    <x v="15"/>
    <x v="0"/>
  </r>
  <r>
    <s v="008877"/>
    <x v="5"/>
    <d v="2014-08-19T00:00:00"/>
    <s v="07:59 AM"/>
    <s v="08:27 AM"/>
    <d v="1899-12-30T00:28:00"/>
    <x v="3"/>
    <s v="B"/>
    <x v="2"/>
    <x v="4"/>
    <x v="5"/>
    <x v="0"/>
    <x v="1"/>
    <x v="0"/>
    <x v="7"/>
    <n v="7"/>
    <x v="14"/>
    <x v="0"/>
  </r>
  <r>
    <s v="008338"/>
    <x v="6"/>
    <d v="2014-08-21T00:00:00"/>
    <s v="04:48 PM"/>
    <s v="05:12 PM"/>
    <d v="1899-12-30T00:24:00"/>
    <x v="3"/>
    <s v="F"/>
    <x v="3"/>
    <x v="5"/>
    <x v="0"/>
    <x v="0"/>
    <x v="1"/>
    <x v="0"/>
    <x v="7"/>
    <n v="16"/>
    <x v="13"/>
    <x v="2"/>
  </r>
  <r>
    <s v="008338"/>
    <x v="7"/>
    <d v="2014-08-23T00:00:00"/>
    <s v="06:46 PM"/>
    <s v="07:12 PM"/>
    <d v="1899-12-30T00:26:00"/>
    <x v="1"/>
    <s v="A"/>
    <x v="3"/>
    <x v="4"/>
    <x v="4"/>
    <x v="0"/>
    <x v="1"/>
    <x v="0"/>
    <x v="7"/>
    <n v="18"/>
    <x v="10"/>
    <x v="3"/>
  </r>
  <r>
    <s v="009098"/>
    <x v="8"/>
    <d v="2014-08-24T00:00:00"/>
    <s v="08:12 AM"/>
    <s v="08:17 AM"/>
    <d v="1899-12-30T00:05:00"/>
    <x v="4"/>
    <s v="C"/>
    <x v="2"/>
    <x v="5"/>
    <x v="0"/>
    <x v="0"/>
    <x v="1"/>
    <x v="0"/>
    <x v="7"/>
    <n v="8"/>
    <x v="4"/>
    <x v="4"/>
  </r>
  <r>
    <s v="009098"/>
    <x v="9"/>
    <d v="2014-08-24T00:00:00"/>
    <s v="07:05 PM"/>
    <s v="07:30 PM"/>
    <d v="1899-12-30T00:25:00"/>
    <x v="4"/>
    <s v="F"/>
    <x v="1"/>
    <x v="5"/>
    <x v="5"/>
    <x v="0"/>
    <x v="1"/>
    <x v="0"/>
    <x v="7"/>
    <n v="19"/>
    <x v="7"/>
    <x v="4"/>
  </r>
  <r>
    <s v="008532"/>
    <x v="0"/>
    <d v="2014-08-24T00:00:00"/>
    <s v="07:39 PM"/>
    <s v="07:50 PM"/>
    <d v="1899-12-30T00:11:00"/>
    <x v="4"/>
    <s v="E"/>
    <x v="0"/>
    <x v="4"/>
    <x v="4"/>
    <x v="0"/>
    <x v="1"/>
    <x v="0"/>
    <x v="7"/>
    <n v="19"/>
    <x v="7"/>
    <x v="4"/>
  </r>
  <r>
    <s v="008021"/>
    <x v="1"/>
    <d v="2014-08-25T00:00:00"/>
    <s v="01:51 PM"/>
    <s v="02:09 PM"/>
    <d v="1899-12-30T00:18:00"/>
    <x v="0"/>
    <s v="A"/>
    <x v="0"/>
    <x v="4"/>
    <x v="3"/>
    <x v="0"/>
    <x v="1"/>
    <x v="0"/>
    <x v="8"/>
    <n v="13"/>
    <x v="1"/>
    <x v="6"/>
  </r>
  <r>
    <s v="008463"/>
    <x v="2"/>
    <d v="2014-08-26T00:00:00"/>
    <s v="05:43 PM"/>
    <s v="06:15 PM"/>
    <d v="1899-12-30T00:32:00"/>
    <x v="0"/>
    <s v="D"/>
    <x v="3"/>
    <x v="5"/>
    <x v="1"/>
    <x v="0"/>
    <x v="1"/>
    <x v="0"/>
    <x v="8"/>
    <n v="17"/>
    <x v="3"/>
    <x v="0"/>
  </r>
  <r>
    <s v="008877"/>
    <x v="3"/>
    <d v="2014-08-26T00:00:00"/>
    <s v="11:03 AM"/>
    <s v="11:37 AM"/>
    <d v="1899-12-30T00:34:00"/>
    <x v="4"/>
    <s v="G"/>
    <x v="0"/>
    <x v="1"/>
    <x v="5"/>
    <x v="0"/>
    <x v="1"/>
    <x v="0"/>
    <x v="8"/>
    <n v="11"/>
    <x v="8"/>
    <x v="0"/>
  </r>
  <r>
    <s v="008338"/>
    <x v="4"/>
    <d v="2014-08-27T00:00:00"/>
    <s v="02:13 PM"/>
    <s v="02:19 PM"/>
    <d v="1899-12-30T00:06:00"/>
    <x v="2"/>
    <s v="B"/>
    <x v="2"/>
    <x v="4"/>
    <x v="3"/>
    <x v="0"/>
    <x v="1"/>
    <x v="0"/>
    <x v="8"/>
    <n v="14"/>
    <x v="9"/>
    <x v="1"/>
  </r>
  <r>
    <s v="009073"/>
    <x v="5"/>
    <d v="2014-08-27T00:00:00"/>
    <s v="07:42 PM"/>
    <s v="08:00 PM"/>
    <d v="1899-12-30T00:18:00"/>
    <x v="3"/>
    <s v="A"/>
    <x v="1"/>
    <x v="3"/>
    <x v="2"/>
    <x v="0"/>
    <x v="1"/>
    <x v="0"/>
    <x v="8"/>
    <n v="19"/>
    <x v="7"/>
    <x v="1"/>
  </r>
  <r>
    <s v="009073"/>
    <x v="6"/>
    <d v="2014-08-28T00:00:00"/>
    <s v="10:50 AM"/>
    <s v="11:29 AM"/>
    <d v="1899-12-30T00:39:00"/>
    <x v="3"/>
    <s v="C"/>
    <x v="0"/>
    <x v="3"/>
    <x v="5"/>
    <x v="0"/>
    <x v="1"/>
    <x v="0"/>
    <x v="8"/>
    <n v="10"/>
    <x v="11"/>
    <x v="2"/>
  </r>
  <r>
    <s v="008399"/>
    <x v="7"/>
    <d v="2014-08-30T00:00:00"/>
    <s v="11:14 AM"/>
    <s v="11:27 AM"/>
    <d v="1899-12-30T00:13:00"/>
    <x v="2"/>
    <s v="C"/>
    <x v="1"/>
    <x v="4"/>
    <x v="3"/>
    <x v="0"/>
    <x v="1"/>
    <x v="0"/>
    <x v="8"/>
    <n v="11"/>
    <x v="8"/>
    <x v="3"/>
  </r>
  <r>
    <s v="008329"/>
    <x v="8"/>
    <d v="2014-08-31T00:00:00"/>
    <s v="02:55 PM"/>
    <s v="03:20 PM"/>
    <d v="1899-12-30T00:25:00"/>
    <x v="3"/>
    <s v="C"/>
    <x v="1"/>
    <x v="5"/>
    <x v="0"/>
    <x v="0"/>
    <x v="1"/>
    <x v="0"/>
    <x v="8"/>
    <n v="14"/>
    <x v="9"/>
    <x v="4"/>
  </r>
  <r>
    <s v="009073"/>
    <x v="9"/>
    <d v="2014-09-01T00:00:00"/>
    <s v="07:50 PM"/>
    <s v="07:57 PM"/>
    <d v="1899-12-30T00:07:00"/>
    <x v="3"/>
    <s v="G"/>
    <x v="2"/>
    <x v="5"/>
    <x v="3"/>
    <x v="0"/>
    <x v="2"/>
    <x v="0"/>
    <x v="9"/>
    <n v="19"/>
    <x v="7"/>
    <x v="6"/>
  </r>
  <r>
    <s v="008532"/>
    <x v="0"/>
    <d v="2014-09-02T00:00:00"/>
    <s v="10:15 AM"/>
    <s v="10:55 AM"/>
    <d v="1899-12-30T00:40:00"/>
    <x v="0"/>
    <s v="E"/>
    <x v="0"/>
    <x v="0"/>
    <x v="3"/>
    <x v="0"/>
    <x v="2"/>
    <x v="0"/>
    <x v="9"/>
    <n v="10"/>
    <x v="11"/>
    <x v="0"/>
  </r>
  <r>
    <s v="009098"/>
    <x v="1"/>
    <d v="2014-09-03T00:00:00"/>
    <s v="07:25 AM"/>
    <s v="07:48 AM"/>
    <d v="1899-12-30T00:23:00"/>
    <x v="3"/>
    <s v="A"/>
    <x v="1"/>
    <x v="4"/>
    <x v="0"/>
    <x v="0"/>
    <x v="2"/>
    <x v="0"/>
    <x v="9"/>
    <n v="7"/>
    <x v="14"/>
    <x v="1"/>
  </r>
  <r>
    <s v="008338"/>
    <x v="2"/>
    <d v="2014-09-04T00:00:00"/>
    <s v="12:21 PM"/>
    <s v="12:37 PM"/>
    <d v="1899-12-30T00:16:00"/>
    <x v="4"/>
    <s v="F"/>
    <x v="0"/>
    <x v="1"/>
    <x v="4"/>
    <x v="0"/>
    <x v="2"/>
    <x v="0"/>
    <x v="9"/>
    <n v="12"/>
    <x v="0"/>
    <x v="2"/>
  </r>
  <r>
    <s v="008338"/>
    <x v="3"/>
    <d v="2014-09-04T00:00:00"/>
    <s v="05:02 PM"/>
    <s v="05:51 PM"/>
    <d v="1899-12-30T00:49:00"/>
    <x v="3"/>
    <s v="F"/>
    <x v="3"/>
    <x v="5"/>
    <x v="2"/>
    <x v="0"/>
    <x v="2"/>
    <x v="0"/>
    <x v="9"/>
    <n v="17"/>
    <x v="3"/>
    <x v="2"/>
  </r>
  <r>
    <s v="008338"/>
    <x v="4"/>
    <d v="2014-09-04T00:00:00"/>
    <s v="08:42 AM"/>
    <s v="09:00 AM"/>
    <d v="1899-12-30T00:18:00"/>
    <x v="0"/>
    <s v="E"/>
    <x v="2"/>
    <x v="1"/>
    <x v="0"/>
    <x v="0"/>
    <x v="2"/>
    <x v="0"/>
    <x v="9"/>
    <n v="8"/>
    <x v="4"/>
    <x v="2"/>
  </r>
  <r>
    <s v="008338"/>
    <x v="5"/>
    <d v="2014-09-04T00:00:00"/>
    <s v="09:19 AM"/>
    <s v="09:31 AM"/>
    <d v="1899-12-30T00:12:00"/>
    <x v="2"/>
    <s v="F"/>
    <x v="3"/>
    <x v="2"/>
    <x v="0"/>
    <x v="0"/>
    <x v="2"/>
    <x v="0"/>
    <x v="9"/>
    <n v="9"/>
    <x v="6"/>
    <x v="2"/>
  </r>
  <r>
    <s v="008338"/>
    <x v="6"/>
    <d v="2014-09-04T00:00:00"/>
    <s v="12:21 PM"/>
    <s v="12:37 PM"/>
    <d v="1899-12-30T00:16:00"/>
    <x v="3"/>
    <s v="D"/>
    <x v="1"/>
    <x v="2"/>
    <x v="5"/>
    <x v="0"/>
    <x v="2"/>
    <x v="0"/>
    <x v="9"/>
    <n v="12"/>
    <x v="0"/>
    <x v="2"/>
  </r>
  <r>
    <s v="008399"/>
    <x v="7"/>
    <d v="2014-09-04T00:00:00"/>
    <s v="04:15 PM"/>
    <s v="04:32 PM"/>
    <d v="1899-12-30T00:17:00"/>
    <x v="1"/>
    <s v="E"/>
    <x v="1"/>
    <x v="1"/>
    <x v="2"/>
    <x v="0"/>
    <x v="2"/>
    <x v="0"/>
    <x v="9"/>
    <n v="16"/>
    <x v="13"/>
    <x v="2"/>
  </r>
  <r>
    <s v="008021"/>
    <x v="8"/>
    <d v="2014-09-05T00:00:00"/>
    <s v="04:17 PM"/>
    <s v="04:37 PM"/>
    <d v="1899-12-30T00:20:00"/>
    <x v="2"/>
    <s v="C"/>
    <x v="3"/>
    <x v="1"/>
    <x v="3"/>
    <x v="0"/>
    <x v="2"/>
    <x v="0"/>
    <x v="9"/>
    <n v="16"/>
    <x v="13"/>
    <x v="5"/>
  </r>
  <r>
    <s v="008877"/>
    <x v="9"/>
    <d v="2014-09-05T00:00:00"/>
    <s v="08:38 PM"/>
    <s v="08:42 PM"/>
    <d v="1899-12-30T00:04:00"/>
    <x v="4"/>
    <s v="E"/>
    <x v="0"/>
    <x v="4"/>
    <x v="3"/>
    <x v="0"/>
    <x v="2"/>
    <x v="0"/>
    <x v="9"/>
    <n v="20"/>
    <x v="16"/>
    <x v="5"/>
  </r>
  <r>
    <s v="008338"/>
    <x v="0"/>
    <d v="2014-09-06T00:00:00"/>
    <s v="09:30 AM"/>
    <s v="09:42 AM"/>
    <d v="1899-12-30T00:12:00"/>
    <x v="2"/>
    <s v="D"/>
    <x v="1"/>
    <x v="3"/>
    <x v="2"/>
    <x v="0"/>
    <x v="2"/>
    <x v="0"/>
    <x v="9"/>
    <n v="9"/>
    <x v="6"/>
    <x v="3"/>
  </r>
  <r>
    <s v="008399"/>
    <x v="1"/>
    <d v="2014-09-07T00:00:00"/>
    <s v="02:11 PM"/>
    <s v="02:25 PM"/>
    <d v="1899-12-30T00:14:00"/>
    <x v="1"/>
    <s v="A"/>
    <x v="3"/>
    <x v="5"/>
    <x v="3"/>
    <x v="0"/>
    <x v="2"/>
    <x v="0"/>
    <x v="9"/>
    <n v="14"/>
    <x v="9"/>
    <x v="4"/>
  </r>
  <r>
    <s v="008399"/>
    <x v="2"/>
    <d v="2014-09-07T00:00:00"/>
    <s v="06:37 PM"/>
    <s v="06:55 PM"/>
    <d v="1899-12-30T00:18:00"/>
    <x v="0"/>
    <s v="F"/>
    <x v="2"/>
    <x v="3"/>
    <x v="2"/>
    <x v="0"/>
    <x v="2"/>
    <x v="0"/>
    <x v="9"/>
    <n v="18"/>
    <x v="10"/>
    <x v="4"/>
  </r>
  <r>
    <s v="008399"/>
    <x v="3"/>
    <d v="2014-09-07T00:00:00"/>
    <s v="01:26 PM"/>
    <s v="01:37 PM"/>
    <d v="1899-12-30T00:11:00"/>
    <x v="3"/>
    <s v="A"/>
    <x v="3"/>
    <x v="0"/>
    <x v="3"/>
    <x v="0"/>
    <x v="2"/>
    <x v="0"/>
    <x v="9"/>
    <n v="13"/>
    <x v="1"/>
    <x v="4"/>
  </r>
  <r>
    <s v="007813"/>
    <x v="4"/>
    <d v="2014-09-07T00:00:00"/>
    <s v="04:45 PM"/>
    <s v="05:15 PM"/>
    <d v="1899-12-30T00:30:00"/>
    <x v="2"/>
    <s v="G"/>
    <x v="1"/>
    <x v="0"/>
    <x v="0"/>
    <x v="0"/>
    <x v="2"/>
    <x v="0"/>
    <x v="9"/>
    <n v="16"/>
    <x v="13"/>
    <x v="4"/>
  </r>
  <r>
    <s v="009073"/>
    <x v="5"/>
    <d v="2014-09-07T00:00:00"/>
    <s v="06:59 PM"/>
    <s v="07:11 PM"/>
    <d v="1899-12-30T00:12:00"/>
    <x v="0"/>
    <s v="C"/>
    <x v="1"/>
    <x v="1"/>
    <x v="4"/>
    <x v="0"/>
    <x v="2"/>
    <x v="0"/>
    <x v="9"/>
    <n v="18"/>
    <x v="10"/>
    <x v="4"/>
  </r>
  <r>
    <s v="008463"/>
    <x v="6"/>
    <d v="2014-09-08T00:00:00"/>
    <s v="03:42 PM"/>
    <s v="04:22 PM"/>
    <d v="1899-12-30T00:40:00"/>
    <x v="1"/>
    <s v="E"/>
    <x v="3"/>
    <x v="0"/>
    <x v="3"/>
    <x v="0"/>
    <x v="2"/>
    <x v="0"/>
    <x v="10"/>
    <n v="15"/>
    <x v="2"/>
    <x v="6"/>
  </r>
  <r>
    <s v="008463"/>
    <x v="7"/>
    <d v="2014-09-08T00:00:00"/>
    <s v="06:25 PM"/>
    <s v="07:21 PM"/>
    <d v="1899-12-30T00:56:00"/>
    <x v="4"/>
    <s v="E"/>
    <x v="3"/>
    <x v="4"/>
    <x v="5"/>
    <x v="0"/>
    <x v="2"/>
    <x v="0"/>
    <x v="10"/>
    <n v="18"/>
    <x v="10"/>
    <x v="6"/>
  </r>
  <r>
    <s v="008877"/>
    <x v="8"/>
    <d v="2014-09-09T00:00:00"/>
    <s v="09:26 PM"/>
    <s v="10:04 PM"/>
    <d v="1899-12-30T00:38:00"/>
    <x v="2"/>
    <s v="B"/>
    <x v="0"/>
    <x v="3"/>
    <x v="0"/>
    <x v="0"/>
    <x v="2"/>
    <x v="0"/>
    <x v="10"/>
    <n v="21"/>
    <x v="5"/>
    <x v="0"/>
  </r>
  <r>
    <s v="008877"/>
    <x v="9"/>
    <d v="2014-09-10T00:00:00"/>
    <s v="09:09 PM"/>
    <s v="09:23 PM"/>
    <d v="1899-12-30T00:14:00"/>
    <x v="0"/>
    <s v="F"/>
    <x v="1"/>
    <x v="2"/>
    <x v="4"/>
    <x v="0"/>
    <x v="2"/>
    <x v="0"/>
    <x v="10"/>
    <n v="21"/>
    <x v="5"/>
    <x v="1"/>
  </r>
  <r>
    <s v="009073"/>
    <x v="0"/>
    <d v="2014-09-10T00:00:00"/>
    <s v="09:29 AM"/>
    <s v="09:34 AM"/>
    <d v="1899-12-30T00:05:00"/>
    <x v="2"/>
    <s v="D"/>
    <x v="0"/>
    <x v="5"/>
    <x v="1"/>
    <x v="0"/>
    <x v="2"/>
    <x v="0"/>
    <x v="10"/>
    <n v="9"/>
    <x v="6"/>
    <x v="1"/>
  </r>
  <r>
    <s v="009073"/>
    <x v="1"/>
    <d v="2014-09-10T00:00:00"/>
    <s v="01:21 PM"/>
    <s v="01:25 PM"/>
    <d v="1899-12-30T00:04:00"/>
    <x v="3"/>
    <s v="B"/>
    <x v="3"/>
    <x v="5"/>
    <x v="2"/>
    <x v="0"/>
    <x v="2"/>
    <x v="0"/>
    <x v="10"/>
    <n v="13"/>
    <x v="1"/>
    <x v="1"/>
  </r>
  <r>
    <s v="009073"/>
    <x v="2"/>
    <d v="2014-09-11T00:00:00"/>
    <s v="06:03 PM"/>
    <s v="06:54 PM"/>
    <d v="1899-12-30T00:51:00"/>
    <x v="2"/>
    <s v="F"/>
    <x v="3"/>
    <x v="0"/>
    <x v="4"/>
    <x v="0"/>
    <x v="2"/>
    <x v="0"/>
    <x v="10"/>
    <n v="18"/>
    <x v="10"/>
    <x v="2"/>
  </r>
  <r>
    <s v="009073"/>
    <x v="3"/>
    <d v="2014-09-11T00:00:00"/>
    <s v="06:55 PM"/>
    <s v="07:29 PM"/>
    <d v="1899-12-30T00:34:00"/>
    <x v="1"/>
    <s v="B"/>
    <x v="1"/>
    <x v="0"/>
    <x v="0"/>
    <x v="0"/>
    <x v="2"/>
    <x v="0"/>
    <x v="10"/>
    <n v="18"/>
    <x v="10"/>
    <x v="2"/>
  </r>
  <r>
    <s v="008399"/>
    <x v="4"/>
    <d v="2014-09-12T00:00:00"/>
    <s v="10:03 AM"/>
    <s v="10:36 AM"/>
    <d v="1899-12-30T00:33:00"/>
    <x v="0"/>
    <s v="C"/>
    <x v="0"/>
    <x v="1"/>
    <x v="2"/>
    <x v="0"/>
    <x v="2"/>
    <x v="0"/>
    <x v="10"/>
    <n v="10"/>
    <x v="11"/>
    <x v="5"/>
  </r>
  <r>
    <s v="009073"/>
    <x v="5"/>
    <d v="2014-09-12T00:00:00"/>
    <s v="03:23 PM"/>
    <s v="04:22 PM"/>
    <d v="1899-12-30T00:59:00"/>
    <x v="0"/>
    <s v="C"/>
    <x v="3"/>
    <x v="1"/>
    <x v="0"/>
    <x v="0"/>
    <x v="2"/>
    <x v="0"/>
    <x v="10"/>
    <n v="15"/>
    <x v="2"/>
    <x v="5"/>
  </r>
  <r>
    <s v="009073"/>
    <x v="6"/>
    <d v="2014-09-13T00:00:00"/>
    <s v="10:08 AM"/>
    <s v="11:00 AM"/>
    <d v="1899-12-30T00:52:00"/>
    <x v="4"/>
    <s v="G"/>
    <x v="1"/>
    <x v="5"/>
    <x v="4"/>
    <x v="0"/>
    <x v="2"/>
    <x v="0"/>
    <x v="10"/>
    <n v="10"/>
    <x v="11"/>
    <x v="3"/>
  </r>
  <r>
    <s v="009073"/>
    <x v="7"/>
    <d v="2014-09-13T00:00:00"/>
    <s v="11:15 PM"/>
    <s v="11:34 PM"/>
    <d v="1899-12-30T00:19:00"/>
    <x v="3"/>
    <s v="F"/>
    <x v="2"/>
    <x v="5"/>
    <x v="0"/>
    <x v="0"/>
    <x v="2"/>
    <x v="0"/>
    <x v="10"/>
    <n v="23"/>
    <x v="17"/>
    <x v="3"/>
  </r>
  <r>
    <s v="009073"/>
    <x v="8"/>
    <d v="2014-09-14T00:00:00"/>
    <s v="07:45 PM"/>
    <s v="08:27 PM"/>
    <d v="1899-12-30T00:42:00"/>
    <x v="0"/>
    <s v="B"/>
    <x v="0"/>
    <x v="4"/>
    <x v="2"/>
    <x v="0"/>
    <x v="2"/>
    <x v="0"/>
    <x v="10"/>
    <n v="19"/>
    <x v="7"/>
    <x v="4"/>
  </r>
  <r>
    <s v="009073"/>
    <x v="9"/>
    <d v="2014-09-14T00:00:00"/>
    <s v="06:52 PM"/>
    <s v="06:55 PM"/>
    <d v="1899-12-30T00:03:00"/>
    <x v="3"/>
    <s v="D"/>
    <x v="2"/>
    <x v="2"/>
    <x v="2"/>
    <x v="0"/>
    <x v="2"/>
    <x v="0"/>
    <x v="10"/>
    <n v="18"/>
    <x v="10"/>
    <x v="4"/>
  </r>
  <r>
    <s v="009073"/>
    <x v="0"/>
    <d v="2014-09-15T00:00:00"/>
    <s v="09:50 AM"/>
    <s v="10:02 AM"/>
    <d v="1899-12-30T00:12:00"/>
    <x v="4"/>
    <s v="B"/>
    <x v="3"/>
    <x v="5"/>
    <x v="2"/>
    <x v="0"/>
    <x v="2"/>
    <x v="0"/>
    <x v="11"/>
    <n v="9"/>
    <x v="6"/>
    <x v="6"/>
  </r>
  <r>
    <s v="009073"/>
    <x v="1"/>
    <d v="2014-09-15T00:00:00"/>
    <s v="04:32 PM"/>
    <s v="05:38 PM"/>
    <d v="1899-12-30T01:06:00"/>
    <x v="3"/>
    <s v="F"/>
    <x v="3"/>
    <x v="3"/>
    <x v="1"/>
    <x v="0"/>
    <x v="2"/>
    <x v="0"/>
    <x v="11"/>
    <n v="16"/>
    <x v="13"/>
    <x v="6"/>
  </r>
  <r>
    <s v="008399"/>
    <x v="2"/>
    <d v="2014-09-16T00:00:00"/>
    <s v="07:13 PM"/>
    <s v="07:34 PM"/>
    <d v="1899-12-30T00:21:00"/>
    <x v="1"/>
    <s v="E"/>
    <x v="2"/>
    <x v="2"/>
    <x v="0"/>
    <x v="0"/>
    <x v="2"/>
    <x v="0"/>
    <x v="11"/>
    <n v="19"/>
    <x v="7"/>
    <x v="0"/>
  </r>
  <r>
    <s v="008399"/>
    <x v="3"/>
    <d v="2014-09-17T00:00:00"/>
    <s v="09:21 AM"/>
    <s v="10:18 AM"/>
    <d v="1899-12-30T00:57:00"/>
    <x v="2"/>
    <s v="A"/>
    <x v="0"/>
    <x v="0"/>
    <x v="1"/>
    <x v="0"/>
    <x v="2"/>
    <x v="0"/>
    <x v="11"/>
    <n v="9"/>
    <x v="6"/>
    <x v="1"/>
  </r>
  <r>
    <s v="007813"/>
    <x v="4"/>
    <d v="2014-09-17T00:00:00"/>
    <s v="07:06 PM"/>
    <s v="07:56 PM"/>
    <d v="1899-12-30T00:50:00"/>
    <x v="1"/>
    <s v="F"/>
    <x v="0"/>
    <x v="2"/>
    <x v="1"/>
    <x v="0"/>
    <x v="2"/>
    <x v="0"/>
    <x v="11"/>
    <n v="19"/>
    <x v="7"/>
    <x v="1"/>
  </r>
  <r>
    <s v="008532"/>
    <x v="5"/>
    <d v="2014-09-17T00:00:00"/>
    <s v="02:50 PM"/>
    <s v="02:55 PM"/>
    <d v="1899-12-30T00:05:00"/>
    <x v="4"/>
    <s v="F"/>
    <x v="2"/>
    <x v="2"/>
    <x v="5"/>
    <x v="0"/>
    <x v="2"/>
    <x v="0"/>
    <x v="11"/>
    <n v="14"/>
    <x v="9"/>
    <x v="1"/>
  </r>
  <r>
    <s v="008399"/>
    <x v="6"/>
    <d v="2014-09-18T00:00:00"/>
    <s v="10:17 AM"/>
    <s v="10:38 AM"/>
    <d v="1899-12-30T00:21:00"/>
    <x v="0"/>
    <s v="F"/>
    <x v="3"/>
    <x v="0"/>
    <x v="2"/>
    <x v="0"/>
    <x v="2"/>
    <x v="0"/>
    <x v="11"/>
    <n v="10"/>
    <x v="11"/>
    <x v="2"/>
  </r>
  <r>
    <s v="007813"/>
    <x v="7"/>
    <d v="2014-09-18T00:00:00"/>
    <s v="02:18 PM"/>
    <s v="02:51 PM"/>
    <d v="1899-12-30T00:33:00"/>
    <x v="0"/>
    <s v="C"/>
    <x v="1"/>
    <x v="0"/>
    <x v="1"/>
    <x v="0"/>
    <x v="2"/>
    <x v="0"/>
    <x v="11"/>
    <n v="14"/>
    <x v="9"/>
    <x v="2"/>
  </r>
  <r>
    <s v="008291"/>
    <x v="8"/>
    <d v="2014-09-18T00:00:00"/>
    <s v="09:07 PM"/>
    <s v="09:42 PM"/>
    <d v="1899-12-30T00:35:00"/>
    <x v="3"/>
    <s v="E"/>
    <x v="2"/>
    <x v="1"/>
    <x v="0"/>
    <x v="0"/>
    <x v="2"/>
    <x v="0"/>
    <x v="11"/>
    <n v="21"/>
    <x v="5"/>
    <x v="2"/>
  </r>
  <r>
    <s v="006847"/>
    <x v="9"/>
    <d v="2014-09-19T00:00:00"/>
    <s v="11:47 AM"/>
    <s v="12:17 PM"/>
    <d v="1899-12-30T00:30:00"/>
    <x v="2"/>
    <s v="F"/>
    <x v="0"/>
    <x v="5"/>
    <x v="1"/>
    <x v="0"/>
    <x v="2"/>
    <x v="0"/>
    <x v="11"/>
    <n v="11"/>
    <x v="8"/>
    <x v="5"/>
  </r>
  <r>
    <s v="008234"/>
    <x v="0"/>
    <d v="2014-09-19T00:00:00"/>
    <s v="08:20 AM"/>
    <s v="08:35 AM"/>
    <d v="1899-12-30T00:15:00"/>
    <x v="2"/>
    <s v="C"/>
    <x v="2"/>
    <x v="5"/>
    <x v="5"/>
    <x v="0"/>
    <x v="2"/>
    <x v="0"/>
    <x v="11"/>
    <n v="8"/>
    <x v="4"/>
    <x v="5"/>
  </r>
  <r>
    <s v="009075"/>
    <x v="1"/>
    <d v="2014-09-20T00:00:00"/>
    <s v="07:21 PM"/>
    <s v="07:33 PM"/>
    <d v="1899-12-30T00:12:00"/>
    <x v="0"/>
    <s v="B"/>
    <x v="2"/>
    <x v="1"/>
    <x v="0"/>
    <x v="0"/>
    <x v="2"/>
    <x v="0"/>
    <x v="11"/>
    <n v="19"/>
    <x v="7"/>
    <x v="3"/>
  </r>
  <r>
    <s v="008877"/>
    <x v="2"/>
    <d v="2014-09-21T00:00:00"/>
    <s v="08:15 PM"/>
    <s v="08:35 PM"/>
    <d v="1899-12-30T00:20:00"/>
    <x v="1"/>
    <s v="A"/>
    <x v="2"/>
    <x v="2"/>
    <x v="1"/>
    <x v="0"/>
    <x v="2"/>
    <x v="0"/>
    <x v="11"/>
    <n v="20"/>
    <x v="16"/>
    <x v="4"/>
  </r>
  <r>
    <s v="009073"/>
    <x v="3"/>
    <d v="2014-09-22T00:00:00"/>
    <s v="07:33 PM"/>
    <s v="07:41 PM"/>
    <d v="1899-12-30T00:08:00"/>
    <x v="3"/>
    <s v="A"/>
    <x v="1"/>
    <x v="2"/>
    <x v="3"/>
    <x v="0"/>
    <x v="2"/>
    <x v="0"/>
    <x v="12"/>
    <n v="19"/>
    <x v="7"/>
    <x v="6"/>
  </r>
  <r>
    <s v="008532"/>
    <x v="4"/>
    <d v="2014-09-23T00:00:00"/>
    <s v="10:03 AM"/>
    <s v="10:18 AM"/>
    <d v="1899-12-30T00:15:00"/>
    <x v="4"/>
    <s v="A"/>
    <x v="0"/>
    <x v="4"/>
    <x v="3"/>
    <x v="0"/>
    <x v="2"/>
    <x v="0"/>
    <x v="12"/>
    <n v="10"/>
    <x v="11"/>
    <x v="0"/>
  </r>
  <r>
    <s v="008291"/>
    <x v="5"/>
    <d v="2014-09-24T00:00:00"/>
    <s v="01:28 PM"/>
    <s v="01:47 PM"/>
    <d v="1899-12-30T00:19:00"/>
    <x v="1"/>
    <s v="D"/>
    <x v="0"/>
    <x v="4"/>
    <x v="1"/>
    <x v="0"/>
    <x v="2"/>
    <x v="0"/>
    <x v="12"/>
    <n v="13"/>
    <x v="1"/>
    <x v="1"/>
  </r>
  <r>
    <s v="009098"/>
    <x v="6"/>
    <d v="2014-09-25T00:00:00"/>
    <s v="05:33 AM"/>
    <s v="05:59 AM"/>
    <d v="1899-12-30T00:26:00"/>
    <x v="4"/>
    <s v="B"/>
    <x v="2"/>
    <x v="1"/>
    <x v="5"/>
    <x v="0"/>
    <x v="2"/>
    <x v="0"/>
    <x v="12"/>
    <n v="5"/>
    <x v="18"/>
    <x v="2"/>
  </r>
  <r>
    <s v="008983"/>
    <x v="7"/>
    <d v="2014-09-26T00:00:00"/>
    <s v="05:03 PM"/>
    <s v="05:16 PM"/>
    <d v="1899-12-30T00:13:00"/>
    <x v="1"/>
    <s v="B"/>
    <x v="3"/>
    <x v="2"/>
    <x v="4"/>
    <x v="0"/>
    <x v="2"/>
    <x v="0"/>
    <x v="12"/>
    <n v="17"/>
    <x v="3"/>
    <x v="5"/>
  </r>
  <r>
    <s v="007813"/>
    <x v="8"/>
    <d v="2014-09-26T00:00:00"/>
    <s v="07:33 AM"/>
    <s v="07:58 AM"/>
    <d v="1899-12-30T00:25:00"/>
    <x v="0"/>
    <s v="G"/>
    <x v="3"/>
    <x v="3"/>
    <x v="1"/>
    <x v="0"/>
    <x v="2"/>
    <x v="0"/>
    <x v="12"/>
    <n v="7"/>
    <x v="14"/>
    <x v="5"/>
  </r>
  <r>
    <s v="008463"/>
    <x v="9"/>
    <d v="2014-09-26T00:00:00"/>
    <s v="02:22 PM"/>
    <s v="02:33 PM"/>
    <d v="1899-12-30T00:11:00"/>
    <x v="0"/>
    <s v="E"/>
    <x v="0"/>
    <x v="4"/>
    <x v="2"/>
    <x v="0"/>
    <x v="2"/>
    <x v="0"/>
    <x v="12"/>
    <n v="14"/>
    <x v="9"/>
    <x v="5"/>
  </r>
  <r>
    <s v="008877"/>
    <x v="0"/>
    <d v="2014-09-26T00:00:00"/>
    <s v="09:14 PM"/>
    <s v="09:40 PM"/>
    <d v="1899-12-30T00:26:00"/>
    <x v="0"/>
    <s v="G"/>
    <x v="1"/>
    <x v="2"/>
    <x v="5"/>
    <x v="0"/>
    <x v="2"/>
    <x v="0"/>
    <x v="12"/>
    <n v="21"/>
    <x v="5"/>
    <x v="5"/>
  </r>
  <r>
    <s v="009073"/>
    <x v="1"/>
    <d v="2014-09-26T00:00:00"/>
    <s v="07:37 PM"/>
    <s v="07:39 PM"/>
    <d v="1899-12-30T00:02:00"/>
    <x v="2"/>
    <s v="A"/>
    <x v="1"/>
    <x v="5"/>
    <x v="0"/>
    <x v="0"/>
    <x v="2"/>
    <x v="0"/>
    <x v="12"/>
    <n v="19"/>
    <x v="7"/>
    <x v="5"/>
  </r>
  <r>
    <s v="008532"/>
    <x v="2"/>
    <d v="2014-09-29T00:00:00"/>
    <s v="06:28 PM"/>
    <s v="06:45 PM"/>
    <d v="1899-12-30T00:17:00"/>
    <x v="2"/>
    <s v="E"/>
    <x v="2"/>
    <x v="0"/>
    <x v="3"/>
    <x v="0"/>
    <x v="2"/>
    <x v="0"/>
    <x v="13"/>
    <n v="18"/>
    <x v="10"/>
    <x v="6"/>
  </r>
  <r>
    <s v="009073"/>
    <x v="3"/>
    <d v="2014-10-01T00:00:00"/>
    <s v="12:35 PM"/>
    <s v="12:41 PM"/>
    <d v="1899-12-30T00:06:00"/>
    <x v="1"/>
    <s v="C"/>
    <x v="1"/>
    <x v="3"/>
    <x v="2"/>
    <x v="1"/>
    <x v="3"/>
    <x v="0"/>
    <x v="13"/>
    <n v="12"/>
    <x v="0"/>
    <x v="1"/>
  </r>
  <r>
    <s v="008329"/>
    <x v="4"/>
    <d v="2014-10-01T00:00:00"/>
    <s v="04:47 PM"/>
    <s v="05:24 PM"/>
    <d v="1899-12-30T00:37:00"/>
    <x v="2"/>
    <s v="C"/>
    <x v="1"/>
    <x v="0"/>
    <x v="5"/>
    <x v="1"/>
    <x v="3"/>
    <x v="0"/>
    <x v="13"/>
    <n v="16"/>
    <x v="13"/>
    <x v="1"/>
  </r>
  <r>
    <s v="008532"/>
    <x v="5"/>
    <d v="2014-10-02T00:00:00"/>
    <s v="05:17 PM"/>
    <s v="05:21 PM"/>
    <d v="1899-12-30T00:04:00"/>
    <x v="0"/>
    <s v="D"/>
    <x v="3"/>
    <x v="3"/>
    <x v="2"/>
    <x v="1"/>
    <x v="3"/>
    <x v="0"/>
    <x v="13"/>
    <n v="17"/>
    <x v="3"/>
    <x v="2"/>
  </r>
  <r>
    <s v="008399"/>
    <x v="6"/>
    <d v="2014-10-03T00:00:00"/>
    <s v="06:47 PM"/>
    <s v="07:15 PM"/>
    <d v="1899-12-30T00:28:00"/>
    <x v="4"/>
    <s v="D"/>
    <x v="2"/>
    <x v="1"/>
    <x v="4"/>
    <x v="1"/>
    <x v="3"/>
    <x v="0"/>
    <x v="13"/>
    <n v="18"/>
    <x v="10"/>
    <x v="5"/>
  </r>
  <r>
    <s v="009073"/>
    <x v="7"/>
    <d v="2014-10-03T00:00:00"/>
    <s v="10:58 AM"/>
    <s v="11:05 AM"/>
    <d v="1899-12-30T00:07:00"/>
    <x v="0"/>
    <s v="B"/>
    <x v="0"/>
    <x v="1"/>
    <x v="2"/>
    <x v="1"/>
    <x v="3"/>
    <x v="0"/>
    <x v="13"/>
    <n v="10"/>
    <x v="11"/>
    <x v="5"/>
  </r>
  <r>
    <s v="009073"/>
    <x v="8"/>
    <d v="2014-10-03T00:00:00"/>
    <s v="06:19 PM"/>
    <s v="06:28 PM"/>
    <d v="1899-12-30T00:09:00"/>
    <x v="0"/>
    <s v="G"/>
    <x v="1"/>
    <x v="1"/>
    <x v="2"/>
    <x v="1"/>
    <x v="3"/>
    <x v="0"/>
    <x v="13"/>
    <n v="18"/>
    <x v="10"/>
    <x v="5"/>
  </r>
  <r>
    <s v="009098"/>
    <x v="9"/>
    <d v="2014-10-04T00:00:00"/>
    <s v="07:48 PM"/>
    <s v="08:09 PM"/>
    <d v="1899-12-30T00:21:00"/>
    <x v="1"/>
    <s v="E"/>
    <x v="1"/>
    <x v="2"/>
    <x v="1"/>
    <x v="1"/>
    <x v="3"/>
    <x v="0"/>
    <x v="13"/>
    <n v="19"/>
    <x v="7"/>
    <x v="3"/>
  </r>
  <r>
    <s v="008338"/>
    <x v="0"/>
    <d v="2014-10-05T00:00:00"/>
    <s v="09:19 PM"/>
    <s v="10:00 PM"/>
    <d v="1899-12-30T00:41:00"/>
    <x v="3"/>
    <s v="G"/>
    <x v="0"/>
    <x v="1"/>
    <x v="0"/>
    <x v="1"/>
    <x v="3"/>
    <x v="0"/>
    <x v="13"/>
    <n v="21"/>
    <x v="5"/>
    <x v="4"/>
  </r>
  <r>
    <s v="009098"/>
    <x v="1"/>
    <d v="2014-10-05T00:00:00"/>
    <s v="08:52 AM"/>
    <s v="09:07 AM"/>
    <d v="1899-12-30T00:15:00"/>
    <x v="3"/>
    <s v="E"/>
    <x v="3"/>
    <x v="3"/>
    <x v="4"/>
    <x v="1"/>
    <x v="3"/>
    <x v="0"/>
    <x v="13"/>
    <n v="8"/>
    <x v="4"/>
    <x v="4"/>
  </r>
  <r>
    <s v="008338"/>
    <x v="2"/>
    <d v="2014-10-06T00:00:00"/>
    <s v="05:06 PM"/>
    <s v="05:30 PM"/>
    <d v="1899-12-30T00:24:00"/>
    <x v="0"/>
    <s v="C"/>
    <x v="1"/>
    <x v="5"/>
    <x v="0"/>
    <x v="1"/>
    <x v="3"/>
    <x v="0"/>
    <x v="14"/>
    <n v="17"/>
    <x v="3"/>
    <x v="6"/>
  </r>
  <r>
    <s v="007813"/>
    <x v="3"/>
    <d v="2014-10-06T00:00:00"/>
    <s v="01:42 PM"/>
    <s v="01:58 PM"/>
    <d v="1899-12-30T00:16:00"/>
    <x v="4"/>
    <s v="C"/>
    <x v="3"/>
    <x v="0"/>
    <x v="4"/>
    <x v="1"/>
    <x v="3"/>
    <x v="0"/>
    <x v="14"/>
    <n v="13"/>
    <x v="1"/>
    <x v="6"/>
  </r>
  <r>
    <s v="008877"/>
    <x v="4"/>
    <d v="2014-10-06T00:00:00"/>
    <s v="05:14 PM"/>
    <s v="05:32 PM"/>
    <d v="1899-12-30T00:18:00"/>
    <x v="4"/>
    <s v="E"/>
    <x v="2"/>
    <x v="1"/>
    <x v="4"/>
    <x v="1"/>
    <x v="3"/>
    <x v="0"/>
    <x v="14"/>
    <n v="17"/>
    <x v="3"/>
    <x v="6"/>
  </r>
  <r>
    <s v="009073"/>
    <x v="5"/>
    <d v="2014-10-07T00:00:00"/>
    <s v="08:06 AM"/>
    <s v="08:16 AM"/>
    <d v="1899-12-30T00:10:00"/>
    <x v="4"/>
    <s v="F"/>
    <x v="0"/>
    <x v="3"/>
    <x v="2"/>
    <x v="1"/>
    <x v="3"/>
    <x v="0"/>
    <x v="14"/>
    <n v="8"/>
    <x v="4"/>
    <x v="0"/>
  </r>
  <r>
    <s v="008877"/>
    <x v="6"/>
    <d v="2014-10-08T00:00:00"/>
    <s v="01:55 PM"/>
    <s v="02:27 PM"/>
    <d v="1899-12-30T00:32:00"/>
    <x v="2"/>
    <s v="F"/>
    <x v="3"/>
    <x v="3"/>
    <x v="3"/>
    <x v="1"/>
    <x v="3"/>
    <x v="0"/>
    <x v="14"/>
    <n v="13"/>
    <x v="1"/>
    <x v="1"/>
  </r>
  <r>
    <s v="008329"/>
    <x v="7"/>
    <d v="2014-10-09T00:00:00"/>
    <s v="08:30 PM"/>
    <s v="08:49 PM"/>
    <d v="1899-12-30T00:19:00"/>
    <x v="2"/>
    <s v="C"/>
    <x v="0"/>
    <x v="0"/>
    <x v="3"/>
    <x v="1"/>
    <x v="3"/>
    <x v="0"/>
    <x v="14"/>
    <n v="20"/>
    <x v="16"/>
    <x v="2"/>
  </r>
  <r>
    <s v="008877"/>
    <x v="8"/>
    <d v="2014-10-11T00:00:00"/>
    <s v="02:58 PM"/>
    <s v="03:13 PM"/>
    <d v="1899-12-30T00:15:00"/>
    <x v="2"/>
    <s v="E"/>
    <x v="0"/>
    <x v="1"/>
    <x v="3"/>
    <x v="1"/>
    <x v="3"/>
    <x v="0"/>
    <x v="14"/>
    <n v="14"/>
    <x v="9"/>
    <x v="3"/>
  </r>
  <r>
    <s v="009098"/>
    <x v="9"/>
    <d v="2014-10-13T00:00:00"/>
    <s v="07:15 AM"/>
    <s v="08:02 AM"/>
    <d v="1899-12-30T00:47:00"/>
    <x v="0"/>
    <s v="B"/>
    <x v="1"/>
    <x v="3"/>
    <x v="1"/>
    <x v="1"/>
    <x v="3"/>
    <x v="0"/>
    <x v="15"/>
    <n v="7"/>
    <x v="14"/>
    <x v="6"/>
  </r>
  <r>
    <s v="008291"/>
    <x v="0"/>
    <d v="2014-10-13T00:00:00"/>
    <s v="07:18 PM"/>
    <s v="07:46 PM"/>
    <d v="1899-12-30T00:28:00"/>
    <x v="2"/>
    <s v="A"/>
    <x v="2"/>
    <x v="2"/>
    <x v="2"/>
    <x v="1"/>
    <x v="3"/>
    <x v="0"/>
    <x v="15"/>
    <n v="19"/>
    <x v="7"/>
    <x v="6"/>
  </r>
  <r>
    <s v="009073"/>
    <x v="1"/>
    <d v="2014-10-14T00:00:00"/>
    <s v="08:21 AM"/>
    <s v="08:29 AM"/>
    <d v="1899-12-30T00:08:00"/>
    <x v="2"/>
    <s v="B"/>
    <x v="2"/>
    <x v="0"/>
    <x v="2"/>
    <x v="1"/>
    <x v="3"/>
    <x v="0"/>
    <x v="15"/>
    <n v="8"/>
    <x v="4"/>
    <x v="0"/>
  </r>
  <r>
    <s v="007813"/>
    <x v="2"/>
    <d v="2014-10-15T00:00:00"/>
    <s v="10:11 AM"/>
    <s v="10:33 AM"/>
    <d v="1899-12-30T00:22:00"/>
    <x v="4"/>
    <s v="D"/>
    <x v="2"/>
    <x v="1"/>
    <x v="4"/>
    <x v="1"/>
    <x v="3"/>
    <x v="0"/>
    <x v="15"/>
    <n v="10"/>
    <x v="11"/>
    <x v="1"/>
  </r>
  <r>
    <s v="004937"/>
    <x v="3"/>
    <d v="2014-10-15T00:00:00"/>
    <s v="01:07 PM"/>
    <s v="01:11 PM"/>
    <d v="1899-12-30T00:04:00"/>
    <x v="4"/>
    <s v="A"/>
    <x v="1"/>
    <x v="4"/>
    <x v="4"/>
    <x v="1"/>
    <x v="3"/>
    <x v="0"/>
    <x v="15"/>
    <n v="13"/>
    <x v="1"/>
    <x v="1"/>
  </r>
  <r>
    <s v="009073"/>
    <x v="4"/>
    <d v="2014-10-16T00:00:00"/>
    <s v="10:33 AM"/>
    <s v="10:50 AM"/>
    <d v="1899-12-30T00:17:00"/>
    <x v="2"/>
    <s v="G"/>
    <x v="2"/>
    <x v="2"/>
    <x v="0"/>
    <x v="1"/>
    <x v="3"/>
    <x v="0"/>
    <x v="15"/>
    <n v="10"/>
    <x v="11"/>
    <x v="2"/>
  </r>
  <r>
    <s v="008399"/>
    <x v="5"/>
    <d v="2014-10-17T00:00:00"/>
    <s v="11:11 AM"/>
    <s v="11:17 AM"/>
    <d v="1899-12-30T00:06:00"/>
    <x v="4"/>
    <s v="G"/>
    <x v="0"/>
    <x v="2"/>
    <x v="5"/>
    <x v="1"/>
    <x v="3"/>
    <x v="0"/>
    <x v="15"/>
    <n v="11"/>
    <x v="8"/>
    <x v="5"/>
  </r>
  <r>
    <s v="007813"/>
    <x v="6"/>
    <d v="2014-10-21T00:00:00"/>
    <s v="02:48 PM"/>
    <s v="03:09 PM"/>
    <d v="1899-12-30T00:21:00"/>
    <x v="2"/>
    <s v="F"/>
    <x v="0"/>
    <x v="2"/>
    <x v="0"/>
    <x v="1"/>
    <x v="3"/>
    <x v="0"/>
    <x v="16"/>
    <n v="14"/>
    <x v="9"/>
    <x v="0"/>
  </r>
  <r>
    <s v="009073"/>
    <x v="7"/>
    <d v="2014-10-21T00:00:00"/>
    <s v="11:44 AM"/>
    <s v="12:02 PM"/>
    <d v="1899-12-30T00:18:00"/>
    <x v="3"/>
    <s v="F"/>
    <x v="0"/>
    <x v="2"/>
    <x v="3"/>
    <x v="1"/>
    <x v="3"/>
    <x v="0"/>
    <x v="16"/>
    <n v="11"/>
    <x v="8"/>
    <x v="0"/>
  </r>
  <r>
    <s v="008493"/>
    <x v="8"/>
    <d v="2014-10-22T00:00:00"/>
    <s v="12:48 PM"/>
    <s v="01:07 PM"/>
    <d v="1899-12-30T00:19:00"/>
    <x v="0"/>
    <s v="A"/>
    <x v="3"/>
    <x v="0"/>
    <x v="2"/>
    <x v="1"/>
    <x v="3"/>
    <x v="0"/>
    <x v="16"/>
    <n v="12"/>
    <x v="0"/>
    <x v="1"/>
  </r>
  <r>
    <s v="009271"/>
    <x v="9"/>
    <d v="2014-10-22T00:00:00"/>
    <s v="06:56 PM"/>
    <s v="07:39 PM"/>
    <d v="1899-12-30T00:43:00"/>
    <x v="1"/>
    <s v="D"/>
    <x v="3"/>
    <x v="2"/>
    <x v="2"/>
    <x v="1"/>
    <x v="3"/>
    <x v="0"/>
    <x v="16"/>
    <n v="18"/>
    <x v="10"/>
    <x v="1"/>
  </r>
  <r>
    <s v="008021"/>
    <x v="0"/>
    <d v="2014-10-23T00:00:00"/>
    <s v="06:38 PM"/>
    <s v="07:16 PM"/>
    <d v="1899-12-30T00:38:00"/>
    <x v="0"/>
    <s v="G"/>
    <x v="0"/>
    <x v="5"/>
    <x v="0"/>
    <x v="1"/>
    <x v="3"/>
    <x v="0"/>
    <x v="16"/>
    <n v="18"/>
    <x v="10"/>
    <x v="2"/>
  </r>
  <r>
    <s v="008877"/>
    <x v="1"/>
    <d v="2014-10-24T00:00:00"/>
    <s v="07:47 PM"/>
    <s v="08:04 PM"/>
    <d v="1899-12-30T00:17:00"/>
    <x v="2"/>
    <s v="D"/>
    <x v="0"/>
    <x v="5"/>
    <x v="1"/>
    <x v="1"/>
    <x v="3"/>
    <x v="0"/>
    <x v="16"/>
    <n v="19"/>
    <x v="7"/>
    <x v="5"/>
  </r>
  <r>
    <s v="009290"/>
    <x v="2"/>
    <d v="2014-10-25T00:00:00"/>
    <s v="08:50 AM"/>
    <s v="09:08 AM"/>
    <d v="1899-12-30T00:18:00"/>
    <x v="1"/>
    <s v="D"/>
    <x v="3"/>
    <x v="0"/>
    <x v="4"/>
    <x v="1"/>
    <x v="3"/>
    <x v="0"/>
    <x v="16"/>
    <n v="8"/>
    <x v="4"/>
    <x v="3"/>
  </r>
  <r>
    <s v="007813"/>
    <x v="3"/>
    <d v="2014-10-25T00:00:00"/>
    <s v="05:56 PM"/>
    <s v="06:20 PM"/>
    <d v="1899-12-30T00:24:00"/>
    <x v="1"/>
    <s v="F"/>
    <x v="0"/>
    <x v="1"/>
    <x v="5"/>
    <x v="1"/>
    <x v="3"/>
    <x v="0"/>
    <x v="16"/>
    <n v="17"/>
    <x v="3"/>
    <x v="3"/>
  </r>
  <r>
    <s v="008877"/>
    <x v="4"/>
    <d v="2014-10-27T00:00:00"/>
    <s v="12:28 PM"/>
    <s v="12:51 PM"/>
    <d v="1899-12-30T00:23:00"/>
    <x v="3"/>
    <s v="A"/>
    <x v="1"/>
    <x v="0"/>
    <x v="1"/>
    <x v="1"/>
    <x v="3"/>
    <x v="0"/>
    <x v="17"/>
    <n v="12"/>
    <x v="0"/>
    <x v="6"/>
  </r>
  <r>
    <s v="002149"/>
    <x v="5"/>
    <d v="2014-10-30T00:00:00"/>
    <s v="07:26 PM"/>
    <s v="08:07 PM"/>
    <d v="1899-12-30T00:41:00"/>
    <x v="0"/>
    <s v="A"/>
    <x v="0"/>
    <x v="3"/>
    <x v="0"/>
    <x v="1"/>
    <x v="3"/>
    <x v="0"/>
    <x v="17"/>
    <n v="19"/>
    <x v="7"/>
    <x v="2"/>
  </r>
  <r>
    <s v="009073"/>
    <x v="6"/>
    <d v="2014-11-03T00:00:00"/>
    <s v="08:15 PM"/>
    <s v="08:24 PM"/>
    <d v="1899-12-30T00:09:00"/>
    <x v="1"/>
    <s v="A"/>
    <x v="3"/>
    <x v="1"/>
    <x v="1"/>
    <x v="1"/>
    <x v="4"/>
    <x v="0"/>
    <x v="18"/>
    <n v="20"/>
    <x v="16"/>
    <x v="6"/>
  </r>
  <r>
    <s v="007813"/>
    <x v="7"/>
    <d v="2014-11-04T00:00:00"/>
    <s v="12:18 PM"/>
    <s v="12:57 PM"/>
    <d v="1899-12-30T00:39:00"/>
    <x v="3"/>
    <s v="C"/>
    <x v="3"/>
    <x v="0"/>
    <x v="4"/>
    <x v="1"/>
    <x v="4"/>
    <x v="0"/>
    <x v="18"/>
    <n v="12"/>
    <x v="0"/>
    <x v="0"/>
  </r>
  <r>
    <s v="008338"/>
    <x v="8"/>
    <d v="2014-11-07T00:00:00"/>
    <s v="09:36 AM"/>
    <s v="09:50 AM"/>
    <d v="1899-12-30T00:14:00"/>
    <x v="0"/>
    <s v="B"/>
    <x v="3"/>
    <x v="1"/>
    <x v="5"/>
    <x v="1"/>
    <x v="4"/>
    <x v="0"/>
    <x v="18"/>
    <n v="9"/>
    <x v="6"/>
    <x v="5"/>
  </r>
  <r>
    <s v="007813"/>
    <x v="9"/>
    <d v="2014-11-07T00:00:00"/>
    <s v="11:10 AM"/>
    <s v="11:37 AM"/>
    <d v="1899-12-30T00:27:00"/>
    <x v="4"/>
    <s v="C"/>
    <x v="3"/>
    <x v="4"/>
    <x v="2"/>
    <x v="1"/>
    <x v="4"/>
    <x v="0"/>
    <x v="18"/>
    <n v="11"/>
    <x v="8"/>
    <x v="5"/>
  </r>
  <r>
    <s v="008338"/>
    <x v="0"/>
    <d v="2014-11-09T00:00:00"/>
    <s v="06:23 PM"/>
    <s v="06:41 PM"/>
    <d v="1899-12-30T00:18:00"/>
    <x v="3"/>
    <s v="F"/>
    <x v="3"/>
    <x v="1"/>
    <x v="3"/>
    <x v="1"/>
    <x v="4"/>
    <x v="0"/>
    <x v="18"/>
    <n v="18"/>
    <x v="10"/>
    <x v="4"/>
  </r>
  <r>
    <s v="009290"/>
    <x v="1"/>
    <d v="2014-11-10T00:00:00"/>
    <s v="12:10 PM"/>
    <s v="12:47 PM"/>
    <d v="1899-12-30T00:37:00"/>
    <x v="2"/>
    <s v="D"/>
    <x v="1"/>
    <x v="4"/>
    <x v="5"/>
    <x v="1"/>
    <x v="4"/>
    <x v="0"/>
    <x v="19"/>
    <n v="12"/>
    <x v="0"/>
    <x v="6"/>
  </r>
  <r>
    <s v="009290"/>
    <x v="2"/>
    <d v="2014-11-10T00:00:00"/>
    <s v="01:35 PM"/>
    <s v="02:18 PM"/>
    <d v="1899-12-30T00:43:00"/>
    <x v="2"/>
    <s v="F"/>
    <x v="0"/>
    <x v="5"/>
    <x v="2"/>
    <x v="1"/>
    <x v="4"/>
    <x v="0"/>
    <x v="19"/>
    <n v="13"/>
    <x v="1"/>
    <x v="6"/>
  </r>
  <r>
    <s v="008329"/>
    <x v="3"/>
    <d v="2014-11-11T00:00:00"/>
    <s v="06:52 PM"/>
    <s v="07:01 PM"/>
    <d v="1899-12-30T00:09:00"/>
    <x v="1"/>
    <s v="B"/>
    <x v="2"/>
    <x v="0"/>
    <x v="4"/>
    <x v="1"/>
    <x v="4"/>
    <x v="0"/>
    <x v="19"/>
    <n v="18"/>
    <x v="10"/>
    <x v="0"/>
  </r>
  <r>
    <s v="008493"/>
    <x v="4"/>
    <d v="2014-11-13T00:00:00"/>
    <s v="02:32 PM"/>
    <s v="02:49 PM"/>
    <d v="1899-12-30T00:17:00"/>
    <x v="2"/>
    <s v="F"/>
    <x v="0"/>
    <x v="2"/>
    <x v="3"/>
    <x v="1"/>
    <x v="4"/>
    <x v="0"/>
    <x v="19"/>
    <n v="14"/>
    <x v="9"/>
    <x v="2"/>
  </r>
  <r>
    <s v="008793"/>
    <x v="5"/>
    <d v="2014-11-14T00:00:00"/>
    <s v="07:07 PM"/>
    <s v="07:10 PM"/>
    <d v="1899-12-30T00:03:00"/>
    <x v="0"/>
    <s v="F"/>
    <x v="3"/>
    <x v="4"/>
    <x v="3"/>
    <x v="1"/>
    <x v="4"/>
    <x v="0"/>
    <x v="19"/>
    <n v="19"/>
    <x v="7"/>
    <x v="5"/>
  </r>
  <r>
    <s v="007813"/>
    <x v="6"/>
    <d v="2014-11-14T00:00:00"/>
    <s v="09:47 AM"/>
    <s v="10:05 AM"/>
    <d v="1899-12-30T00:18:00"/>
    <x v="3"/>
    <s v="G"/>
    <x v="0"/>
    <x v="2"/>
    <x v="3"/>
    <x v="1"/>
    <x v="4"/>
    <x v="0"/>
    <x v="19"/>
    <n v="9"/>
    <x v="6"/>
    <x v="5"/>
  </r>
  <r>
    <s v="008793"/>
    <x v="7"/>
    <d v="2014-11-16T00:00:00"/>
    <s v="07:47 PM"/>
    <s v="08:27 PM"/>
    <d v="1899-12-30T00:40:00"/>
    <x v="4"/>
    <s v="B"/>
    <x v="0"/>
    <x v="5"/>
    <x v="5"/>
    <x v="1"/>
    <x v="4"/>
    <x v="0"/>
    <x v="19"/>
    <n v="19"/>
    <x v="7"/>
    <x v="4"/>
  </r>
  <r>
    <s v="008463"/>
    <x v="8"/>
    <d v="2014-11-16T00:00:00"/>
    <s v="01:24 PM"/>
    <s v="02:07 PM"/>
    <d v="1899-12-30T00:43:00"/>
    <x v="2"/>
    <s v="C"/>
    <x v="2"/>
    <x v="5"/>
    <x v="5"/>
    <x v="1"/>
    <x v="4"/>
    <x v="0"/>
    <x v="19"/>
    <n v="13"/>
    <x v="1"/>
    <x v="4"/>
  </r>
  <r>
    <s v="009598"/>
    <x v="9"/>
    <d v="2014-11-17T00:00:00"/>
    <s v="06:31 PM"/>
    <s v="07:18 PM"/>
    <d v="1899-12-30T00:47:00"/>
    <x v="3"/>
    <s v="F"/>
    <x v="3"/>
    <x v="0"/>
    <x v="0"/>
    <x v="1"/>
    <x v="4"/>
    <x v="0"/>
    <x v="20"/>
    <n v="18"/>
    <x v="10"/>
    <x v="6"/>
  </r>
  <r>
    <s v="009073"/>
    <x v="0"/>
    <d v="2014-11-17T00:00:00"/>
    <s v="09:11 AM"/>
    <s v="09:26 AM"/>
    <d v="1899-12-30T00:15:00"/>
    <x v="4"/>
    <s v="A"/>
    <x v="3"/>
    <x v="1"/>
    <x v="3"/>
    <x v="1"/>
    <x v="4"/>
    <x v="0"/>
    <x v="20"/>
    <n v="9"/>
    <x v="6"/>
    <x v="6"/>
  </r>
  <r>
    <s v="008329"/>
    <x v="1"/>
    <d v="2014-11-19T00:00:00"/>
    <s v="09:11 AM"/>
    <s v="10:11 AM"/>
    <d v="1899-12-30T01:00:00"/>
    <x v="0"/>
    <s v="F"/>
    <x v="2"/>
    <x v="3"/>
    <x v="4"/>
    <x v="1"/>
    <x v="4"/>
    <x v="0"/>
    <x v="20"/>
    <n v="9"/>
    <x v="6"/>
    <x v="1"/>
  </r>
  <r>
    <s v="008399"/>
    <x v="2"/>
    <d v="2014-11-20T00:00:00"/>
    <s v="08:31 PM"/>
    <s v="08:54 PM"/>
    <d v="1899-12-30T00:23:00"/>
    <x v="2"/>
    <s v="C"/>
    <x v="0"/>
    <x v="0"/>
    <x v="1"/>
    <x v="1"/>
    <x v="4"/>
    <x v="0"/>
    <x v="20"/>
    <n v="20"/>
    <x v="16"/>
    <x v="2"/>
  </r>
  <r>
    <s v="009580"/>
    <x v="3"/>
    <d v="2014-11-20T00:00:00"/>
    <s v="10:10 AM"/>
    <s v="10:24 AM"/>
    <d v="1899-12-30T00:14:00"/>
    <x v="3"/>
    <s v="D"/>
    <x v="1"/>
    <x v="5"/>
    <x v="4"/>
    <x v="1"/>
    <x v="4"/>
    <x v="0"/>
    <x v="20"/>
    <n v="10"/>
    <x v="11"/>
    <x v="2"/>
  </r>
  <r>
    <s v="009098"/>
    <x v="4"/>
    <d v="2014-11-22T00:00:00"/>
    <s v="09:09 AM"/>
    <s v="09:35 AM"/>
    <d v="1899-12-30T00:26:00"/>
    <x v="2"/>
    <s v="G"/>
    <x v="3"/>
    <x v="3"/>
    <x v="5"/>
    <x v="1"/>
    <x v="4"/>
    <x v="0"/>
    <x v="20"/>
    <n v="9"/>
    <x v="6"/>
    <x v="3"/>
  </r>
  <r>
    <s v="009580"/>
    <x v="5"/>
    <d v="2014-11-22T00:00:00"/>
    <s v="06:57 PM"/>
    <s v="07:10 PM"/>
    <d v="1899-12-30T00:13:00"/>
    <x v="1"/>
    <s v="F"/>
    <x v="2"/>
    <x v="3"/>
    <x v="1"/>
    <x v="1"/>
    <x v="4"/>
    <x v="0"/>
    <x v="20"/>
    <n v="18"/>
    <x v="10"/>
    <x v="3"/>
  </r>
  <r>
    <s v="009580"/>
    <x v="6"/>
    <d v="2014-11-23T00:00:00"/>
    <s v="04:22 PM"/>
    <s v="05:04 PM"/>
    <d v="1899-12-30T00:42:00"/>
    <x v="2"/>
    <s v="E"/>
    <x v="0"/>
    <x v="0"/>
    <x v="4"/>
    <x v="1"/>
    <x v="4"/>
    <x v="0"/>
    <x v="20"/>
    <n v="16"/>
    <x v="13"/>
    <x v="4"/>
  </r>
  <r>
    <s v="009580"/>
    <x v="7"/>
    <d v="2014-11-24T00:00:00"/>
    <s v="07:13 PM"/>
    <s v="07:38 PM"/>
    <d v="1899-12-30T00:25:00"/>
    <x v="4"/>
    <s v="A"/>
    <x v="1"/>
    <x v="2"/>
    <x v="3"/>
    <x v="1"/>
    <x v="4"/>
    <x v="0"/>
    <x v="21"/>
    <n v="19"/>
    <x v="7"/>
    <x v="6"/>
  </r>
  <r>
    <s v="009580"/>
    <x v="8"/>
    <d v="2014-11-24T00:00:00"/>
    <s v="05:56 PM"/>
    <s v="06:12 PM"/>
    <d v="1899-12-30T00:16:00"/>
    <x v="0"/>
    <s v="A"/>
    <x v="2"/>
    <x v="4"/>
    <x v="1"/>
    <x v="1"/>
    <x v="4"/>
    <x v="0"/>
    <x v="21"/>
    <n v="17"/>
    <x v="3"/>
    <x v="6"/>
  </r>
  <r>
    <s v="008493"/>
    <x v="9"/>
    <d v="2014-11-25T00:00:00"/>
    <s v="09:06 AM"/>
    <s v="09:25 AM"/>
    <d v="1899-12-30T00:19:00"/>
    <x v="1"/>
    <s v="E"/>
    <x v="1"/>
    <x v="2"/>
    <x v="2"/>
    <x v="1"/>
    <x v="4"/>
    <x v="0"/>
    <x v="21"/>
    <n v="9"/>
    <x v="6"/>
    <x v="0"/>
  </r>
  <r>
    <s v="009580"/>
    <x v="0"/>
    <d v="2014-11-25T00:00:00"/>
    <s v="09:22 AM"/>
    <s v="09:40 AM"/>
    <d v="1899-12-30T00:18:00"/>
    <x v="2"/>
    <s v="F"/>
    <x v="2"/>
    <x v="0"/>
    <x v="2"/>
    <x v="1"/>
    <x v="4"/>
    <x v="0"/>
    <x v="21"/>
    <n v="9"/>
    <x v="6"/>
    <x v="0"/>
  </r>
  <r>
    <s v="009580"/>
    <x v="1"/>
    <d v="2014-11-28T00:00:00"/>
    <s v="06:56 PM"/>
    <s v="07:06 PM"/>
    <d v="1899-12-30T00:10:00"/>
    <x v="0"/>
    <s v="C"/>
    <x v="3"/>
    <x v="3"/>
    <x v="1"/>
    <x v="1"/>
    <x v="4"/>
    <x v="0"/>
    <x v="21"/>
    <n v="18"/>
    <x v="10"/>
    <x v="5"/>
  </r>
  <r>
    <s v="009598"/>
    <x v="2"/>
    <d v="2014-11-30T00:00:00"/>
    <s v="06:18 PM"/>
    <s v="06:54 PM"/>
    <d v="1899-12-30T00:36:00"/>
    <x v="0"/>
    <s v="F"/>
    <x v="2"/>
    <x v="1"/>
    <x v="1"/>
    <x v="1"/>
    <x v="4"/>
    <x v="0"/>
    <x v="21"/>
    <n v="18"/>
    <x v="10"/>
    <x v="4"/>
  </r>
  <r>
    <s v="009580"/>
    <x v="3"/>
    <d v="2014-12-01T00:00:00"/>
    <s v="05:38 PM"/>
    <s v="05:57 PM"/>
    <d v="1899-12-30T00:19:00"/>
    <x v="3"/>
    <s v="A"/>
    <x v="1"/>
    <x v="3"/>
    <x v="0"/>
    <x v="1"/>
    <x v="5"/>
    <x v="0"/>
    <x v="22"/>
    <n v="17"/>
    <x v="3"/>
    <x v="6"/>
  </r>
  <r>
    <s v="009580"/>
    <x v="4"/>
    <d v="2014-12-01T00:00:00"/>
    <s v="05:20 PM"/>
    <s v="05:27 PM"/>
    <d v="1899-12-30T00:07:00"/>
    <x v="3"/>
    <s v="D"/>
    <x v="3"/>
    <x v="3"/>
    <x v="1"/>
    <x v="1"/>
    <x v="5"/>
    <x v="0"/>
    <x v="22"/>
    <n v="17"/>
    <x v="3"/>
    <x v="6"/>
  </r>
  <r>
    <s v="002149"/>
    <x v="5"/>
    <d v="2014-12-02T00:00:00"/>
    <s v="04:00 PM"/>
    <s v="04:08 PM"/>
    <d v="1899-12-30T00:08:00"/>
    <x v="3"/>
    <s v="F"/>
    <x v="3"/>
    <x v="5"/>
    <x v="2"/>
    <x v="1"/>
    <x v="5"/>
    <x v="0"/>
    <x v="22"/>
    <n v="16"/>
    <x v="13"/>
    <x v="0"/>
  </r>
  <r>
    <s v="002149"/>
    <x v="6"/>
    <d v="2014-12-02T00:00:00"/>
    <s v="11:29 AM"/>
    <s v="11:38 AM"/>
    <d v="1899-12-30T00:09:00"/>
    <x v="4"/>
    <s v="C"/>
    <x v="2"/>
    <x v="4"/>
    <x v="3"/>
    <x v="1"/>
    <x v="5"/>
    <x v="0"/>
    <x v="22"/>
    <n v="11"/>
    <x v="8"/>
    <x v="0"/>
  </r>
  <r>
    <s v="003481"/>
    <x v="7"/>
    <d v="2014-12-02T00:00:00"/>
    <s v="11:29 AM"/>
    <s v="11:37 AM"/>
    <d v="1899-12-30T00:08:00"/>
    <x v="4"/>
    <s v="D"/>
    <x v="1"/>
    <x v="4"/>
    <x v="2"/>
    <x v="1"/>
    <x v="5"/>
    <x v="0"/>
    <x v="22"/>
    <n v="11"/>
    <x v="8"/>
    <x v="0"/>
  </r>
  <r>
    <s v="008329"/>
    <x v="8"/>
    <d v="2014-12-02T00:00:00"/>
    <s v="04:03 PM"/>
    <s v="04:37 PM"/>
    <d v="1899-12-30T00:34:00"/>
    <x v="3"/>
    <s v="B"/>
    <x v="3"/>
    <x v="0"/>
    <x v="5"/>
    <x v="1"/>
    <x v="5"/>
    <x v="0"/>
    <x v="22"/>
    <n v="16"/>
    <x v="13"/>
    <x v="0"/>
  </r>
  <r>
    <s v="009580"/>
    <x v="9"/>
    <d v="2014-12-02T00:00:00"/>
    <s v="07:26 PM"/>
    <s v="07:53 PM"/>
    <d v="1899-12-30T00:27:00"/>
    <x v="2"/>
    <s v="D"/>
    <x v="2"/>
    <x v="1"/>
    <x v="4"/>
    <x v="1"/>
    <x v="5"/>
    <x v="0"/>
    <x v="22"/>
    <n v="19"/>
    <x v="7"/>
    <x v="0"/>
  </r>
  <r>
    <s v="002149"/>
    <x v="0"/>
    <d v="2014-12-03T00:00:00"/>
    <s v="06:39 PM"/>
    <s v="07:26 PM"/>
    <d v="1899-12-30T00:47:00"/>
    <x v="0"/>
    <s v="B"/>
    <x v="1"/>
    <x v="1"/>
    <x v="1"/>
    <x v="1"/>
    <x v="5"/>
    <x v="0"/>
    <x v="22"/>
    <n v="18"/>
    <x v="10"/>
    <x v="1"/>
  </r>
  <r>
    <s v="009580"/>
    <x v="1"/>
    <d v="2014-12-04T00:00:00"/>
    <s v="05:57 PM"/>
    <s v="06:14 PM"/>
    <d v="1899-12-30T00:17:00"/>
    <x v="4"/>
    <s v="B"/>
    <x v="3"/>
    <x v="3"/>
    <x v="0"/>
    <x v="1"/>
    <x v="5"/>
    <x v="0"/>
    <x v="22"/>
    <n v="17"/>
    <x v="3"/>
    <x v="2"/>
  </r>
  <r>
    <s v="009580"/>
    <x v="2"/>
    <d v="2014-12-05T00:00:00"/>
    <s v="06:48 PM"/>
    <s v="07:44 PM"/>
    <d v="1899-12-30T00:56:00"/>
    <x v="2"/>
    <s v="C"/>
    <x v="1"/>
    <x v="5"/>
    <x v="4"/>
    <x v="1"/>
    <x v="5"/>
    <x v="0"/>
    <x v="22"/>
    <n v="18"/>
    <x v="10"/>
    <x v="5"/>
  </r>
  <r>
    <s v="009580"/>
    <x v="3"/>
    <d v="2014-12-07T00:00:00"/>
    <s v="05:30 PM"/>
    <s v="05:43 PM"/>
    <d v="1899-12-30T00:13:00"/>
    <x v="2"/>
    <s v="F"/>
    <x v="3"/>
    <x v="1"/>
    <x v="3"/>
    <x v="1"/>
    <x v="5"/>
    <x v="0"/>
    <x v="22"/>
    <n v="17"/>
    <x v="3"/>
    <x v="4"/>
  </r>
  <r>
    <s v="009598"/>
    <x v="4"/>
    <d v="2014-12-08T00:00:00"/>
    <s v="12:59 PM"/>
    <s v="01:25 PM"/>
    <d v="1899-12-30T00:26:00"/>
    <x v="1"/>
    <s v="D"/>
    <x v="2"/>
    <x v="2"/>
    <x v="4"/>
    <x v="1"/>
    <x v="5"/>
    <x v="0"/>
    <x v="23"/>
    <n v="12"/>
    <x v="0"/>
    <x v="6"/>
  </r>
  <r>
    <s v="009580"/>
    <x v="5"/>
    <d v="2014-12-08T00:00:00"/>
    <s v="06:14 PM"/>
    <s v="06:32 PM"/>
    <d v="1899-12-30T00:18:00"/>
    <x v="3"/>
    <s v="D"/>
    <x v="3"/>
    <x v="1"/>
    <x v="2"/>
    <x v="1"/>
    <x v="5"/>
    <x v="0"/>
    <x v="23"/>
    <n v="18"/>
    <x v="10"/>
    <x v="6"/>
  </r>
  <r>
    <s v="002149"/>
    <x v="6"/>
    <d v="2014-12-09T00:00:00"/>
    <s v="08:46 PM"/>
    <s v="10:11 PM"/>
    <d v="1899-12-30T01:25:00"/>
    <x v="4"/>
    <s v="B"/>
    <x v="0"/>
    <x v="4"/>
    <x v="4"/>
    <x v="1"/>
    <x v="5"/>
    <x v="0"/>
    <x v="23"/>
    <n v="20"/>
    <x v="16"/>
    <x v="0"/>
  </r>
  <r>
    <s v="008329"/>
    <x v="7"/>
    <d v="2014-12-10T00:00:00"/>
    <s v="09:39 AM"/>
    <s v="10:08 AM"/>
    <d v="1899-12-30T00:29:00"/>
    <x v="0"/>
    <s v="C"/>
    <x v="1"/>
    <x v="2"/>
    <x v="3"/>
    <x v="1"/>
    <x v="5"/>
    <x v="0"/>
    <x v="23"/>
    <n v="9"/>
    <x v="6"/>
    <x v="1"/>
  </r>
  <r>
    <s v="009580"/>
    <x v="8"/>
    <d v="2014-12-10T00:00:00"/>
    <s v="04:49 PM"/>
    <s v="05:06 PM"/>
    <d v="1899-12-30T00:17:00"/>
    <x v="1"/>
    <s v="F"/>
    <x v="3"/>
    <x v="1"/>
    <x v="0"/>
    <x v="1"/>
    <x v="5"/>
    <x v="0"/>
    <x v="23"/>
    <n v="16"/>
    <x v="13"/>
    <x v="1"/>
  </r>
  <r>
    <s v="009073"/>
    <x v="9"/>
    <d v="2014-12-12T00:00:00"/>
    <s v="08:18 AM"/>
    <s v="08:25 AM"/>
    <d v="1899-12-30T00:07:00"/>
    <x v="3"/>
    <s v="G"/>
    <x v="1"/>
    <x v="3"/>
    <x v="0"/>
    <x v="1"/>
    <x v="5"/>
    <x v="0"/>
    <x v="23"/>
    <n v="8"/>
    <x v="4"/>
    <x v="5"/>
  </r>
  <r>
    <s v="009580"/>
    <x v="0"/>
    <d v="2014-12-17T00:00:00"/>
    <s v="11:17 AM"/>
    <s v="11:25 AM"/>
    <d v="1899-12-30T00:08:00"/>
    <x v="2"/>
    <s v="D"/>
    <x v="3"/>
    <x v="4"/>
    <x v="0"/>
    <x v="1"/>
    <x v="5"/>
    <x v="0"/>
    <x v="24"/>
    <n v="11"/>
    <x v="8"/>
    <x v="1"/>
  </r>
  <r>
    <s v="009580"/>
    <x v="1"/>
    <d v="2014-12-20T00:00:00"/>
    <s v="05:24 PM"/>
    <s v="05:41 PM"/>
    <d v="1899-12-30T00:17:00"/>
    <x v="4"/>
    <s v="B"/>
    <x v="1"/>
    <x v="5"/>
    <x v="1"/>
    <x v="1"/>
    <x v="5"/>
    <x v="0"/>
    <x v="24"/>
    <n v="17"/>
    <x v="3"/>
    <x v="3"/>
  </r>
  <r>
    <s v="009580"/>
    <x v="2"/>
    <d v="2014-12-21T00:00:00"/>
    <s v="05:38 PM"/>
    <s v="06:40 PM"/>
    <d v="1899-12-30T01:02:00"/>
    <x v="4"/>
    <s v="F"/>
    <x v="1"/>
    <x v="1"/>
    <x v="0"/>
    <x v="1"/>
    <x v="5"/>
    <x v="0"/>
    <x v="24"/>
    <n v="17"/>
    <x v="3"/>
    <x v="4"/>
  </r>
  <r>
    <s v="009580"/>
    <x v="3"/>
    <d v="2014-12-22T00:00:00"/>
    <s v="04:34 PM"/>
    <s v="04:41 PM"/>
    <d v="1899-12-30T00:07:00"/>
    <x v="2"/>
    <s v="C"/>
    <x v="0"/>
    <x v="2"/>
    <x v="4"/>
    <x v="1"/>
    <x v="5"/>
    <x v="0"/>
    <x v="25"/>
    <n v="16"/>
    <x v="13"/>
    <x v="6"/>
  </r>
  <r>
    <s v="009580"/>
    <x v="4"/>
    <d v="2014-12-27T00:00:00"/>
    <s v="01:20 PM"/>
    <s v="01:31 PM"/>
    <d v="1899-12-30T00:11:00"/>
    <x v="3"/>
    <s v="E"/>
    <x v="3"/>
    <x v="1"/>
    <x v="2"/>
    <x v="1"/>
    <x v="5"/>
    <x v="0"/>
    <x v="25"/>
    <n v="13"/>
    <x v="1"/>
    <x v="3"/>
  </r>
  <r>
    <s v="009580"/>
    <x v="5"/>
    <d v="2014-12-31T00:00:00"/>
    <s v="05:48 PM"/>
    <s v="06:10 PM"/>
    <d v="1899-12-30T00:22:00"/>
    <x v="1"/>
    <s v="B"/>
    <x v="3"/>
    <x v="5"/>
    <x v="2"/>
    <x v="1"/>
    <x v="5"/>
    <x v="0"/>
    <x v="26"/>
    <n v="17"/>
    <x v="3"/>
    <x v="1"/>
  </r>
  <r>
    <s v="006847"/>
    <x v="6"/>
    <d v="2015-01-01T00:00:00"/>
    <s v="09:35 PM"/>
    <s v="09:46 PM"/>
    <d v="1899-12-30T00:11:00"/>
    <x v="0"/>
    <s v="D"/>
    <x v="1"/>
    <x v="5"/>
    <x v="5"/>
    <x v="2"/>
    <x v="6"/>
    <x v="0"/>
    <x v="27"/>
    <n v="21"/>
    <x v="5"/>
    <x v="2"/>
  </r>
  <r>
    <s v="009880"/>
    <x v="7"/>
    <d v="2015-01-03T00:00:00"/>
    <s v="03:36 PM"/>
    <s v="03:52 PM"/>
    <d v="1899-12-30T00:16:00"/>
    <x v="1"/>
    <s v="C"/>
    <x v="1"/>
    <x v="5"/>
    <x v="2"/>
    <x v="2"/>
    <x v="6"/>
    <x v="0"/>
    <x v="27"/>
    <n v="15"/>
    <x v="2"/>
    <x v="3"/>
  </r>
  <r>
    <s v="003481"/>
    <x v="8"/>
    <d v="2015-01-07T00:00:00"/>
    <s v="02:12 PM"/>
    <s v="02:32 PM"/>
    <d v="1899-12-30T00:20:00"/>
    <x v="0"/>
    <s v="A"/>
    <x v="1"/>
    <x v="3"/>
    <x v="5"/>
    <x v="2"/>
    <x v="6"/>
    <x v="0"/>
    <x v="28"/>
    <n v="14"/>
    <x v="9"/>
    <x v="1"/>
  </r>
  <r>
    <s v="007648"/>
    <x v="9"/>
    <d v="2015-01-08T00:00:00"/>
    <s v="02:17 PM"/>
    <s v="02:37 PM"/>
    <d v="1899-12-30T00:20:00"/>
    <x v="1"/>
    <s v="E"/>
    <x v="0"/>
    <x v="0"/>
    <x v="5"/>
    <x v="2"/>
    <x v="6"/>
    <x v="0"/>
    <x v="28"/>
    <n v="14"/>
    <x v="9"/>
    <x v="2"/>
  </r>
  <r>
    <s v="009580"/>
    <x v="0"/>
    <d v="2015-01-08T00:00:00"/>
    <s v="04:30 PM"/>
    <s v="04:39 PM"/>
    <d v="1899-12-30T00:09:00"/>
    <x v="1"/>
    <s v="E"/>
    <x v="1"/>
    <x v="4"/>
    <x v="5"/>
    <x v="2"/>
    <x v="6"/>
    <x v="0"/>
    <x v="28"/>
    <n v="16"/>
    <x v="13"/>
    <x v="2"/>
  </r>
  <r>
    <s v="009880"/>
    <x v="1"/>
    <d v="2015-01-11T00:00:00"/>
    <s v="08:36 PM"/>
    <s v="08:47 PM"/>
    <d v="1899-12-30T00:11:00"/>
    <x v="3"/>
    <s v="F"/>
    <x v="0"/>
    <x v="4"/>
    <x v="0"/>
    <x v="2"/>
    <x v="6"/>
    <x v="0"/>
    <x v="28"/>
    <n v="20"/>
    <x v="16"/>
    <x v="4"/>
  </r>
  <r>
    <s v="002149"/>
    <x v="2"/>
    <d v="2015-01-12T00:00:00"/>
    <s v="04:19 PM"/>
    <s v="04:31 PM"/>
    <d v="1899-12-30T00:12:00"/>
    <x v="4"/>
    <s v="C"/>
    <x v="3"/>
    <x v="1"/>
    <x v="2"/>
    <x v="2"/>
    <x v="6"/>
    <x v="0"/>
    <x v="29"/>
    <n v="16"/>
    <x v="13"/>
    <x v="6"/>
  </r>
  <r>
    <s v="007648"/>
    <x v="3"/>
    <d v="2015-01-15T00:00:00"/>
    <s v="03:31 PM"/>
    <s v="03:52 PM"/>
    <d v="1899-12-30T00:21:00"/>
    <x v="1"/>
    <s v="G"/>
    <x v="0"/>
    <x v="0"/>
    <x v="3"/>
    <x v="2"/>
    <x v="6"/>
    <x v="0"/>
    <x v="29"/>
    <n v="15"/>
    <x v="2"/>
    <x v="2"/>
  </r>
  <r>
    <s v="008530"/>
    <x v="4"/>
    <d v="2015-01-15T00:00:00"/>
    <s v="04:13 PM"/>
    <s v="04:25 PM"/>
    <d v="1899-12-30T00:12:00"/>
    <x v="1"/>
    <s v="C"/>
    <x v="1"/>
    <x v="3"/>
    <x v="0"/>
    <x v="2"/>
    <x v="6"/>
    <x v="0"/>
    <x v="29"/>
    <n v="16"/>
    <x v="13"/>
    <x v="2"/>
  </r>
  <r>
    <s v="009880"/>
    <x v="5"/>
    <d v="2015-01-16T00:00:00"/>
    <s v="04:16 PM"/>
    <s v="04:19 PM"/>
    <d v="1899-12-30T00:03:00"/>
    <x v="2"/>
    <s v="A"/>
    <x v="3"/>
    <x v="5"/>
    <x v="3"/>
    <x v="2"/>
    <x v="6"/>
    <x v="0"/>
    <x v="29"/>
    <n v="16"/>
    <x v="13"/>
    <x v="5"/>
  </r>
  <r>
    <s v="008877"/>
    <x v="6"/>
    <d v="2015-01-16T00:00:00"/>
    <s v="04:16 PM"/>
    <s v="04:24 PM"/>
    <d v="1899-12-30T00:08:00"/>
    <x v="2"/>
    <s v="A"/>
    <x v="2"/>
    <x v="5"/>
    <x v="4"/>
    <x v="2"/>
    <x v="6"/>
    <x v="0"/>
    <x v="29"/>
    <n v="16"/>
    <x v="13"/>
    <x v="5"/>
  </r>
  <r>
    <s v="009290"/>
    <x v="7"/>
    <d v="2015-01-21T00:00:00"/>
    <s v="07:58 AM"/>
    <s v="08:14 AM"/>
    <d v="1899-12-30T00:16:00"/>
    <x v="1"/>
    <s v="A"/>
    <x v="3"/>
    <x v="2"/>
    <x v="2"/>
    <x v="2"/>
    <x v="6"/>
    <x v="0"/>
    <x v="30"/>
    <n v="7"/>
    <x v="14"/>
    <x v="1"/>
  </r>
  <r>
    <s v="007648"/>
    <x v="8"/>
    <d v="2015-01-21T00:00:00"/>
    <s v="01:19 PM"/>
    <s v="01:25 PM"/>
    <d v="1899-12-30T00:06:00"/>
    <x v="2"/>
    <s v="C"/>
    <x v="1"/>
    <x v="2"/>
    <x v="2"/>
    <x v="2"/>
    <x v="6"/>
    <x v="0"/>
    <x v="30"/>
    <n v="13"/>
    <x v="1"/>
    <x v="1"/>
  </r>
  <r>
    <s v="010303"/>
    <x v="9"/>
    <d v="2015-02-04T00:00:00"/>
    <s v="04:20 PM"/>
    <s v="04:40 PM"/>
    <d v="1899-12-30T00:20:00"/>
    <x v="2"/>
    <s v="B"/>
    <x v="0"/>
    <x v="1"/>
    <x v="3"/>
    <x v="2"/>
    <x v="7"/>
    <x v="0"/>
    <x v="31"/>
    <n v="16"/>
    <x v="13"/>
    <x v="1"/>
  </r>
  <r>
    <s v="010303"/>
    <x v="0"/>
    <d v="2015-02-04T00:00:00"/>
    <s v="05:00 PM"/>
    <s v="05:11 PM"/>
    <d v="1899-12-30T00:11:00"/>
    <x v="1"/>
    <s v="E"/>
    <x v="3"/>
    <x v="3"/>
    <x v="1"/>
    <x v="2"/>
    <x v="7"/>
    <x v="0"/>
    <x v="31"/>
    <n v="17"/>
    <x v="3"/>
    <x v="1"/>
  </r>
  <r>
    <s v="009880"/>
    <x v="1"/>
    <d v="2015-02-05T00:00:00"/>
    <s v="01:30 PM"/>
    <s v="01:43 PM"/>
    <d v="1899-12-30T00:13:00"/>
    <x v="2"/>
    <s v="F"/>
    <x v="0"/>
    <x v="1"/>
    <x v="3"/>
    <x v="2"/>
    <x v="7"/>
    <x v="0"/>
    <x v="31"/>
    <n v="13"/>
    <x v="1"/>
    <x v="2"/>
  </r>
  <r>
    <s v="004402"/>
    <x v="2"/>
    <d v="2015-02-06T00:00:00"/>
    <s v="12:48 PM"/>
    <s v="12:52 PM"/>
    <d v="1899-12-30T00:04:00"/>
    <x v="2"/>
    <s v="A"/>
    <x v="3"/>
    <x v="3"/>
    <x v="4"/>
    <x v="2"/>
    <x v="7"/>
    <x v="0"/>
    <x v="31"/>
    <n v="12"/>
    <x v="0"/>
    <x v="5"/>
  </r>
  <r>
    <s v="008360"/>
    <x v="3"/>
    <d v="2015-02-06T00:00:00"/>
    <s v="08:56 PM"/>
    <s v="09:11 PM"/>
    <d v="1899-12-30T00:15:00"/>
    <x v="1"/>
    <s v="D"/>
    <x v="3"/>
    <x v="3"/>
    <x v="0"/>
    <x v="2"/>
    <x v="7"/>
    <x v="0"/>
    <x v="31"/>
    <n v="20"/>
    <x v="16"/>
    <x v="5"/>
  </r>
  <r>
    <s v="010303"/>
    <x v="4"/>
    <d v="2015-02-06T00:00:00"/>
    <s v="09:09 AM"/>
    <s v="09:24 AM"/>
    <d v="1899-12-30T00:15:00"/>
    <x v="2"/>
    <s v="D"/>
    <x v="2"/>
    <x v="3"/>
    <x v="2"/>
    <x v="2"/>
    <x v="7"/>
    <x v="0"/>
    <x v="31"/>
    <n v="9"/>
    <x v="6"/>
    <x v="5"/>
  </r>
  <r>
    <s v="010303"/>
    <x v="5"/>
    <d v="2015-02-06T00:00:00"/>
    <s v="09:32 AM"/>
    <s v="09:46 AM"/>
    <d v="1899-12-30T00:14:00"/>
    <x v="1"/>
    <s v="A"/>
    <x v="2"/>
    <x v="5"/>
    <x v="0"/>
    <x v="2"/>
    <x v="7"/>
    <x v="0"/>
    <x v="31"/>
    <n v="9"/>
    <x v="6"/>
    <x v="5"/>
  </r>
  <r>
    <s v="005945"/>
    <x v="6"/>
    <d v="2015-02-07T00:00:00"/>
    <s v="01:23 PM"/>
    <s v="01:36 PM"/>
    <d v="1899-12-30T00:13:00"/>
    <x v="2"/>
    <s v="D"/>
    <x v="0"/>
    <x v="3"/>
    <x v="2"/>
    <x v="2"/>
    <x v="7"/>
    <x v="0"/>
    <x v="31"/>
    <n v="13"/>
    <x v="1"/>
    <x v="3"/>
  </r>
  <r>
    <s v="008877"/>
    <x v="7"/>
    <d v="2015-02-08T00:00:00"/>
    <s v="08:51 PM"/>
    <s v="09:08 PM"/>
    <d v="1899-12-30T00:17:00"/>
    <x v="1"/>
    <s v="C"/>
    <x v="2"/>
    <x v="0"/>
    <x v="5"/>
    <x v="2"/>
    <x v="7"/>
    <x v="0"/>
    <x v="31"/>
    <n v="20"/>
    <x v="16"/>
    <x v="4"/>
  </r>
  <r>
    <s v="010303"/>
    <x v="8"/>
    <d v="2015-02-08T00:00:00"/>
    <s v="10:24 AM"/>
    <s v="10:35 AM"/>
    <d v="1899-12-30T00:11:00"/>
    <x v="0"/>
    <s v="A"/>
    <x v="2"/>
    <x v="2"/>
    <x v="2"/>
    <x v="2"/>
    <x v="7"/>
    <x v="0"/>
    <x v="31"/>
    <n v="10"/>
    <x v="11"/>
    <x v="4"/>
  </r>
  <r>
    <s v="009580"/>
    <x v="9"/>
    <d v="2015-02-09T00:00:00"/>
    <s v="02:30 PM"/>
    <s v="02:48 PM"/>
    <d v="1899-12-30T00:18:00"/>
    <x v="0"/>
    <s v="C"/>
    <x v="1"/>
    <x v="4"/>
    <x v="1"/>
    <x v="2"/>
    <x v="7"/>
    <x v="0"/>
    <x v="32"/>
    <n v="14"/>
    <x v="9"/>
    <x v="6"/>
  </r>
  <r>
    <s v="009580"/>
    <x v="0"/>
    <d v="2015-02-09T00:00:00"/>
    <s v="04:13 PM"/>
    <s v="04:24 PM"/>
    <d v="1899-12-30T00:11:00"/>
    <x v="1"/>
    <s v="D"/>
    <x v="3"/>
    <x v="4"/>
    <x v="5"/>
    <x v="2"/>
    <x v="7"/>
    <x v="0"/>
    <x v="32"/>
    <n v="16"/>
    <x v="13"/>
    <x v="6"/>
  </r>
  <r>
    <s v="010303"/>
    <x v="1"/>
    <d v="2015-02-10T00:00:00"/>
    <s v="06:14 PM"/>
    <s v="06:49 PM"/>
    <d v="1899-12-30T00:35:00"/>
    <x v="3"/>
    <s v="C"/>
    <x v="3"/>
    <x v="1"/>
    <x v="1"/>
    <x v="2"/>
    <x v="7"/>
    <x v="0"/>
    <x v="32"/>
    <n v="18"/>
    <x v="10"/>
    <x v="0"/>
  </r>
  <r>
    <s v="004402"/>
    <x v="2"/>
    <d v="2015-02-11T00:00:00"/>
    <s v="11:50 AM"/>
    <s v="11:59 AM"/>
    <d v="1899-12-30T00:09:00"/>
    <x v="0"/>
    <s v="E"/>
    <x v="3"/>
    <x v="5"/>
    <x v="4"/>
    <x v="2"/>
    <x v="7"/>
    <x v="0"/>
    <x v="32"/>
    <n v="11"/>
    <x v="8"/>
    <x v="1"/>
  </r>
  <r>
    <s v="008530"/>
    <x v="3"/>
    <d v="2015-02-11T00:00:00"/>
    <s v="10:51 AM"/>
    <s v="11:06 AM"/>
    <d v="1899-12-30T00:15:00"/>
    <x v="4"/>
    <s v="E"/>
    <x v="2"/>
    <x v="5"/>
    <x v="5"/>
    <x v="2"/>
    <x v="7"/>
    <x v="0"/>
    <x v="32"/>
    <n v="10"/>
    <x v="11"/>
    <x v="1"/>
  </r>
  <r>
    <s v="010303"/>
    <x v="4"/>
    <d v="2015-02-12T00:00:00"/>
    <s v="09:56 AM"/>
    <s v="10:09 AM"/>
    <d v="1899-12-30T00:13:00"/>
    <x v="3"/>
    <s v="E"/>
    <x v="1"/>
    <x v="5"/>
    <x v="2"/>
    <x v="2"/>
    <x v="7"/>
    <x v="0"/>
    <x v="32"/>
    <n v="9"/>
    <x v="6"/>
    <x v="2"/>
  </r>
  <r>
    <s v="010303"/>
    <x v="5"/>
    <d v="2015-02-12T00:00:00"/>
    <s v="04:45 PM"/>
    <s v="05:04 PM"/>
    <d v="1899-12-30T00:19:00"/>
    <x v="4"/>
    <s v="A"/>
    <x v="3"/>
    <x v="0"/>
    <x v="2"/>
    <x v="2"/>
    <x v="7"/>
    <x v="0"/>
    <x v="32"/>
    <n v="16"/>
    <x v="13"/>
    <x v="2"/>
  </r>
  <r>
    <s v="010303"/>
    <x v="6"/>
    <d v="2015-02-12T00:00:00"/>
    <s v="05:13 PM"/>
    <s v="05:28 PM"/>
    <d v="1899-12-30T00:15:00"/>
    <x v="1"/>
    <s v="G"/>
    <x v="2"/>
    <x v="0"/>
    <x v="4"/>
    <x v="2"/>
    <x v="7"/>
    <x v="0"/>
    <x v="32"/>
    <n v="17"/>
    <x v="3"/>
    <x v="2"/>
  </r>
  <r>
    <s v="007648"/>
    <x v="7"/>
    <d v="2015-02-13T00:00:00"/>
    <s v="03:05 PM"/>
    <s v="03:14 PM"/>
    <d v="1899-12-30T00:09:00"/>
    <x v="2"/>
    <s v="F"/>
    <x v="1"/>
    <x v="0"/>
    <x v="4"/>
    <x v="2"/>
    <x v="7"/>
    <x v="0"/>
    <x v="32"/>
    <n v="15"/>
    <x v="2"/>
    <x v="5"/>
  </r>
  <r>
    <s v="009880"/>
    <x v="8"/>
    <d v="2015-02-14T00:00:00"/>
    <s v="08:25 PM"/>
    <s v="08:54 PM"/>
    <d v="1899-12-30T00:29:00"/>
    <x v="2"/>
    <s v="F"/>
    <x v="2"/>
    <x v="5"/>
    <x v="4"/>
    <x v="2"/>
    <x v="7"/>
    <x v="0"/>
    <x v="32"/>
    <n v="20"/>
    <x v="16"/>
    <x v="3"/>
  </r>
  <r>
    <s v="009880"/>
    <x v="9"/>
    <d v="2015-02-14T00:00:00"/>
    <s v="07:16 PM"/>
    <s v="07:29 PM"/>
    <d v="1899-12-30T00:13:00"/>
    <x v="1"/>
    <s v="E"/>
    <x v="0"/>
    <x v="3"/>
    <x v="3"/>
    <x v="2"/>
    <x v="7"/>
    <x v="0"/>
    <x v="32"/>
    <n v="19"/>
    <x v="7"/>
    <x v="3"/>
  </r>
  <r>
    <s v="008530"/>
    <x v="0"/>
    <d v="2015-02-15T00:00:00"/>
    <s v="07:50 PM"/>
    <s v="08:00 PM"/>
    <d v="1899-12-30T00:10:00"/>
    <x v="4"/>
    <s v="G"/>
    <x v="2"/>
    <x v="4"/>
    <x v="2"/>
    <x v="2"/>
    <x v="7"/>
    <x v="0"/>
    <x v="32"/>
    <n v="19"/>
    <x v="7"/>
    <x v="4"/>
  </r>
  <r>
    <s v="002149"/>
    <x v="1"/>
    <d v="2015-02-15T00:00:00"/>
    <s v="03:57 PM"/>
    <s v="04:19 PM"/>
    <d v="1899-12-30T00:22:00"/>
    <x v="1"/>
    <s v="C"/>
    <x v="1"/>
    <x v="3"/>
    <x v="1"/>
    <x v="2"/>
    <x v="7"/>
    <x v="0"/>
    <x v="32"/>
    <n v="15"/>
    <x v="2"/>
    <x v="4"/>
  </r>
  <r>
    <s v="009098"/>
    <x v="2"/>
    <d v="2015-02-16T00:00:00"/>
    <s v="07:24 AM"/>
    <s v="08:02 AM"/>
    <d v="1899-12-30T00:38:00"/>
    <x v="4"/>
    <s v="B"/>
    <x v="0"/>
    <x v="1"/>
    <x v="5"/>
    <x v="2"/>
    <x v="7"/>
    <x v="0"/>
    <x v="33"/>
    <n v="7"/>
    <x v="14"/>
    <x v="6"/>
  </r>
  <r>
    <s v="002149"/>
    <x v="3"/>
    <d v="2015-02-16T00:00:00"/>
    <s v="10:59 AM"/>
    <s v="11:41 AM"/>
    <d v="1899-12-30T00:42:00"/>
    <x v="3"/>
    <s v="G"/>
    <x v="0"/>
    <x v="0"/>
    <x v="2"/>
    <x v="2"/>
    <x v="7"/>
    <x v="0"/>
    <x v="33"/>
    <n v="10"/>
    <x v="11"/>
    <x v="6"/>
  </r>
  <r>
    <s v="004937"/>
    <x v="4"/>
    <d v="2015-02-17T00:00:00"/>
    <s v="03:58 PM"/>
    <s v="04:01 PM"/>
    <d v="1899-12-30T00:03:00"/>
    <x v="2"/>
    <s v="D"/>
    <x v="0"/>
    <x v="1"/>
    <x v="5"/>
    <x v="2"/>
    <x v="7"/>
    <x v="0"/>
    <x v="33"/>
    <n v="15"/>
    <x v="2"/>
    <x v="0"/>
  </r>
  <r>
    <s v="003481"/>
    <x v="5"/>
    <d v="2015-02-19T00:00:00"/>
    <s v="02:32 PM"/>
    <s v="02:55 PM"/>
    <d v="1899-12-30T00:23:00"/>
    <x v="4"/>
    <s v="E"/>
    <x v="3"/>
    <x v="1"/>
    <x v="0"/>
    <x v="2"/>
    <x v="7"/>
    <x v="0"/>
    <x v="33"/>
    <n v="14"/>
    <x v="9"/>
    <x v="2"/>
  </r>
  <r>
    <s v="009098"/>
    <x v="6"/>
    <d v="2015-02-20T00:00:00"/>
    <s v="07:17 AM"/>
    <s v="08:03 AM"/>
    <d v="1899-12-30T00:46:00"/>
    <x v="2"/>
    <s v="F"/>
    <x v="2"/>
    <x v="5"/>
    <x v="4"/>
    <x v="2"/>
    <x v="7"/>
    <x v="0"/>
    <x v="33"/>
    <n v="7"/>
    <x v="14"/>
    <x v="5"/>
  </r>
  <r>
    <s v="004402"/>
    <x v="7"/>
    <d v="2015-02-21T00:00:00"/>
    <s v="08:18 AM"/>
    <s v="08:24 AM"/>
    <d v="1899-12-30T00:06:00"/>
    <x v="1"/>
    <s v="C"/>
    <x v="0"/>
    <x v="4"/>
    <x v="5"/>
    <x v="2"/>
    <x v="7"/>
    <x v="0"/>
    <x v="33"/>
    <n v="8"/>
    <x v="4"/>
    <x v="3"/>
  </r>
  <r>
    <s v="008877"/>
    <x v="8"/>
    <d v="2015-02-21T00:00:00"/>
    <s v="08:12 AM"/>
    <s v="08:38 AM"/>
    <d v="1899-12-30T00:26:00"/>
    <x v="1"/>
    <s v="C"/>
    <x v="3"/>
    <x v="1"/>
    <x v="1"/>
    <x v="2"/>
    <x v="7"/>
    <x v="0"/>
    <x v="33"/>
    <n v="8"/>
    <x v="4"/>
    <x v="3"/>
  </r>
  <r>
    <s v="009880"/>
    <x v="9"/>
    <d v="2015-02-22T00:00:00"/>
    <s v="04:20 PM"/>
    <s v="04:28 PM"/>
    <d v="1899-12-30T00:08:00"/>
    <x v="1"/>
    <s v="A"/>
    <x v="0"/>
    <x v="3"/>
    <x v="1"/>
    <x v="2"/>
    <x v="7"/>
    <x v="0"/>
    <x v="33"/>
    <n v="16"/>
    <x v="13"/>
    <x v="4"/>
  </r>
  <r>
    <s v="003481"/>
    <x v="0"/>
    <d v="2015-02-23T00:00:00"/>
    <s v="08:58 AM"/>
    <s v="09:07 AM"/>
    <d v="1899-12-30T00:09:00"/>
    <x v="1"/>
    <s v="G"/>
    <x v="3"/>
    <x v="0"/>
    <x v="1"/>
    <x v="2"/>
    <x v="7"/>
    <x v="0"/>
    <x v="34"/>
    <n v="8"/>
    <x v="4"/>
    <x v="6"/>
  </r>
  <r>
    <s v="003481"/>
    <x v="1"/>
    <d v="2015-02-24T00:00:00"/>
    <s v="12:18 PM"/>
    <s v="12:32 PM"/>
    <d v="1899-12-30T00:14:00"/>
    <x v="0"/>
    <s v="A"/>
    <x v="0"/>
    <x v="0"/>
    <x v="2"/>
    <x v="2"/>
    <x v="7"/>
    <x v="0"/>
    <x v="34"/>
    <n v="12"/>
    <x v="0"/>
    <x v="0"/>
  </r>
  <r>
    <s v="007019"/>
    <x v="2"/>
    <d v="2015-02-25T00:00:00"/>
    <s v="07:06 PM"/>
    <s v="07:08 PM"/>
    <d v="1899-12-30T00:02:00"/>
    <x v="2"/>
    <s v="C"/>
    <x v="2"/>
    <x v="2"/>
    <x v="2"/>
    <x v="2"/>
    <x v="7"/>
    <x v="0"/>
    <x v="34"/>
    <n v="19"/>
    <x v="7"/>
    <x v="1"/>
  </r>
  <r>
    <s v="010162"/>
    <x v="3"/>
    <d v="2015-02-25T00:00:00"/>
    <s v="04:26 PM"/>
    <s v="04:39 PM"/>
    <d v="1899-12-30T00:13:00"/>
    <x v="2"/>
    <s v="C"/>
    <x v="0"/>
    <x v="1"/>
    <x v="1"/>
    <x v="2"/>
    <x v="7"/>
    <x v="0"/>
    <x v="34"/>
    <n v="16"/>
    <x v="13"/>
    <x v="1"/>
  </r>
  <r>
    <s v="004402"/>
    <x v="4"/>
    <d v="2015-02-27T00:00:00"/>
    <s v="12:44 PM"/>
    <s v="12:50 PM"/>
    <d v="1899-12-30T00:06:00"/>
    <x v="1"/>
    <s v="G"/>
    <x v="2"/>
    <x v="3"/>
    <x v="4"/>
    <x v="2"/>
    <x v="7"/>
    <x v="0"/>
    <x v="34"/>
    <n v="12"/>
    <x v="0"/>
    <x v="5"/>
  </r>
  <r>
    <s v="008877"/>
    <x v="5"/>
    <d v="2015-02-27T00:00:00"/>
    <s v="12:44 PM"/>
    <s v="12:50 PM"/>
    <d v="1899-12-30T00:06:00"/>
    <x v="4"/>
    <s v="G"/>
    <x v="2"/>
    <x v="1"/>
    <x v="3"/>
    <x v="2"/>
    <x v="7"/>
    <x v="0"/>
    <x v="34"/>
    <n v="12"/>
    <x v="0"/>
    <x v="5"/>
  </r>
  <r>
    <s v="010303"/>
    <x v="6"/>
    <d v="2015-03-01T00:00:00"/>
    <s v="05:03 PM"/>
    <s v="05:23 PM"/>
    <d v="1899-12-30T00:20:00"/>
    <x v="4"/>
    <s v="G"/>
    <x v="0"/>
    <x v="4"/>
    <x v="0"/>
    <x v="2"/>
    <x v="8"/>
    <x v="0"/>
    <x v="34"/>
    <n v="17"/>
    <x v="3"/>
    <x v="4"/>
  </r>
  <r>
    <s v="010303"/>
    <x v="7"/>
    <d v="2015-03-02T00:00:00"/>
    <s v="12:45 PM"/>
    <s v="01:05 PM"/>
    <d v="1899-12-30T00:20:00"/>
    <x v="3"/>
    <s v="E"/>
    <x v="0"/>
    <x v="2"/>
    <x v="5"/>
    <x v="2"/>
    <x v="8"/>
    <x v="0"/>
    <x v="35"/>
    <n v="12"/>
    <x v="0"/>
    <x v="6"/>
  </r>
  <r>
    <s v="007648"/>
    <x v="8"/>
    <d v="2015-03-05T00:00:00"/>
    <s v="03:53 PM"/>
    <s v="04:11 PM"/>
    <d v="1899-12-30T00:18:00"/>
    <x v="0"/>
    <s v="G"/>
    <x v="1"/>
    <x v="2"/>
    <x v="3"/>
    <x v="2"/>
    <x v="8"/>
    <x v="0"/>
    <x v="35"/>
    <n v="15"/>
    <x v="2"/>
    <x v="2"/>
  </r>
  <r>
    <s v="007648"/>
    <x v="9"/>
    <d v="2015-03-05T00:00:00"/>
    <s v="04:22 PM"/>
    <s v="04:44 PM"/>
    <d v="1899-12-30T00:22:00"/>
    <x v="2"/>
    <s v="F"/>
    <x v="0"/>
    <x v="1"/>
    <x v="1"/>
    <x v="2"/>
    <x v="8"/>
    <x v="0"/>
    <x v="35"/>
    <n v="16"/>
    <x v="13"/>
    <x v="2"/>
  </r>
  <r>
    <s v="010303"/>
    <x v="0"/>
    <d v="2015-03-05T00:00:00"/>
    <s v="01:40 PM"/>
    <s v="01:55 PM"/>
    <d v="1899-12-30T00:15:00"/>
    <x v="2"/>
    <s v="G"/>
    <x v="3"/>
    <x v="2"/>
    <x v="0"/>
    <x v="2"/>
    <x v="8"/>
    <x v="0"/>
    <x v="35"/>
    <n v="13"/>
    <x v="1"/>
    <x v="2"/>
  </r>
  <r>
    <s v="010303"/>
    <x v="1"/>
    <d v="2015-03-07T00:00:00"/>
    <s v="10:04 AM"/>
    <s v="10:10 AM"/>
    <d v="1899-12-30T00:06:00"/>
    <x v="3"/>
    <s v="C"/>
    <x v="1"/>
    <x v="3"/>
    <x v="3"/>
    <x v="2"/>
    <x v="8"/>
    <x v="0"/>
    <x v="35"/>
    <n v="10"/>
    <x v="11"/>
    <x v="3"/>
  </r>
  <r>
    <s v="010303"/>
    <x v="2"/>
    <d v="2015-03-08T00:00:00"/>
    <s v="04:09 PM"/>
    <s v="04:32 PM"/>
    <d v="1899-12-30T00:23:00"/>
    <x v="3"/>
    <s v="F"/>
    <x v="1"/>
    <x v="3"/>
    <x v="5"/>
    <x v="2"/>
    <x v="8"/>
    <x v="0"/>
    <x v="35"/>
    <n v="16"/>
    <x v="13"/>
    <x v="4"/>
  </r>
  <r>
    <s v="009580"/>
    <x v="3"/>
    <d v="2015-03-08T00:00:00"/>
    <s v="06:37 PM"/>
    <s v="07:10 PM"/>
    <d v="1899-12-30T00:33:00"/>
    <x v="2"/>
    <s v="E"/>
    <x v="1"/>
    <x v="0"/>
    <x v="4"/>
    <x v="2"/>
    <x v="8"/>
    <x v="0"/>
    <x v="35"/>
    <n v="18"/>
    <x v="10"/>
    <x v="4"/>
  </r>
  <r>
    <s v="004402"/>
    <x v="4"/>
    <d v="2015-03-09T00:00:00"/>
    <s v="12:06 PM"/>
    <s v="12:12 PM"/>
    <d v="1899-12-30T00:06:00"/>
    <x v="2"/>
    <s v="E"/>
    <x v="0"/>
    <x v="3"/>
    <x v="0"/>
    <x v="2"/>
    <x v="8"/>
    <x v="0"/>
    <x v="36"/>
    <n v="12"/>
    <x v="0"/>
    <x v="6"/>
  </r>
  <r>
    <s v="009580"/>
    <x v="5"/>
    <d v="2015-03-09T00:00:00"/>
    <s v="01:04 PM"/>
    <s v="01:38 PM"/>
    <d v="1899-12-30T00:34:00"/>
    <x v="4"/>
    <s v="C"/>
    <x v="0"/>
    <x v="4"/>
    <x v="0"/>
    <x v="2"/>
    <x v="8"/>
    <x v="0"/>
    <x v="36"/>
    <n v="13"/>
    <x v="1"/>
    <x v="6"/>
  </r>
  <r>
    <s v="004402"/>
    <x v="6"/>
    <d v="2015-03-11T00:00:00"/>
    <s v="09:02 AM"/>
    <s v="09:14 AM"/>
    <d v="1899-12-30T00:12:00"/>
    <x v="0"/>
    <s v="B"/>
    <x v="0"/>
    <x v="4"/>
    <x v="3"/>
    <x v="2"/>
    <x v="8"/>
    <x v="0"/>
    <x v="36"/>
    <n v="9"/>
    <x v="6"/>
    <x v="1"/>
  </r>
  <r>
    <s v="008793"/>
    <x v="7"/>
    <d v="2015-03-11T00:00:00"/>
    <s v="06:48 PM"/>
    <s v="07:47 PM"/>
    <d v="1899-12-30T00:59:00"/>
    <x v="2"/>
    <s v="D"/>
    <x v="3"/>
    <x v="0"/>
    <x v="1"/>
    <x v="2"/>
    <x v="8"/>
    <x v="0"/>
    <x v="36"/>
    <n v="18"/>
    <x v="10"/>
    <x v="1"/>
  </r>
  <r>
    <s v="009880"/>
    <x v="8"/>
    <d v="2015-03-12T00:00:00"/>
    <s v="12:03 PM"/>
    <s v="12:20 PM"/>
    <d v="1899-12-30T00:17:00"/>
    <x v="3"/>
    <s v="B"/>
    <x v="2"/>
    <x v="2"/>
    <x v="0"/>
    <x v="2"/>
    <x v="8"/>
    <x v="0"/>
    <x v="36"/>
    <n v="12"/>
    <x v="0"/>
    <x v="2"/>
  </r>
  <r>
    <s v="010162"/>
    <x v="9"/>
    <d v="2015-03-19T00:00:00"/>
    <s v="09:00 AM"/>
    <s v="09:36 AM"/>
    <d v="1899-12-30T00:36:00"/>
    <x v="1"/>
    <s v="C"/>
    <x v="1"/>
    <x v="1"/>
    <x v="5"/>
    <x v="2"/>
    <x v="8"/>
    <x v="0"/>
    <x v="37"/>
    <n v="9"/>
    <x v="6"/>
    <x v="2"/>
  </r>
  <r>
    <s v="004402"/>
    <x v="0"/>
    <d v="2015-03-20T00:00:00"/>
    <s v="10:06 AM"/>
    <s v="10:12 AM"/>
    <d v="1899-12-30T00:06:00"/>
    <x v="0"/>
    <s v="G"/>
    <x v="2"/>
    <x v="1"/>
    <x v="2"/>
    <x v="2"/>
    <x v="8"/>
    <x v="0"/>
    <x v="37"/>
    <n v="10"/>
    <x v="11"/>
    <x v="5"/>
  </r>
  <r>
    <s v="009139"/>
    <x v="1"/>
    <d v="2015-03-20T00:00:00"/>
    <s v="03:23 PM"/>
    <s v="04:05 PM"/>
    <d v="1899-12-30T00:42:00"/>
    <x v="0"/>
    <s v="D"/>
    <x v="1"/>
    <x v="2"/>
    <x v="5"/>
    <x v="2"/>
    <x v="8"/>
    <x v="0"/>
    <x v="37"/>
    <n v="15"/>
    <x v="2"/>
    <x v="5"/>
  </r>
  <r>
    <s v="008793"/>
    <x v="2"/>
    <d v="2015-03-21T00:00:00"/>
    <s v="07:12 PM"/>
    <s v="07:55 PM"/>
    <d v="1899-12-30T00:43:00"/>
    <x v="1"/>
    <s v="B"/>
    <x v="1"/>
    <x v="1"/>
    <x v="4"/>
    <x v="2"/>
    <x v="8"/>
    <x v="0"/>
    <x v="37"/>
    <n v="19"/>
    <x v="7"/>
    <x v="3"/>
  </r>
  <r>
    <s v="010162"/>
    <x v="3"/>
    <d v="2015-03-21T00:00:00"/>
    <s v="12:34 PM"/>
    <s v="01:00 PM"/>
    <d v="1899-12-30T00:26:00"/>
    <x v="0"/>
    <s v="G"/>
    <x v="2"/>
    <x v="2"/>
    <x v="1"/>
    <x v="2"/>
    <x v="8"/>
    <x v="0"/>
    <x v="37"/>
    <n v="12"/>
    <x v="0"/>
    <x v="3"/>
  </r>
  <r>
    <s v="010162"/>
    <x v="4"/>
    <d v="2015-03-22T00:00:00"/>
    <s v="06:53 PM"/>
    <s v="07:46 PM"/>
    <d v="1899-12-30T00:53:00"/>
    <x v="4"/>
    <s v="F"/>
    <x v="2"/>
    <x v="4"/>
    <x v="0"/>
    <x v="2"/>
    <x v="8"/>
    <x v="0"/>
    <x v="37"/>
    <n v="18"/>
    <x v="10"/>
    <x v="4"/>
  </r>
  <r>
    <s v="009880"/>
    <x v="5"/>
    <d v="2015-03-23T00:00:00"/>
    <s v="07:28 PM"/>
    <s v="07:42 PM"/>
    <d v="1899-12-30T00:14:00"/>
    <x v="4"/>
    <s v="F"/>
    <x v="0"/>
    <x v="5"/>
    <x v="3"/>
    <x v="2"/>
    <x v="8"/>
    <x v="0"/>
    <x v="38"/>
    <n v="19"/>
    <x v="7"/>
    <x v="6"/>
  </r>
  <r>
    <s v="008793"/>
    <x v="6"/>
    <d v="2015-03-24T00:00:00"/>
    <s v="02:52 PM"/>
    <s v="03:15 PM"/>
    <d v="1899-12-30T00:23:00"/>
    <x v="4"/>
    <s v="D"/>
    <x v="3"/>
    <x v="0"/>
    <x v="5"/>
    <x v="2"/>
    <x v="8"/>
    <x v="0"/>
    <x v="38"/>
    <n v="14"/>
    <x v="9"/>
    <x v="0"/>
  </r>
  <r>
    <s v="007648"/>
    <x v="7"/>
    <d v="2015-03-25T00:00:00"/>
    <s v="10:33 AM"/>
    <s v="10:38 AM"/>
    <d v="1899-12-30T00:05:00"/>
    <x v="2"/>
    <s v="C"/>
    <x v="0"/>
    <x v="2"/>
    <x v="5"/>
    <x v="2"/>
    <x v="8"/>
    <x v="0"/>
    <x v="38"/>
    <n v="10"/>
    <x v="11"/>
    <x v="1"/>
  </r>
  <r>
    <s v="002149"/>
    <x v="8"/>
    <d v="2015-03-26T00:00:00"/>
    <s v="05:30 PM"/>
    <s v="06:10 PM"/>
    <d v="1899-12-30T00:40:00"/>
    <x v="4"/>
    <s v="C"/>
    <x v="3"/>
    <x v="4"/>
    <x v="2"/>
    <x v="2"/>
    <x v="8"/>
    <x v="0"/>
    <x v="38"/>
    <n v="17"/>
    <x v="3"/>
    <x v="2"/>
  </r>
  <r>
    <s v="004402"/>
    <x v="9"/>
    <d v="2015-03-30T00:00:00"/>
    <s v="12:32 PM"/>
    <s v="12:42 PM"/>
    <d v="1899-12-30T00:10:00"/>
    <x v="4"/>
    <s v="F"/>
    <x v="2"/>
    <x v="4"/>
    <x v="2"/>
    <x v="2"/>
    <x v="8"/>
    <x v="0"/>
    <x v="39"/>
    <n v="12"/>
    <x v="0"/>
    <x v="6"/>
  </r>
  <r>
    <s v="004402"/>
    <x v="0"/>
    <d v="2015-03-30T00:00:00"/>
    <s v="04:07 PM"/>
    <s v="04:26 PM"/>
    <d v="1899-12-30T00:19:00"/>
    <x v="3"/>
    <s v="F"/>
    <x v="0"/>
    <x v="0"/>
    <x v="2"/>
    <x v="2"/>
    <x v="8"/>
    <x v="0"/>
    <x v="39"/>
    <n v="16"/>
    <x v="13"/>
    <x v="6"/>
  </r>
  <r>
    <s v="010162"/>
    <x v="1"/>
    <d v="2015-03-30T00:00:00"/>
    <s v="01:06 PM"/>
    <s v="01:33 PM"/>
    <d v="1899-12-30T00:27:00"/>
    <x v="0"/>
    <s v="G"/>
    <x v="3"/>
    <x v="3"/>
    <x v="2"/>
    <x v="2"/>
    <x v="8"/>
    <x v="0"/>
    <x v="39"/>
    <n v="13"/>
    <x v="1"/>
    <x v="6"/>
  </r>
  <r>
    <s v="010162"/>
    <x v="2"/>
    <d v="2015-03-30T00:00:00"/>
    <s v="07:56 PM"/>
    <s v="08:09 PM"/>
    <d v="1899-12-30T00:13:00"/>
    <x v="1"/>
    <s v="C"/>
    <x v="0"/>
    <x v="2"/>
    <x v="3"/>
    <x v="2"/>
    <x v="8"/>
    <x v="0"/>
    <x v="39"/>
    <n v="19"/>
    <x v="7"/>
    <x v="6"/>
  </r>
  <r>
    <s v="010162"/>
    <x v="3"/>
    <d v="2015-03-30T00:00:00"/>
    <s v="08:21 PM"/>
    <s v="08:27 PM"/>
    <d v="1899-12-30T00:06:00"/>
    <x v="4"/>
    <s v="C"/>
    <x v="0"/>
    <x v="5"/>
    <x v="2"/>
    <x v="2"/>
    <x v="8"/>
    <x v="0"/>
    <x v="39"/>
    <n v="20"/>
    <x v="16"/>
    <x v="6"/>
  </r>
  <r>
    <s v="004402"/>
    <x v="4"/>
    <d v="2015-04-01T00:00:00"/>
    <s v="12:40 PM"/>
    <s v="12:50 PM"/>
    <d v="1899-12-30T00:10:00"/>
    <x v="4"/>
    <s v="D"/>
    <x v="2"/>
    <x v="5"/>
    <x v="2"/>
    <x v="3"/>
    <x v="9"/>
    <x v="0"/>
    <x v="39"/>
    <n v="12"/>
    <x v="0"/>
    <x v="1"/>
  </r>
  <r>
    <s v="007648"/>
    <x v="5"/>
    <d v="2015-04-01T00:00:00"/>
    <s v="09:35 AM"/>
    <s v="09:52 AM"/>
    <d v="1899-12-30T00:17:00"/>
    <x v="2"/>
    <s v="A"/>
    <x v="1"/>
    <x v="2"/>
    <x v="4"/>
    <x v="3"/>
    <x v="9"/>
    <x v="0"/>
    <x v="39"/>
    <n v="9"/>
    <x v="6"/>
    <x v="1"/>
  </r>
  <r>
    <s v="007648"/>
    <x v="6"/>
    <d v="2015-04-01T00:00:00"/>
    <s v="09:59 AM"/>
    <s v="10:24 AM"/>
    <d v="1899-12-30T00:25:00"/>
    <x v="2"/>
    <s v="D"/>
    <x v="1"/>
    <x v="2"/>
    <x v="0"/>
    <x v="3"/>
    <x v="9"/>
    <x v="0"/>
    <x v="39"/>
    <n v="9"/>
    <x v="6"/>
    <x v="1"/>
  </r>
  <r>
    <s v="008530"/>
    <x v="7"/>
    <d v="2015-04-01T00:00:00"/>
    <s v="12:26 PM"/>
    <s v="12:40 PM"/>
    <d v="1899-12-30T00:14:00"/>
    <x v="0"/>
    <s v="A"/>
    <x v="2"/>
    <x v="5"/>
    <x v="0"/>
    <x v="3"/>
    <x v="9"/>
    <x v="0"/>
    <x v="39"/>
    <n v="12"/>
    <x v="0"/>
    <x v="1"/>
  </r>
  <r>
    <s v="008530"/>
    <x v="8"/>
    <d v="2015-04-01T00:00:00"/>
    <s v="10:47 AM"/>
    <s v="11:20 AM"/>
    <d v="1899-12-30T00:33:00"/>
    <x v="1"/>
    <s v="E"/>
    <x v="1"/>
    <x v="1"/>
    <x v="1"/>
    <x v="3"/>
    <x v="9"/>
    <x v="0"/>
    <x v="39"/>
    <n v="10"/>
    <x v="11"/>
    <x v="1"/>
  </r>
  <r>
    <s v="010303"/>
    <x v="9"/>
    <d v="2015-04-01T00:00:00"/>
    <s v="09:37 AM"/>
    <s v="10:26 AM"/>
    <d v="1899-12-30T00:49:00"/>
    <x v="3"/>
    <s v="F"/>
    <x v="2"/>
    <x v="3"/>
    <x v="2"/>
    <x v="3"/>
    <x v="9"/>
    <x v="0"/>
    <x v="39"/>
    <n v="9"/>
    <x v="6"/>
    <x v="1"/>
  </r>
  <r>
    <s v="010162"/>
    <x v="0"/>
    <d v="2015-04-01T00:00:00"/>
    <s v="08:09 AM"/>
    <s v="08:32 AM"/>
    <d v="1899-12-30T00:23:00"/>
    <x v="0"/>
    <s v="D"/>
    <x v="0"/>
    <x v="5"/>
    <x v="4"/>
    <x v="3"/>
    <x v="9"/>
    <x v="0"/>
    <x v="39"/>
    <n v="8"/>
    <x v="4"/>
    <x v="1"/>
  </r>
  <r>
    <s v="010162"/>
    <x v="1"/>
    <d v="2015-04-01T00:00:00"/>
    <s v="11:29 AM"/>
    <s v="12:27 PM"/>
    <d v="1899-12-30T00:58:00"/>
    <x v="4"/>
    <s v="G"/>
    <x v="2"/>
    <x v="5"/>
    <x v="2"/>
    <x v="3"/>
    <x v="9"/>
    <x v="0"/>
    <x v="39"/>
    <n v="11"/>
    <x v="8"/>
    <x v="1"/>
  </r>
  <r>
    <s v="008360"/>
    <x v="2"/>
    <d v="2015-04-02T00:00:00"/>
    <s v="08:08 PM"/>
    <s v="08:43 PM"/>
    <d v="1899-12-30T00:35:00"/>
    <x v="0"/>
    <s v="B"/>
    <x v="1"/>
    <x v="0"/>
    <x v="3"/>
    <x v="3"/>
    <x v="9"/>
    <x v="0"/>
    <x v="39"/>
    <n v="20"/>
    <x v="16"/>
    <x v="2"/>
  </r>
  <r>
    <s v="010162"/>
    <x v="3"/>
    <d v="2015-04-04T00:00:00"/>
    <s v="09:59 AM"/>
    <s v="10:06 AM"/>
    <d v="1899-12-30T00:07:00"/>
    <x v="4"/>
    <s v="B"/>
    <x v="3"/>
    <x v="5"/>
    <x v="1"/>
    <x v="3"/>
    <x v="9"/>
    <x v="0"/>
    <x v="39"/>
    <n v="9"/>
    <x v="6"/>
    <x v="3"/>
  </r>
  <r>
    <s v="010162"/>
    <x v="4"/>
    <d v="2015-04-05T00:00:00"/>
    <s v="12:30 PM"/>
    <s v="12:52 PM"/>
    <d v="1899-12-30T00:22:00"/>
    <x v="1"/>
    <s v="D"/>
    <x v="0"/>
    <x v="3"/>
    <x v="0"/>
    <x v="3"/>
    <x v="9"/>
    <x v="0"/>
    <x v="39"/>
    <n v="12"/>
    <x v="0"/>
    <x v="4"/>
  </r>
  <r>
    <s v="008530"/>
    <x v="5"/>
    <d v="2015-04-06T00:00:00"/>
    <s v="06:12 PM"/>
    <s v="06:50 PM"/>
    <d v="1899-12-30T00:38:00"/>
    <x v="1"/>
    <s v="G"/>
    <x v="0"/>
    <x v="1"/>
    <x v="2"/>
    <x v="3"/>
    <x v="9"/>
    <x v="0"/>
    <x v="40"/>
    <n v="18"/>
    <x v="10"/>
    <x v="6"/>
  </r>
  <r>
    <s v="009290"/>
    <x v="6"/>
    <d v="2015-04-07T00:00:00"/>
    <s v="07:45 AM"/>
    <s v="07:55 AM"/>
    <d v="1899-12-30T00:10:00"/>
    <x v="0"/>
    <s v="C"/>
    <x v="1"/>
    <x v="3"/>
    <x v="2"/>
    <x v="3"/>
    <x v="9"/>
    <x v="0"/>
    <x v="40"/>
    <n v="7"/>
    <x v="14"/>
    <x v="0"/>
  </r>
  <r>
    <s v="007019"/>
    <x v="7"/>
    <d v="2015-04-07T00:00:00"/>
    <s v="06:26 PM"/>
    <s v="06:44 PM"/>
    <d v="1899-12-30T00:18:00"/>
    <x v="0"/>
    <s v="E"/>
    <x v="1"/>
    <x v="3"/>
    <x v="4"/>
    <x v="3"/>
    <x v="9"/>
    <x v="0"/>
    <x v="40"/>
    <n v="18"/>
    <x v="10"/>
    <x v="0"/>
  </r>
  <r>
    <s v="004402"/>
    <x v="8"/>
    <d v="2015-04-08T00:00:00"/>
    <s v="07:07 PM"/>
    <s v="07:38 PM"/>
    <d v="1899-12-30T00:31:00"/>
    <x v="2"/>
    <s v="G"/>
    <x v="0"/>
    <x v="5"/>
    <x v="4"/>
    <x v="3"/>
    <x v="9"/>
    <x v="0"/>
    <x v="40"/>
    <n v="19"/>
    <x v="7"/>
    <x v="1"/>
  </r>
  <r>
    <s v="009290"/>
    <x v="9"/>
    <d v="2015-04-08T00:00:00"/>
    <s v="07:43 PM"/>
    <s v="08:00 PM"/>
    <d v="1899-12-30T00:17:00"/>
    <x v="2"/>
    <s v="A"/>
    <x v="1"/>
    <x v="0"/>
    <x v="3"/>
    <x v="3"/>
    <x v="9"/>
    <x v="0"/>
    <x v="40"/>
    <n v="19"/>
    <x v="7"/>
    <x v="1"/>
  </r>
  <r>
    <s v="007648"/>
    <x v="0"/>
    <d v="2015-04-08T00:00:00"/>
    <s v="06:37 PM"/>
    <s v="07:02 PM"/>
    <d v="1899-12-30T00:25:00"/>
    <x v="3"/>
    <s v="C"/>
    <x v="1"/>
    <x v="3"/>
    <x v="3"/>
    <x v="3"/>
    <x v="9"/>
    <x v="0"/>
    <x v="40"/>
    <n v="18"/>
    <x v="10"/>
    <x v="1"/>
  </r>
  <r>
    <s v="004402"/>
    <x v="1"/>
    <d v="2015-04-09T00:00:00"/>
    <s v="03:40 PM"/>
    <s v="03:54 PM"/>
    <d v="1899-12-30T00:14:00"/>
    <x v="0"/>
    <s v="D"/>
    <x v="0"/>
    <x v="3"/>
    <x v="3"/>
    <x v="3"/>
    <x v="9"/>
    <x v="0"/>
    <x v="40"/>
    <n v="15"/>
    <x v="2"/>
    <x v="2"/>
  </r>
  <r>
    <s v="008530"/>
    <x v="2"/>
    <d v="2015-04-09T00:00:00"/>
    <s v="09:15 AM"/>
    <s v="09:50 AM"/>
    <d v="1899-12-30T00:35:00"/>
    <x v="0"/>
    <s v="C"/>
    <x v="0"/>
    <x v="2"/>
    <x v="4"/>
    <x v="3"/>
    <x v="9"/>
    <x v="0"/>
    <x v="40"/>
    <n v="9"/>
    <x v="6"/>
    <x v="2"/>
  </r>
  <r>
    <s v="010303"/>
    <x v="3"/>
    <d v="2015-04-09T00:00:00"/>
    <s v="03:54 PM"/>
    <s v="04:11 PM"/>
    <d v="1899-12-30T00:17:00"/>
    <x v="4"/>
    <s v="G"/>
    <x v="1"/>
    <x v="5"/>
    <x v="0"/>
    <x v="3"/>
    <x v="9"/>
    <x v="0"/>
    <x v="40"/>
    <n v="15"/>
    <x v="2"/>
    <x v="2"/>
  </r>
  <r>
    <s v="004402"/>
    <x v="4"/>
    <d v="2015-04-10T00:00:00"/>
    <s v="08:10 AM"/>
    <s v="08:18 AM"/>
    <d v="1899-12-30T00:08:00"/>
    <x v="2"/>
    <s v="C"/>
    <x v="3"/>
    <x v="4"/>
    <x v="0"/>
    <x v="3"/>
    <x v="9"/>
    <x v="0"/>
    <x v="40"/>
    <n v="8"/>
    <x v="4"/>
    <x v="5"/>
  </r>
  <r>
    <s v="004402"/>
    <x v="5"/>
    <d v="2015-04-10T00:00:00"/>
    <s v="03:42 PM"/>
    <s v="03:55 PM"/>
    <d v="1899-12-30T00:13:00"/>
    <x v="0"/>
    <s v="F"/>
    <x v="0"/>
    <x v="4"/>
    <x v="2"/>
    <x v="3"/>
    <x v="9"/>
    <x v="0"/>
    <x v="40"/>
    <n v="15"/>
    <x v="2"/>
    <x v="5"/>
  </r>
  <r>
    <s v="009290"/>
    <x v="6"/>
    <d v="2015-04-10T00:00:00"/>
    <s v="08:10 AM"/>
    <s v="08:28 AM"/>
    <d v="1899-12-30T00:18:00"/>
    <x v="0"/>
    <s v="F"/>
    <x v="1"/>
    <x v="2"/>
    <x v="3"/>
    <x v="3"/>
    <x v="9"/>
    <x v="0"/>
    <x v="40"/>
    <n v="8"/>
    <x v="4"/>
    <x v="5"/>
  </r>
  <r>
    <s v="009880"/>
    <x v="7"/>
    <d v="2015-04-11T00:00:00"/>
    <s v="03:59 PM"/>
    <s v="04:12 PM"/>
    <d v="1899-12-30T00:13:00"/>
    <x v="1"/>
    <s v="C"/>
    <x v="3"/>
    <x v="2"/>
    <x v="3"/>
    <x v="3"/>
    <x v="9"/>
    <x v="0"/>
    <x v="40"/>
    <n v="15"/>
    <x v="2"/>
    <x v="3"/>
  </r>
  <r>
    <s v="009290"/>
    <x v="8"/>
    <d v="2015-04-12T00:00:00"/>
    <s v="08:47 AM"/>
    <s v="09:03 AM"/>
    <d v="1899-12-30T00:16:00"/>
    <x v="4"/>
    <s v="B"/>
    <x v="1"/>
    <x v="2"/>
    <x v="5"/>
    <x v="3"/>
    <x v="9"/>
    <x v="0"/>
    <x v="40"/>
    <n v="8"/>
    <x v="4"/>
    <x v="4"/>
  </r>
  <r>
    <s v="009880"/>
    <x v="9"/>
    <d v="2015-04-12T00:00:00"/>
    <s v="08:47 AM"/>
    <s v="08:51 AM"/>
    <d v="1899-12-30T00:04:00"/>
    <x v="3"/>
    <s v="E"/>
    <x v="1"/>
    <x v="1"/>
    <x v="5"/>
    <x v="3"/>
    <x v="9"/>
    <x v="0"/>
    <x v="40"/>
    <n v="8"/>
    <x v="4"/>
    <x v="4"/>
  </r>
  <r>
    <s v="002149"/>
    <x v="0"/>
    <d v="2015-04-12T00:00:00"/>
    <s v="02:27 PM"/>
    <s v="03:25 PM"/>
    <d v="1899-12-30T00:58:00"/>
    <x v="2"/>
    <s v="D"/>
    <x v="1"/>
    <x v="1"/>
    <x v="3"/>
    <x v="3"/>
    <x v="9"/>
    <x v="0"/>
    <x v="40"/>
    <n v="14"/>
    <x v="9"/>
    <x v="4"/>
  </r>
  <r>
    <s v="009880"/>
    <x v="1"/>
    <d v="2015-04-13T00:00:00"/>
    <s v="10:44 AM"/>
    <s v="11:03 AM"/>
    <d v="1899-12-30T00:19:00"/>
    <x v="2"/>
    <s v="B"/>
    <x v="3"/>
    <x v="1"/>
    <x v="2"/>
    <x v="3"/>
    <x v="9"/>
    <x v="0"/>
    <x v="41"/>
    <n v="10"/>
    <x v="11"/>
    <x v="6"/>
  </r>
  <r>
    <s v="007648"/>
    <x v="2"/>
    <d v="2015-04-13T00:00:00"/>
    <s v="02:09 PM"/>
    <s v="02:34 PM"/>
    <d v="1899-12-30T00:25:00"/>
    <x v="4"/>
    <s v="E"/>
    <x v="2"/>
    <x v="1"/>
    <x v="4"/>
    <x v="3"/>
    <x v="9"/>
    <x v="0"/>
    <x v="41"/>
    <n v="14"/>
    <x v="9"/>
    <x v="6"/>
  </r>
  <r>
    <s v="007648"/>
    <x v="3"/>
    <d v="2015-04-13T00:00:00"/>
    <s v="11:19 PM"/>
    <s v="11:44 PM"/>
    <d v="1899-12-30T00:25:00"/>
    <x v="3"/>
    <s v="C"/>
    <x v="1"/>
    <x v="1"/>
    <x v="4"/>
    <x v="3"/>
    <x v="9"/>
    <x v="0"/>
    <x v="41"/>
    <n v="23"/>
    <x v="17"/>
    <x v="6"/>
  </r>
  <r>
    <s v="008530"/>
    <x v="4"/>
    <d v="2015-04-13T00:00:00"/>
    <s v="09:56 AM"/>
    <s v="10:17 AM"/>
    <d v="1899-12-30T00:21:00"/>
    <x v="3"/>
    <s v="E"/>
    <x v="0"/>
    <x v="1"/>
    <x v="4"/>
    <x v="3"/>
    <x v="9"/>
    <x v="0"/>
    <x v="41"/>
    <n v="9"/>
    <x v="6"/>
    <x v="6"/>
  </r>
  <r>
    <s v="008530"/>
    <x v="5"/>
    <d v="2015-04-13T00:00:00"/>
    <s v="06:26 PM"/>
    <s v="06:39 PM"/>
    <d v="1899-12-30T00:13:00"/>
    <x v="3"/>
    <s v="D"/>
    <x v="1"/>
    <x v="4"/>
    <x v="2"/>
    <x v="3"/>
    <x v="9"/>
    <x v="0"/>
    <x v="41"/>
    <n v="18"/>
    <x v="10"/>
    <x v="6"/>
  </r>
  <r>
    <s v="008530"/>
    <x v="6"/>
    <d v="2015-04-13T00:00:00"/>
    <s v="10:55 PM"/>
    <s v="11:18 PM"/>
    <d v="1899-12-30T00:23:00"/>
    <x v="1"/>
    <s v="E"/>
    <x v="3"/>
    <x v="1"/>
    <x v="5"/>
    <x v="3"/>
    <x v="9"/>
    <x v="0"/>
    <x v="41"/>
    <n v="22"/>
    <x v="19"/>
    <x v="6"/>
  </r>
  <r>
    <s v="010303"/>
    <x v="7"/>
    <d v="2015-04-13T00:00:00"/>
    <s v="10:40 AM"/>
    <s v="11:07 AM"/>
    <d v="1899-12-30T00:27:00"/>
    <x v="1"/>
    <s v="G"/>
    <x v="1"/>
    <x v="2"/>
    <x v="4"/>
    <x v="3"/>
    <x v="9"/>
    <x v="0"/>
    <x v="41"/>
    <n v="10"/>
    <x v="11"/>
    <x v="6"/>
  </r>
  <r>
    <s v="009580"/>
    <x v="8"/>
    <d v="2015-04-13T00:00:00"/>
    <s v="02:12 PM"/>
    <s v="02:20 PM"/>
    <d v="1899-12-30T00:08:00"/>
    <x v="2"/>
    <s v="F"/>
    <x v="3"/>
    <x v="2"/>
    <x v="4"/>
    <x v="3"/>
    <x v="9"/>
    <x v="0"/>
    <x v="41"/>
    <n v="14"/>
    <x v="9"/>
    <x v="6"/>
  </r>
  <r>
    <s v="007648"/>
    <x v="9"/>
    <d v="2015-04-14T00:00:00"/>
    <s v="08:03 AM"/>
    <s v="08:25 AM"/>
    <d v="1899-12-30T00:22:00"/>
    <x v="0"/>
    <s v="F"/>
    <x v="0"/>
    <x v="0"/>
    <x v="0"/>
    <x v="3"/>
    <x v="9"/>
    <x v="0"/>
    <x v="41"/>
    <n v="8"/>
    <x v="4"/>
    <x v="0"/>
  </r>
  <r>
    <s v="009580"/>
    <x v="0"/>
    <d v="2015-04-14T00:00:00"/>
    <s v="01:50 PM"/>
    <s v="02:04 PM"/>
    <d v="1899-12-30T00:14:00"/>
    <x v="3"/>
    <s v="E"/>
    <x v="2"/>
    <x v="1"/>
    <x v="2"/>
    <x v="3"/>
    <x v="9"/>
    <x v="0"/>
    <x v="41"/>
    <n v="13"/>
    <x v="1"/>
    <x v="0"/>
  </r>
  <r>
    <s v="009290"/>
    <x v="1"/>
    <d v="2015-04-16T00:00:00"/>
    <s v="07:56 AM"/>
    <s v="08:15 AM"/>
    <d v="1899-12-30T00:19:00"/>
    <x v="4"/>
    <s v="C"/>
    <x v="0"/>
    <x v="2"/>
    <x v="3"/>
    <x v="3"/>
    <x v="9"/>
    <x v="0"/>
    <x v="41"/>
    <n v="7"/>
    <x v="14"/>
    <x v="2"/>
  </r>
  <r>
    <s v="008530"/>
    <x v="2"/>
    <d v="2015-04-16T00:00:00"/>
    <s v="02:14 PM"/>
    <s v="02:43 PM"/>
    <d v="1899-12-30T00:29:00"/>
    <x v="0"/>
    <s v="C"/>
    <x v="2"/>
    <x v="2"/>
    <x v="1"/>
    <x v="3"/>
    <x v="9"/>
    <x v="0"/>
    <x v="41"/>
    <n v="14"/>
    <x v="9"/>
    <x v="2"/>
  </r>
  <r>
    <s v="008530"/>
    <x v="3"/>
    <d v="2015-04-16T00:00:00"/>
    <s v="02:59 PM"/>
    <s v="03:55 PM"/>
    <d v="1899-12-30T00:56:00"/>
    <x v="3"/>
    <s v="G"/>
    <x v="3"/>
    <x v="5"/>
    <x v="0"/>
    <x v="3"/>
    <x v="9"/>
    <x v="0"/>
    <x v="41"/>
    <n v="14"/>
    <x v="9"/>
    <x v="2"/>
  </r>
  <r>
    <s v="002149"/>
    <x v="4"/>
    <d v="2015-04-16T00:00:00"/>
    <s v="12:14 PM"/>
    <s v="12:26 PM"/>
    <d v="1899-12-30T00:12:00"/>
    <x v="3"/>
    <s v="F"/>
    <x v="2"/>
    <x v="2"/>
    <x v="3"/>
    <x v="3"/>
    <x v="9"/>
    <x v="0"/>
    <x v="41"/>
    <n v="12"/>
    <x v="0"/>
    <x v="2"/>
  </r>
  <r>
    <s v="009290"/>
    <x v="5"/>
    <d v="2015-04-19T00:00:00"/>
    <s v="08:14 AM"/>
    <s v="08:28 AM"/>
    <d v="1899-12-30T00:14:00"/>
    <x v="0"/>
    <s v="C"/>
    <x v="0"/>
    <x v="1"/>
    <x v="2"/>
    <x v="3"/>
    <x v="9"/>
    <x v="0"/>
    <x v="41"/>
    <n v="8"/>
    <x v="4"/>
    <x v="4"/>
  </r>
  <r>
    <s v="003481"/>
    <x v="6"/>
    <d v="2015-04-19T00:00:00"/>
    <s v="06:07 PM"/>
    <s v="06:41 PM"/>
    <d v="1899-12-30T00:34:00"/>
    <x v="3"/>
    <s v="E"/>
    <x v="2"/>
    <x v="1"/>
    <x v="1"/>
    <x v="3"/>
    <x v="9"/>
    <x v="0"/>
    <x v="41"/>
    <n v="18"/>
    <x v="10"/>
    <x v="4"/>
  </r>
  <r>
    <s v="007648"/>
    <x v="7"/>
    <d v="2015-04-20T00:00:00"/>
    <s v="06:08 PM"/>
    <s v="06:38 PM"/>
    <d v="1899-12-30T00:30:00"/>
    <x v="1"/>
    <s v="D"/>
    <x v="1"/>
    <x v="4"/>
    <x v="2"/>
    <x v="3"/>
    <x v="9"/>
    <x v="0"/>
    <x v="42"/>
    <n v="18"/>
    <x v="10"/>
    <x v="6"/>
  </r>
  <r>
    <s v="010303"/>
    <x v="8"/>
    <d v="2015-04-21T00:00:00"/>
    <s v="08:53 PM"/>
    <s v="10:24 PM"/>
    <d v="1899-12-30T01:31:00"/>
    <x v="1"/>
    <s v="E"/>
    <x v="0"/>
    <x v="2"/>
    <x v="2"/>
    <x v="3"/>
    <x v="9"/>
    <x v="0"/>
    <x v="42"/>
    <n v="20"/>
    <x v="16"/>
    <x v="0"/>
  </r>
  <r>
    <s v="008530"/>
    <x v="9"/>
    <d v="2015-04-22T00:00:00"/>
    <s v="02:45 PM"/>
    <s v="03:07 PM"/>
    <d v="1899-12-30T00:22:00"/>
    <x v="4"/>
    <s v="B"/>
    <x v="2"/>
    <x v="5"/>
    <x v="0"/>
    <x v="3"/>
    <x v="9"/>
    <x v="0"/>
    <x v="42"/>
    <n v="14"/>
    <x v="9"/>
    <x v="1"/>
  </r>
  <r>
    <s v="009880"/>
    <x v="0"/>
    <d v="2015-04-29T00:00:00"/>
    <s v="05:02 PM"/>
    <s v="05:13 PM"/>
    <d v="1899-12-30T00:11:00"/>
    <x v="4"/>
    <s v="G"/>
    <x v="3"/>
    <x v="4"/>
    <x v="4"/>
    <x v="3"/>
    <x v="9"/>
    <x v="0"/>
    <x v="43"/>
    <n v="17"/>
    <x v="3"/>
    <x v="1"/>
  </r>
  <r>
    <s v="009880"/>
    <x v="1"/>
    <d v="2015-04-30T00:00:00"/>
    <s v="01:32 PM"/>
    <s v="01:43 PM"/>
    <d v="1899-12-30T00:11:00"/>
    <x v="3"/>
    <s v="G"/>
    <x v="1"/>
    <x v="1"/>
    <x v="0"/>
    <x v="3"/>
    <x v="9"/>
    <x v="0"/>
    <x v="43"/>
    <n v="13"/>
    <x v="1"/>
    <x v="2"/>
  </r>
  <r>
    <s v="011467"/>
    <x v="2"/>
    <d v="2015-05-01T00:00:00"/>
    <s v="09:33 AM"/>
    <s v="09:47 AM"/>
    <d v="1899-12-30T00:14:00"/>
    <x v="1"/>
    <s v="B"/>
    <x v="3"/>
    <x v="0"/>
    <x v="5"/>
    <x v="3"/>
    <x v="10"/>
    <x v="0"/>
    <x v="43"/>
    <n v="9"/>
    <x v="6"/>
    <x v="5"/>
  </r>
  <r>
    <s v="007648"/>
    <x v="3"/>
    <d v="2015-05-01T00:00:00"/>
    <s v="05:15 PM"/>
    <s v="05:44 PM"/>
    <d v="1899-12-30T00:29:00"/>
    <x v="0"/>
    <s v="E"/>
    <x v="1"/>
    <x v="3"/>
    <x v="0"/>
    <x v="3"/>
    <x v="10"/>
    <x v="0"/>
    <x v="43"/>
    <n v="17"/>
    <x v="3"/>
    <x v="5"/>
  </r>
  <r>
    <s v="011467"/>
    <x v="4"/>
    <d v="2015-05-05T00:00:00"/>
    <s v="01:08 PM"/>
    <s v="01:12 PM"/>
    <d v="1899-12-30T00:04:00"/>
    <x v="1"/>
    <s v="F"/>
    <x v="2"/>
    <x v="0"/>
    <x v="2"/>
    <x v="3"/>
    <x v="10"/>
    <x v="0"/>
    <x v="44"/>
    <n v="13"/>
    <x v="1"/>
    <x v="0"/>
  </r>
  <r>
    <s v="008530"/>
    <x v="5"/>
    <d v="2015-05-06T00:00:00"/>
    <s v="08:07 AM"/>
    <s v="08:36 AM"/>
    <d v="1899-12-30T00:29:00"/>
    <x v="0"/>
    <s v="B"/>
    <x v="2"/>
    <x v="2"/>
    <x v="5"/>
    <x v="3"/>
    <x v="10"/>
    <x v="0"/>
    <x v="44"/>
    <n v="8"/>
    <x v="4"/>
    <x v="1"/>
  </r>
  <r>
    <s v="008530"/>
    <x v="6"/>
    <d v="2015-05-06T00:00:00"/>
    <s v="03:03 PM"/>
    <s v="03:17 PM"/>
    <d v="1899-12-30T00:14:00"/>
    <x v="4"/>
    <s v="F"/>
    <x v="0"/>
    <x v="4"/>
    <x v="5"/>
    <x v="3"/>
    <x v="10"/>
    <x v="0"/>
    <x v="44"/>
    <n v="15"/>
    <x v="2"/>
    <x v="1"/>
  </r>
  <r>
    <s v="010303"/>
    <x v="7"/>
    <d v="2015-05-06T00:00:00"/>
    <s v="10:23 AM"/>
    <s v="10:45 AM"/>
    <d v="1899-12-30T00:22:00"/>
    <x v="3"/>
    <s v="F"/>
    <x v="1"/>
    <x v="4"/>
    <x v="4"/>
    <x v="3"/>
    <x v="10"/>
    <x v="0"/>
    <x v="44"/>
    <n v="10"/>
    <x v="11"/>
    <x v="1"/>
  </r>
  <r>
    <s v="011467"/>
    <x v="8"/>
    <d v="2015-05-09T00:00:00"/>
    <s v="02:50 PM"/>
    <s v="03:20 PM"/>
    <d v="1899-12-30T00:30:00"/>
    <x v="1"/>
    <s v="C"/>
    <x v="0"/>
    <x v="4"/>
    <x v="1"/>
    <x v="3"/>
    <x v="10"/>
    <x v="0"/>
    <x v="44"/>
    <n v="14"/>
    <x v="9"/>
    <x v="3"/>
  </r>
  <r>
    <s v="008530"/>
    <x v="9"/>
    <d v="2015-05-09T00:00:00"/>
    <s v="04:44 PM"/>
    <s v="05:13 PM"/>
    <d v="1899-12-30T00:29:00"/>
    <x v="1"/>
    <s v="A"/>
    <x v="1"/>
    <x v="0"/>
    <x v="4"/>
    <x v="3"/>
    <x v="10"/>
    <x v="0"/>
    <x v="44"/>
    <n v="16"/>
    <x v="13"/>
    <x v="3"/>
  </r>
  <r>
    <s v="008530"/>
    <x v="0"/>
    <d v="2015-05-09T00:00:00"/>
    <s v="05:49 PM"/>
    <s v="06:05 PM"/>
    <d v="1899-12-30T00:16:00"/>
    <x v="1"/>
    <s v="G"/>
    <x v="2"/>
    <x v="4"/>
    <x v="3"/>
    <x v="3"/>
    <x v="10"/>
    <x v="0"/>
    <x v="44"/>
    <n v="17"/>
    <x v="3"/>
    <x v="3"/>
  </r>
  <r>
    <s v="010162"/>
    <x v="1"/>
    <d v="2015-05-10T00:00:00"/>
    <s v="06:35 PM"/>
    <s v="06:44 PM"/>
    <d v="1899-12-30T00:09:00"/>
    <x v="1"/>
    <s v="B"/>
    <x v="1"/>
    <x v="1"/>
    <x v="0"/>
    <x v="3"/>
    <x v="10"/>
    <x v="0"/>
    <x v="44"/>
    <n v="18"/>
    <x v="10"/>
    <x v="4"/>
  </r>
  <r>
    <s v="011467"/>
    <x v="2"/>
    <d v="2015-05-15T00:00:00"/>
    <s v="08:11 AM"/>
    <s v="08:22 AM"/>
    <d v="1899-12-30T00:11:00"/>
    <x v="2"/>
    <s v="G"/>
    <x v="1"/>
    <x v="2"/>
    <x v="1"/>
    <x v="3"/>
    <x v="10"/>
    <x v="0"/>
    <x v="45"/>
    <n v="8"/>
    <x v="4"/>
    <x v="5"/>
  </r>
  <r>
    <s v="008530"/>
    <x v="3"/>
    <d v="2015-05-15T00:00:00"/>
    <s v="05:21 PM"/>
    <s v="06:32 PM"/>
    <d v="1899-12-30T01:11:00"/>
    <x v="2"/>
    <s v="D"/>
    <x v="1"/>
    <x v="5"/>
    <x v="4"/>
    <x v="3"/>
    <x v="10"/>
    <x v="0"/>
    <x v="45"/>
    <n v="17"/>
    <x v="3"/>
    <x v="5"/>
  </r>
  <r>
    <s v="008530"/>
    <x v="4"/>
    <d v="2015-05-15T00:00:00"/>
    <s v="04:00 PM"/>
    <s v="05:01 PM"/>
    <d v="1899-12-30T01:01:00"/>
    <x v="1"/>
    <s v="C"/>
    <x v="1"/>
    <x v="0"/>
    <x v="3"/>
    <x v="3"/>
    <x v="10"/>
    <x v="0"/>
    <x v="45"/>
    <n v="16"/>
    <x v="13"/>
    <x v="5"/>
  </r>
  <r>
    <s v="010303"/>
    <x v="5"/>
    <d v="2015-05-15T00:00:00"/>
    <s v="10:23 AM"/>
    <s v="11:10 AM"/>
    <d v="1899-12-30T00:47:00"/>
    <x v="1"/>
    <s v="G"/>
    <x v="3"/>
    <x v="5"/>
    <x v="3"/>
    <x v="3"/>
    <x v="10"/>
    <x v="0"/>
    <x v="45"/>
    <n v="10"/>
    <x v="11"/>
    <x v="5"/>
  </r>
  <r>
    <s v="009880"/>
    <x v="6"/>
    <d v="2015-05-18T00:00:00"/>
    <s v="10:25 AM"/>
    <s v="10:32 AM"/>
    <d v="1899-12-30T00:07:00"/>
    <x v="4"/>
    <s v="E"/>
    <x v="1"/>
    <x v="1"/>
    <x v="1"/>
    <x v="3"/>
    <x v="10"/>
    <x v="0"/>
    <x v="46"/>
    <n v="10"/>
    <x v="11"/>
    <x v="6"/>
  </r>
  <r>
    <s v="011467"/>
    <x v="7"/>
    <d v="2015-05-18T00:00:00"/>
    <s v="07:50 AM"/>
    <s v="08:02 AM"/>
    <d v="1899-12-30T00:12:00"/>
    <x v="4"/>
    <s v="B"/>
    <x v="2"/>
    <x v="0"/>
    <x v="1"/>
    <x v="3"/>
    <x v="10"/>
    <x v="0"/>
    <x v="46"/>
    <n v="7"/>
    <x v="14"/>
    <x v="6"/>
  </r>
  <r>
    <s v="009128"/>
    <x v="8"/>
    <d v="2015-05-18T00:00:00"/>
    <s v="09:40 AM"/>
    <s v="11:07 AM"/>
    <d v="1899-12-30T01:27:00"/>
    <x v="3"/>
    <s v="C"/>
    <x v="3"/>
    <x v="5"/>
    <x v="3"/>
    <x v="3"/>
    <x v="10"/>
    <x v="0"/>
    <x v="46"/>
    <n v="9"/>
    <x v="6"/>
    <x v="6"/>
  </r>
  <r>
    <s v="003481"/>
    <x v="9"/>
    <d v="2015-05-21T00:00:00"/>
    <s v="08:47 AM"/>
    <s v="08:49 AM"/>
    <d v="1899-12-30T00:02:00"/>
    <x v="2"/>
    <s v="C"/>
    <x v="3"/>
    <x v="3"/>
    <x v="0"/>
    <x v="3"/>
    <x v="10"/>
    <x v="0"/>
    <x v="46"/>
    <n v="8"/>
    <x v="4"/>
    <x v="2"/>
  </r>
  <r>
    <s v="011467"/>
    <x v="0"/>
    <d v="2015-05-23T00:00:00"/>
    <s v="08:43 AM"/>
    <s v="08:50 AM"/>
    <d v="1899-12-30T00:07:00"/>
    <x v="1"/>
    <s v="B"/>
    <x v="1"/>
    <x v="0"/>
    <x v="5"/>
    <x v="3"/>
    <x v="10"/>
    <x v="0"/>
    <x v="46"/>
    <n v="8"/>
    <x v="4"/>
    <x v="3"/>
  </r>
  <r>
    <s v="011467"/>
    <x v="1"/>
    <d v="2015-05-24T00:00:00"/>
    <s v="07:15 AM"/>
    <s v="07:30 AM"/>
    <d v="1899-12-30T00:15:00"/>
    <x v="2"/>
    <s v="D"/>
    <x v="2"/>
    <x v="2"/>
    <x v="4"/>
    <x v="3"/>
    <x v="10"/>
    <x v="0"/>
    <x v="46"/>
    <n v="7"/>
    <x v="14"/>
    <x v="4"/>
  </r>
  <r>
    <s v="011467"/>
    <x v="2"/>
    <d v="2015-05-25T00:00:00"/>
    <s v="07:06 PM"/>
    <s v="07:19 PM"/>
    <d v="1899-12-30T00:13:00"/>
    <x v="1"/>
    <s v="F"/>
    <x v="2"/>
    <x v="1"/>
    <x v="5"/>
    <x v="3"/>
    <x v="10"/>
    <x v="0"/>
    <x v="47"/>
    <n v="19"/>
    <x v="7"/>
    <x v="6"/>
  </r>
  <r>
    <s v="008793"/>
    <x v="3"/>
    <d v="2015-05-25T00:00:00"/>
    <s v="03:45 PM"/>
    <s v="04:20 PM"/>
    <d v="1899-12-30T00:35:00"/>
    <x v="3"/>
    <s v="C"/>
    <x v="1"/>
    <x v="1"/>
    <x v="1"/>
    <x v="3"/>
    <x v="10"/>
    <x v="0"/>
    <x v="47"/>
    <n v="15"/>
    <x v="2"/>
    <x v="6"/>
  </r>
  <r>
    <s v="009880"/>
    <x v="4"/>
    <d v="2015-05-26T00:00:00"/>
    <s v="01:14 PM"/>
    <s v="01:31 PM"/>
    <d v="1899-12-30T00:17:00"/>
    <x v="0"/>
    <s v="G"/>
    <x v="2"/>
    <x v="1"/>
    <x v="5"/>
    <x v="3"/>
    <x v="10"/>
    <x v="0"/>
    <x v="47"/>
    <n v="13"/>
    <x v="1"/>
    <x v="0"/>
  </r>
  <r>
    <s v="011467"/>
    <x v="5"/>
    <d v="2015-05-26T00:00:00"/>
    <s v="04:04 PM"/>
    <s v="04:20 PM"/>
    <d v="1899-12-30T00:16:00"/>
    <x v="3"/>
    <s v="C"/>
    <x v="2"/>
    <x v="2"/>
    <x v="3"/>
    <x v="3"/>
    <x v="10"/>
    <x v="0"/>
    <x v="47"/>
    <n v="16"/>
    <x v="13"/>
    <x v="0"/>
  </r>
  <r>
    <s v="007648"/>
    <x v="6"/>
    <d v="2015-05-27T00:00:00"/>
    <s v="10:20 AM"/>
    <s v="10:41 AM"/>
    <d v="1899-12-30T00:21:00"/>
    <x v="4"/>
    <s v="B"/>
    <x v="1"/>
    <x v="2"/>
    <x v="1"/>
    <x v="3"/>
    <x v="10"/>
    <x v="0"/>
    <x v="47"/>
    <n v="10"/>
    <x v="11"/>
    <x v="1"/>
  </r>
  <r>
    <s v="011467"/>
    <x v="7"/>
    <d v="2015-05-28T00:00:00"/>
    <s v="08:44 AM"/>
    <s v="08:54 AM"/>
    <d v="1899-12-30T00:10:00"/>
    <x v="1"/>
    <s v="F"/>
    <x v="3"/>
    <x v="1"/>
    <x v="1"/>
    <x v="3"/>
    <x v="10"/>
    <x v="0"/>
    <x v="47"/>
    <n v="8"/>
    <x v="4"/>
    <x v="2"/>
  </r>
  <r>
    <s v="011642"/>
    <x v="8"/>
    <d v="2015-05-29T00:00:00"/>
    <s v="05:38 PM"/>
    <s v="05:48 PM"/>
    <d v="1899-12-30T00:10:00"/>
    <x v="2"/>
    <s v="D"/>
    <x v="1"/>
    <x v="4"/>
    <x v="3"/>
    <x v="3"/>
    <x v="10"/>
    <x v="0"/>
    <x v="47"/>
    <n v="17"/>
    <x v="3"/>
    <x v="5"/>
  </r>
  <r>
    <s v="011467"/>
    <x v="9"/>
    <d v="2015-05-30T00:00:00"/>
    <s v="09:35 PM"/>
    <s v="09:51 PM"/>
    <d v="1899-12-30T00:16:00"/>
    <x v="1"/>
    <s v="A"/>
    <x v="2"/>
    <x v="4"/>
    <x v="1"/>
    <x v="3"/>
    <x v="10"/>
    <x v="0"/>
    <x v="47"/>
    <n v="21"/>
    <x v="5"/>
    <x v="3"/>
  </r>
  <r>
    <s v="011467"/>
    <x v="0"/>
    <d v="2015-05-31T00:00:00"/>
    <s v="08:24 AM"/>
    <s v="08:36 AM"/>
    <d v="1899-12-30T00:12:00"/>
    <x v="3"/>
    <s v="C"/>
    <x v="0"/>
    <x v="1"/>
    <x v="2"/>
    <x v="3"/>
    <x v="10"/>
    <x v="0"/>
    <x v="47"/>
    <n v="8"/>
    <x v="4"/>
    <x v="4"/>
  </r>
  <r>
    <s v="011467"/>
    <x v="1"/>
    <d v="2015-05-31T00:00:00"/>
    <s v="08:04 AM"/>
    <s v="08:16 AM"/>
    <d v="1899-12-30T00:12:00"/>
    <x v="2"/>
    <s v="D"/>
    <x v="3"/>
    <x v="1"/>
    <x v="3"/>
    <x v="3"/>
    <x v="10"/>
    <x v="0"/>
    <x v="47"/>
    <n v="8"/>
    <x v="4"/>
    <x v="4"/>
  </r>
  <r>
    <s v="011467"/>
    <x v="2"/>
    <d v="2015-06-01T00:00:00"/>
    <s v="01:33 AM"/>
    <s v="01:48 AM"/>
    <d v="1899-12-30T00:15:00"/>
    <x v="0"/>
    <s v="F"/>
    <x v="0"/>
    <x v="0"/>
    <x v="2"/>
    <x v="3"/>
    <x v="11"/>
    <x v="0"/>
    <x v="48"/>
    <n v="1"/>
    <x v="20"/>
    <x v="6"/>
  </r>
  <r>
    <s v="012101"/>
    <x v="3"/>
    <d v="2015-06-01T00:00:00"/>
    <s v="07:55 AM"/>
    <s v="08:43 AM"/>
    <d v="1899-12-30T00:48:00"/>
    <x v="2"/>
    <s v="D"/>
    <x v="2"/>
    <x v="5"/>
    <x v="3"/>
    <x v="3"/>
    <x v="11"/>
    <x v="0"/>
    <x v="48"/>
    <n v="7"/>
    <x v="14"/>
    <x v="6"/>
  </r>
  <r>
    <s v="012101"/>
    <x v="4"/>
    <d v="2015-06-01T00:00:00"/>
    <s v="04:34 PM"/>
    <s v="05:10 PM"/>
    <d v="1899-12-30T00:36:00"/>
    <x v="4"/>
    <s v="C"/>
    <x v="0"/>
    <x v="2"/>
    <x v="1"/>
    <x v="3"/>
    <x v="11"/>
    <x v="0"/>
    <x v="48"/>
    <n v="16"/>
    <x v="13"/>
    <x v="6"/>
  </r>
  <r>
    <s v="003481"/>
    <x v="5"/>
    <d v="2015-06-01T00:00:00"/>
    <s v="05:15 PM"/>
    <s v="05:25 PM"/>
    <d v="1899-12-30T00:10:00"/>
    <x v="1"/>
    <s v="G"/>
    <x v="3"/>
    <x v="0"/>
    <x v="3"/>
    <x v="3"/>
    <x v="11"/>
    <x v="0"/>
    <x v="48"/>
    <n v="17"/>
    <x v="3"/>
    <x v="6"/>
  </r>
  <r>
    <s v="009580"/>
    <x v="6"/>
    <d v="2015-06-02T00:00:00"/>
    <s v="10:35 AM"/>
    <s v="10:45 AM"/>
    <d v="1899-12-30T00:10:00"/>
    <x v="3"/>
    <s v="F"/>
    <x v="1"/>
    <x v="0"/>
    <x v="5"/>
    <x v="3"/>
    <x v="11"/>
    <x v="0"/>
    <x v="48"/>
    <n v="10"/>
    <x v="11"/>
    <x v="0"/>
  </r>
  <r>
    <s v="011467"/>
    <x v="7"/>
    <d v="2015-06-03T00:00:00"/>
    <s v="12:08 PM"/>
    <s v="12:22 PM"/>
    <d v="1899-12-30T00:14:00"/>
    <x v="3"/>
    <s v="F"/>
    <x v="0"/>
    <x v="4"/>
    <x v="2"/>
    <x v="3"/>
    <x v="11"/>
    <x v="0"/>
    <x v="48"/>
    <n v="12"/>
    <x v="0"/>
    <x v="1"/>
  </r>
  <r>
    <s v="012101"/>
    <x v="8"/>
    <d v="2015-06-04T00:00:00"/>
    <s v="07:22 AM"/>
    <s v="07:43 AM"/>
    <d v="1899-12-30T00:21:00"/>
    <x v="2"/>
    <s v="F"/>
    <x v="2"/>
    <x v="0"/>
    <x v="3"/>
    <x v="3"/>
    <x v="11"/>
    <x v="0"/>
    <x v="48"/>
    <n v="7"/>
    <x v="14"/>
    <x v="2"/>
  </r>
  <r>
    <s v="012101"/>
    <x v="9"/>
    <d v="2015-06-05T00:00:00"/>
    <s v="12:15 PM"/>
    <s v="12:35 PM"/>
    <d v="1899-12-30T00:20:00"/>
    <x v="3"/>
    <s v="A"/>
    <x v="1"/>
    <x v="3"/>
    <x v="5"/>
    <x v="3"/>
    <x v="11"/>
    <x v="0"/>
    <x v="48"/>
    <n v="12"/>
    <x v="0"/>
    <x v="5"/>
  </r>
  <r>
    <s v="003481"/>
    <x v="0"/>
    <d v="2015-06-05T00:00:00"/>
    <s v="04:25 PM"/>
    <s v="04:38 PM"/>
    <d v="1899-12-30T00:13:00"/>
    <x v="2"/>
    <s v="G"/>
    <x v="3"/>
    <x v="3"/>
    <x v="0"/>
    <x v="3"/>
    <x v="11"/>
    <x v="0"/>
    <x v="48"/>
    <n v="16"/>
    <x v="13"/>
    <x v="5"/>
  </r>
  <r>
    <s v="012101"/>
    <x v="1"/>
    <d v="2015-06-06T00:00:00"/>
    <s v="08:17 AM"/>
    <s v="08:32 AM"/>
    <d v="1899-12-30T00:15:00"/>
    <x v="4"/>
    <s v="E"/>
    <x v="0"/>
    <x v="1"/>
    <x v="4"/>
    <x v="3"/>
    <x v="11"/>
    <x v="0"/>
    <x v="48"/>
    <n v="8"/>
    <x v="4"/>
    <x v="3"/>
  </r>
  <r>
    <s v="011467"/>
    <x v="2"/>
    <d v="2015-06-07T00:00:00"/>
    <s v="08:03 AM"/>
    <s v="08:22 AM"/>
    <d v="1899-12-30T00:19:00"/>
    <x v="0"/>
    <s v="F"/>
    <x v="3"/>
    <x v="5"/>
    <x v="3"/>
    <x v="3"/>
    <x v="11"/>
    <x v="0"/>
    <x v="48"/>
    <n v="8"/>
    <x v="4"/>
    <x v="4"/>
  </r>
  <r>
    <s v="012101"/>
    <x v="3"/>
    <d v="2015-06-08T00:00:00"/>
    <s v="07:30 PM"/>
    <s v="08:10 PM"/>
    <d v="1899-12-30T00:40:00"/>
    <x v="4"/>
    <s v="C"/>
    <x v="2"/>
    <x v="0"/>
    <x v="0"/>
    <x v="3"/>
    <x v="11"/>
    <x v="0"/>
    <x v="49"/>
    <n v="19"/>
    <x v="7"/>
    <x v="6"/>
  </r>
  <r>
    <s v="010303"/>
    <x v="4"/>
    <d v="2015-06-08T00:00:00"/>
    <s v="05:52 PM"/>
    <s v="07:50 PM"/>
    <d v="1899-12-30T01:58:00"/>
    <x v="2"/>
    <s v="A"/>
    <x v="0"/>
    <x v="1"/>
    <x v="0"/>
    <x v="3"/>
    <x v="11"/>
    <x v="0"/>
    <x v="49"/>
    <n v="17"/>
    <x v="3"/>
    <x v="6"/>
  </r>
  <r>
    <s v="003481"/>
    <x v="5"/>
    <d v="2015-06-11T00:00:00"/>
    <s v="04:37 PM"/>
    <s v="04:54 PM"/>
    <d v="1899-12-30T00:17:00"/>
    <x v="4"/>
    <s v="B"/>
    <x v="1"/>
    <x v="2"/>
    <x v="4"/>
    <x v="3"/>
    <x v="11"/>
    <x v="0"/>
    <x v="49"/>
    <n v="16"/>
    <x v="13"/>
    <x v="2"/>
  </r>
  <r>
    <s v="003481"/>
    <x v="6"/>
    <d v="2015-06-11T00:00:00"/>
    <s v="04:54 PM"/>
    <s v="05:30 PM"/>
    <d v="1899-12-30T00:36:00"/>
    <x v="0"/>
    <s v="G"/>
    <x v="0"/>
    <x v="3"/>
    <x v="2"/>
    <x v="3"/>
    <x v="11"/>
    <x v="0"/>
    <x v="49"/>
    <n v="16"/>
    <x v="13"/>
    <x v="2"/>
  </r>
  <r>
    <s v="011642"/>
    <x v="7"/>
    <d v="2015-06-11T00:00:00"/>
    <s v="02:21 PM"/>
    <s v="02:30 PM"/>
    <d v="1899-12-30T00:09:00"/>
    <x v="4"/>
    <s v="E"/>
    <x v="1"/>
    <x v="1"/>
    <x v="0"/>
    <x v="3"/>
    <x v="11"/>
    <x v="0"/>
    <x v="49"/>
    <n v="14"/>
    <x v="9"/>
    <x v="2"/>
  </r>
  <r>
    <s v="011467"/>
    <x v="8"/>
    <d v="2015-06-12T00:00:00"/>
    <s v="04:06 PM"/>
    <s v="04:23 PM"/>
    <d v="1899-12-30T00:17:00"/>
    <x v="1"/>
    <s v="C"/>
    <x v="2"/>
    <x v="0"/>
    <x v="5"/>
    <x v="3"/>
    <x v="11"/>
    <x v="0"/>
    <x v="49"/>
    <n v="16"/>
    <x v="13"/>
    <x v="5"/>
  </r>
  <r>
    <s v="007648"/>
    <x v="9"/>
    <d v="2015-06-14T00:00:00"/>
    <s v="04:47 PM"/>
    <s v="05:18 PM"/>
    <d v="1899-12-30T00:31:00"/>
    <x v="2"/>
    <s v="C"/>
    <x v="2"/>
    <x v="2"/>
    <x v="1"/>
    <x v="3"/>
    <x v="11"/>
    <x v="0"/>
    <x v="49"/>
    <n v="16"/>
    <x v="13"/>
    <x v="4"/>
  </r>
  <r>
    <s v="011642"/>
    <x v="0"/>
    <d v="2015-06-14T00:00:00"/>
    <s v="03:25 PM"/>
    <s v="03:50 PM"/>
    <d v="1899-12-30T00:25:00"/>
    <x v="3"/>
    <s v="F"/>
    <x v="1"/>
    <x v="1"/>
    <x v="2"/>
    <x v="3"/>
    <x v="11"/>
    <x v="0"/>
    <x v="49"/>
    <n v="15"/>
    <x v="2"/>
    <x v="4"/>
  </r>
  <r>
    <s v="011467"/>
    <x v="1"/>
    <d v="2015-06-15T00:00:00"/>
    <s v="07:58 AM"/>
    <s v="08:12 AM"/>
    <d v="1899-12-30T00:14:00"/>
    <x v="0"/>
    <s v="E"/>
    <x v="0"/>
    <x v="4"/>
    <x v="1"/>
    <x v="3"/>
    <x v="11"/>
    <x v="0"/>
    <x v="50"/>
    <n v="7"/>
    <x v="14"/>
    <x v="6"/>
  </r>
  <r>
    <s v="012170"/>
    <x v="2"/>
    <d v="2015-06-15T00:00:00"/>
    <s v="12:00 PM"/>
    <s v="12:19 PM"/>
    <d v="1899-12-30T00:19:00"/>
    <x v="4"/>
    <s v="B"/>
    <x v="0"/>
    <x v="3"/>
    <x v="4"/>
    <x v="3"/>
    <x v="11"/>
    <x v="0"/>
    <x v="50"/>
    <n v="12"/>
    <x v="0"/>
    <x v="6"/>
  </r>
  <r>
    <s v="012101"/>
    <x v="3"/>
    <d v="2015-06-16T00:00:00"/>
    <s v="08:03 AM"/>
    <s v="08:06 AM"/>
    <d v="1899-12-30T00:03:00"/>
    <x v="1"/>
    <s v="F"/>
    <x v="3"/>
    <x v="3"/>
    <x v="5"/>
    <x v="3"/>
    <x v="11"/>
    <x v="0"/>
    <x v="50"/>
    <n v="8"/>
    <x v="4"/>
    <x v="0"/>
  </r>
  <r>
    <s v="012101"/>
    <x v="4"/>
    <d v="2015-06-16T00:00:00"/>
    <s v="08:07 AM"/>
    <s v="08:44 AM"/>
    <d v="1899-12-30T00:37:00"/>
    <x v="4"/>
    <s v="B"/>
    <x v="2"/>
    <x v="4"/>
    <x v="3"/>
    <x v="3"/>
    <x v="11"/>
    <x v="0"/>
    <x v="50"/>
    <n v="8"/>
    <x v="4"/>
    <x v="0"/>
  </r>
  <r>
    <s v="011467"/>
    <x v="5"/>
    <d v="2015-06-17T00:00:00"/>
    <s v="06:55 PM"/>
    <s v="07:19 PM"/>
    <d v="1899-12-30T00:24:00"/>
    <x v="1"/>
    <s v="C"/>
    <x v="3"/>
    <x v="0"/>
    <x v="2"/>
    <x v="3"/>
    <x v="11"/>
    <x v="0"/>
    <x v="50"/>
    <n v="18"/>
    <x v="10"/>
    <x v="1"/>
  </r>
  <r>
    <s v="012101"/>
    <x v="6"/>
    <d v="2015-06-17T00:00:00"/>
    <s v="01:15 PM"/>
    <s v="02:00 PM"/>
    <d v="1899-12-30T00:45:00"/>
    <x v="0"/>
    <s v="G"/>
    <x v="2"/>
    <x v="4"/>
    <x v="4"/>
    <x v="3"/>
    <x v="11"/>
    <x v="0"/>
    <x v="50"/>
    <n v="13"/>
    <x v="1"/>
    <x v="1"/>
  </r>
  <r>
    <s v="012170"/>
    <x v="7"/>
    <d v="2015-06-18T00:00:00"/>
    <s v="11:31 AM"/>
    <s v="12:14 PM"/>
    <d v="1899-12-30T00:43:00"/>
    <x v="2"/>
    <s v="C"/>
    <x v="1"/>
    <x v="3"/>
    <x v="1"/>
    <x v="3"/>
    <x v="11"/>
    <x v="0"/>
    <x v="50"/>
    <n v="11"/>
    <x v="8"/>
    <x v="2"/>
  </r>
  <r>
    <s v="012101"/>
    <x v="8"/>
    <d v="2015-06-19T00:00:00"/>
    <s v="08:22 PM"/>
    <s v="09:04 PM"/>
    <d v="1899-12-30T00:42:00"/>
    <x v="2"/>
    <s v="B"/>
    <x v="1"/>
    <x v="0"/>
    <x v="2"/>
    <x v="3"/>
    <x v="11"/>
    <x v="0"/>
    <x v="50"/>
    <n v="20"/>
    <x v="16"/>
    <x v="5"/>
  </r>
  <r>
    <s v="012101"/>
    <x v="9"/>
    <d v="2015-06-21T00:00:00"/>
    <s v="06:38 AM"/>
    <s v="07:05 AM"/>
    <d v="1899-12-30T00:27:00"/>
    <x v="1"/>
    <s v="F"/>
    <x v="3"/>
    <x v="3"/>
    <x v="3"/>
    <x v="3"/>
    <x v="11"/>
    <x v="0"/>
    <x v="50"/>
    <n v="6"/>
    <x v="21"/>
    <x v="4"/>
  </r>
  <r>
    <s v="011467"/>
    <x v="0"/>
    <d v="2015-06-22T00:00:00"/>
    <s v="07:33 AM"/>
    <s v="08:06 AM"/>
    <d v="1899-12-30T00:33:00"/>
    <x v="2"/>
    <s v="F"/>
    <x v="0"/>
    <x v="1"/>
    <x v="5"/>
    <x v="3"/>
    <x v="11"/>
    <x v="0"/>
    <x v="51"/>
    <n v="7"/>
    <x v="14"/>
    <x v="6"/>
  </r>
  <r>
    <s v="012170"/>
    <x v="1"/>
    <d v="2015-06-23T00:00:00"/>
    <s v="04:16 PM"/>
    <s v="04:57 PM"/>
    <d v="1899-12-30T00:41:00"/>
    <x v="3"/>
    <s v="A"/>
    <x v="3"/>
    <x v="2"/>
    <x v="4"/>
    <x v="3"/>
    <x v="11"/>
    <x v="0"/>
    <x v="51"/>
    <n v="16"/>
    <x v="13"/>
    <x v="0"/>
  </r>
  <r>
    <s v="012170"/>
    <x v="2"/>
    <d v="2015-06-23T00:00:00"/>
    <s v="06:17 PM"/>
    <s v="06:40 PM"/>
    <d v="1899-12-30T00:23:00"/>
    <x v="3"/>
    <s v="D"/>
    <x v="3"/>
    <x v="4"/>
    <x v="3"/>
    <x v="3"/>
    <x v="11"/>
    <x v="0"/>
    <x v="51"/>
    <n v="18"/>
    <x v="10"/>
    <x v="0"/>
  </r>
  <r>
    <s v="011467"/>
    <x v="3"/>
    <d v="2015-06-24T00:00:00"/>
    <s v="10:22 AM"/>
    <s v="10:35 AM"/>
    <d v="1899-12-30T00:13:00"/>
    <x v="4"/>
    <s v="F"/>
    <x v="3"/>
    <x v="3"/>
    <x v="1"/>
    <x v="3"/>
    <x v="11"/>
    <x v="0"/>
    <x v="51"/>
    <n v="10"/>
    <x v="11"/>
    <x v="1"/>
  </r>
  <r>
    <s v="012290"/>
    <x v="4"/>
    <d v="2015-06-25T00:00:00"/>
    <s v="05:44 PM"/>
    <s v="05:54 PM"/>
    <d v="1899-12-30T00:10:00"/>
    <x v="1"/>
    <s v="G"/>
    <x v="0"/>
    <x v="3"/>
    <x v="3"/>
    <x v="3"/>
    <x v="11"/>
    <x v="0"/>
    <x v="51"/>
    <n v="17"/>
    <x v="3"/>
    <x v="2"/>
  </r>
  <r>
    <s v="012101"/>
    <x v="5"/>
    <d v="2015-06-27T00:00:00"/>
    <s v="03:01 PM"/>
    <s v="03:43 PM"/>
    <d v="1899-12-30T00:42:00"/>
    <x v="2"/>
    <s v="G"/>
    <x v="3"/>
    <x v="0"/>
    <x v="5"/>
    <x v="3"/>
    <x v="11"/>
    <x v="0"/>
    <x v="51"/>
    <n v="15"/>
    <x v="2"/>
    <x v="3"/>
  </r>
  <r>
    <s v="012101"/>
    <x v="6"/>
    <d v="2015-06-28T00:00:00"/>
    <s v="04:20 PM"/>
    <s v="04:36 PM"/>
    <d v="1899-12-30T00:16:00"/>
    <x v="3"/>
    <s v="D"/>
    <x v="2"/>
    <x v="0"/>
    <x v="1"/>
    <x v="3"/>
    <x v="11"/>
    <x v="0"/>
    <x v="51"/>
    <n v="16"/>
    <x v="13"/>
    <x v="4"/>
  </r>
  <r>
    <s v="012101"/>
    <x v="7"/>
    <d v="2015-06-29T00:00:00"/>
    <s v="08:47 AM"/>
    <s v="08:58 AM"/>
    <d v="1899-12-30T00:11:00"/>
    <x v="0"/>
    <s v="F"/>
    <x v="3"/>
    <x v="1"/>
    <x v="5"/>
    <x v="3"/>
    <x v="11"/>
    <x v="0"/>
    <x v="0"/>
    <n v="8"/>
    <x v="4"/>
    <x v="6"/>
  </r>
  <r>
    <s v="010303"/>
    <x v="8"/>
    <d v="2015-06-29T00:00:00"/>
    <s v="11:12 AM"/>
    <s v="11:30 AM"/>
    <d v="1899-12-30T00:18:00"/>
    <x v="2"/>
    <s v="E"/>
    <x v="1"/>
    <x v="0"/>
    <x v="5"/>
    <x v="3"/>
    <x v="11"/>
    <x v="0"/>
    <x v="0"/>
    <n v="11"/>
    <x v="8"/>
    <x v="6"/>
  </r>
  <r>
    <s v="012170"/>
    <x v="9"/>
    <d v="2015-06-30T00:00:00"/>
    <s v="08:35 AM"/>
    <s v="09:23 AM"/>
    <d v="1899-12-30T00:48:00"/>
    <x v="4"/>
    <s v="G"/>
    <x v="2"/>
    <x v="3"/>
    <x v="3"/>
    <x v="3"/>
    <x v="11"/>
    <x v="0"/>
    <x v="0"/>
    <n v="8"/>
    <x v="4"/>
    <x v="0"/>
  </r>
  <r>
    <s v="012101"/>
    <x v="0"/>
    <d v="2015-07-05T00:00:00"/>
    <s v="06:55 PM"/>
    <s v="07:07 PM"/>
    <d v="1899-12-30T00:12:00"/>
    <x v="2"/>
    <s v="F"/>
    <x v="3"/>
    <x v="3"/>
    <x v="2"/>
    <x v="0"/>
    <x v="0"/>
    <x v="1"/>
    <x v="0"/>
    <n v="18"/>
    <x v="10"/>
    <x v="4"/>
  </r>
  <r>
    <s v="012101"/>
    <x v="1"/>
    <d v="2015-07-07T00:00:00"/>
    <s v="01:03 PM"/>
    <s v="01:14 PM"/>
    <d v="1899-12-30T00:11:00"/>
    <x v="3"/>
    <s v="F"/>
    <x v="0"/>
    <x v="4"/>
    <x v="2"/>
    <x v="0"/>
    <x v="0"/>
    <x v="1"/>
    <x v="1"/>
    <n v="13"/>
    <x v="1"/>
    <x v="0"/>
  </r>
  <r>
    <s v="012170"/>
    <x v="2"/>
    <d v="2015-07-10T00:00:00"/>
    <s v="09:53 AM"/>
    <s v="10:32 AM"/>
    <d v="1899-12-30T00:39:00"/>
    <x v="3"/>
    <s v="E"/>
    <x v="2"/>
    <x v="0"/>
    <x v="3"/>
    <x v="0"/>
    <x v="0"/>
    <x v="1"/>
    <x v="1"/>
    <n v="9"/>
    <x v="6"/>
    <x v="5"/>
  </r>
  <r>
    <s v="011467"/>
    <x v="3"/>
    <d v="2015-07-13T00:00:00"/>
    <s v="10:23 AM"/>
    <s v="10:34 AM"/>
    <d v="1899-12-30T00:11:00"/>
    <x v="3"/>
    <s v="A"/>
    <x v="1"/>
    <x v="1"/>
    <x v="5"/>
    <x v="0"/>
    <x v="0"/>
    <x v="1"/>
    <x v="2"/>
    <n v="10"/>
    <x v="11"/>
    <x v="6"/>
  </r>
  <r>
    <s v="012101"/>
    <x v="4"/>
    <d v="2015-07-13T00:00:00"/>
    <s v="10:23 AM"/>
    <s v="10:34 AM"/>
    <d v="1899-12-30T00:11:00"/>
    <x v="4"/>
    <s v="D"/>
    <x v="2"/>
    <x v="0"/>
    <x v="5"/>
    <x v="0"/>
    <x v="0"/>
    <x v="1"/>
    <x v="2"/>
    <n v="10"/>
    <x v="11"/>
    <x v="6"/>
  </r>
  <r>
    <s v="011642"/>
    <x v="5"/>
    <d v="2015-07-14T00:00:00"/>
    <s v="05:21 PM"/>
    <s v="06:19 PM"/>
    <d v="1899-12-30T00:58:00"/>
    <x v="0"/>
    <s v="C"/>
    <x v="0"/>
    <x v="4"/>
    <x v="1"/>
    <x v="0"/>
    <x v="0"/>
    <x v="1"/>
    <x v="2"/>
    <n v="17"/>
    <x v="3"/>
    <x v="0"/>
  </r>
  <r>
    <s v="012170"/>
    <x v="6"/>
    <d v="2015-07-14T00:00:00"/>
    <s v="01:32 PM"/>
    <s v="02:23 PM"/>
    <d v="1899-12-30T00:51:00"/>
    <x v="4"/>
    <s v="E"/>
    <x v="0"/>
    <x v="2"/>
    <x v="5"/>
    <x v="0"/>
    <x v="0"/>
    <x v="1"/>
    <x v="2"/>
    <n v="13"/>
    <x v="1"/>
    <x v="0"/>
  </r>
  <r>
    <s v="011467"/>
    <x v="7"/>
    <d v="2015-07-17T00:00:00"/>
    <s v="12:49 PM"/>
    <s v="01:19 PM"/>
    <d v="1899-12-30T00:30:00"/>
    <x v="0"/>
    <s v="F"/>
    <x v="0"/>
    <x v="0"/>
    <x v="0"/>
    <x v="0"/>
    <x v="0"/>
    <x v="1"/>
    <x v="2"/>
    <n v="12"/>
    <x v="0"/>
    <x v="5"/>
  </r>
  <r>
    <s v="011467"/>
    <x v="8"/>
    <d v="2015-07-19T00:00:00"/>
    <s v="08:01 AM"/>
    <s v="08:14 AM"/>
    <d v="1899-12-30T00:13:00"/>
    <x v="4"/>
    <s v="B"/>
    <x v="3"/>
    <x v="3"/>
    <x v="1"/>
    <x v="0"/>
    <x v="0"/>
    <x v="1"/>
    <x v="2"/>
    <n v="8"/>
    <x v="4"/>
    <x v="4"/>
  </r>
  <r>
    <s v="011467"/>
    <x v="9"/>
    <d v="2015-07-20T00:00:00"/>
    <s v="03:04 PM"/>
    <s v="03:37 PM"/>
    <d v="1899-12-30T00:33:00"/>
    <x v="3"/>
    <s v="A"/>
    <x v="3"/>
    <x v="0"/>
    <x v="5"/>
    <x v="0"/>
    <x v="0"/>
    <x v="1"/>
    <x v="3"/>
    <n v="15"/>
    <x v="2"/>
    <x v="6"/>
  </r>
  <r>
    <s v="007648"/>
    <x v="0"/>
    <d v="2015-07-22T00:00:00"/>
    <s v="01:39 PM"/>
    <s v="01:50 PM"/>
    <d v="1899-12-30T00:11:00"/>
    <x v="0"/>
    <s v="F"/>
    <x v="3"/>
    <x v="0"/>
    <x v="4"/>
    <x v="0"/>
    <x v="0"/>
    <x v="1"/>
    <x v="3"/>
    <n v="13"/>
    <x v="1"/>
    <x v="1"/>
  </r>
  <r>
    <s v="012170"/>
    <x v="1"/>
    <d v="2015-07-24T00:00:00"/>
    <s v="02:13 PM"/>
    <s v="02:39 PM"/>
    <d v="1899-12-30T00:26:00"/>
    <x v="0"/>
    <s v="B"/>
    <x v="2"/>
    <x v="0"/>
    <x v="2"/>
    <x v="0"/>
    <x v="0"/>
    <x v="1"/>
    <x v="3"/>
    <n v="14"/>
    <x v="9"/>
    <x v="5"/>
  </r>
  <r>
    <s v="012290"/>
    <x v="2"/>
    <d v="2015-07-26T00:00:00"/>
    <s v="05:11 PM"/>
    <s v="05:22 PM"/>
    <d v="1899-12-30T00:11:00"/>
    <x v="2"/>
    <s v="B"/>
    <x v="2"/>
    <x v="4"/>
    <x v="4"/>
    <x v="0"/>
    <x v="0"/>
    <x v="1"/>
    <x v="3"/>
    <n v="17"/>
    <x v="3"/>
    <x v="4"/>
  </r>
  <r>
    <s v="010162"/>
    <x v="3"/>
    <d v="2015-07-26T00:00:00"/>
    <s v="01:58 PM"/>
    <s v="02:24 PM"/>
    <d v="1899-12-30T00:26:00"/>
    <x v="1"/>
    <s v="C"/>
    <x v="3"/>
    <x v="5"/>
    <x v="3"/>
    <x v="0"/>
    <x v="0"/>
    <x v="1"/>
    <x v="3"/>
    <n v="13"/>
    <x v="1"/>
    <x v="4"/>
  </r>
  <r>
    <s v="011642"/>
    <x v="4"/>
    <d v="2015-07-27T00:00:00"/>
    <s v="01:32 PM"/>
    <s v="01:37 PM"/>
    <d v="1899-12-30T00:05:00"/>
    <x v="0"/>
    <s v="A"/>
    <x v="0"/>
    <x v="1"/>
    <x v="4"/>
    <x v="0"/>
    <x v="0"/>
    <x v="1"/>
    <x v="4"/>
    <n v="13"/>
    <x v="1"/>
    <x v="6"/>
  </r>
  <r>
    <s v="012170"/>
    <x v="5"/>
    <d v="2015-07-28T00:00:00"/>
    <s v="09:12 AM"/>
    <s v="09:56 AM"/>
    <d v="1899-12-30T00:44:00"/>
    <x v="0"/>
    <s v="D"/>
    <x v="3"/>
    <x v="2"/>
    <x v="0"/>
    <x v="0"/>
    <x v="0"/>
    <x v="1"/>
    <x v="4"/>
    <n v="9"/>
    <x v="6"/>
    <x v="0"/>
  </r>
  <r>
    <s v="012101"/>
    <x v="6"/>
    <d v="2015-07-29T00:00:00"/>
    <s v="11:30 AM"/>
    <s v="12:05 PM"/>
    <d v="1899-12-30T00:35:00"/>
    <x v="2"/>
    <s v="E"/>
    <x v="3"/>
    <x v="0"/>
    <x v="3"/>
    <x v="0"/>
    <x v="0"/>
    <x v="1"/>
    <x v="4"/>
    <n v="11"/>
    <x v="8"/>
    <x v="1"/>
  </r>
  <r>
    <s v="011467"/>
    <x v="7"/>
    <d v="2015-07-31T00:00:00"/>
    <s v="01:38 PM"/>
    <s v="01:51 PM"/>
    <d v="1899-12-30T00:13:00"/>
    <x v="2"/>
    <s v="F"/>
    <x v="3"/>
    <x v="4"/>
    <x v="2"/>
    <x v="0"/>
    <x v="0"/>
    <x v="1"/>
    <x v="4"/>
    <n v="13"/>
    <x v="1"/>
    <x v="5"/>
  </r>
  <r>
    <s v="012801"/>
    <x v="8"/>
    <d v="2015-07-31T00:00:00"/>
    <s v="01:22 PM"/>
    <s v="01:35 PM"/>
    <d v="1899-12-30T00:13:00"/>
    <x v="2"/>
    <s v="G"/>
    <x v="3"/>
    <x v="0"/>
    <x v="2"/>
    <x v="0"/>
    <x v="0"/>
    <x v="1"/>
    <x v="4"/>
    <n v="13"/>
    <x v="1"/>
    <x v="5"/>
  </r>
  <r>
    <s v="012101"/>
    <x v="9"/>
    <d v="2015-08-01T00:00:00"/>
    <s v="08:05 AM"/>
    <s v="08:16 AM"/>
    <d v="1899-12-30T00:11:00"/>
    <x v="4"/>
    <s v="D"/>
    <x v="1"/>
    <x v="0"/>
    <x v="3"/>
    <x v="0"/>
    <x v="1"/>
    <x v="1"/>
    <x v="4"/>
    <n v="8"/>
    <x v="4"/>
    <x v="3"/>
  </r>
  <r>
    <s v="010162"/>
    <x v="0"/>
    <d v="2015-08-02T00:00:00"/>
    <s v="02:00 PM"/>
    <s v="03:21 PM"/>
    <d v="1899-12-30T01:21:00"/>
    <x v="4"/>
    <s v="E"/>
    <x v="2"/>
    <x v="4"/>
    <x v="0"/>
    <x v="0"/>
    <x v="1"/>
    <x v="1"/>
    <x v="4"/>
    <n v="14"/>
    <x v="9"/>
    <x v="4"/>
  </r>
  <r>
    <s v="012101"/>
    <x v="1"/>
    <d v="2015-08-03T00:00:00"/>
    <s v="03:38 PM"/>
    <s v="03:58 PM"/>
    <d v="1899-12-30T00:20:00"/>
    <x v="3"/>
    <s v="G"/>
    <x v="3"/>
    <x v="2"/>
    <x v="2"/>
    <x v="0"/>
    <x v="1"/>
    <x v="1"/>
    <x v="5"/>
    <n v="15"/>
    <x v="2"/>
    <x v="6"/>
  </r>
  <r>
    <s v="012101"/>
    <x v="2"/>
    <d v="2015-08-03T00:00:00"/>
    <s v="03:12 PM"/>
    <s v="03:25 PM"/>
    <d v="1899-12-30T00:13:00"/>
    <x v="2"/>
    <s v="A"/>
    <x v="3"/>
    <x v="0"/>
    <x v="4"/>
    <x v="0"/>
    <x v="1"/>
    <x v="1"/>
    <x v="5"/>
    <n v="15"/>
    <x v="2"/>
    <x v="6"/>
  </r>
  <r>
    <s v="012801"/>
    <x v="3"/>
    <d v="2015-08-03T00:00:00"/>
    <s v="02:28 PM"/>
    <s v="02:35 PM"/>
    <d v="1899-12-30T00:07:00"/>
    <x v="1"/>
    <s v="E"/>
    <x v="1"/>
    <x v="1"/>
    <x v="0"/>
    <x v="0"/>
    <x v="1"/>
    <x v="1"/>
    <x v="5"/>
    <n v="14"/>
    <x v="9"/>
    <x v="6"/>
  </r>
  <r>
    <s v="010303"/>
    <x v="4"/>
    <d v="2015-08-03T00:00:00"/>
    <s v="09:12 AM"/>
    <s v="09:40 AM"/>
    <d v="1899-12-30T00:28:00"/>
    <x v="3"/>
    <s v="B"/>
    <x v="0"/>
    <x v="4"/>
    <x v="0"/>
    <x v="0"/>
    <x v="1"/>
    <x v="1"/>
    <x v="5"/>
    <n v="9"/>
    <x v="6"/>
    <x v="6"/>
  </r>
  <r>
    <s v="010162"/>
    <x v="5"/>
    <d v="2015-08-03T00:00:00"/>
    <s v="09:12 AM"/>
    <s v="09:26 AM"/>
    <d v="1899-12-30T00:14:00"/>
    <x v="4"/>
    <s v="E"/>
    <x v="0"/>
    <x v="5"/>
    <x v="4"/>
    <x v="0"/>
    <x v="1"/>
    <x v="1"/>
    <x v="5"/>
    <n v="9"/>
    <x v="6"/>
    <x v="6"/>
  </r>
  <r>
    <s v="011642"/>
    <x v="6"/>
    <d v="2015-08-03T00:00:00"/>
    <s v="04:04 PM"/>
    <s v="04:17 PM"/>
    <d v="1899-12-30T00:13:00"/>
    <x v="3"/>
    <s v="G"/>
    <x v="3"/>
    <x v="3"/>
    <x v="3"/>
    <x v="0"/>
    <x v="1"/>
    <x v="1"/>
    <x v="5"/>
    <n v="16"/>
    <x v="13"/>
    <x v="6"/>
  </r>
  <r>
    <s v="012170"/>
    <x v="7"/>
    <d v="2015-08-03T00:00:00"/>
    <s v="03:35 PM"/>
    <s v="04:15 PM"/>
    <d v="1899-12-30T00:40:00"/>
    <x v="2"/>
    <s v="D"/>
    <x v="0"/>
    <x v="5"/>
    <x v="0"/>
    <x v="0"/>
    <x v="1"/>
    <x v="1"/>
    <x v="5"/>
    <n v="15"/>
    <x v="2"/>
    <x v="6"/>
  </r>
  <r>
    <s v="012170"/>
    <x v="8"/>
    <d v="2015-08-03T00:00:00"/>
    <s v="02:46 PM"/>
    <s v="03:01 PM"/>
    <d v="1899-12-30T00:15:00"/>
    <x v="4"/>
    <s v="E"/>
    <x v="3"/>
    <x v="5"/>
    <x v="4"/>
    <x v="0"/>
    <x v="1"/>
    <x v="1"/>
    <x v="5"/>
    <n v="14"/>
    <x v="9"/>
    <x v="6"/>
  </r>
  <r>
    <s v="012170"/>
    <x v="9"/>
    <d v="2015-08-03T00:00:00"/>
    <s v="04:54 PM"/>
    <s v="06:14 PM"/>
    <d v="1899-12-30T01:20:00"/>
    <x v="3"/>
    <s v="G"/>
    <x v="1"/>
    <x v="4"/>
    <x v="2"/>
    <x v="0"/>
    <x v="1"/>
    <x v="1"/>
    <x v="5"/>
    <n v="16"/>
    <x v="13"/>
    <x v="6"/>
  </r>
  <r>
    <s v="012289"/>
    <x v="0"/>
    <d v="2015-08-03T00:00:00"/>
    <s v="04:55 PM"/>
    <s v="05:10 PM"/>
    <d v="1899-12-30T00:15:00"/>
    <x v="0"/>
    <s v="A"/>
    <x v="3"/>
    <x v="1"/>
    <x v="0"/>
    <x v="0"/>
    <x v="1"/>
    <x v="1"/>
    <x v="5"/>
    <n v="16"/>
    <x v="13"/>
    <x v="6"/>
  </r>
  <r>
    <s v="012101"/>
    <x v="1"/>
    <d v="2015-08-04T00:00:00"/>
    <s v="05:46 PM"/>
    <s v="06:14 PM"/>
    <d v="1899-12-30T00:28:00"/>
    <x v="1"/>
    <s v="G"/>
    <x v="2"/>
    <x v="1"/>
    <x v="5"/>
    <x v="0"/>
    <x v="1"/>
    <x v="1"/>
    <x v="5"/>
    <n v="17"/>
    <x v="3"/>
    <x v="0"/>
  </r>
  <r>
    <s v="012170"/>
    <x v="2"/>
    <d v="2015-08-04T00:00:00"/>
    <s v="08:51 AM"/>
    <s v="09:18 AM"/>
    <d v="1899-12-30T00:27:00"/>
    <x v="3"/>
    <s v="A"/>
    <x v="0"/>
    <x v="1"/>
    <x v="2"/>
    <x v="0"/>
    <x v="1"/>
    <x v="1"/>
    <x v="5"/>
    <n v="8"/>
    <x v="4"/>
    <x v="0"/>
  </r>
  <r>
    <s v="012101"/>
    <x v="3"/>
    <d v="2015-08-05T00:00:00"/>
    <s v="11:58 AM"/>
    <s v="12:35 PM"/>
    <d v="1899-12-30T00:37:00"/>
    <x v="4"/>
    <s v="E"/>
    <x v="3"/>
    <x v="4"/>
    <x v="1"/>
    <x v="0"/>
    <x v="1"/>
    <x v="1"/>
    <x v="5"/>
    <n v="11"/>
    <x v="8"/>
    <x v="1"/>
  </r>
  <r>
    <s v="012617"/>
    <x v="4"/>
    <d v="2015-08-06T00:00:00"/>
    <s v="11:32 AM"/>
    <s v="11:55 AM"/>
    <d v="1899-12-30T00:23:00"/>
    <x v="0"/>
    <s v="F"/>
    <x v="1"/>
    <x v="5"/>
    <x v="2"/>
    <x v="0"/>
    <x v="1"/>
    <x v="1"/>
    <x v="5"/>
    <n v="11"/>
    <x v="8"/>
    <x v="2"/>
  </r>
  <r>
    <s v="007019"/>
    <x v="5"/>
    <d v="2015-08-07T00:00:00"/>
    <s v="10:28 AM"/>
    <s v="10:43 AM"/>
    <d v="1899-12-30T00:15:00"/>
    <x v="1"/>
    <s v="C"/>
    <x v="1"/>
    <x v="4"/>
    <x v="2"/>
    <x v="0"/>
    <x v="1"/>
    <x v="1"/>
    <x v="5"/>
    <n v="10"/>
    <x v="11"/>
    <x v="5"/>
  </r>
  <r>
    <s v="012101"/>
    <x v="6"/>
    <d v="2015-08-10T00:00:00"/>
    <s v="08:36 AM"/>
    <s v="08:48 AM"/>
    <d v="1899-12-30T00:12:00"/>
    <x v="1"/>
    <s v="C"/>
    <x v="2"/>
    <x v="3"/>
    <x v="4"/>
    <x v="0"/>
    <x v="1"/>
    <x v="1"/>
    <x v="6"/>
    <n v="8"/>
    <x v="4"/>
    <x v="6"/>
  </r>
  <r>
    <s v="011642"/>
    <x v="7"/>
    <d v="2015-08-10T00:00:00"/>
    <s v="11:35 AM"/>
    <s v="11:44 AM"/>
    <d v="1899-12-30T00:09:00"/>
    <x v="1"/>
    <s v="A"/>
    <x v="2"/>
    <x v="0"/>
    <x v="2"/>
    <x v="0"/>
    <x v="1"/>
    <x v="1"/>
    <x v="6"/>
    <n v="11"/>
    <x v="8"/>
    <x v="6"/>
  </r>
  <r>
    <s v="011642"/>
    <x v="8"/>
    <d v="2015-08-11T00:00:00"/>
    <s v="11:47 AM"/>
    <s v="12:15 PM"/>
    <d v="1899-12-30T00:28:00"/>
    <x v="2"/>
    <s v="E"/>
    <x v="1"/>
    <x v="0"/>
    <x v="3"/>
    <x v="0"/>
    <x v="1"/>
    <x v="1"/>
    <x v="6"/>
    <n v="11"/>
    <x v="8"/>
    <x v="0"/>
  </r>
  <r>
    <s v="012289"/>
    <x v="9"/>
    <d v="2015-08-15T00:00:00"/>
    <s v="03:29 PM"/>
    <s v="03:43 PM"/>
    <d v="1899-12-30T00:14:00"/>
    <x v="4"/>
    <s v="D"/>
    <x v="1"/>
    <x v="0"/>
    <x v="5"/>
    <x v="0"/>
    <x v="1"/>
    <x v="1"/>
    <x v="6"/>
    <n v="15"/>
    <x v="2"/>
    <x v="3"/>
  </r>
  <r>
    <s v="012101"/>
    <x v="0"/>
    <d v="2015-08-16T00:00:00"/>
    <s v="10:27 AM"/>
    <s v="10:51 AM"/>
    <d v="1899-12-30T00:24:00"/>
    <x v="0"/>
    <s v="E"/>
    <x v="1"/>
    <x v="4"/>
    <x v="0"/>
    <x v="0"/>
    <x v="1"/>
    <x v="1"/>
    <x v="6"/>
    <n v="10"/>
    <x v="11"/>
    <x v="4"/>
  </r>
  <r>
    <s v="012101"/>
    <x v="1"/>
    <d v="2015-08-16T00:00:00"/>
    <s v="02:42 PM"/>
    <s v="03:42 PM"/>
    <d v="1899-12-30T01:00:00"/>
    <x v="0"/>
    <s v="A"/>
    <x v="0"/>
    <x v="2"/>
    <x v="1"/>
    <x v="0"/>
    <x v="1"/>
    <x v="1"/>
    <x v="6"/>
    <n v="14"/>
    <x v="9"/>
    <x v="4"/>
  </r>
  <r>
    <s v="012705"/>
    <x v="2"/>
    <d v="2015-08-16T00:00:00"/>
    <s v="06:03 PM"/>
    <s v="06:12 PM"/>
    <d v="1899-12-30T00:09:00"/>
    <x v="3"/>
    <s v="F"/>
    <x v="0"/>
    <x v="1"/>
    <x v="1"/>
    <x v="0"/>
    <x v="1"/>
    <x v="1"/>
    <x v="6"/>
    <n v="18"/>
    <x v="10"/>
    <x v="4"/>
  </r>
  <r>
    <s v="011467"/>
    <x v="3"/>
    <d v="2015-08-17T00:00:00"/>
    <s v="07:16 AM"/>
    <s v="07:46 AM"/>
    <d v="1899-12-30T00:30:00"/>
    <x v="0"/>
    <s v="A"/>
    <x v="3"/>
    <x v="4"/>
    <x v="1"/>
    <x v="0"/>
    <x v="1"/>
    <x v="1"/>
    <x v="7"/>
    <n v="7"/>
    <x v="14"/>
    <x v="6"/>
  </r>
  <r>
    <s v="012801"/>
    <x v="4"/>
    <d v="2015-08-19T00:00:00"/>
    <s v="10:06 AM"/>
    <s v="10:33 AM"/>
    <d v="1899-12-30T00:27:00"/>
    <x v="3"/>
    <s v="B"/>
    <x v="1"/>
    <x v="0"/>
    <x v="3"/>
    <x v="0"/>
    <x v="1"/>
    <x v="1"/>
    <x v="7"/>
    <n v="10"/>
    <x v="11"/>
    <x v="1"/>
  </r>
  <r>
    <s v="012289"/>
    <x v="5"/>
    <d v="2015-08-19T00:00:00"/>
    <s v="07:37 PM"/>
    <s v="08:01 PM"/>
    <d v="1899-12-30T00:24:00"/>
    <x v="0"/>
    <s v="A"/>
    <x v="3"/>
    <x v="5"/>
    <x v="2"/>
    <x v="0"/>
    <x v="1"/>
    <x v="1"/>
    <x v="7"/>
    <n v="19"/>
    <x v="7"/>
    <x v="1"/>
  </r>
  <r>
    <s v="012101"/>
    <x v="6"/>
    <d v="2015-08-20T00:00:00"/>
    <s v="07:26 AM"/>
    <s v="07:53 AM"/>
    <d v="1899-12-30T00:27:00"/>
    <x v="4"/>
    <s v="G"/>
    <x v="0"/>
    <x v="3"/>
    <x v="2"/>
    <x v="0"/>
    <x v="1"/>
    <x v="1"/>
    <x v="7"/>
    <n v="7"/>
    <x v="14"/>
    <x v="2"/>
  </r>
  <r>
    <s v="012170"/>
    <x v="7"/>
    <d v="2015-08-20T00:00:00"/>
    <s v="12:11 PM"/>
    <s v="12:49 PM"/>
    <d v="1899-12-30T00:38:00"/>
    <x v="2"/>
    <s v="E"/>
    <x v="3"/>
    <x v="0"/>
    <x v="0"/>
    <x v="0"/>
    <x v="1"/>
    <x v="1"/>
    <x v="7"/>
    <n v="12"/>
    <x v="0"/>
    <x v="2"/>
  </r>
  <r>
    <s v="012101"/>
    <x v="8"/>
    <d v="2015-08-21T00:00:00"/>
    <s v="03:15 PM"/>
    <s v="03:53 PM"/>
    <d v="1899-12-30T00:38:00"/>
    <x v="2"/>
    <s v="G"/>
    <x v="0"/>
    <x v="4"/>
    <x v="3"/>
    <x v="0"/>
    <x v="1"/>
    <x v="1"/>
    <x v="7"/>
    <n v="15"/>
    <x v="2"/>
    <x v="5"/>
  </r>
  <r>
    <s v="012101"/>
    <x v="9"/>
    <d v="2015-08-22T00:00:00"/>
    <s v="12:29 PM"/>
    <s v="01:04 PM"/>
    <d v="1899-12-30T00:35:00"/>
    <x v="3"/>
    <s v="B"/>
    <x v="2"/>
    <x v="4"/>
    <x v="5"/>
    <x v="0"/>
    <x v="1"/>
    <x v="1"/>
    <x v="7"/>
    <n v="12"/>
    <x v="0"/>
    <x v="3"/>
  </r>
  <r>
    <s v="012101"/>
    <x v="0"/>
    <d v="2015-08-25T00:00:00"/>
    <s v="01:09 PM"/>
    <s v="01:44 PM"/>
    <d v="1899-12-30T00:35:00"/>
    <x v="4"/>
    <s v="E"/>
    <x v="2"/>
    <x v="3"/>
    <x v="5"/>
    <x v="0"/>
    <x v="1"/>
    <x v="1"/>
    <x v="8"/>
    <n v="13"/>
    <x v="1"/>
    <x v="0"/>
  </r>
  <r>
    <s v="012290"/>
    <x v="1"/>
    <d v="2015-08-25T00:00:00"/>
    <s v="07:05 PM"/>
    <s v="07:24 PM"/>
    <d v="1899-12-30T00:19:00"/>
    <x v="2"/>
    <s v="F"/>
    <x v="0"/>
    <x v="4"/>
    <x v="5"/>
    <x v="0"/>
    <x v="1"/>
    <x v="1"/>
    <x v="8"/>
    <n v="19"/>
    <x v="7"/>
    <x v="0"/>
  </r>
  <r>
    <s v="011636"/>
    <x v="2"/>
    <d v="2015-08-25T00:00:00"/>
    <s v="05:32 PM"/>
    <s v="05:47 PM"/>
    <d v="1899-12-30T00:15:00"/>
    <x v="1"/>
    <s v="D"/>
    <x v="1"/>
    <x v="4"/>
    <x v="0"/>
    <x v="0"/>
    <x v="1"/>
    <x v="1"/>
    <x v="8"/>
    <n v="17"/>
    <x v="3"/>
    <x v="0"/>
  </r>
  <r>
    <s v="012801"/>
    <x v="3"/>
    <d v="2015-08-25T00:00:00"/>
    <s v="05:32 PM"/>
    <s v="05:37 PM"/>
    <d v="1899-12-30T00:05:00"/>
    <x v="3"/>
    <s v="E"/>
    <x v="3"/>
    <x v="0"/>
    <x v="3"/>
    <x v="0"/>
    <x v="1"/>
    <x v="1"/>
    <x v="8"/>
    <n v="17"/>
    <x v="3"/>
    <x v="0"/>
  </r>
  <r>
    <s v="010303"/>
    <x v="4"/>
    <d v="2015-08-26T00:00:00"/>
    <s v="09:36 AM"/>
    <s v="11:21 AM"/>
    <d v="1899-12-30T01:45:00"/>
    <x v="3"/>
    <s v="B"/>
    <x v="3"/>
    <x v="2"/>
    <x v="5"/>
    <x v="0"/>
    <x v="1"/>
    <x v="1"/>
    <x v="8"/>
    <n v="9"/>
    <x v="6"/>
    <x v="1"/>
  </r>
  <r>
    <s v="012705"/>
    <x v="5"/>
    <d v="2015-08-26T00:00:00"/>
    <s v="05:45 PM"/>
    <s v="05:52 PM"/>
    <d v="1899-12-30T00:07:00"/>
    <x v="4"/>
    <s v="F"/>
    <x v="0"/>
    <x v="3"/>
    <x v="0"/>
    <x v="0"/>
    <x v="1"/>
    <x v="1"/>
    <x v="8"/>
    <n v="17"/>
    <x v="3"/>
    <x v="1"/>
  </r>
  <r>
    <s v="013025"/>
    <x v="6"/>
    <d v="2015-08-27T00:00:00"/>
    <s v="06:18 PM"/>
    <s v="06:36 PM"/>
    <d v="1899-12-30T00:18:00"/>
    <x v="3"/>
    <s v="A"/>
    <x v="1"/>
    <x v="1"/>
    <x v="3"/>
    <x v="0"/>
    <x v="1"/>
    <x v="1"/>
    <x v="8"/>
    <n v="18"/>
    <x v="10"/>
    <x v="2"/>
  </r>
  <r>
    <s v="012801"/>
    <x v="7"/>
    <d v="2015-08-28T00:00:00"/>
    <s v="05:44 PM"/>
    <s v="05:59 PM"/>
    <d v="1899-12-30T00:15:00"/>
    <x v="3"/>
    <s v="E"/>
    <x v="3"/>
    <x v="0"/>
    <x v="3"/>
    <x v="0"/>
    <x v="1"/>
    <x v="1"/>
    <x v="8"/>
    <n v="17"/>
    <x v="3"/>
    <x v="5"/>
  </r>
  <r>
    <s v="013025"/>
    <x v="8"/>
    <d v="2015-08-29T00:00:00"/>
    <s v="06:02 PM"/>
    <s v="06:33 PM"/>
    <d v="1899-12-30T00:31:00"/>
    <x v="0"/>
    <s v="C"/>
    <x v="0"/>
    <x v="1"/>
    <x v="0"/>
    <x v="0"/>
    <x v="1"/>
    <x v="1"/>
    <x v="8"/>
    <n v="18"/>
    <x v="10"/>
    <x v="3"/>
  </r>
  <r>
    <s v="012101"/>
    <x v="9"/>
    <d v="2015-08-31T00:00:00"/>
    <s v="02:28 PM"/>
    <s v="03:26 PM"/>
    <d v="1899-12-30T00:58:00"/>
    <x v="4"/>
    <s v="B"/>
    <x v="1"/>
    <x v="0"/>
    <x v="0"/>
    <x v="0"/>
    <x v="1"/>
    <x v="1"/>
    <x v="9"/>
    <n v="14"/>
    <x v="9"/>
    <x v="6"/>
  </r>
  <r>
    <s v="012289"/>
    <x v="0"/>
    <d v="2015-08-31T00:00:00"/>
    <s v="10:45 AM"/>
    <s v="11:00 AM"/>
    <d v="1899-12-30T00:15:00"/>
    <x v="1"/>
    <s v="G"/>
    <x v="3"/>
    <x v="5"/>
    <x v="0"/>
    <x v="0"/>
    <x v="1"/>
    <x v="1"/>
    <x v="9"/>
    <n v="10"/>
    <x v="11"/>
    <x v="6"/>
  </r>
  <r>
    <s v="012289"/>
    <x v="1"/>
    <d v="2015-08-31T00:00:00"/>
    <s v="11:25 AM"/>
    <s v="11:55 AM"/>
    <d v="1899-12-30T00:30:00"/>
    <x v="2"/>
    <s v="C"/>
    <x v="3"/>
    <x v="4"/>
    <x v="0"/>
    <x v="0"/>
    <x v="1"/>
    <x v="1"/>
    <x v="9"/>
    <n v="11"/>
    <x v="8"/>
    <x v="6"/>
  </r>
  <r>
    <s v="012101"/>
    <x v="2"/>
    <d v="2015-09-02T00:00:00"/>
    <s v="10:38 AM"/>
    <s v="10:47 AM"/>
    <d v="1899-12-30T00:09:00"/>
    <x v="4"/>
    <s v="C"/>
    <x v="1"/>
    <x v="1"/>
    <x v="1"/>
    <x v="0"/>
    <x v="2"/>
    <x v="1"/>
    <x v="9"/>
    <n v="10"/>
    <x v="11"/>
    <x v="1"/>
  </r>
  <r>
    <s v="012289"/>
    <x v="3"/>
    <d v="2015-09-03T00:00:00"/>
    <s v="09:17 AM"/>
    <s v="09:42 AM"/>
    <d v="1899-12-30T00:25:00"/>
    <x v="3"/>
    <s v="G"/>
    <x v="3"/>
    <x v="4"/>
    <x v="5"/>
    <x v="0"/>
    <x v="2"/>
    <x v="1"/>
    <x v="9"/>
    <n v="9"/>
    <x v="6"/>
    <x v="2"/>
  </r>
  <r>
    <s v="012705"/>
    <x v="4"/>
    <d v="2015-09-10T00:00:00"/>
    <s v="04:23 PM"/>
    <s v="04:41 PM"/>
    <d v="1899-12-30T00:18:00"/>
    <x v="0"/>
    <s v="B"/>
    <x v="0"/>
    <x v="1"/>
    <x v="2"/>
    <x v="0"/>
    <x v="2"/>
    <x v="1"/>
    <x v="10"/>
    <n v="16"/>
    <x v="13"/>
    <x v="2"/>
  </r>
  <r>
    <s v="008750"/>
    <x v="5"/>
    <d v="2015-09-11T00:00:00"/>
    <s v="07:49 PM"/>
    <s v="08:01 PM"/>
    <d v="1899-12-30T00:12:00"/>
    <x v="0"/>
    <s v="D"/>
    <x v="2"/>
    <x v="2"/>
    <x v="3"/>
    <x v="0"/>
    <x v="2"/>
    <x v="1"/>
    <x v="10"/>
    <n v="19"/>
    <x v="7"/>
    <x v="5"/>
  </r>
  <r>
    <s v="011642"/>
    <x v="6"/>
    <d v="2015-09-11T00:00:00"/>
    <s v="10:06 AM"/>
    <s v="10:27 AM"/>
    <d v="1899-12-30T00:21:00"/>
    <x v="2"/>
    <s v="B"/>
    <x v="2"/>
    <x v="5"/>
    <x v="4"/>
    <x v="0"/>
    <x v="2"/>
    <x v="1"/>
    <x v="10"/>
    <n v="10"/>
    <x v="11"/>
    <x v="5"/>
  </r>
  <r>
    <s v="012289"/>
    <x v="7"/>
    <d v="2015-09-13T00:00:00"/>
    <s v="12:27 PM"/>
    <s v="12:41 PM"/>
    <d v="1899-12-30T00:14:00"/>
    <x v="1"/>
    <s v="G"/>
    <x v="3"/>
    <x v="3"/>
    <x v="3"/>
    <x v="0"/>
    <x v="2"/>
    <x v="1"/>
    <x v="10"/>
    <n v="12"/>
    <x v="0"/>
    <x v="4"/>
  </r>
  <r>
    <s v="012101"/>
    <x v="8"/>
    <d v="2015-09-15T00:00:00"/>
    <s v="09:55 AM"/>
    <s v="10:15 AM"/>
    <d v="1899-12-30T00:20:00"/>
    <x v="0"/>
    <s v="C"/>
    <x v="0"/>
    <x v="2"/>
    <x v="2"/>
    <x v="0"/>
    <x v="2"/>
    <x v="1"/>
    <x v="11"/>
    <n v="9"/>
    <x v="6"/>
    <x v="0"/>
  </r>
  <r>
    <s v="012101"/>
    <x v="9"/>
    <d v="2015-09-15T00:00:00"/>
    <s v="03:27 PM"/>
    <s v="03:46 PM"/>
    <d v="1899-12-30T00:19:00"/>
    <x v="1"/>
    <s v="F"/>
    <x v="1"/>
    <x v="4"/>
    <x v="1"/>
    <x v="0"/>
    <x v="2"/>
    <x v="1"/>
    <x v="11"/>
    <n v="15"/>
    <x v="2"/>
    <x v="0"/>
  </r>
  <r>
    <s v="011467"/>
    <x v="0"/>
    <d v="2015-09-21T00:00:00"/>
    <s v="11:04 AM"/>
    <s v="11:35 AM"/>
    <d v="1899-12-30T00:31:00"/>
    <x v="4"/>
    <s v="A"/>
    <x v="2"/>
    <x v="1"/>
    <x v="1"/>
    <x v="0"/>
    <x v="2"/>
    <x v="1"/>
    <x v="12"/>
    <n v="11"/>
    <x v="8"/>
    <x v="6"/>
  </r>
  <r>
    <s v="011642"/>
    <x v="1"/>
    <d v="2015-09-21T00:00:00"/>
    <s v="02:12 PM"/>
    <s v="02:24 PM"/>
    <d v="1899-12-30T00:12:00"/>
    <x v="4"/>
    <s v="D"/>
    <x v="0"/>
    <x v="2"/>
    <x v="3"/>
    <x v="0"/>
    <x v="2"/>
    <x v="1"/>
    <x v="12"/>
    <n v="14"/>
    <x v="9"/>
    <x v="6"/>
  </r>
  <r>
    <s v="011642"/>
    <x v="2"/>
    <d v="2015-09-21T00:00:00"/>
    <s v="06:00 PM"/>
    <s v="06:13 PM"/>
    <d v="1899-12-30T00:13:00"/>
    <x v="3"/>
    <s v="A"/>
    <x v="1"/>
    <x v="0"/>
    <x v="5"/>
    <x v="0"/>
    <x v="2"/>
    <x v="1"/>
    <x v="12"/>
    <n v="18"/>
    <x v="10"/>
    <x v="6"/>
  </r>
  <r>
    <s v="011642"/>
    <x v="3"/>
    <d v="2015-09-21T00:00:00"/>
    <s v="06:13 PM"/>
    <s v="06:35 PM"/>
    <d v="1899-12-30T00:22:00"/>
    <x v="1"/>
    <s v="A"/>
    <x v="0"/>
    <x v="4"/>
    <x v="2"/>
    <x v="0"/>
    <x v="2"/>
    <x v="1"/>
    <x v="12"/>
    <n v="18"/>
    <x v="10"/>
    <x v="6"/>
  </r>
  <r>
    <s v="012170"/>
    <x v="4"/>
    <d v="2015-09-21T00:00:00"/>
    <s v="10:33 AM"/>
    <s v="11:01 AM"/>
    <d v="1899-12-30T00:28:00"/>
    <x v="4"/>
    <s v="B"/>
    <x v="0"/>
    <x v="5"/>
    <x v="1"/>
    <x v="0"/>
    <x v="2"/>
    <x v="1"/>
    <x v="12"/>
    <n v="10"/>
    <x v="11"/>
    <x v="6"/>
  </r>
  <r>
    <s v="012170"/>
    <x v="5"/>
    <d v="2015-09-21T00:00:00"/>
    <s v="11:24 AM"/>
    <s v="11:40 AM"/>
    <d v="1899-12-30T00:16:00"/>
    <x v="0"/>
    <s v="A"/>
    <x v="2"/>
    <x v="4"/>
    <x v="0"/>
    <x v="0"/>
    <x v="2"/>
    <x v="1"/>
    <x v="12"/>
    <n v="11"/>
    <x v="8"/>
    <x v="6"/>
  </r>
  <r>
    <s v="012705"/>
    <x v="6"/>
    <d v="2015-09-21T00:00:00"/>
    <s v="06:48 PM"/>
    <s v="07:03 PM"/>
    <d v="1899-12-30T00:15:00"/>
    <x v="1"/>
    <s v="A"/>
    <x v="2"/>
    <x v="4"/>
    <x v="5"/>
    <x v="0"/>
    <x v="2"/>
    <x v="1"/>
    <x v="12"/>
    <n v="18"/>
    <x v="10"/>
    <x v="6"/>
  </r>
  <r>
    <s v="011467"/>
    <x v="7"/>
    <d v="2015-09-22T00:00:00"/>
    <s v="04:45 PM"/>
    <s v="04:48 PM"/>
    <d v="1899-12-30T00:03:00"/>
    <x v="3"/>
    <s v="B"/>
    <x v="2"/>
    <x v="0"/>
    <x v="3"/>
    <x v="0"/>
    <x v="2"/>
    <x v="1"/>
    <x v="12"/>
    <n v="16"/>
    <x v="13"/>
    <x v="0"/>
  </r>
  <r>
    <s v="012705"/>
    <x v="8"/>
    <d v="2015-09-22T00:00:00"/>
    <s v="04:48 PM"/>
    <s v="05:05 PM"/>
    <d v="1899-12-30T00:17:00"/>
    <x v="1"/>
    <s v="D"/>
    <x v="1"/>
    <x v="4"/>
    <x v="0"/>
    <x v="0"/>
    <x v="2"/>
    <x v="1"/>
    <x v="12"/>
    <n v="16"/>
    <x v="13"/>
    <x v="0"/>
  </r>
  <r>
    <s v="011467"/>
    <x v="9"/>
    <d v="2015-09-23T00:00:00"/>
    <s v="06:53 AM"/>
    <s v="07:08 AM"/>
    <d v="1899-12-30T00:15:00"/>
    <x v="2"/>
    <s v="B"/>
    <x v="2"/>
    <x v="1"/>
    <x v="4"/>
    <x v="0"/>
    <x v="2"/>
    <x v="1"/>
    <x v="12"/>
    <n v="6"/>
    <x v="21"/>
    <x v="1"/>
  </r>
  <r>
    <s v="011636"/>
    <x v="0"/>
    <d v="2015-09-23T00:00:00"/>
    <s v="02:55 PM"/>
    <s v="03:11 PM"/>
    <d v="1899-12-30T00:16:00"/>
    <x v="1"/>
    <s v="E"/>
    <x v="3"/>
    <x v="3"/>
    <x v="5"/>
    <x v="0"/>
    <x v="2"/>
    <x v="1"/>
    <x v="12"/>
    <n v="14"/>
    <x v="9"/>
    <x v="1"/>
  </r>
  <r>
    <s v="011636"/>
    <x v="1"/>
    <d v="2015-09-23T00:00:00"/>
    <s v="03:12 PM"/>
    <s v="03:29 PM"/>
    <d v="1899-12-30T00:17:00"/>
    <x v="0"/>
    <s v="E"/>
    <x v="2"/>
    <x v="3"/>
    <x v="5"/>
    <x v="0"/>
    <x v="2"/>
    <x v="1"/>
    <x v="12"/>
    <n v="15"/>
    <x v="2"/>
    <x v="1"/>
  </r>
  <r>
    <s v="012289"/>
    <x v="2"/>
    <d v="2015-09-25T00:00:00"/>
    <s v="07:47 PM"/>
    <s v="08:04 PM"/>
    <d v="1899-12-30T00:17:00"/>
    <x v="3"/>
    <s v="A"/>
    <x v="3"/>
    <x v="0"/>
    <x v="2"/>
    <x v="0"/>
    <x v="2"/>
    <x v="1"/>
    <x v="12"/>
    <n v="19"/>
    <x v="7"/>
    <x v="5"/>
  </r>
  <r>
    <s v="012289"/>
    <x v="3"/>
    <d v="2015-09-26T00:00:00"/>
    <s v="12:06 PM"/>
    <s v="12:18 PM"/>
    <d v="1899-12-30T00:12:00"/>
    <x v="2"/>
    <s v="E"/>
    <x v="0"/>
    <x v="4"/>
    <x v="0"/>
    <x v="0"/>
    <x v="2"/>
    <x v="1"/>
    <x v="12"/>
    <n v="12"/>
    <x v="0"/>
    <x v="3"/>
  </r>
  <r>
    <s v="011642"/>
    <x v="4"/>
    <d v="2015-09-27T00:00:00"/>
    <s v="03:14 PM"/>
    <s v="03:22 PM"/>
    <d v="1899-12-30T00:08:00"/>
    <x v="0"/>
    <s v="D"/>
    <x v="2"/>
    <x v="1"/>
    <x v="5"/>
    <x v="0"/>
    <x v="2"/>
    <x v="1"/>
    <x v="12"/>
    <n v="15"/>
    <x v="2"/>
    <x v="4"/>
  </r>
  <r>
    <s v="012705"/>
    <x v="5"/>
    <d v="2015-09-27T00:00:00"/>
    <s v="03:11 PM"/>
    <s v="03:55 PM"/>
    <d v="1899-12-30T00:44:00"/>
    <x v="0"/>
    <s v="A"/>
    <x v="1"/>
    <x v="5"/>
    <x v="4"/>
    <x v="0"/>
    <x v="2"/>
    <x v="1"/>
    <x v="12"/>
    <n v="15"/>
    <x v="2"/>
    <x v="4"/>
  </r>
  <r>
    <s v="012101"/>
    <x v="6"/>
    <d v="2015-09-28T00:00:00"/>
    <s v="11:06 AM"/>
    <s v="11:51 AM"/>
    <d v="1899-12-30T00:45:00"/>
    <x v="1"/>
    <s v="D"/>
    <x v="1"/>
    <x v="1"/>
    <x v="2"/>
    <x v="0"/>
    <x v="2"/>
    <x v="1"/>
    <x v="13"/>
    <n v="11"/>
    <x v="8"/>
    <x v="6"/>
  </r>
  <r>
    <s v="012627"/>
    <x v="7"/>
    <d v="2015-09-30T00:00:00"/>
    <s v="12:48 PM"/>
    <s v="12:56 PM"/>
    <d v="1899-12-30T00:08:00"/>
    <x v="4"/>
    <s v="E"/>
    <x v="2"/>
    <x v="3"/>
    <x v="5"/>
    <x v="0"/>
    <x v="2"/>
    <x v="1"/>
    <x v="13"/>
    <n v="12"/>
    <x v="0"/>
    <x v="1"/>
  </r>
  <r>
    <s v="013039"/>
    <x v="8"/>
    <d v="2015-10-01T00:00:00"/>
    <s v="01:17 PM"/>
    <s v="01:26 PM"/>
    <d v="1899-12-30T00:09:00"/>
    <x v="1"/>
    <s v="E"/>
    <x v="1"/>
    <x v="3"/>
    <x v="3"/>
    <x v="1"/>
    <x v="3"/>
    <x v="1"/>
    <x v="13"/>
    <n v="13"/>
    <x v="1"/>
    <x v="2"/>
  </r>
  <r>
    <s v="012801"/>
    <x v="9"/>
    <d v="2015-10-01T00:00:00"/>
    <s v="12:20 PM"/>
    <s v="12:50 PM"/>
    <d v="1899-12-30T00:30:00"/>
    <x v="4"/>
    <s v="G"/>
    <x v="0"/>
    <x v="5"/>
    <x v="3"/>
    <x v="1"/>
    <x v="3"/>
    <x v="1"/>
    <x v="13"/>
    <n v="12"/>
    <x v="0"/>
    <x v="2"/>
  </r>
  <r>
    <s v="012801"/>
    <x v="0"/>
    <d v="2015-10-07T00:00:00"/>
    <s v="07:05 PM"/>
    <s v="08:42 PM"/>
    <d v="1899-12-30T01:37:00"/>
    <x v="0"/>
    <s v="A"/>
    <x v="2"/>
    <x v="5"/>
    <x v="1"/>
    <x v="1"/>
    <x v="3"/>
    <x v="1"/>
    <x v="14"/>
    <n v="19"/>
    <x v="7"/>
    <x v="1"/>
  </r>
  <r>
    <s v="008750"/>
    <x v="1"/>
    <d v="2015-10-08T00:00:00"/>
    <s v="08:50 AM"/>
    <s v="09:05 AM"/>
    <d v="1899-12-30T00:15:00"/>
    <x v="2"/>
    <s v="B"/>
    <x v="1"/>
    <x v="4"/>
    <x v="4"/>
    <x v="1"/>
    <x v="3"/>
    <x v="1"/>
    <x v="14"/>
    <n v="8"/>
    <x v="4"/>
    <x v="2"/>
  </r>
  <r>
    <s v="007788"/>
    <x v="2"/>
    <d v="2015-10-10T00:00:00"/>
    <s v="12:26 PM"/>
    <s v="01:02 PM"/>
    <d v="1899-12-30T00:36:00"/>
    <x v="2"/>
    <s v="D"/>
    <x v="1"/>
    <x v="2"/>
    <x v="3"/>
    <x v="1"/>
    <x v="3"/>
    <x v="1"/>
    <x v="14"/>
    <n v="12"/>
    <x v="0"/>
    <x v="3"/>
  </r>
  <r>
    <s v="009865"/>
    <x v="3"/>
    <d v="2015-10-14T00:00:00"/>
    <s v="07:46 PM"/>
    <s v="08:32 PM"/>
    <d v="1899-12-30T00:46:00"/>
    <x v="0"/>
    <s v="A"/>
    <x v="2"/>
    <x v="2"/>
    <x v="3"/>
    <x v="1"/>
    <x v="3"/>
    <x v="1"/>
    <x v="15"/>
    <n v="19"/>
    <x v="7"/>
    <x v="1"/>
  </r>
  <r>
    <s v="012101"/>
    <x v="4"/>
    <d v="2015-10-15T00:00:00"/>
    <s v="07:28 AM"/>
    <s v="07:45 AM"/>
    <d v="1899-12-30T00:17:00"/>
    <x v="2"/>
    <s v="C"/>
    <x v="2"/>
    <x v="0"/>
    <x v="0"/>
    <x v="1"/>
    <x v="3"/>
    <x v="1"/>
    <x v="15"/>
    <n v="7"/>
    <x v="14"/>
    <x v="2"/>
  </r>
  <r>
    <s v="012101"/>
    <x v="5"/>
    <d v="2015-10-15T00:00:00"/>
    <s v="03:10 PM"/>
    <s v="03:46 PM"/>
    <d v="1899-12-30T00:36:00"/>
    <x v="0"/>
    <s v="E"/>
    <x v="1"/>
    <x v="0"/>
    <x v="4"/>
    <x v="1"/>
    <x v="3"/>
    <x v="1"/>
    <x v="15"/>
    <n v="15"/>
    <x v="2"/>
    <x v="2"/>
  </r>
  <r>
    <s v="012101"/>
    <x v="6"/>
    <d v="2015-10-16T00:00:00"/>
    <s v="03:06 PM"/>
    <s v="03:48 PM"/>
    <d v="1899-12-30T00:42:00"/>
    <x v="2"/>
    <s v="A"/>
    <x v="2"/>
    <x v="1"/>
    <x v="2"/>
    <x v="1"/>
    <x v="3"/>
    <x v="1"/>
    <x v="15"/>
    <n v="15"/>
    <x v="2"/>
    <x v="5"/>
  </r>
  <r>
    <s v="013614"/>
    <x v="7"/>
    <d v="2015-10-16T00:00:00"/>
    <s v="06:40 PM"/>
    <s v="07:00 PM"/>
    <d v="1899-12-30T00:20:00"/>
    <x v="3"/>
    <s v="E"/>
    <x v="2"/>
    <x v="1"/>
    <x v="3"/>
    <x v="1"/>
    <x v="3"/>
    <x v="1"/>
    <x v="15"/>
    <n v="18"/>
    <x v="10"/>
    <x v="5"/>
  </r>
  <r>
    <s v="008750"/>
    <x v="8"/>
    <d v="2015-10-16T00:00:00"/>
    <s v="04:14 PM"/>
    <s v="04:30 PM"/>
    <d v="1899-12-30T00:16:00"/>
    <x v="4"/>
    <s v="D"/>
    <x v="3"/>
    <x v="0"/>
    <x v="1"/>
    <x v="1"/>
    <x v="3"/>
    <x v="1"/>
    <x v="15"/>
    <n v="16"/>
    <x v="13"/>
    <x v="5"/>
  </r>
  <r>
    <s v="013039"/>
    <x v="9"/>
    <d v="2015-10-19T00:00:00"/>
    <s v="07:29 AM"/>
    <s v="07:45 AM"/>
    <d v="1899-12-30T00:16:00"/>
    <x v="3"/>
    <s v="D"/>
    <x v="3"/>
    <x v="1"/>
    <x v="5"/>
    <x v="1"/>
    <x v="3"/>
    <x v="1"/>
    <x v="16"/>
    <n v="7"/>
    <x v="14"/>
    <x v="6"/>
  </r>
  <r>
    <s v="012101"/>
    <x v="0"/>
    <d v="2015-10-20T00:00:00"/>
    <s v="10:15 AM"/>
    <s v="10:31 AM"/>
    <d v="1899-12-30T00:16:00"/>
    <x v="1"/>
    <s v="B"/>
    <x v="0"/>
    <x v="3"/>
    <x v="5"/>
    <x v="1"/>
    <x v="3"/>
    <x v="1"/>
    <x v="16"/>
    <n v="10"/>
    <x v="11"/>
    <x v="0"/>
  </r>
  <r>
    <s v="012101"/>
    <x v="1"/>
    <d v="2015-10-21T00:00:00"/>
    <s v="04:47 PM"/>
    <s v="05:13 PM"/>
    <d v="1899-12-30T00:26:00"/>
    <x v="2"/>
    <s v="B"/>
    <x v="3"/>
    <x v="3"/>
    <x v="5"/>
    <x v="1"/>
    <x v="3"/>
    <x v="1"/>
    <x v="16"/>
    <n v="16"/>
    <x v="13"/>
    <x v="1"/>
  </r>
  <r>
    <s v="012627"/>
    <x v="2"/>
    <d v="2015-10-23T00:00:00"/>
    <s v="10:30 AM"/>
    <s v="10:50 AM"/>
    <d v="1899-12-30T00:20:00"/>
    <x v="2"/>
    <s v="B"/>
    <x v="0"/>
    <x v="2"/>
    <x v="4"/>
    <x v="1"/>
    <x v="3"/>
    <x v="1"/>
    <x v="16"/>
    <n v="10"/>
    <x v="11"/>
    <x v="5"/>
  </r>
  <r>
    <s v="006057"/>
    <x v="3"/>
    <d v="2015-10-24T00:00:00"/>
    <s v="01:03 PM"/>
    <s v="01:25 PM"/>
    <d v="1899-12-30T00:22:00"/>
    <x v="0"/>
    <s v="B"/>
    <x v="2"/>
    <x v="2"/>
    <x v="4"/>
    <x v="1"/>
    <x v="3"/>
    <x v="1"/>
    <x v="16"/>
    <n v="13"/>
    <x v="1"/>
    <x v="3"/>
  </r>
  <r>
    <s v="012101"/>
    <x v="4"/>
    <d v="2015-10-30T00:00:00"/>
    <s v="05:29 PM"/>
    <s v="06:00 PM"/>
    <d v="1899-12-30T00:31:00"/>
    <x v="0"/>
    <s v="E"/>
    <x v="3"/>
    <x v="5"/>
    <x v="1"/>
    <x v="1"/>
    <x v="3"/>
    <x v="1"/>
    <x v="17"/>
    <n v="17"/>
    <x v="3"/>
    <x v="5"/>
  </r>
  <r>
    <s v="013614"/>
    <x v="5"/>
    <d v="2015-10-30T00:00:00"/>
    <s v="11:29 AM"/>
    <s v="11:44 AM"/>
    <d v="1899-12-30T00:15:00"/>
    <x v="3"/>
    <s v="E"/>
    <x v="0"/>
    <x v="1"/>
    <x v="5"/>
    <x v="1"/>
    <x v="3"/>
    <x v="1"/>
    <x v="17"/>
    <n v="11"/>
    <x v="8"/>
    <x v="5"/>
  </r>
  <r>
    <s v="006057"/>
    <x v="6"/>
    <d v="2015-11-01T00:00:00"/>
    <s v="01:28 PM"/>
    <s v="01:50 PM"/>
    <d v="1899-12-30T00:22:00"/>
    <x v="2"/>
    <s v="B"/>
    <x v="1"/>
    <x v="4"/>
    <x v="1"/>
    <x v="1"/>
    <x v="4"/>
    <x v="1"/>
    <x v="17"/>
    <n v="13"/>
    <x v="1"/>
    <x v="4"/>
  </r>
  <r>
    <s v="012801"/>
    <x v="7"/>
    <d v="2015-11-01T00:00:00"/>
    <s v="01:35 PM"/>
    <s v="02:05 PM"/>
    <d v="1899-12-30T00:30:00"/>
    <x v="3"/>
    <s v="A"/>
    <x v="1"/>
    <x v="3"/>
    <x v="5"/>
    <x v="1"/>
    <x v="4"/>
    <x v="1"/>
    <x v="17"/>
    <n v="13"/>
    <x v="1"/>
    <x v="4"/>
  </r>
  <r>
    <s v="008323"/>
    <x v="8"/>
    <d v="2015-11-02T00:00:00"/>
    <s v="08:27 AM"/>
    <s v="08:58 AM"/>
    <d v="1899-12-30T00:31:00"/>
    <x v="4"/>
    <s v="D"/>
    <x v="0"/>
    <x v="2"/>
    <x v="2"/>
    <x v="1"/>
    <x v="4"/>
    <x v="1"/>
    <x v="18"/>
    <n v="8"/>
    <x v="4"/>
    <x v="6"/>
  </r>
  <r>
    <s v="012170"/>
    <x v="9"/>
    <d v="2015-11-02T00:00:00"/>
    <s v="07:00 PM"/>
    <s v="07:56 PM"/>
    <d v="1899-12-30T00:56:00"/>
    <x v="0"/>
    <s v="A"/>
    <x v="3"/>
    <x v="0"/>
    <x v="2"/>
    <x v="1"/>
    <x v="4"/>
    <x v="1"/>
    <x v="18"/>
    <n v="19"/>
    <x v="7"/>
    <x v="6"/>
  </r>
  <r>
    <s v="012170"/>
    <x v="0"/>
    <d v="2015-11-04T00:00:00"/>
    <s v="02:27 PM"/>
    <s v="03:04 PM"/>
    <d v="1899-12-30T00:37:00"/>
    <x v="4"/>
    <s v="C"/>
    <x v="0"/>
    <x v="2"/>
    <x v="4"/>
    <x v="1"/>
    <x v="4"/>
    <x v="1"/>
    <x v="18"/>
    <n v="14"/>
    <x v="9"/>
    <x v="1"/>
  </r>
  <r>
    <s v="007788"/>
    <x v="1"/>
    <d v="2015-11-09T00:00:00"/>
    <s v="04:35 PM"/>
    <s v="05:47 PM"/>
    <d v="1899-12-30T01:12:00"/>
    <x v="4"/>
    <s v="F"/>
    <x v="2"/>
    <x v="1"/>
    <x v="3"/>
    <x v="1"/>
    <x v="4"/>
    <x v="1"/>
    <x v="19"/>
    <n v="16"/>
    <x v="13"/>
    <x v="6"/>
  </r>
  <r>
    <s v="012170"/>
    <x v="2"/>
    <d v="2015-11-10T00:00:00"/>
    <s v="08:13 AM"/>
    <s v="08:45 AM"/>
    <d v="1899-12-30T00:32:00"/>
    <x v="2"/>
    <s v="D"/>
    <x v="1"/>
    <x v="0"/>
    <x v="0"/>
    <x v="1"/>
    <x v="4"/>
    <x v="1"/>
    <x v="19"/>
    <n v="8"/>
    <x v="4"/>
    <x v="0"/>
  </r>
  <r>
    <s v="013039"/>
    <x v="3"/>
    <d v="2015-11-12T00:00:00"/>
    <s v="07:35 PM"/>
    <s v="07:52 PM"/>
    <d v="1899-12-30T00:17:00"/>
    <x v="2"/>
    <s v="F"/>
    <x v="2"/>
    <x v="1"/>
    <x v="2"/>
    <x v="1"/>
    <x v="4"/>
    <x v="1"/>
    <x v="19"/>
    <n v="19"/>
    <x v="7"/>
    <x v="2"/>
  </r>
  <r>
    <s v="012627"/>
    <x v="4"/>
    <d v="2015-11-12T00:00:00"/>
    <s v="01:50 PM"/>
    <s v="01:55 PM"/>
    <d v="1899-12-30T00:05:00"/>
    <x v="2"/>
    <s v="G"/>
    <x v="1"/>
    <x v="5"/>
    <x v="0"/>
    <x v="1"/>
    <x v="4"/>
    <x v="1"/>
    <x v="19"/>
    <n v="13"/>
    <x v="1"/>
    <x v="2"/>
  </r>
  <r>
    <s v="007788"/>
    <x v="5"/>
    <d v="2015-11-16T00:00:00"/>
    <s v="11:43 AM"/>
    <s v="12:12 PM"/>
    <d v="1899-12-30T00:29:00"/>
    <x v="4"/>
    <s v="F"/>
    <x v="1"/>
    <x v="2"/>
    <x v="1"/>
    <x v="1"/>
    <x v="4"/>
    <x v="1"/>
    <x v="20"/>
    <n v="11"/>
    <x v="8"/>
    <x v="6"/>
  </r>
  <r>
    <s v="011636"/>
    <x v="6"/>
    <d v="2015-11-16T00:00:00"/>
    <s v="02:25 PM"/>
    <s v="02:45 PM"/>
    <d v="1899-12-30T00:20:00"/>
    <x v="0"/>
    <s v="A"/>
    <x v="1"/>
    <x v="0"/>
    <x v="1"/>
    <x v="1"/>
    <x v="4"/>
    <x v="1"/>
    <x v="20"/>
    <n v="14"/>
    <x v="9"/>
    <x v="6"/>
  </r>
  <r>
    <s v="012801"/>
    <x v="7"/>
    <d v="2015-11-16T00:00:00"/>
    <s v="12:10 PM"/>
    <s v="12:22 PM"/>
    <d v="1899-12-30T00:12:00"/>
    <x v="0"/>
    <s v="B"/>
    <x v="3"/>
    <x v="3"/>
    <x v="2"/>
    <x v="1"/>
    <x v="4"/>
    <x v="1"/>
    <x v="20"/>
    <n v="12"/>
    <x v="0"/>
    <x v="6"/>
  </r>
  <r>
    <s v="013234"/>
    <x v="8"/>
    <d v="2015-11-16T00:00:00"/>
    <s v="01:41 PM"/>
    <s v="01:55 PM"/>
    <d v="1899-12-30T00:14:00"/>
    <x v="1"/>
    <s v="D"/>
    <x v="2"/>
    <x v="2"/>
    <x v="3"/>
    <x v="1"/>
    <x v="4"/>
    <x v="1"/>
    <x v="20"/>
    <n v="13"/>
    <x v="1"/>
    <x v="6"/>
  </r>
  <r>
    <s v="009865"/>
    <x v="9"/>
    <d v="2015-11-18T00:00:00"/>
    <s v="07:05 PM"/>
    <s v="07:22 PM"/>
    <d v="1899-12-30T00:17:00"/>
    <x v="1"/>
    <s v="D"/>
    <x v="2"/>
    <x v="0"/>
    <x v="0"/>
    <x v="1"/>
    <x v="4"/>
    <x v="1"/>
    <x v="20"/>
    <n v="19"/>
    <x v="7"/>
    <x v="1"/>
  </r>
  <r>
    <s v="013614"/>
    <x v="0"/>
    <d v="2015-11-20T00:00:00"/>
    <s v="03:12 PM"/>
    <s v="03:48 PM"/>
    <d v="1899-12-30T00:36:00"/>
    <x v="4"/>
    <s v="G"/>
    <x v="3"/>
    <x v="3"/>
    <x v="3"/>
    <x v="1"/>
    <x v="4"/>
    <x v="1"/>
    <x v="20"/>
    <n v="15"/>
    <x v="2"/>
    <x v="5"/>
  </r>
  <r>
    <s v="013234"/>
    <x v="1"/>
    <d v="2015-11-22T00:00:00"/>
    <s v="05:52 PM"/>
    <s v="06:07 PM"/>
    <d v="1899-12-30T00:15:00"/>
    <x v="4"/>
    <s v="C"/>
    <x v="1"/>
    <x v="5"/>
    <x v="2"/>
    <x v="1"/>
    <x v="4"/>
    <x v="1"/>
    <x v="20"/>
    <n v="17"/>
    <x v="3"/>
    <x v="4"/>
  </r>
  <r>
    <s v="008750"/>
    <x v="2"/>
    <d v="2015-11-23T00:00:00"/>
    <s v="07:39 PM"/>
    <s v="08:24 PM"/>
    <d v="1899-12-30T00:45:00"/>
    <x v="4"/>
    <s v="F"/>
    <x v="2"/>
    <x v="3"/>
    <x v="5"/>
    <x v="1"/>
    <x v="4"/>
    <x v="1"/>
    <x v="21"/>
    <n v="19"/>
    <x v="7"/>
    <x v="6"/>
  </r>
  <r>
    <s v="012289"/>
    <x v="3"/>
    <d v="2015-11-23T00:00:00"/>
    <s v="09:57 AM"/>
    <s v="10:10 AM"/>
    <d v="1899-12-30T00:13:00"/>
    <x v="2"/>
    <s v="B"/>
    <x v="1"/>
    <x v="4"/>
    <x v="2"/>
    <x v="1"/>
    <x v="4"/>
    <x v="1"/>
    <x v="21"/>
    <n v="9"/>
    <x v="6"/>
    <x v="6"/>
  </r>
  <r>
    <s v="012289"/>
    <x v="4"/>
    <d v="2015-11-24T00:00:00"/>
    <s v="06:35 PM"/>
    <s v="06:55 PM"/>
    <d v="1899-12-30T00:20:00"/>
    <x v="2"/>
    <s v="C"/>
    <x v="3"/>
    <x v="5"/>
    <x v="5"/>
    <x v="1"/>
    <x v="4"/>
    <x v="1"/>
    <x v="21"/>
    <n v="18"/>
    <x v="10"/>
    <x v="0"/>
  </r>
  <r>
    <s v="013234"/>
    <x v="5"/>
    <d v="2015-11-25T00:00:00"/>
    <s v="11:47 AM"/>
    <s v="12:09 PM"/>
    <d v="1899-12-30T00:22:00"/>
    <x v="4"/>
    <s v="A"/>
    <x v="1"/>
    <x v="2"/>
    <x v="3"/>
    <x v="1"/>
    <x v="4"/>
    <x v="1"/>
    <x v="21"/>
    <n v="11"/>
    <x v="8"/>
    <x v="1"/>
  </r>
  <r>
    <s v="012170"/>
    <x v="6"/>
    <d v="2015-11-26T00:00:00"/>
    <s v="09:20 AM"/>
    <s v="09:40 AM"/>
    <d v="1899-12-30T00:20:00"/>
    <x v="1"/>
    <s v="G"/>
    <x v="1"/>
    <x v="0"/>
    <x v="2"/>
    <x v="1"/>
    <x v="4"/>
    <x v="1"/>
    <x v="21"/>
    <n v="9"/>
    <x v="6"/>
    <x v="2"/>
  </r>
  <r>
    <s v="012705"/>
    <x v="7"/>
    <d v="2015-11-27T00:00:00"/>
    <s v="07:18 PM"/>
    <s v="07:40 PM"/>
    <d v="1899-12-30T00:22:00"/>
    <x v="3"/>
    <s v="B"/>
    <x v="1"/>
    <x v="5"/>
    <x v="1"/>
    <x v="1"/>
    <x v="4"/>
    <x v="1"/>
    <x v="21"/>
    <n v="19"/>
    <x v="7"/>
    <x v="5"/>
  </r>
  <r>
    <s v="013614"/>
    <x v="8"/>
    <d v="2015-11-30T00:00:00"/>
    <s v="04:18 PM"/>
    <s v="04:27 PM"/>
    <d v="1899-12-30T00:09:00"/>
    <x v="1"/>
    <s v="F"/>
    <x v="1"/>
    <x v="2"/>
    <x v="0"/>
    <x v="1"/>
    <x v="4"/>
    <x v="1"/>
    <x v="22"/>
    <n v="16"/>
    <x v="13"/>
    <x v="6"/>
  </r>
  <r>
    <s v="012801"/>
    <x v="9"/>
    <d v="2015-12-04T00:00:00"/>
    <s v="03:29 PM"/>
    <s v="03:46 PM"/>
    <d v="1899-12-30T00:17:00"/>
    <x v="1"/>
    <s v="A"/>
    <x v="1"/>
    <x v="0"/>
    <x v="2"/>
    <x v="1"/>
    <x v="5"/>
    <x v="1"/>
    <x v="22"/>
    <n v="15"/>
    <x v="2"/>
    <x v="5"/>
  </r>
  <r>
    <s v="012705"/>
    <x v="0"/>
    <d v="2015-12-05T00:00:00"/>
    <s v="05:45 PM"/>
    <s v="06:01 PM"/>
    <d v="1899-12-30T00:16:00"/>
    <x v="1"/>
    <s v="A"/>
    <x v="3"/>
    <x v="0"/>
    <x v="0"/>
    <x v="1"/>
    <x v="5"/>
    <x v="1"/>
    <x v="22"/>
    <n v="17"/>
    <x v="3"/>
    <x v="3"/>
  </r>
  <r>
    <s v="007788"/>
    <x v="1"/>
    <d v="2015-12-06T00:00:00"/>
    <s v="04:00 PM"/>
    <s v="04:35 PM"/>
    <d v="1899-12-30T00:35:00"/>
    <x v="0"/>
    <s v="D"/>
    <x v="2"/>
    <x v="4"/>
    <x v="5"/>
    <x v="1"/>
    <x v="5"/>
    <x v="1"/>
    <x v="22"/>
    <n v="16"/>
    <x v="13"/>
    <x v="4"/>
  </r>
  <r>
    <s v="009865"/>
    <x v="2"/>
    <d v="2015-12-07T00:00:00"/>
    <s v="10:14 AM"/>
    <s v="10:26 AM"/>
    <d v="1899-12-30T00:12:00"/>
    <x v="2"/>
    <s v="C"/>
    <x v="1"/>
    <x v="2"/>
    <x v="2"/>
    <x v="1"/>
    <x v="5"/>
    <x v="1"/>
    <x v="23"/>
    <n v="10"/>
    <x v="11"/>
    <x v="6"/>
  </r>
  <r>
    <s v="008953"/>
    <x v="3"/>
    <d v="2015-12-07T00:00:00"/>
    <s v="01:35 PM"/>
    <s v="01:49 PM"/>
    <d v="1899-12-30T00:14:00"/>
    <x v="4"/>
    <s v="E"/>
    <x v="2"/>
    <x v="5"/>
    <x v="4"/>
    <x v="1"/>
    <x v="5"/>
    <x v="1"/>
    <x v="23"/>
    <n v="13"/>
    <x v="1"/>
    <x v="6"/>
  </r>
  <r>
    <s v="013039"/>
    <x v="4"/>
    <d v="2015-12-09T00:00:00"/>
    <s v="07:41 PM"/>
    <s v="08:07 PM"/>
    <d v="1899-12-30T00:26:00"/>
    <x v="1"/>
    <s v="G"/>
    <x v="0"/>
    <x v="5"/>
    <x v="2"/>
    <x v="1"/>
    <x v="5"/>
    <x v="1"/>
    <x v="23"/>
    <n v="19"/>
    <x v="7"/>
    <x v="1"/>
  </r>
  <r>
    <s v="012289"/>
    <x v="5"/>
    <d v="2015-12-14T00:00:00"/>
    <s v="10:23 AM"/>
    <s v="10:32 AM"/>
    <d v="1899-12-30T00:09:00"/>
    <x v="0"/>
    <s v="D"/>
    <x v="0"/>
    <x v="0"/>
    <x v="1"/>
    <x v="1"/>
    <x v="5"/>
    <x v="1"/>
    <x v="24"/>
    <n v="10"/>
    <x v="11"/>
    <x v="6"/>
  </r>
  <r>
    <s v="014293"/>
    <x v="6"/>
    <d v="2015-12-14T00:00:00"/>
    <s v="12:20 PM"/>
    <s v="12:37 PM"/>
    <d v="1899-12-30T00:17:00"/>
    <x v="2"/>
    <s v="D"/>
    <x v="1"/>
    <x v="2"/>
    <x v="4"/>
    <x v="1"/>
    <x v="5"/>
    <x v="1"/>
    <x v="24"/>
    <n v="12"/>
    <x v="0"/>
    <x v="6"/>
  </r>
  <r>
    <s v="007788"/>
    <x v="7"/>
    <d v="2015-12-15T00:00:00"/>
    <s v="01:45 PM"/>
    <s v="02:02 PM"/>
    <d v="1899-12-30T00:17:00"/>
    <x v="2"/>
    <s v="F"/>
    <x v="1"/>
    <x v="3"/>
    <x v="5"/>
    <x v="1"/>
    <x v="5"/>
    <x v="1"/>
    <x v="24"/>
    <n v="13"/>
    <x v="1"/>
    <x v="0"/>
  </r>
  <r>
    <s v="012170"/>
    <x v="8"/>
    <d v="2015-12-15T00:00:00"/>
    <s v="10:08 AM"/>
    <s v="11:18 AM"/>
    <d v="1899-12-30T01:10:00"/>
    <x v="1"/>
    <s v="E"/>
    <x v="1"/>
    <x v="5"/>
    <x v="3"/>
    <x v="1"/>
    <x v="5"/>
    <x v="1"/>
    <x v="24"/>
    <n v="10"/>
    <x v="11"/>
    <x v="0"/>
  </r>
  <r>
    <s v="014293"/>
    <x v="9"/>
    <d v="2015-12-16T00:00:00"/>
    <s v="02:08 PM"/>
    <s v="02:27 PM"/>
    <d v="1899-12-30T00:19:00"/>
    <x v="0"/>
    <s v="F"/>
    <x v="2"/>
    <x v="2"/>
    <x v="2"/>
    <x v="1"/>
    <x v="5"/>
    <x v="1"/>
    <x v="24"/>
    <n v="14"/>
    <x v="9"/>
    <x v="1"/>
  </r>
  <r>
    <s v="014293"/>
    <x v="0"/>
    <d v="2015-12-17T00:00:00"/>
    <s v="10:31 AM"/>
    <s v="11:24 AM"/>
    <d v="1899-12-30T00:53:00"/>
    <x v="0"/>
    <s v="C"/>
    <x v="1"/>
    <x v="5"/>
    <x v="3"/>
    <x v="1"/>
    <x v="5"/>
    <x v="1"/>
    <x v="24"/>
    <n v="10"/>
    <x v="11"/>
    <x v="2"/>
  </r>
  <r>
    <s v="008750"/>
    <x v="1"/>
    <d v="2015-12-18T00:00:00"/>
    <s v="10:14 AM"/>
    <s v="10:27 AM"/>
    <d v="1899-12-30T00:13:00"/>
    <x v="0"/>
    <s v="C"/>
    <x v="1"/>
    <x v="4"/>
    <x v="2"/>
    <x v="1"/>
    <x v="5"/>
    <x v="1"/>
    <x v="24"/>
    <n v="10"/>
    <x v="11"/>
    <x v="5"/>
  </r>
  <r>
    <s v="012289"/>
    <x v="2"/>
    <d v="2015-12-18T00:00:00"/>
    <s v="10:58 AM"/>
    <s v="11:18 AM"/>
    <d v="1899-12-30T00:20:00"/>
    <x v="3"/>
    <s v="D"/>
    <x v="1"/>
    <x v="0"/>
    <x v="0"/>
    <x v="1"/>
    <x v="5"/>
    <x v="1"/>
    <x v="24"/>
    <n v="10"/>
    <x v="11"/>
    <x v="5"/>
  </r>
  <r>
    <s v="013025"/>
    <x v="3"/>
    <d v="2015-12-18T00:00:00"/>
    <s v="08:29 AM"/>
    <s v="08:41 AM"/>
    <d v="1899-12-30T00:12:00"/>
    <x v="3"/>
    <s v="E"/>
    <x v="3"/>
    <x v="1"/>
    <x v="4"/>
    <x v="1"/>
    <x v="5"/>
    <x v="1"/>
    <x v="24"/>
    <n v="8"/>
    <x v="4"/>
    <x v="5"/>
  </r>
  <r>
    <s v="014293"/>
    <x v="4"/>
    <d v="2015-12-18T00:00:00"/>
    <s v="04:52 PM"/>
    <s v="05:04 PM"/>
    <d v="1899-12-30T00:12:00"/>
    <x v="0"/>
    <s v="A"/>
    <x v="0"/>
    <x v="2"/>
    <x v="5"/>
    <x v="1"/>
    <x v="5"/>
    <x v="1"/>
    <x v="24"/>
    <n v="16"/>
    <x v="13"/>
    <x v="5"/>
  </r>
  <r>
    <s v="013234"/>
    <x v="5"/>
    <d v="2015-12-25T00:00:00"/>
    <s v="03:38 PM"/>
    <s v="03:49 PM"/>
    <d v="1899-12-30T00:11:00"/>
    <x v="1"/>
    <s v="F"/>
    <x v="3"/>
    <x v="4"/>
    <x v="5"/>
    <x v="1"/>
    <x v="5"/>
    <x v="1"/>
    <x v="25"/>
    <n v="15"/>
    <x v="2"/>
    <x v="5"/>
  </r>
  <r>
    <s v="008750"/>
    <x v="6"/>
    <d v="2015-12-27T00:00:00"/>
    <s v="10:20 AM"/>
    <s v="10:24 AM"/>
    <d v="1899-12-30T00:04:00"/>
    <x v="2"/>
    <s v="A"/>
    <x v="2"/>
    <x v="4"/>
    <x v="5"/>
    <x v="1"/>
    <x v="5"/>
    <x v="1"/>
    <x v="25"/>
    <n v="10"/>
    <x v="11"/>
    <x v="4"/>
  </r>
  <r>
    <s v="012101"/>
    <x v="7"/>
    <d v="2015-12-30T00:00:00"/>
    <s v="05:50 PM"/>
    <s v="06:09 PM"/>
    <d v="1899-12-30T00:19:00"/>
    <x v="0"/>
    <s v="E"/>
    <x v="2"/>
    <x v="5"/>
    <x v="2"/>
    <x v="1"/>
    <x v="5"/>
    <x v="1"/>
    <x v="26"/>
    <n v="17"/>
    <x v="3"/>
    <x v="1"/>
  </r>
  <r>
    <s v="012101"/>
    <x v="8"/>
    <d v="2015-12-31T00:00:00"/>
    <s v="09:07 AM"/>
    <s v="09:18 AM"/>
    <d v="1899-12-30T00:11:00"/>
    <x v="4"/>
    <s v="D"/>
    <x v="2"/>
    <x v="0"/>
    <x v="2"/>
    <x v="1"/>
    <x v="5"/>
    <x v="1"/>
    <x v="26"/>
    <n v="9"/>
    <x v="6"/>
    <x v="2"/>
  </r>
  <r>
    <s v="012289"/>
    <x v="9"/>
    <d v="2015-12-31T00:00:00"/>
    <s v="02:30 PM"/>
    <s v="02:48 PM"/>
    <d v="1899-12-30T00:18:00"/>
    <x v="2"/>
    <s v="F"/>
    <x v="1"/>
    <x v="3"/>
    <x v="4"/>
    <x v="1"/>
    <x v="5"/>
    <x v="1"/>
    <x v="26"/>
    <n v="14"/>
    <x v="9"/>
    <x v="2"/>
  </r>
  <r>
    <s v="012101"/>
    <x v="0"/>
    <d v="2016-01-03T00:00:00"/>
    <s v="08:36 AM"/>
    <s v="08:42 AM"/>
    <d v="1899-12-30T00:06:00"/>
    <x v="1"/>
    <s v="E"/>
    <x v="3"/>
    <x v="3"/>
    <x v="0"/>
    <x v="2"/>
    <x v="6"/>
    <x v="1"/>
    <x v="27"/>
    <n v="8"/>
    <x v="4"/>
    <x v="4"/>
  </r>
  <r>
    <s v="013614"/>
    <x v="1"/>
    <d v="2016-01-03T00:00:00"/>
    <s v="07:08 PM"/>
    <s v="07:28 PM"/>
    <d v="1899-12-30T00:20:00"/>
    <x v="3"/>
    <s v="C"/>
    <x v="3"/>
    <x v="0"/>
    <x v="1"/>
    <x v="2"/>
    <x v="6"/>
    <x v="1"/>
    <x v="27"/>
    <n v="19"/>
    <x v="7"/>
    <x v="4"/>
  </r>
  <r>
    <s v="008323"/>
    <x v="2"/>
    <d v="2016-01-03T00:00:00"/>
    <s v="08:12 PM"/>
    <s v="08:19 PM"/>
    <d v="1899-12-30T00:07:00"/>
    <x v="1"/>
    <s v="A"/>
    <x v="2"/>
    <x v="1"/>
    <x v="0"/>
    <x v="2"/>
    <x v="6"/>
    <x v="1"/>
    <x v="27"/>
    <n v="20"/>
    <x v="16"/>
    <x v="4"/>
  </r>
  <r>
    <s v="012101"/>
    <x v="3"/>
    <d v="2016-01-04T00:00:00"/>
    <s v="01:09 PM"/>
    <s v="01:29 PM"/>
    <d v="1899-12-30T00:20:00"/>
    <x v="4"/>
    <s v="D"/>
    <x v="1"/>
    <x v="5"/>
    <x v="3"/>
    <x v="2"/>
    <x v="6"/>
    <x v="1"/>
    <x v="28"/>
    <n v="13"/>
    <x v="1"/>
    <x v="6"/>
  </r>
  <r>
    <s v="012101"/>
    <x v="4"/>
    <d v="2016-01-04T00:00:00"/>
    <s v="05:43 PM"/>
    <s v="06:16 PM"/>
    <d v="1899-12-30T00:33:00"/>
    <x v="0"/>
    <s v="G"/>
    <x v="1"/>
    <x v="4"/>
    <x v="5"/>
    <x v="2"/>
    <x v="6"/>
    <x v="1"/>
    <x v="28"/>
    <n v="17"/>
    <x v="3"/>
    <x v="6"/>
  </r>
  <r>
    <s v="012801"/>
    <x v="5"/>
    <d v="2016-01-06T00:00:00"/>
    <s v="03:56 PM"/>
    <s v="04:21 PM"/>
    <d v="1899-12-30T00:25:00"/>
    <x v="1"/>
    <s v="F"/>
    <x v="3"/>
    <x v="3"/>
    <x v="0"/>
    <x v="2"/>
    <x v="6"/>
    <x v="1"/>
    <x v="28"/>
    <n v="15"/>
    <x v="2"/>
    <x v="1"/>
  </r>
  <r>
    <s v="014293"/>
    <x v="6"/>
    <d v="2016-01-06T00:00:00"/>
    <s v="09:50 AM"/>
    <s v="09:58 AM"/>
    <d v="1899-12-30T00:08:00"/>
    <x v="3"/>
    <s v="A"/>
    <x v="1"/>
    <x v="0"/>
    <x v="1"/>
    <x v="2"/>
    <x v="6"/>
    <x v="1"/>
    <x v="28"/>
    <n v="9"/>
    <x v="6"/>
    <x v="1"/>
  </r>
  <r>
    <s v="014293"/>
    <x v="7"/>
    <d v="2016-01-08T00:00:00"/>
    <s v="10:19 AM"/>
    <s v="10:25 AM"/>
    <d v="1899-12-30T00:06:00"/>
    <x v="3"/>
    <s v="G"/>
    <x v="1"/>
    <x v="3"/>
    <x v="3"/>
    <x v="2"/>
    <x v="6"/>
    <x v="1"/>
    <x v="28"/>
    <n v="10"/>
    <x v="11"/>
    <x v="5"/>
  </r>
  <r>
    <s v="012101"/>
    <x v="8"/>
    <d v="2016-01-10T00:00:00"/>
    <s v="08:35 AM"/>
    <s v="08:45 AM"/>
    <d v="1899-12-30T00:10:00"/>
    <x v="4"/>
    <s v="B"/>
    <x v="3"/>
    <x v="1"/>
    <x v="3"/>
    <x v="2"/>
    <x v="6"/>
    <x v="1"/>
    <x v="28"/>
    <n v="8"/>
    <x v="4"/>
    <x v="4"/>
  </r>
  <r>
    <s v="014099"/>
    <x v="9"/>
    <d v="2016-01-12T00:00:00"/>
    <s v="05:30 PM"/>
    <s v="06:02 PM"/>
    <d v="1899-12-30T00:32:00"/>
    <x v="2"/>
    <s v="B"/>
    <x v="2"/>
    <x v="2"/>
    <x v="1"/>
    <x v="2"/>
    <x v="6"/>
    <x v="1"/>
    <x v="29"/>
    <n v="17"/>
    <x v="3"/>
    <x v="0"/>
  </r>
  <r>
    <s v="014293"/>
    <x v="0"/>
    <d v="2016-01-13T00:00:00"/>
    <s v="09:22 AM"/>
    <s v="09:27 AM"/>
    <d v="1899-12-30T00:05:00"/>
    <x v="0"/>
    <s v="A"/>
    <x v="3"/>
    <x v="4"/>
    <x v="2"/>
    <x v="2"/>
    <x v="6"/>
    <x v="1"/>
    <x v="29"/>
    <n v="9"/>
    <x v="6"/>
    <x v="1"/>
  </r>
  <r>
    <s v="013039"/>
    <x v="1"/>
    <d v="2016-01-14T00:00:00"/>
    <s v="01:29 PM"/>
    <s v="01:46 PM"/>
    <d v="1899-12-30T00:17:00"/>
    <x v="3"/>
    <s v="C"/>
    <x v="1"/>
    <x v="5"/>
    <x v="2"/>
    <x v="2"/>
    <x v="6"/>
    <x v="1"/>
    <x v="29"/>
    <n v="13"/>
    <x v="1"/>
    <x v="2"/>
  </r>
  <r>
    <s v="013692"/>
    <x v="2"/>
    <d v="2016-01-14T00:00:00"/>
    <s v="06:56 PM"/>
    <s v="07:10 PM"/>
    <d v="1899-12-30T00:14:00"/>
    <x v="4"/>
    <s v="G"/>
    <x v="1"/>
    <x v="2"/>
    <x v="1"/>
    <x v="2"/>
    <x v="6"/>
    <x v="1"/>
    <x v="29"/>
    <n v="18"/>
    <x v="10"/>
    <x v="2"/>
  </r>
  <r>
    <s v="014099"/>
    <x v="3"/>
    <d v="2016-01-17T00:00:00"/>
    <s v="12:32 PM"/>
    <s v="01:10 PM"/>
    <d v="1899-12-30T00:38:00"/>
    <x v="0"/>
    <s v="C"/>
    <x v="1"/>
    <x v="0"/>
    <x v="2"/>
    <x v="2"/>
    <x v="6"/>
    <x v="1"/>
    <x v="29"/>
    <n v="12"/>
    <x v="0"/>
    <x v="4"/>
  </r>
  <r>
    <s v="006743"/>
    <x v="4"/>
    <d v="2016-01-18T00:00:00"/>
    <s v="02:44 PM"/>
    <s v="03:48 PM"/>
    <d v="1899-12-30T01:04:00"/>
    <x v="4"/>
    <s v="B"/>
    <x v="0"/>
    <x v="3"/>
    <x v="0"/>
    <x v="2"/>
    <x v="6"/>
    <x v="1"/>
    <x v="30"/>
    <n v="14"/>
    <x v="9"/>
    <x v="6"/>
  </r>
  <r>
    <s v="006743"/>
    <x v="5"/>
    <d v="2016-01-19T00:00:00"/>
    <s v="09:18 AM"/>
    <s v="09:22 AM"/>
    <d v="1899-12-30T00:04:00"/>
    <x v="1"/>
    <s v="B"/>
    <x v="1"/>
    <x v="2"/>
    <x v="0"/>
    <x v="2"/>
    <x v="6"/>
    <x v="1"/>
    <x v="30"/>
    <n v="9"/>
    <x v="6"/>
    <x v="0"/>
  </r>
  <r>
    <s v="012289"/>
    <x v="6"/>
    <d v="2016-01-19T00:00:00"/>
    <s v="10:40 AM"/>
    <s v="11:12 AM"/>
    <d v="1899-12-30T00:32:00"/>
    <x v="0"/>
    <s v="G"/>
    <x v="2"/>
    <x v="3"/>
    <x v="0"/>
    <x v="2"/>
    <x v="6"/>
    <x v="1"/>
    <x v="30"/>
    <n v="10"/>
    <x v="11"/>
    <x v="0"/>
  </r>
  <r>
    <s v="012289"/>
    <x v="7"/>
    <d v="2016-01-19T00:00:00"/>
    <s v="01:05 PM"/>
    <s v="02:06 PM"/>
    <d v="1899-12-30T01:01:00"/>
    <x v="2"/>
    <s v="A"/>
    <x v="0"/>
    <x v="1"/>
    <x v="4"/>
    <x v="2"/>
    <x v="6"/>
    <x v="1"/>
    <x v="30"/>
    <n v="13"/>
    <x v="1"/>
    <x v="0"/>
  </r>
  <r>
    <s v="012289"/>
    <x v="8"/>
    <d v="2016-01-20T00:00:00"/>
    <s v="05:08 PM"/>
    <s v="05:41 PM"/>
    <d v="1899-12-30T00:33:00"/>
    <x v="4"/>
    <s v="D"/>
    <x v="1"/>
    <x v="2"/>
    <x v="4"/>
    <x v="2"/>
    <x v="6"/>
    <x v="1"/>
    <x v="30"/>
    <n v="17"/>
    <x v="3"/>
    <x v="1"/>
  </r>
  <r>
    <s v="012289"/>
    <x v="9"/>
    <d v="2016-01-21T00:00:00"/>
    <s v="10:40 AM"/>
    <s v="11:00 AM"/>
    <d v="1899-12-30T00:20:00"/>
    <x v="3"/>
    <s v="C"/>
    <x v="2"/>
    <x v="5"/>
    <x v="0"/>
    <x v="2"/>
    <x v="6"/>
    <x v="1"/>
    <x v="30"/>
    <n v="10"/>
    <x v="11"/>
    <x v="2"/>
  </r>
  <r>
    <s v="014293"/>
    <x v="0"/>
    <d v="2016-01-22T00:00:00"/>
    <s v="06:58 PM"/>
    <s v="07:13 PM"/>
    <d v="1899-12-30T00:15:00"/>
    <x v="4"/>
    <s v="E"/>
    <x v="2"/>
    <x v="1"/>
    <x v="3"/>
    <x v="2"/>
    <x v="6"/>
    <x v="1"/>
    <x v="30"/>
    <n v="18"/>
    <x v="10"/>
    <x v="5"/>
  </r>
  <r>
    <s v="012101"/>
    <x v="1"/>
    <d v="2016-01-25T00:00:00"/>
    <s v="03:04 PM"/>
    <s v="03:23 PM"/>
    <d v="1899-12-30T00:19:00"/>
    <x v="3"/>
    <s v="B"/>
    <x v="3"/>
    <x v="5"/>
    <x v="2"/>
    <x v="2"/>
    <x v="6"/>
    <x v="1"/>
    <x v="52"/>
    <n v="15"/>
    <x v="2"/>
    <x v="6"/>
  </r>
  <r>
    <s v="012289"/>
    <x v="2"/>
    <d v="2016-01-27T00:00:00"/>
    <s v="11:32 AM"/>
    <s v="11:44 AM"/>
    <d v="1899-12-30T00:12:00"/>
    <x v="3"/>
    <s v="C"/>
    <x v="3"/>
    <x v="5"/>
    <x v="0"/>
    <x v="2"/>
    <x v="6"/>
    <x v="1"/>
    <x v="52"/>
    <n v="11"/>
    <x v="8"/>
    <x v="1"/>
  </r>
  <r>
    <s v="014293"/>
    <x v="3"/>
    <d v="2016-01-28T00:00:00"/>
    <s v="09:26 AM"/>
    <s v="09:57 AM"/>
    <d v="1899-12-30T00:31:00"/>
    <x v="2"/>
    <s v="D"/>
    <x v="3"/>
    <x v="5"/>
    <x v="1"/>
    <x v="2"/>
    <x v="6"/>
    <x v="1"/>
    <x v="52"/>
    <n v="9"/>
    <x v="6"/>
    <x v="2"/>
  </r>
  <r>
    <s v="013039"/>
    <x v="4"/>
    <d v="2016-01-29T00:00:00"/>
    <s v="08:06 AM"/>
    <s v="08:16 AM"/>
    <d v="1899-12-30T00:10:00"/>
    <x v="4"/>
    <s v="A"/>
    <x v="0"/>
    <x v="1"/>
    <x v="0"/>
    <x v="2"/>
    <x v="6"/>
    <x v="1"/>
    <x v="52"/>
    <n v="8"/>
    <x v="4"/>
    <x v="5"/>
  </r>
  <r>
    <s v="008323"/>
    <x v="5"/>
    <d v="2016-01-29T00:00:00"/>
    <s v="12:11 PM"/>
    <s v="12:30 PM"/>
    <d v="1899-12-30T00:19:00"/>
    <x v="0"/>
    <s v="B"/>
    <x v="2"/>
    <x v="4"/>
    <x v="3"/>
    <x v="2"/>
    <x v="6"/>
    <x v="1"/>
    <x v="52"/>
    <n v="12"/>
    <x v="0"/>
    <x v="5"/>
  </r>
  <r>
    <s v="012289"/>
    <x v="6"/>
    <d v="2016-01-29T00:00:00"/>
    <s v="09:40 AM"/>
    <s v="10:03 AM"/>
    <d v="1899-12-30T00:23:00"/>
    <x v="1"/>
    <s v="C"/>
    <x v="1"/>
    <x v="4"/>
    <x v="3"/>
    <x v="2"/>
    <x v="6"/>
    <x v="1"/>
    <x v="52"/>
    <n v="9"/>
    <x v="6"/>
    <x v="5"/>
  </r>
  <r>
    <s v="012289"/>
    <x v="7"/>
    <d v="2016-01-31T00:00:00"/>
    <s v="06:32 PM"/>
    <s v="06:50 PM"/>
    <d v="1899-12-30T00:18:00"/>
    <x v="4"/>
    <s v="F"/>
    <x v="1"/>
    <x v="4"/>
    <x v="1"/>
    <x v="2"/>
    <x v="6"/>
    <x v="1"/>
    <x v="52"/>
    <n v="18"/>
    <x v="10"/>
    <x v="4"/>
  </r>
  <r>
    <s v="012101"/>
    <x v="8"/>
    <d v="2016-02-01T00:00:00"/>
    <s v="11:03 AM"/>
    <s v="11:24 AM"/>
    <d v="1899-12-30T00:21:00"/>
    <x v="4"/>
    <s v="G"/>
    <x v="3"/>
    <x v="1"/>
    <x v="3"/>
    <x v="2"/>
    <x v="7"/>
    <x v="1"/>
    <x v="31"/>
    <n v="11"/>
    <x v="8"/>
    <x v="6"/>
  </r>
  <r>
    <s v="013039"/>
    <x v="9"/>
    <d v="2016-02-01T00:00:00"/>
    <s v="10:14 AM"/>
    <s v="10:44 AM"/>
    <d v="1899-12-30T00:30:00"/>
    <x v="1"/>
    <s v="E"/>
    <x v="0"/>
    <x v="4"/>
    <x v="5"/>
    <x v="2"/>
    <x v="7"/>
    <x v="1"/>
    <x v="31"/>
    <n v="10"/>
    <x v="11"/>
    <x v="6"/>
  </r>
  <r>
    <s v="012289"/>
    <x v="0"/>
    <d v="2016-02-01T00:00:00"/>
    <s v="10:52 AM"/>
    <s v="11:14 AM"/>
    <d v="1899-12-30T00:22:00"/>
    <x v="4"/>
    <s v="G"/>
    <x v="3"/>
    <x v="4"/>
    <x v="5"/>
    <x v="2"/>
    <x v="7"/>
    <x v="1"/>
    <x v="31"/>
    <n v="10"/>
    <x v="11"/>
    <x v="6"/>
  </r>
  <r>
    <s v="012101"/>
    <x v="1"/>
    <d v="2016-02-04T00:00:00"/>
    <s v="07:31 AM"/>
    <s v="07:57 AM"/>
    <d v="1899-12-30T00:26:00"/>
    <x v="4"/>
    <s v="F"/>
    <x v="0"/>
    <x v="5"/>
    <x v="5"/>
    <x v="2"/>
    <x v="7"/>
    <x v="1"/>
    <x v="31"/>
    <n v="7"/>
    <x v="14"/>
    <x v="2"/>
  </r>
  <r>
    <s v="009865"/>
    <x v="2"/>
    <d v="2016-02-04T00:00:00"/>
    <s v="10:06 AM"/>
    <s v="10:19 AM"/>
    <d v="1899-12-30T00:13:00"/>
    <x v="4"/>
    <s v="B"/>
    <x v="2"/>
    <x v="1"/>
    <x v="4"/>
    <x v="2"/>
    <x v="7"/>
    <x v="1"/>
    <x v="31"/>
    <n v="10"/>
    <x v="11"/>
    <x v="2"/>
  </r>
  <r>
    <s v="014293"/>
    <x v="3"/>
    <d v="2016-02-05T00:00:00"/>
    <s v="04:22 PM"/>
    <s v="04:44 PM"/>
    <d v="1899-12-30T00:22:00"/>
    <x v="4"/>
    <s v="D"/>
    <x v="0"/>
    <x v="0"/>
    <x v="1"/>
    <x v="2"/>
    <x v="7"/>
    <x v="1"/>
    <x v="31"/>
    <n v="16"/>
    <x v="13"/>
    <x v="5"/>
  </r>
  <r>
    <s v="005314"/>
    <x v="4"/>
    <d v="2016-02-06T00:00:00"/>
    <s v="03:30 PM"/>
    <s v="03:38 PM"/>
    <d v="1899-12-30T00:08:00"/>
    <x v="0"/>
    <s v="C"/>
    <x v="0"/>
    <x v="0"/>
    <x v="4"/>
    <x v="2"/>
    <x v="7"/>
    <x v="1"/>
    <x v="31"/>
    <n v="15"/>
    <x v="2"/>
    <x v="3"/>
  </r>
  <r>
    <s v="012289"/>
    <x v="5"/>
    <d v="2016-02-06T00:00:00"/>
    <s v="08:36 PM"/>
    <s v="09:04 PM"/>
    <d v="1899-12-30T00:28:00"/>
    <x v="1"/>
    <s v="D"/>
    <x v="2"/>
    <x v="1"/>
    <x v="2"/>
    <x v="2"/>
    <x v="7"/>
    <x v="1"/>
    <x v="31"/>
    <n v="20"/>
    <x v="16"/>
    <x v="3"/>
  </r>
  <r>
    <s v="012289"/>
    <x v="6"/>
    <d v="2016-02-08T00:00:00"/>
    <s v="10:09 AM"/>
    <s v="10:20 AM"/>
    <d v="1899-12-30T00:11:00"/>
    <x v="1"/>
    <s v="D"/>
    <x v="3"/>
    <x v="5"/>
    <x v="4"/>
    <x v="2"/>
    <x v="7"/>
    <x v="1"/>
    <x v="32"/>
    <n v="10"/>
    <x v="11"/>
    <x v="6"/>
  </r>
  <r>
    <s v="012289"/>
    <x v="7"/>
    <d v="2016-02-08T00:00:00"/>
    <s v="12:58 PM"/>
    <s v="01:14 PM"/>
    <d v="1899-12-30T00:16:00"/>
    <x v="4"/>
    <s v="F"/>
    <x v="0"/>
    <x v="4"/>
    <x v="1"/>
    <x v="2"/>
    <x v="7"/>
    <x v="1"/>
    <x v="32"/>
    <n v="12"/>
    <x v="0"/>
    <x v="6"/>
  </r>
  <r>
    <s v="014099"/>
    <x v="8"/>
    <d v="2016-02-09T00:00:00"/>
    <s v="08:10 AM"/>
    <s v="08:38 AM"/>
    <d v="1899-12-30T00:28:00"/>
    <x v="0"/>
    <s v="A"/>
    <x v="3"/>
    <x v="0"/>
    <x v="3"/>
    <x v="2"/>
    <x v="7"/>
    <x v="1"/>
    <x v="32"/>
    <n v="8"/>
    <x v="4"/>
    <x v="0"/>
  </r>
  <r>
    <s v="014099"/>
    <x v="9"/>
    <d v="2016-02-09T00:00:00"/>
    <s v="04:03 PM"/>
    <s v="04:32 PM"/>
    <d v="1899-12-30T00:29:00"/>
    <x v="4"/>
    <s v="B"/>
    <x v="2"/>
    <x v="0"/>
    <x v="2"/>
    <x v="2"/>
    <x v="7"/>
    <x v="1"/>
    <x v="32"/>
    <n v="16"/>
    <x v="13"/>
    <x v="0"/>
  </r>
  <r>
    <s v="012289"/>
    <x v="0"/>
    <d v="2016-02-09T00:00:00"/>
    <s v="08:51 AM"/>
    <s v="09:33 AM"/>
    <d v="1899-12-30T00:42:00"/>
    <x v="1"/>
    <s v="C"/>
    <x v="0"/>
    <x v="4"/>
    <x v="5"/>
    <x v="2"/>
    <x v="7"/>
    <x v="1"/>
    <x v="32"/>
    <n v="8"/>
    <x v="4"/>
    <x v="0"/>
  </r>
  <r>
    <s v="014099"/>
    <x v="1"/>
    <d v="2016-02-11T00:00:00"/>
    <s v="04:55 PM"/>
    <s v="05:09 PM"/>
    <d v="1899-12-30T00:14:00"/>
    <x v="2"/>
    <s v="C"/>
    <x v="1"/>
    <x v="4"/>
    <x v="3"/>
    <x v="2"/>
    <x v="7"/>
    <x v="1"/>
    <x v="32"/>
    <n v="16"/>
    <x v="13"/>
    <x v="2"/>
  </r>
  <r>
    <s v="012289"/>
    <x v="2"/>
    <d v="2016-02-12T00:00:00"/>
    <s v="06:11 PM"/>
    <s v="06:37 PM"/>
    <d v="1899-12-30T00:26:00"/>
    <x v="0"/>
    <s v="F"/>
    <x v="2"/>
    <x v="4"/>
    <x v="1"/>
    <x v="2"/>
    <x v="7"/>
    <x v="1"/>
    <x v="32"/>
    <n v="18"/>
    <x v="10"/>
    <x v="5"/>
  </r>
  <r>
    <s v="012101"/>
    <x v="3"/>
    <d v="2016-02-14T00:00:00"/>
    <s v="08:23 AM"/>
    <s v="08:40 AM"/>
    <d v="1899-12-30T00:17:00"/>
    <x v="3"/>
    <s v="E"/>
    <x v="0"/>
    <x v="3"/>
    <x v="3"/>
    <x v="2"/>
    <x v="7"/>
    <x v="1"/>
    <x v="32"/>
    <n v="8"/>
    <x v="4"/>
    <x v="4"/>
  </r>
  <r>
    <s v="014099"/>
    <x v="4"/>
    <d v="2016-02-15T00:00:00"/>
    <s v="08:23 AM"/>
    <s v="09:13 AM"/>
    <d v="1899-12-30T00:50:00"/>
    <x v="2"/>
    <s v="C"/>
    <x v="1"/>
    <x v="3"/>
    <x v="2"/>
    <x v="2"/>
    <x v="7"/>
    <x v="1"/>
    <x v="33"/>
    <n v="8"/>
    <x v="4"/>
    <x v="6"/>
  </r>
  <r>
    <s v="012101"/>
    <x v="5"/>
    <d v="2016-02-16T00:00:00"/>
    <s v="08:09 PM"/>
    <s v="08:36 PM"/>
    <d v="1899-12-30T00:27:00"/>
    <x v="4"/>
    <s v="D"/>
    <x v="2"/>
    <x v="5"/>
    <x v="2"/>
    <x v="2"/>
    <x v="7"/>
    <x v="1"/>
    <x v="33"/>
    <n v="20"/>
    <x v="16"/>
    <x v="0"/>
  </r>
  <r>
    <s v="013692"/>
    <x v="6"/>
    <d v="2016-02-16T00:00:00"/>
    <s v="05:14 PM"/>
    <s v="05:22 PM"/>
    <d v="1899-12-30T00:08:00"/>
    <x v="0"/>
    <s v="A"/>
    <x v="1"/>
    <x v="1"/>
    <x v="4"/>
    <x v="2"/>
    <x v="7"/>
    <x v="1"/>
    <x v="33"/>
    <n v="17"/>
    <x v="3"/>
    <x v="0"/>
  </r>
  <r>
    <s v="013692"/>
    <x v="7"/>
    <d v="2016-02-16T00:00:00"/>
    <s v="05:24 PM"/>
    <s v="05:33 PM"/>
    <d v="1899-12-30T00:09:00"/>
    <x v="0"/>
    <s v="G"/>
    <x v="0"/>
    <x v="5"/>
    <x v="3"/>
    <x v="2"/>
    <x v="7"/>
    <x v="1"/>
    <x v="33"/>
    <n v="17"/>
    <x v="3"/>
    <x v="0"/>
  </r>
  <r>
    <s v="012289"/>
    <x v="8"/>
    <d v="2016-02-16T00:00:00"/>
    <s v="05:54 PM"/>
    <s v="06:03 PM"/>
    <d v="1899-12-30T00:09:00"/>
    <x v="1"/>
    <s v="F"/>
    <x v="0"/>
    <x v="0"/>
    <x v="2"/>
    <x v="2"/>
    <x v="7"/>
    <x v="1"/>
    <x v="33"/>
    <n v="17"/>
    <x v="3"/>
    <x v="0"/>
  </r>
  <r>
    <s v="012289"/>
    <x v="9"/>
    <d v="2016-02-16T00:00:00"/>
    <s v="06:27 PM"/>
    <s v="06:48 PM"/>
    <d v="1899-12-30T00:21:00"/>
    <x v="1"/>
    <s v="C"/>
    <x v="0"/>
    <x v="5"/>
    <x v="3"/>
    <x v="2"/>
    <x v="7"/>
    <x v="1"/>
    <x v="33"/>
    <n v="18"/>
    <x v="10"/>
    <x v="0"/>
  </r>
  <r>
    <s v="012289"/>
    <x v="0"/>
    <d v="2016-02-17T00:00:00"/>
    <s v="09:09 AM"/>
    <s v="10:07 AM"/>
    <d v="1899-12-30T00:58:00"/>
    <x v="1"/>
    <s v="D"/>
    <x v="3"/>
    <x v="4"/>
    <x v="1"/>
    <x v="2"/>
    <x v="7"/>
    <x v="1"/>
    <x v="33"/>
    <n v="9"/>
    <x v="6"/>
    <x v="1"/>
  </r>
  <r>
    <s v="012289"/>
    <x v="1"/>
    <d v="2016-02-17T00:00:00"/>
    <s v="04:38 PM"/>
    <s v="05:12 PM"/>
    <d v="1899-12-30T00:34:00"/>
    <x v="2"/>
    <s v="D"/>
    <x v="1"/>
    <x v="0"/>
    <x v="5"/>
    <x v="2"/>
    <x v="7"/>
    <x v="1"/>
    <x v="33"/>
    <n v="16"/>
    <x v="13"/>
    <x v="1"/>
  </r>
  <r>
    <s v="008323"/>
    <x v="2"/>
    <d v="2016-02-19T00:00:00"/>
    <s v="11:23 AM"/>
    <s v="12:02 PM"/>
    <d v="1899-12-30T00:39:00"/>
    <x v="3"/>
    <s v="A"/>
    <x v="1"/>
    <x v="1"/>
    <x v="2"/>
    <x v="2"/>
    <x v="7"/>
    <x v="1"/>
    <x v="33"/>
    <n v="11"/>
    <x v="8"/>
    <x v="5"/>
  </r>
  <r>
    <s v="005314"/>
    <x v="3"/>
    <d v="2016-02-21T00:00:00"/>
    <s v="07:55 PM"/>
    <s v="08:05 PM"/>
    <d v="1899-12-30T00:10:00"/>
    <x v="1"/>
    <s v="G"/>
    <x v="2"/>
    <x v="1"/>
    <x v="4"/>
    <x v="2"/>
    <x v="7"/>
    <x v="1"/>
    <x v="33"/>
    <n v="19"/>
    <x v="7"/>
    <x v="4"/>
  </r>
  <r>
    <s v="008323"/>
    <x v="4"/>
    <d v="2016-02-21T00:00:00"/>
    <s v="06:00 PM"/>
    <s v="06:17 PM"/>
    <d v="1899-12-30T00:17:00"/>
    <x v="4"/>
    <s v="C"/>
    <x v="2"/>
    <x v="4"/>
    <x v="3"/>
    <x v="2"/>
    <x v="7"/>
    <x v="1"/>
    <x v="33"/>
    <n v="18"/>
    <x v="10"/>
    <x v="4"/>
  </r>
  <r>
    <s v="014099"/>
    <x v="5"/>
    <d v="2016-02-22T00:00:00"/>
    <s v="04:30 PM"/>
    <s v="05:10 PM"/>
    <d v="1899-12-30T00:40:00"/>
    <x v="2"/>
    <s v="A"/>
    <x v="3"/>
    <x v="0"/>
    <x v="3"/>
    <x v="2"/>
    <x v="7"/>
    <x v="1"/>
    <x v="34"/>
    <n v="16"/>
    <x v="13"/>
    <x v="6"/>
  </r>
  <r>
    <s v="009475"/>
    <x v="6"/>
    <d v="2016-02-22T00:00:00"/>
    <s v="07:47 PM"/>
    <s v="08:15 PM"/>
    <d v="1899-12-30T00:28:00"/>
    <x v="2"/>
    <s v="G"/>
    <x v="1"/>
    <x v="1"/>
    <x v="2"/>
    <x v="2"/>
    <x v="7"/>
    <x v="1"/>
    <x v="34"/>
    <n v="19"/>
    <x v="7"/>
    <x v="6"/>
  </r>
  <r>
    <s v="012289"/>
    <x v="7"/>
    <d v="2016-02-22T00:00:00"/>
    <s v="09:05 AM"/>
    <s v="09:41 AM"/>
    <d v="1899-12-30T00:36:00"/>
    <x v="0"/>
    <s v="E"/>
    <x v="1"/>
    <x v="4"/>
    <x v="0"/>
    <x v="2"/>
    <x v="7"/>
    <x v="1"/>
    <x v="34"/>
    <n v="9"/>
    <x v="6"/>
    <x v="6"/>
  </r>
  <r>
    <s v="013024"/>
    <x v="8"/>
    <d v="2016-02-23T00:00:00"/>
    <s v="12:20 PM"/>
    <s v="01:30 PM"/>
    <d v="1899-12-30T01:10:00"/>
    <x v="4"/>
    <s v="G"/>
    <x v="1"/>
    <x v="0"/>
    <x v="4"/>
    <x v="2"/>
    <x v="7"/>
    <x v="1"/>
    <x v="34"/>
    <n v="12"/>
    <x v="0"/>
    <x v="0"/>
  </r>
  <r>
    <s v="009475"/>
    <x v="9"/>
    <d v="2016-02-23T00:00:00"/>
    <s v="01:10 PM"/>
    <s v="01:43 PM"/>
    <d v="1899-12-30T00:33:00"/>
    <x v="2"/>
    <s v="E"/>
    <x v="3"/>
    <x v="3"/>
    <x v="5"/>
    <x v="2"/>
    <x v="7"/>
    <x v="1"/>
    <x v="34"/>
    <n v="13"/>
    <x v="1"/>
    <x v="0"/>
  </r>
  <r>
    <s v="012289"/>
    <x v="0"/>
    <d v="2016-02-23T00:00:00"/>
    <s v="08:17 PM"/>
    <s v="09:03 PM"/>
    <d v="1899-12-30T00:46:00"/>
    <x v="1"/>
    <s v="F"/>
    <x v="2"/>
    <x v="5"/>
    <x v="5"/>
    <x v="2"/>
    <x v="7"/>
    <x v="1"/>
    <x v="34"/>
    <n v="20"/>
    <x v="16"/>
    <x v="0"/>
  </r>
  <r>
    <s v="007788"/>
    <x v="1"/>
    <d v="2016-02-24T00:00:00"/>
    <s v="04:43 PM"/>
    <s v="05:30 PM"/>
    <d v="1899-12-30T00:47:00"/>
    <x v="4"/>
    <s v="G"/>
    <x v="0"/>
    <x v="4"/>
    <x v="4"/>
    <x v="2"/>
    <x v="7"/>
    <x v="1"/>
    <x v="34"/>
    <n v="16"/>
    <x v="13"/>
    <x v="1"/>
  </r>
  <r>
    <s v="013024"/>
    <x v="2"/>
    <d v="2016-02-24T00:00:00"/>
    <s v="08:20 AM"/>
    <s v="10:20 AM"/>
    <d v="1899-12-30T02:00:00"/>
    <x v="2"/>
    <s v="F"/>
    <x v="1"/>
    <x v="0"/>
    <x v="4"/>
    <x v="2"/>
    <x v="7"/>
    <x v="1"/>
    <x v="34"/>
    <n v="8"/>
    <x v="4"/>
    <x v="1"/>
  </r>
  <r>
    <s v="013024"/>
    <x v="3"/>
    <d v="2016-02-24T00:00:00"/>
    <s v="08:39 PM"/>
    <s v="09:20 PM"/>
    <d v="1899-12-30T00:41:00"/>
    <x v="3"/>
    <s v="C"/>
    <x v="1"/>
    <x v="0"/>
    <x v="5"/>
    <x v="2"/>
    <x v="7"/>
    <x v="1"/>
    <x v="34"/>
    <n v="20"/>
    <x v="16"/>
    <x v="1"/>
  </r>
  <r>
    <s v="013692"/>
    <x v="4"/>
    <d v="2016-02-24T00:00:00"/>
    <s v="08:22 PM"/>
    <s v="08:36 PM"/>
    <d v="1899-12-30T00:14:00"/>
    <x v="1"/>
    <s v="D"/>
    <x v="3"/>
    <x v="1"/>
    <x v="4"/>
    <x v="2"/>
    <x v="7"/>
    <x v="1"/>
    <x v="34"/>
    <n v="20"/>
    <x v="16"/>
    <x v="1"/>
  </r>
  <r>
    <s v="007788"/>
    <x v="5"/>
    <d v="2016-02-29T00:00:00"/>
    <s v="03:46 PM"/>
    <s v="04:28 PM"/>
    <d v="1899-12-30T00:42:00"/>
    <x v="3"/>
    <s v="A"/>
    <x v="1"/>
    <x v="0"/>
    <x v="5"/>
    <x v="2"/>
    <x v="7"/>
    <x v="1"/>
    <x v="35"/>
    <n v="15"/>
    <x v="2"/>
    <x v="6"/>
  </r>
  <r>
    <s v="009475"/>
    <x v="6"/>
    <d v="2016-02-29T00:00:00"/>
    <s v="07:09 PM"/>
    <s v="07:39 PM"/>
    <d v="1899-12-30T00:30:00"/>
    <x v="0"/>
    <s v="A"/>
    <x v="3"/>
    <x v="3"/>
    <x v="4"/>
    <x v="2"/>
    <x v="7"/>
    <x v="1"/>
    <x v="35"/>
    <n v="19"/>
    <x v="7"/>
    <x v="6"/>
  </r>
  <r>
    <s v="007788"/>
    <x v="7"/>
    <d v="2016-03-01T00:00:00"/>
    <s v="07:33 PM"/>
    <s v="08:22 PM"/>
    <d v="1899-12-30T00:49:00"/>
    <x v="1"/>
    <s v="E"/>
    <x v="1"/>
    <x v="1"/>
    <x v="4"/>
    <x v="2"/>
    <x v="8"/>
    <x v="1"/>
    <x v="35"/>
    <n v="19"/>
    <x v="7"/>
    <x v="0"/>
  </r>
  <r>
    <s v="012289"/>
    <x v="8"/>
    <d v="2016-03-01T00:00:00"/>
    <s v="03:33 PM"/>
    <s v="04:09 PM"/>
    <d v="1899-12-30T00:36:00"/>
    <x v="4"/>
    <s v="A"/>
    <x v="1"/>
    <x v="1"/>
    <x v="4"/>
    <x v="2"/>
    <x v="8"/>
    <x v="1"/>
    <x v="35"/>
    <n v="15"/>
    <x v="2"/>
    <x v="0"/>
  </r>
  <r>
    <s v="012289"/>
    <x v="9"/>
    <d v="2016-03-01T00:00:00"/>
    <s v="04:32 PM"/>
    <s v="05:04 PM"/>
    <d v="1899-12-30T00:32:00"/>
    <x v="4"/>
    <s v="B"/>
    <x v="0"/>
    <x v="1"/>
    <x v="4"/>
    <x v="2"/>
    <x v="8"/>
    <x v="1"/>
    <x v="35"/>
    <n v="16"/>
    <x v="13"/>
    <x v="0"/>
  </r>
  <r>
    <s v="013025"/>
    <x v="0"/>
    <d v="2016-03-03T00:00:00"/>
    <s v="01:33 PM"/>
    <s v="01:57 PM"/>
    <d v="1899-12-30T00:24:00"/>
    <x v="0"/>
    <s v="C"/>
    <x v="0"/>
    <x v="5"/>
    <x v="1"/>
    <x v="2"/>
    <x v="8"/>
    <x v="1"/>
    <x v="35"/>
    <n v="13"/>
    <x v="1"/>
    <x v="2"/>
  </r>
  <r>
    <s v="013234"/>
    <x v="1"/>
    <d v="2016-03-04T00:00:00"/>
    <s v="12:53 PM"/>
    <s v="01:09 PM"/>
    <d v="1899-12-30T00:16:00"/>
    <x v="1"/>
    <s v="A"/>
    <x v="0"/>
    <x v="0"/>
    <x v="5"/>
    <x v="2"/>
    <x v="8"/>
    <x v="1"/>
    <x v="35"/>
    <n v="12"/>
    <x v="0"/>
    <x v="5"/>
  </r>
  <r>
    <s v="014386"/>
    <x v="2"/>
    <d v="2016-03-06T00:00:00"/>
    <s v="07:03 PM"/>
    <s v="07:34 PM"/>
    <d v="1899-12-30T00:31:00"/>
    <x v="4"/>
    <s v="C"/>
    <x v="2"/>
    <x v="0"/>
    <x v="4"/>
    <x v="2"/>
    <x v="8"/>
    <x v="1"/>
    <x v="35"/>
    <n v="19"/>
    <x v="7"/>
    <x v="4"/>
  </r>
  <r>
    <s v="005314"/>
    <x v="3"/>
    <d v="2016-03-07T00:00:00"/>
    <s v="08:04 PM"/>
    <s v="08:25 PM"/>
    <d v="1899-12-30T00:21:00"/>
    <x v="4"/>
    <s v="E"/>
    <x v="0"/>
    <x v="2"/>
    <x v="0"/>
    <x v="2"/>
    <x v="8"/>
    <x v="1"/>
    <x v="36"/>
    <n v="20"/>
    <x v="16"/>
    <x v="6"/>
  </r>
  <r>
    <s v="012289"/>
    <x v="4"/>
    <d v="2016-03-07T00:00:00"/>
    <s v="01:31 PM"/>
    <s v="01:46 PM"/>
    <d v="1899-12-30T00:15:00"/>
    <x v="0"/>
    <s v="F"/>
    <x v="3"/>
    <x v="1"/>
    <x v="2"/>
    <x v="2"/>
    <x v="8"/>
    <x v="1"/>
    <x v="36"/>
    <n v="13"/>
    <x v="1"/>
    <x v="6"/>
  </r>
  <r>
    <s v="012289"/>
    <x v="5"/>
    <d v="2016-03-07T00:00:00"/>
    <s v="03:23 PM"/>
    <s v="03:41 PM"/>
    <d v="1899-12-30T00:18:00"/>
    <x v="2"/>
    <s v="E"/>
    <x v="1"/>
    <x v="1"/>
    <x v="4"/>
    <x v="2"/>
    <x v="8"/>
    <x v="1"/>
    <x v="36"/>
    <n v="15"/>
    <x v="2"/>
    <x v="6"/>
  </r>
  <r>
    <s v="014293"/>
    <x v="6"/>
    <d v="2016-03-07T00:00:00"/>
    <s v="06:03 PM"/>
    <s v="06:35 PM"/>
    <d v="1899-12-30T00:32:00"/>
    <x v="1"/>
    <s v="B"/>
    <x v="3"/>
    <x v="0"/>
    <x v="2"/>
    <x v="2"/>
    <x v="8"/>
    <x v="1"/>
    <x v="36"/>
    <n v="18"/>
    <x v="10"/>
    <x v="6"/>
  </r>
  <r>
    <s v="006743"/>
    <x v="7"/>
    <d v="2016-03-08T00:00:00"/>
    <s v="08:08 PM"/>
    <s v="08:51 PM"/>
    <d v="1899-12-30T00:43:00"/>
    <x v="0"/>
    <s v="G"/>
    <x v="3"/>
    <x v="2"/>
    <x v="5"/>
    <x v="2"/>
    <x v="8"/>
    <x v="1"/>
    <x v="36"/>
    <n v="20"/>
    <x v="16"/>
    <x v="0"/>
  </r>
  <r>
    <s v="005314"/>
    <x v="8"/>
    <d v="2016-03-08T00:00:00"/>
    <s v="08:40 AM"/>
    <s v="08:49 AM"/>
    <d v="1899-12-30T00:09:00"/>
    <x v="0"/>
    <s v="B"/>
    <x v="3"/>
    <x v="1"/>
    <x v="0"/>
    <x v="2"/>
    <x v="8"/>
    <x v="1"/>
    <x v="36"/>
    <n v="8"/>
    <x v="4"/>
    <x v="0"/>
  </r>
  <r>
    <s v="008750"/>
    <x v="9"/>
    <d v="2016-03-10T00:00:00"/>
    <s v="10:46 AM"/>
    <s v="10:50 AM"/>
    <d v="1899-12-30T00:04:00"/>
    <x v="3"/>
    <s v="F"/>
    <x v="1"/>
    <x v="1"/>
    <x v="2"/>
    <x v="2"/>
    <x v="8"/>
    <x v="1"/>
    <x v="36"/>
    <n v="10"/>
    <x v="11"/>
    <x v="2"/>
  </r>
  <r>
    <s v="008750"/>
    <x v="0"/>
    <d v="2016-03-10T00:00:00"/>
    <s v="10:50 AM"/>
    <s v="10:53 AM"/>
    <d v="1899-12-30T00:03:00"/>
    <x v="2"/>
    <s v="B"/>
    <x v="3"/>
    <x v="1"/>
    <x v="1"/>
    <x v="2"/>
    <x v="8"/>
    <x v="1"/>
    <x v="36"/>
    <n v="10"/>
    <x v="11"/>
    <x v="2"/>
  </r>
  <r>
    <s v="014293"/>
    <x v="1"/>
    <d v="2016-03-11T00:00:00"/>
    <s v="09:28 AM"/>
    <s v="09:41 AM"/>
    <d v="1899-12-30T00:13:00"/>
    <x v="3"/>
    <s v="D"/>
    <x v="0"/>
    <x v="1"/>
    <x v="1"/>
    <x v="2"/>
    <x v="8"/>
    <x v="1"/>
    <x v="36"/>
    <n v="9"/>
    <x v="6"/>
    <x v="5"/>
  </r>
  <r>
    <s v="012289"/>
    <x v="2"/>
    <d v="2016-03-13T00:00:00"/>
    <s v="04:34 PM"/>
    <s v="04:58 PM"/>
    <d v="1899-12-30T00:24:00"/>
    <x v="4"/>
    <s v="E"/>
    <x v="2"/>
    <x v="0"/>
    <x v="1"/>
    <x v="2"/>
    <x v="8"/>
    <x v="1"/>
    <x v="36"/>
    <n v="16"/>
    <x v="13"/>
    <x v="4"/>
  </r>
  <r>
    <s v="008323"/>
    <x v="3"/>
    <d v="2016-03-14T00:00:00"/>
    <s v="10:39 AM"/>
    <s v="11:05 AM"/>
    <d v="1899-12-30T00:26:00"/>
    <x v="1"/>
    <s v="E"/>
    <x v="3"/>
    <x v="4"/>
    <x v="4"/>
    <x v="2"/>
    <x v="8"/>
    <x v="1"/>
    <x v="37"/>
    <n v="10"/>
    <x v="11"/>
    <x v="6"/>
  </r>
  <r>
    <s v="012289"/>
    <x v="4"/>
    <d v="2016-03-14T00:00:00"/>
    <s v="11:02 AM"/>
    <s v="11:19 AM"/>
    <d v="1899-12-30T00:17:00"/>
    <x v="3"/>
    <s v="F"/>
    <x v="3"/>
    <x v="2"/>
    <x v="0"/>
    <x v="2"/>
    <x v="8"/>
    <x v="1"/>
    <x v="37"/>
    <n v="11"/>
    <x v="8"/>
    <x v="6"/>
  </r>
  <r>
    <s v="005314"/>
    <x v="5"/>
    <d v="2016-03-17T00:00:00"/>
    <s v="04:03 PM"/>
    <s v="04:28 PM"/>
    <d v="1899-12-30T00:25:00"/>
    <x v="4"/>
    <s v="A"/>
    <x v="3"/>
    <x v="3"/>
    <x v="3"/>
    <x v="2"/>
    <x v="8"/>
    <x v="1"/>
    <x v="37"/>
    <n v="16"/>
    <x v="13"/>
    <x v="2"/>
  </r>
  <r>
    <s v="014293"/>
    <x v="6"/>
    <d v="2016-03-17T00:00:00"/>
    <s v="05:46 PM"/>
    <s v="06:08 PM"/>
    <d v="1899-12-30T00:22:00"/>
    <x v="3"/>
    <s v="D"/>
    <x v="2"/>
    <x v="3"/>
    <x v="0"/>
    <x v="2"/>
    <x v="8"/>
    <x v="1"/>
    <x v="37"/>
    <n v="17"/>
    <x v="3"/>
    <x v="2"/>
  </r>
  <r>
    <s v="014912"/>
    <x v="7"/>
    <d v="2016-03-18T00:00:00"/>
    <s v="05:42 PM"/>
    <s v="06:07 PM"/>
    <d v="1899-12-30T00:25:00"/>
    <x v="3"/>
    <s v="A"/>
    <x v="3"/>
    <x v="0"/>
    <x v="4"/>
    <x v="2"/>
    <x v="8"/>
    <x v="1"/>
    <x v="37"/>
    <n v="17"/>
    <x v="3"/>
    <x v="5"/>
  </r>
  <r>
    <s v="012289"/>
    <x v="8"/>
    <d v="2016-03-18T00:00:00"/>
    <s v="08:49 AM"/>
    <s v="09:15 AM"/>
    <d v="1899-12-30T00:26:00"/>
    <x v="4"/>
    <s v="E"/>
    <x v="2"/>
    <x v="2"/>
    <x v="0"/>
    <x v="2"/>
    <x v="8"/>
    <x v="1"/>
    <x v="37"/>
    <n v="8"/>
    <x v="4"/>
    <x v="5"/>
  </r>
  <r>
    <s v="012289"/>
    <x v="9"/>
    <d v="2016-03-18T00:00:00"/>
    <s v="07:01 PM"/>
    <s v="07:38 PM"/>
    <d v="1899-12-30T00:37:00"/>
    <x v="0"/>
    <s v="B"/>
    <x v="3"/>
    <x v="4"/>
    <x v="5"/>
    <x v="2"/>
    <x v="8"/>
    <x v="1"/>
    <x v="37"/>
    <n v="19"/>
    <x v="7"/>
    <x v="5"/>
  </r>
  <r>
    <s v="006743"/>
    <x v="0"/>
    <d v="2016-03-21T00:00:00"/>
    <s v="10:46 AM"/>
    <s v="10:56 AM"/>
    <d v="1899-12-30T00:10:00"/>
    <x v="0"/>
    <s v="F"/>
    <x v="3"/>
    <x v="2"/>
    <x v="4"/>
    <x v="2"/>
    <x v="8"/>
    <x v="1"/>
    <x v="38"/>
    <n v="10"/>
    <x v="11"/>
    <x v="6"/>
  </r>
  <r>
    <s v="006743"/>
    <x v="1"/>
    <d v="2016-03-21T00:00:00"/>
    <s v="04:58 PM"/>
    <s v="05:06 PM"/>
    <d v="1899-12-30T00:08:00"/>
    <x v="2"/>
    <s v="C"/>
    <x v="1"/>
    <x v="0"/>
    <x v="5"/>
    <x v="2"/>
    <x v="8"/>
    <x v="1"/>
    <x v="38"/>
    <n v="16"/>
    <x v="13"/>
    <x v="6"/>
  </r>
  <r>
    <s v="012289"/>
    <x v="2"/>
    <d v="2016-03-21T00:00:00"/>
    <s v="08:59 AM"/>
    <s v="09:32 AM"/>
    <d v="1899-12-30T00:33:00"/>
    <x v="2"/>
    <s v="G"/>
    <x v="2"/>
    <x v="1"/>
    <x v="0"/>
    <x v="2"/>
    <x v="8"/>
    <x v="1"/>
    <x v="38"/>
    <n v="8"/>
    <x v="4"/>
    <x v="6"/>
  </r>
  <r>
    <s v="012289"/>
    <x v="3"/>
    <d v="2016-03-23T00:00:00"/>
    <s v="10:58 AM"/>
    <s v="12:20 PM"/>
    <d v="1899-12-30T01:22:00"/>
    <x v="4"/>
    <s v="A"/>
    <x v="0"/>
    <x v="3"/>
    <x v="4"/>
    <x v="2"/>
    <x v="8"/>
    <x v="1"/>
    <x v="38"/>
    <n v="10"/>
    <x v="11"/>
    <x v="1"/>
  </r>
  <r>
    <s v="005314"/>
    <x v="4"/>
    <d v="2016-03-24T00:00:00"/>
    <s v="02:32 PM"/>
    <s v="02:43 PM"/>
    <d v="1899-12-30T00:11:00"/>
    <x v="1"/>
    <s v="D"/>
    <x v="3"/>
    <x v="3"/>
    <x v="3"/>
    <x v="2"/>
    <x v="8"/>
    <x v="1"/>
    <x v="38"/>
    <n v="14"/>
    <x v="9"/>
    <x v="2"/>
  </r>
  <r>
    <s v="005314"/>
    <x v="5"/>
    <d v="2016-03-26T00:00:00"/>
    <s v="07:25 PM"/>
    <s v="07:33 PM"/>
    <d v="1899-12-30T00:08:00"/>
    <x v="2"/>
    <s v="C"/>
    <x v="1"/>
    <x v="3"/>
    <x v="4"/>
    <x v="2"/>
    <x v="8"/>
    <x v="1"/>
    <x v="38"/>
    <n v="19"/>
    <x v="7"/>
    <x v="3"/>
  </r>
  <r>
    <s v="006743"/>
    <x v="6"/>
    <d v="2016-03-29T00:00:00"/>
    <s v="03:08 PM"/>
    <s v="03:35 PM"/>
    <d v="1899-12-30T00:27:00"/>
    <x v="4"/>
    <s v="A"/>
    <x v="2"/>
    <x v="4"/>
    <x v="4"/>
    <x v="2"/>
    <x v="8"/>
    <x v="1"/>
    <x v="39"/>
    <n v="15"/>
    <x v="2"/>
    <x v="0"/>
  </r>
  <r>
    <s v="012289"/>
    <x v="7"/>
    <d v="2016-03-29T00:00:00"/>
    <s v="03:04 PM"/>
    <s v="03:44 PM"/>
    <d v="1899-12-30T00:40:00"/>
    <x v="4"/>
    <s v="B"/>
    <x v="0"/>
    <x v="3"/>
    <x v="4"/>
    <x v="2"/>
    <x v="8"/>
    <x v="1"/>
    <x v="39"/>
    <n v="15"/>
    <x v="2"/>
    <x v="0"/>
  </r>
  <r>
    <s v="005314"/>
    <x v="8"/>
    <d v="2016-03-31T00:00:00"/>
    <s v="11:37 AM"/>
    <s v="11:50 AM"/>
    <d v="1899-12-30T00:13:00"/>
    <x v="2"/>
    <s v="A"/>
    <x v="3"/>
    <x v="1"/>
    <x v="2"/>
    <x v="2"/>
    <x v="8"/>
    <x v="1"/>
    <x v="39"/>
    <n v="11"/>
    <x v="8"/>
    <x v="2"/>
  </r>
  <r>
    <s v="014293"/>
    <x v="9"/>
    <d v="2016-03-31T00:00:00"/>
    <s v="05:04 PM"/>
    <s v="05:13 PM"/>
    <d v="1899-12-30T00:09:00"/>
    <x v="2"/>
    <s v="E"/>
    <x v="2"/>
    <x v="0"/>
    <x v="4"/>
    <x v="2"/>
    <x v="8"/>
    <x v="1"/>
    <x v="39"/>
    <n v="17"/>
    <x v="3"/>
    <x v="2"/>
  </r>
  <r>
    <s v="012289"/>
    <x v="0"/>
    <d v="2016-04-01T00:00:00"/>
    <s v="04:44 PM"/>
    <s v="05:36 PM"/>
    <d v="1899-12-30T00:52:00"/>
    <x v="2"/>
    <s v="B"/>
    <x v="0"/>
    <x v="5"/>
    <x v="0"/>
    <x v="3"/>
    <x v="9"/>
    <x v="1"/>
    <x v="39"/>
    <n v="16"/>
    <x v="13"/>
    <x v="5"/>
  </r>
  <r>
    <s v="008750"/>
    <x v="1"/>
    <d v="2016-04-04T00:00:00"/>
    <s v="01:35 PM"/>
    <s v="01:44 PM"/>
    <d v="1899-12-30T00:09:00"/>
    <x v="4"/>
    <s v="D"/>
    <x v="2"/>
    <x v="1"/>
    <x v="2"/>
    <x v="3"/>
    <x v="9"/>
    <x v="1"/>
    <x v="40"/>
    <n v="13"/>
    <x v="1"/>
    <x v="6"/>
  </r>
  <r>
    <s v="012289"/>
    <x v="2"/>
    <d v="2016-04-04T00:00:00"/>
    <s v="12:55 PM"/>
    <s v="01:35 PM"/>
    <d v="1899-12-30T00:40:00"/>
    <x v="3"/>
    <s v="F"/>
    <x v="2"/>
    <x v="2"/>
    <x v="1"/>
    <x v="3"/>
    <x v="9"/>
    <x v="1"/>
    <x v="40"/>
    <n v="12"/>
    <x v="0"/>
    <x v="6"/>
  </r>
  <r>
    <s v="012289"/>
    <x v="3"/>
    <d v="2016-04-05T00:00:00"/>
    <s v="05:25 PM"/>
    <s v="05:39 PM"/>
    <d v="1899-12-30T00:14:00"/>
    <x v="0"/>
    <s v="D"/>
    <x v="2"/>
    <x v="3"/>
    <x v="5"/>
    <x v="3"/>
    <x v="9"/>
    <x v="1"/>
    <x v="40"/>
    <n v="17"/>
    <x v="3"/>
    <x v="0"/>
  </r>
  <r>
    <s v="009475"/>
    <x v="4"/>
    <d v="2016-04-07T00:00:00"/>
    <s v="11:41 AM"/>
    <s v="11:50 AM"/>
    <d v="1899-12-30T00:09:00"/>
    <x v="1"/>
    <s v="E"/>
    <x v="0"/>
    <x v="2"/>
    <x v="1"/>
    <x v="3"/>
    <x v="9"/>
    <x v="1"/>
    <x v="40"/>
    <n v="11"/>
    <x v="8"/>
    <x v="2"/>
  </r>
  <r>
    <s v="014099"/>
    <x v="5"/>
    <d v="2016-04-11T00:00:00"/>
    <s v="08:45 PM"/>
    <s v="09:00 PM"/>
    <d v="1899-12-30T00:15:00"/>
    <x v="0"/>
    <s v="D"/>
    <x v="3"/>
    <x v="5"/>
    <x v="3"/>
    <x v="3"/>
    <x v="9"/>
    <x v="1"/>
    <x v="41"/>
    <n v="20"/>
    <x v="16"/>
    <x v="6"/>
  </r>
  <r>
    <s v="013641"/>
    <x v="6"/>
    <d v="2016-04-11T00:00:00"/>
    <s v="07:10 PM"/>
    <s v="07:30 PM"/>
    <d v="1899-12-30T00:20:00"/>
    <x v="3"/>
    <s v="B"/>
    <x v="3"/>
    <x v="4"/>
    <x v="3"/>
    <x v="3"/>
    <x v="9"/>
    <x v="1"/>
    <x v="41"/>
    <n v="19"/>
    <x v="7"/>
    <x v="6"/>
  </r>
  <r>
    <s v="008750"/>
    <x v="7"/>
    <d v="2016-04-12T00:00:00"/>
    <s v="05:50 PM"/>
    <s v="05:58 PM"/>
    <d v="1899-12-30T00:08:00"/>
    <x v="2"/>
    <s v="F"/>
    <x v="2"/>
    <x v="5"/>
    <x v="5"/>
    <x v="3"/>
    <x v="9"/>
    <x v="1"/>
    <x v="41"/>
    <n v="17"/>
    <x v="3"/>
    <x v="0"/>
  </r>
  <r>
    <s v="008750"/>
    <x v="8"/>
    <d v="2016-04-12T00:00:00"/>
    <s v="06:05 PM"/>
    <s v="06:20 PM"/>
    <d v="1899-12-30T00:15:00"/>
    <x v="1"/>
    <s v="D"/>
    <x v="3"/>
    <x v="0"/>
    <x v="3"/>
    <x v="3"/>
    <x v="9"/>
    <x v="1"/>
    <x v="41"/>
    <n v="18"/>
    <x v="10"/>
    <x v="0"/>
  </r>
  <r>
    <s v="009580"/>
    <x v="9"/>
    <d v="2016-04-12T00:00:00"/>
    <s v="07:17 PM"/>
    <s v="07:30 PM"/>
    <d v="1899-12-30T00:13:00"/>
    <x v="3"/>
    <s v="C"/>
    <x v="0"/>
    <x v="2"/>
    <x v="3"/>
    <x v="3"/>
    <x v="9"/>
    <x v="1"/>
    <x v="41"/>
    <n v="19"/>
    <x v="7"/>
    <x v="0"/>
  </r>
  <r>
    <s v="013641"/>
    <x v="0"/>
    <d v="2016-04-14T00:00:00"/>
    <s v="12:47 PM"/>
    <s v="01:01 PM"/>
    <d v="1899-12-30T00:14:00"/>
    <x v="2"/>
    <s v="D"/>
    <x v="0"/>
    <x v="4"/>
    <x v="0"/>
    <x v="3"/>
    <x v="9"/>
    <x v="1"/>
    <x v="41"/>
    <n v="12"/>
    <x v="0"/>
    <x v="2"/>
  </r>
  <r>
    <s v="014912"/>
    <x v="1"/>
    <d v="2016-04-15T00:00:00"/>
    <s v="05:18 PM"/>
    <s v="05:24 PM"/>
    <d v="1899-12-30T00:06:00"/>
    <x v="0"/>
    <s v="D"/>
    <x v="2"/>
    <x v="4"/>
    <x v="1"/>
    <x v="3"/>
    <x v="9"/>
    <x v="1"/>
    <x v="41"/>
    <n v="17"/>
    <x v="3"/>
    <x v="5"/>
  </r>
  <r>
    <s v="015293"/>
    <x v="2"/>
    <d v="2016-04-15T00:00:00"/>
    <s v="01:31 PM"/>
    <s v="01:38 PM"/>
    <d v="1899-12-30T00:07:00"/>
    <x v="2"/>
    <s v="A"/>
    <x v="3"/>
    <x v="4"/>
    <x v="0"/>
    <x v="3"/>
    <x v="9"/>
    <x v="1"/>
    <x v="41"/>
    <n v="13"/>
    <x v="1"/>
    <x v="5"/>
  </r>
  <r>
    <s v="014994"/>
    <x v="3"/>
    <d v="2016-04-15T00:00:00"/>
    <s v="07:56 PM"/>
    <s v="08:20 PM"/>
    <d v="1899-12-30T00:24:00"/>
    <x v="4"/>
    <s v="B"/>
    <x v="1"/>
    <x v="2"/>
    <x v="1"/>
    <x v="3"/>
    <x v="9"/>
    <x v="1"/>
    <x v="41"/>
    <n v="19"/>
    <x v="7"/>
    <x v="5"/>
  </r>
  <r>
    <s v="005314"/>
    <x v="4"/>
    <d v="2016-04-16T00:00:00"/>
    <s v="01:31 PM"/>
    <s v="01:41 PM"/>
    <d v="1899-12-30T00:10:00"/>
    <x v="4"/>
    <s v="F"/>
    <x v="2"/>
    <x v="4"/>
    <x v="0"/>
    <x v="3"/>
    <x v="9"/>
    <x v="1"/>
    <x v="41"/>
    <n v="13"/>
    <x v="1"/>
    <x v="3"/>
  </r>
  <r>
    <s v="014099"/>
    <x v="5"/>
    <d v="2016-04-18T00:00:00"/>
    <s v="07:46 AM"/>
    <s v="08:01 AM"/>
    <d v="1899-12-30T00:15:00"/>
    <x v="0"/>
    <s v="B"/>
    <x v="0"/>
    <x v="1"/>
    <x v="3"/>
    <x v="3"/>
    <x v="9"/>
    <x v="1"/>
    <x v="42"/>
    <n v="7"/>
    <x v="14"/>
    <x v="6"/>
  </r>
  <r>
    <s v="005314"/>
    <x v="6"/>
    <d v="2016-04-18T00:00:00"/>
    <s v="01:03 PM"/>
    <s v="01:10 PM"/>
    <d v="1899-12-30T00:07:00"/>
    <x v="3"/>
    <s v="F"/>
    <x v="3"/>
    <x v="4"/>
    <x v="3"/>
    <x v="3"/>
    <x v="9"/>
    <x v="1"/>
    <x v="42"/>
    <n v="13"/>
    <x v="1"/>
    <x v="6"/>
  </r>
  <r>
    <s v="014912"/>
    <x v="7"/>
    <d v="2016-04-19T00:00:00"/>
    <s v="06:44 AM"/>
    <s v="07:01 AM"/>
    <d v="1899-12-30T00:17:00"/>
    <x v="2"/>
    <s v="C"/>
    <x v="1"/>
    <x v="1"/>
    <x v="2"/>
    <x v="3"/>
    <x v="9"/>
    <x v="1"/>
    <x v="42"/>
    <n v="6"/>
    <x v="21"/>
    <x v="0"/>
  </r>
  <r>
    <s v="015175"/>
    <x v="8"/>
    <d v="2016-04-19T00:00:00"/>
    <s v="06:00 PM"/>
    <s v="06:15 PM"/>
    <d v="1899-12-30T00:15:00"/>
    <x v="0"/>
    <s v="B"/>
    <x v="1"/>
    <x v="3"/>
    <x v="2"/>
    <x v="3"/>
    <x v="9"/>
    <x v="1"/>
    <x v="42"/>
    <n v="18"/>
    <x v="10"/>
    <x v="0"/>
  </r>
  <r>
    <s v="014099"/>
    <x v="9"/>
    <d v="2016-04-24T00:00:00"/>
    <s v="05:20 PM"/>
    <s v="05:37 PM"/>
    <d v="1899-12-30T00:17:00"/>
    <x v="0"/>
    <s v="D"/>
    <x v="1"/>
    <x v="1"/>
    <x v="3"/>
    <x v="3"/>
    <x v="9"/>
    <x v="1"/>
    <x v="42"/>
    <n v="17"/>
    <x v="3"/>
    <x v="4"/>
  </r>
  <r>
    <s v="014293"/>
    <x v="0"/>
    <d v="2016-04-24T00:00:00"/>
    <s v="07:46 PM"/>
    <s v="08:04 PM"/>
    <d v="1899-12-30T00:18:00"/>
    <x v="4"/>
    <s v="F"/>
    <x v="2"/>
    <x v="0"/>
    <x v="4"/>
    <x v="3"/>
    <x v="9"/>
    <x v="1"/>
    <x v="42"/>
    <n v="19"/>
    <x v="7"/>
    <x v="4"/>
  </r>
  <r>
    <s v="005314"/>
    <x v="1"/>
    <d v="2016-04-25T00:00:00"/>
    <s v="11:15 AM"/>
    <s v="11:32 AM"/>
    <d v="1899-12-30T00:17:00"/>
    <x v="0"/>
    <s v="F"/>
    <x v="1"/>
    <x v="0"/>
    <x v="5"/>
    <x v="3"/>
    <x v="9"/>
    <x v="1"/>
    <x v="43"/>
    <n v="11"/>
    <x v="8"/>
    <x v="6"/>
  </r>
  <r>
    <s v="005314"/>
    <x v="2"/>
    <d v="2016-04-26T00:00:00"/>
    <s v="11:20 AM"/>
    <s v="11:35 AM"/>
    <d v="1899-12-30T00:15:00"/>
    <x v="1"/>
    <s v="C"/>
    <x v="1"/>
    <x v="1"/>
    <x v="4"/>
    <x v="3"/>
    <x v="9"/>
    <x v="1"/>
    <x v="43"/>
    <n v="11"/>
    <x v="8"/>
    <x v="0"/>
  </r>
  <r>
    <s v="009580"/>
    <x v="3"/>
    <d v="2016-04-27T00:00:00"/>
    <s v="06:39 PM"/>
    <s v="07:01 PM"/>
    <d v="1899-12-30T00:22:00"/>
    <x v="4"/>
    <s v="F"/>
    <x v="0"/>
    <x v="1"/>
    <x v="1"/>
    <x v="3"/>
    <x v="9"/>
    <x v="1"/>
    <x v="43"/>
    <n v="18"/>
    <x v="10"/>
    <x v="1"/>
  </r>
  <r>
    <s v="005314"/>
    <x v="4"/>
    <d v="2016-04-28T00:00:00"/>
    <s v="09:19 AM"/>
    <s v="09:34 AM"/>
    <d v="1899-12-30T00:15:00"/>
    <x v="3"/>
    <s v="G"/>
    <x v="3"/>
    <x v="5"/>
    <x v="2"/>
    <x v="3"/>
    <x v="9"/>
    <x v="1"/>
    <x v="43"/>
    <n v="9"/>
    <x v="6"/>
    <x v="2"/>
  </r>
  <r>
    <s v="005314"/>
    <x v="5"/>
    <d v="2016-04-28T00:00:00"/>
    <s v="11:14 AM"/>
    <s v="01:11 PM"/>
    <d v="1899-12-30T01:57:00"/>
    <x v="2"/>
    <s v="F"/>
    <x v="2"/>
    <x v="0"/>
    <x v="2"/>
    <x v="3"/>
    <x v="9"/>
    <x v="1"/>
    <x v="43"/>
    <n v="11"/>
    <x v="8"/>
    <x v="2"/>
  </r>
  <r>
    <s v="014293"/>
    <x v="6"/>
    <d v="2016-04-29T00:00:00"/>
    <s v="02:49 PM"/>
    <s v="03:18 PM"/>
    <d v="1899-12-30T00:29:00"/>
    <x v="1"/>
    <s v="A"/>
    <x v="1"/>
    <x v="3"/>
    <x v="3"/>
    <x v="3"/>
    <x v="9"/>
    <x v="1"/>
    <x v="43"/>
    <n v="14"/>
    <x v="9"/>
    <x v="5"/>
  </r>
  <r>
    <s v="012289"/>
    <x v="7"/>
    <d v="2016-05-01T00:00:00"/>
    <s v="04:37 PM"/>
    <s v="04:54 PM"/>
    <d v="1899-12-30T00:17:00"/>
    <x v="4"/>
    <s v="C"/>
    <x v="3"/>
    <x v="0"/>
    <x v="1"/>
    <x v="3"/>
    <x v="10"/>
    <x v="1"/>
    <x v="43"/>
    <n v="16"/>
    <x v="13"/>
    <x v="4"/>
  </r>
  <r>
    <s v="006743"/>
    <x v="8"/>
    <d v="2016-05-03T00:00:00"/>
    <s v="12:27 PM"/>
    <s v="12:55 PM"/>
    <d v="1899-12-30T00:28:00"/>
    <x v="1"/>
    <s v="A"/>
    <x v="1"/>
    <x v="1"/>
    <x v="3"/>
    <x v="3"/>
    <x v="10"/>
    <x v="1"/>
    <x v="44"/>
    <n v="12"/>
    <x v="0"/>
    <x v="0"/>
  </r>
  <r>
    <s v="013024"/>
    <x v="9"/>
    <d v="2016-05-03T00:00:00"/>
    <s v="06:50 PM"/>
    <s v="07:07 PM"/>
    <d v="1899-12-30T00:17:00"/>
    <x v="4"/>
    <s v="A"/>
    <x v="2"/>
    <x v="2"/>
    <x v="3"/>
    <x v="3"/>
    <x v="10"/>
    <x v="1"/>
    <x v="44"/>
    <n v="18"/>
    <x v="10"/>
    <x v="0"/>
  </r>
  <r>
    <s v="013024"/>
    <x v="0"/>
    <d v="2016-05-03T00:00:00"/>
    <s v="07:14 PM"/>
    <s v="07:19 PM"/>
    <d v="1899-12-30T00:05:00"/>
    <x v="1"/>
    <s v="F"/>
    <x v="2"/>
    <x v="3"/>
    <x v="2"/>
    <x v="3"/>
    <x v="10"/>
    <x v="1"/>
    <x v="44"/>
    <n v="19"/>
    <x v="7"/>
    <x v="0"/>
  </r>
  <r>
    <s v="014912"/>
    <x v="1"/>
    <d v="2016-05-04T00:00:00"/>
    <s v="08:01 PM"/>
    <s v="08:32 PM"/>
    <d v="1899-12-30T00:31:00"/>
    <x v="3"/>
    <s v="E"/>
    <x v="1"/>
    <x v="0"/>
    <x v="0"/>
    <x v="3"/>
    <x v="10"/>
    <x v="1"/>
    <x v="44"/>
    <n v="20"/>
    <x v="16"/>
    <x v="1"/>
  </r>
  <r>
    <s v="013024"/>
    <x v="2"/>
    <d v="2016-05-04T00:00:00"/>
    <s v="02:39 PM"/>
    <s v="02:49 PM"/>
    <d v="1899-12-30T00:10:00"/>
    <x v="1"/>
    <s v="C"/>
    <x v="0"/>
    <x v="3"/>
    <x v="3"/>
    <x v="3"/>
    <x v="10"/>
    <x v="1"/>
    <x v="44"/>
    <n v="14"/>
    <x v="9"/>
    <x v="1"/>
  </r>
  <r>
    <s v="013024"/>
    <x v="3"/>
    <d v="2016-05-04T00:00:00"/>
    <s v="02:58 PM"/>
    <s v="04:57 PM"/>
    <d v="1899-12-30T01:59:00"/>
    <x v="1"/>
    <s v="G"/>
    <x v="1"/>
    <x v="3"/>
    <x v="5"/>
    <x v="3"/>
    <x v="10"/>
    <x v="1"/>
    <x v="44"/>
    <n v="14"/>
    <x v="9"/>
    <x v="1"/>
  </r>
  <r>
    <s v="013024"/>
    <x v="4"/>
    <d v="2016-05-04T00:00:00"/>
    <s v="05:02 PM"/>
    <s v="06:00 PM"/>
    <d v="1899-12-30T00:58:00"/>
    <x v="1"/>
    <s v="E"/>
    <x v="0"/>
    <x v="2"/>
    <x v="3"/>
    <x v="3"/>
    <x v="10"/>
    <x v="1"/>
    <x v="44"/>
    <n v="17"/>
    <x v="3"/>
    <x v="1"/>
  </r>
  <r>
    <s v="013024"/>
    <x v="5"/>
    <d v="2016-05-04T00:00:00"/>
    <s v="06:13 PM"/>
    <s v="06:50 PM"/>
    <d v="1899-12-30T00:37:00"/>
    <x v="4"/>
    <s v="A"/>
    <x v="0"/>
    <x v="4"/>
    <x v="0"/>
    <x v="3"/>
    <x v="10"/>
    <x v="1"/>
    <x v="44"/>
    <n v="18"/>
    <x v="10"/>
    <x v="1"/>
  </r>
  <r>
    <s v="008750"/>
    <x v="6"/>
    <d v="2016-05-06T00:00:00"/>
    <s v="04:59 PM"/>
    <s v="05:06 PM"/>
    <d v="1899-12-30T00:07:00"/>
    <x v="0"/>
    <s v="F"/>
    <x v="2"/>
    <x v="1"/>
    <x v="3"/>
    <x v="3"/>
    <x v="10"/>
    <x v="1"/>
    <x v="44"/>
    <n v="16"/>
    <x v="13"/>
    <x v="5"/>
  </r>
  <r>
    <s v="013641"/>
    <x v="7"/>
    <d v="2016-05-06T00:00:00"/>
    <s v="03:04 PM"/>
    <s v="03:37 PM"/>
    <d v="1899-12-30T00:33:00"/>
    <x v="1"/>
    <s v="C"/>
    <x v="1"/>
    <x v="0"/>
    <x v="4"/>
    <x v="3"/>
    <x v="10"/>
    <x v="1"/>
    <x v="44"/>
    <n v="15"/>
    <x v="2"/>
    <x v="5"/>
  </r>
  <r>
    <s v="014293"/>
    <x v="8"/>
    <d v="2016-05-07T00:00:00"/>
    <s v="01:14 PM"/>
    <s v="01:47 PM"/>
    <d v="1899-12-30T00:33:00"/>
    <x v="2"/>
    <s v="E"/>
    <x v="2"/>
    <x v="2"/>
    <x v="5"/>
    <x v="3"/>
    <x v="10"/>
    <x v="1"/>
    <x v="44"/>
    <n v="13"/>
    <x v="1"/>
    <x v="3"/>
  </r>
  <r>
    <s v="015386"/>
    <x v="9"/>
    <d v="2016-05-10T00:00:00"/>
    <s v="06:38 PM"/>
    <s v="06:52 PM"/>
    <d v="1899-12-30T00:14:00"/>
    <x v="2"/>
    <s v="G"/>
    <x v="3"/>
    <x v="0"/>
    <x v="2"/>
    <x v="3"/>
    <x v="10"/>
    <x v="1"/>
    <x v="45"/>
    <n v="18"/>
    <x v="10"/>
    <x v="0"/>
  </r>
  <r>
    <s v="005314"/>
    <x v="0"/>
    <d v="2016-05-13T00:00:00"/>
    <s v="01:04 PM"/>
    <s v="01:17 PM"/>
    <d v="1899-12-30T00:13:00"/>
    <x v="2"/>
    <s v="A"/>
    <x v="1"/>
    <x v="1"/>
    <x v="5"/>
    <x v="3"/>
    <x v="10"/>
    <x v="1"/>
    <x v="45"/>
    <n v="13"/>
    <x v="1"/>
    <x v="5"/>
  </r>
  <r>
    <s v="014293"/>
    <x v="1"/>
    <d v="2016-05-15T00:00:00"/>
    <s v="03:17 PM"/>
    <s v="03:37 PM"/>
    <d v="1899-12-30T00:20:00"/>
    <x v="2"/>
    <s v="F"/>
    <x v="1"/>
    <x v="0"/>
    <x v="2"/>
    <x v="3"/>
    <x v="10"/>
    <x v="1"/>
    <x v="45"/>
    <n v="15"/>
    <x v="2"/>
    <x v="4"/>
  </r>
  <r>
    <s v="006743"/>
    <x v="2"/>
    <d v="2016-05-16T00:00:00"/>
    <s v="10:24 AM"/>
    <s v="10:57 AM"/>
    <d v="1899-12-30T00:33:00"/>
    <x v="3"/>
    <s v="D"/>
    <x v="2"/>
    <x v="1"/>
    <x v="0"/>
    <x v="3"/>
    <x v="10"/>
    <x v="1"/>
    <x v="46"/>
    <n v="10"/>
    <x v="11"/>
    <x v="6"/>
  </r>
  <r>
    <s v="014293"/>
    <x v="3"/>
    <d v="2016-05-16T00:00:00"/>
    <s v="06:19 PM"/>
    <s v="06:32 PM"/>
    <d v="1899-12-30T00:13:00"/>
    <x v="1"/>
    <s v="E"/>
    <x v="0"/>
    <x v="4"/>
    <x v="2"/>
    <x v="3"/>
    <x v="10"/>
    <x v="1"/>
    <x v="46"/>
    <n v="18"/>
    <x v="10"/>
    <x v="6"/>
  </r>
  <r>
    <s v="005314"/>
    <x v="4"/>
    <d v="2016-05-18T00:00:00"/>
    <s v="02:26 PM"/>
    <s v="02:45 PM"/>
    <d v="1899-12-30T00:19:00"/>
    <x v="2"/>
    <s v="C"/>
    <x v="1"/>
    <x v="2"/>
    <x v="0"/>
    <x v="3"/>
    <x v="10"/>
    <x v="1"/>
    <x v="46"/>
    <n v="14"/>
    <x v="9"/>
    <x v="1"/>
  </r>
  <r>
    <s v="015385"/>
    <x v="5"/>
    <d v="2016-05-18T00:00:00"/>
    <s v="09:53 AM"/>
    <s v="10:50 AM"/>
    <d v="1899-12-30T00:57:00"/>
    <x v="2"/>
    <s v="C"/>
    <x v="3"/>
    <x v="1"/>
    <x v="5"/>
    <x v="3"/>
    <x v="10"/>
    <x v="1"/>
    <x v="46"/>
    <n v="9"/>
    <x v="6"/>
    <x v="1"/>
  </r>
  <r>
    <s v="013024"/>
    <x v="6"/>
    <d v="2016-05-20T00:00:00"/>
    <s v="05:47 PM"/>
    <s v="07:44 PM"/>
    <d v="1899-12-30T01:57:00"/>
    <x v="2"/>
    <s v="B"/>
    <x v="1"/>
    <x v="3"/>
    <x v="0"/>
    <x v="3"/>
    <x v="10"/>
    <x v="1"/>
    <x v="46"/>
    <n v="17"/>
    <x v="3"/>
    <x v="5"/>
  </r>
  <r>
    <s v="013024"/>
    <x v="7"/>
    <d v="2016-05-20T00:00:00"/>
    <s v="08:10 PM"/>
    <s v="09:19 PM"/>
    <d v="1899-12-30T01:09:00"/>
    <x v="2"/>
    <s v="G"/>
    <x v="3"/>
    <x v="3"/>
    <x v="0"/>
    <x v="3"/>
    <x v="10"/>
    <x v="1"/>
    <x v="46"/>
    <n v="20"/>
    <x v="16"/>
    <x v="5"/>
  </r>
  <r>
    <s v="014293"/>
    <x v="8"/>
    <d v="2016-05-20T00:00:00"/>
    <s v="08:11 AM"/>
    <s v="08:32 AM"/>
    <d v="1899-12-30T00:21:00"/>
    <x v="2"/>
    <s v="B"/>
    <x v="0"/>
    <x v="3"/>
    <x v="1"/>
    <x v="3"/>
    <x v="10"/>
    <x v="1"/>
    <x v="46"/>
    <n v="8"/>
    <x v="4"/>
    <x v="5"/>
  </r>
  <r>
    <s v="014912"/>
    <x v="9"/>
    <d v="2016-05-22T00:00:00"/>
    <s v="06:28 AM"/>
    <s v="06:40 AM"/>
    <d v="1899-12-30T00:12:00"/>
    <x v="1"/>
    <s v="B"/>
    <x v="0"/>
    <x v="2"/>
    <x v="3"/>
    <x v="3"/>
    <x v="10"/>
    <x v="1"/>
    <x v="46"/>
    <n v="6"/>
    <x v="21"/>
    <x v="4"/>
  </r>
  <r>
    <s v="015300"/>
    <x v="0"/>
    <d v="2016-05-22T00:00:00"/>
    <s v="12:24 PM"/>
    <s v="12:31 PM"/>
    <d v="1899-12-30T00:07:00"/>
    <x v="2"/>
    <s v="B"/>
    <x v="0"/>
    <x v="3"/>
    <x v="3"/>
    <x v="3"/>
    <x v="10"/>
    <x v="1"/>
    <x v="46"/>
    <n v="12"/>
    <x v="0"/>
    <x v="4"/>
  </r>
  <r>
    <s v="004693"/>
    <x v="1"/>
    <d v="2016-05-22T00:00:00"/>
    <s v="06:51 PM"/>
    <s v="07:51 PM"/>
    <d v="1899-12-30T01:00:00"/>
    <x v="0"/>
    <s v="C"/>
    <x v="2"/>
    <x v="2"/>
    <x v="5"/>
    <x v="3"/>
    <x v="10"/>
    <x v="1"/>
    <x v="46"/>
    <n v="18"/>
    <x v="10"/>
    <x v="4"/>
  </r>
  <r>
    <s v="014912"/>
    <x v="2"/>
    <d v="2016-05-23T00:00:00"/>
    <s v="12:33 PM"/>
    <s v="01:45 PM"/>
    <d v="1899-12-30T01:12:00"/>
    <x v="2"/>
    <s v="G"/>
    <x v="1"/>
    <x v="1"/>
    <x v="2"/>
    <x v="3"/>
    <x v="10"/>
    <x v="1"/>
    <x v="47"/>
    <n v="12"/>
    <x v="0"/>
    <x v="6"/>
  </r>
  <r>
    <s v="014293"/>
    <x v="3"/>
    <d v="2016-05-23T00:00:00"/>
    <s v="07:43 AM"/>
    <s v="07:54 AM"/>
    <d v="1899-12-30T00:11:00"/>
    <x v="0"/>
    <s v="B"/>
    <x v="2"/>
    <x v="4"/>
    <x v="1"/>
    <x v="3"/>
    <x v="10"/>
    <x v="1"/>
    <x v="47"/>
    <n v="7"/>
    <x v="14"/>
    <x v="6"/>
  </r>
  <r>
    <s v="005314"/>
    <x v="4"/>
    <d v="2016-05-24T00:00:00"/>
    <s v="04:01 PM"/>
    <s v="04:10 PM"/>
    <d v="1899-12-30T00:09:00"/>
    <x v="0"/>
    <s v="C"/>
    <x v="3"/>
    <x v="5"/>
    <x v="0"/>
    <x v="3"/>
    <x v="10"/>
    <x v="1"/>
    <x v="47"/>
    <n v="16"/>
    <x v="13"/>
    <x v="0"/>
  </r>
  <r>
    <s v="009580"/>
    <x v="5"/>
    <d v="2016-05-24T00:00:00"/>
    <s v="08:00 PM"/>
    <s v="08:20 PM"/>
    <d v="1899-12-30T00:20:00"/>
    <x v="3"/>
    <s v="A"/>
    <x v="3"/>
    <x v="3"/>
    <x v="2"/>
    <x v="3"/>
    <x v="10"/>
    <x v="1"/>
    <x v="47"/>
    <n v="20"/>
    <x v="16"/>
    <x v="0"/>
  </r>
  <r>
    <s v="009580"/>
    <x v="6"/>
    <d v="2016-05-25T00:00:00"/>
    <s v="07:43 PM"/>
    <s v="07:56 PM"/>
    <d v="1899-12-30T00:13:00"/>
    <x v="1"/>
    <s v="F"/>
    <x v="1"/>
    <x v="0"/>
    <x v="3"/>
    <x v="3"/>
    <x v="10"/>
    <x v="1"/>
    <x v="47"/>
    <n v="19"/>
    <x v="7"/>
    <x v="1"/>
  </r>
  <r>
    <s v="015300"/>
    <x v="7"/>
    <d v="2016-05-26T00:00:00"/>
    <s v="05:20 PM"/>
    <s v="05:55 PM"/>
    <d v="1899-12-30T00:35:00"/>
    <x v="4"/>
    <s v="A"/>
    <x v="3"/>
    <x v="5"/>
    <x v="1"/>
    <x v="3"/>
    <x v="10"/>
    <x v="1"/>
    <x v="47"/>
    <n v="17"/>
    <x v="3"/>
    <x v="2"/>
  </r>
  <r>
    <s v="005314"/>
    <x v="8"/>
    <d v="2016-05-26T00:00:00"/>
    <s v="12:39 PM"/>
    <s v="01:02 PM"/>
    <d v="1899-12-30T00:23:00"/>
    <x v="2"/>
    <s v="A"/>
    <x v="3"/>
    <x v="1"/>
    <x v="2"/>
    <x v="3"/>
    <x v="10"/>
    <x v="1"/>
    <x v="47"/>
    <n v="12"/>
    <x v="0"/>
    <x v="2"/>
  </r>
  <r>
    <s v="013641"/>
    <x v="9"/>
    <d v="2016-05-27T00:00:00"/>
    <s v="03:58 PM"/>
    <s v="04:08 PM"/>
    <d v="1899-12-30T00:10:00"/>
    <x v="0"/>
    <s v="E"/>
    <x v="1"/>
    <x v="1"/>
    <x v="0"/>
    <x v="3"/>
    <x v="10"/>
    <x v="1"/>
    <x v="47"/>
    <n v="15"/>
    <x v="2"/>
    <x v="5"/>
  </r>
  <r>
    <s v="005314"/>
    <x v="0"/>
    <d v="2016-05-27T00:00:00"/>
    <s v="02:06 PM"/>
    <s v="02:23 PM"/>
    <d v="1899-12-30T00:17:00"/>
    <x v="4"/>
    <s v="F"/>
    <x v="2"/>
    <x v="4"/>
    <x v="5"/>
    <x v="3"/>
    <x v="10"/>
    <x v="1"/>
    <x v="47"/>
    <n v="14"/>
    <x v="9"/>
    <x v="5"/>
  </r>
  <r>
    <s v="015385"/>
    <x v="1"/>
    <d v="2016-05-27T00:00:00"/>
    <s v="12:33 PM"/>
    <s v="01:27 PM"/>
    <d v="1899-12-30T00:54:00"/>
    <x v="4"/>
    <s v="E"/>
    <x v="2"/>
    <x v="3"/>
    <x v="5"/>
    <x v="3"/>
    <x v="10"/>
    <x v="1"/>
    <x v="47"/>
    <n v="12"/>
    <x v="0"/>
    <x v="5"/>
  </r>
  <r>
    <s v="004693"/>
    <x v="2"/>
    <d v="2016-05-29T00:00:00"/>
    <s v="04:22 PM"/>
    <s v="05:04 PM"/>
    <d v="1899-12-30T00:42:00"/>
    <x v="0"/>
    <s v="G"/>
    <x v="0"/>
    <x v="0"/>
    <x v="3"/>
    <x v="3"/>
    <x v="10"/>
    <x v="1"/>
    <x v="47"/>
    <n v="16"/>
    <x v="13"/>
    <x v="4"/>
  </r>
  <r>
    <s v="006743"/>
    <x v="3"/>
    <d v="2016-06-02T00:00:00"/>
    <s v="03:18 PM"/>
    <s v="03:37 PM"/>
    <d v="1899-12-30T00:19:00"/>
    <x v="0"/>
    <s v="B"/>
    <x v="2"/>
    <x v="2"/>
    <x v="3"/>
    <x v="3"/>
    <x v="11"/>
    <x v="1"/>
    <x v="48"/>
    <n v="15"/>
    <x v="2"/>
    <x v="2"/>
  </r>
  <r>
    <s v="015385"/>
    <x v="4"/>
    <d v="2016-06-02T00:00:00"/>
    <s v="07:29 AM"/>
    <s v="08:28 AM"/>
    <d v="1899-12-30T00:59:00"/>
    <x v="4"/>
    <s v="D"/>
    <x v="1"/>
    <x v="4"/>
    <x v="5"/>
    <x v="3"/>
    <x v="11"/>
    <x v="1"/>
    <x v="48"/>
    <n v="7"/>
    <x v="14"/>
    <x v="2"/>
  </r>
  <r>
    <s v="004693"/>
    <x v="5"/>
    <d v="2016-06-03T00:00:00"/>
    <s v="12:30 PM"/>
    <s v="12:44 PM"/>
    <d v="1899-12-30T00:14:00"/>
    <x v="4"/>
    <s v="D"/>
    <x v="2"/>
    <x v="2"/>
    <x v="2"/>
    <x v="3"/>
    <x v="11"/>
    <x v="1"/>
    <x v="48"/>
    <n v="12"/>
    <x v="0"/>
    <x v="5"/>
  </r>
  <r>
    <s v="014293"/>
    <x v="6"/>
    <d v="2016-06-03T00:00:00"/>
    <s v="10:05 AM"/>
    <s v="10:18 AM"/>
    <d v="1899-12-30T00:13:00"/>
    <x v="3"/>
    <s v="C"/>
    <x v="0"/>
    <x v="4"/>
    <x v="1"/>
    <x v="3"/>
    <x v="11"/>
    <x v="1"/>
    <x v="48"/>
    <n v="10"/>
    <x v="11"/>
    <x v="5"/>
  </r>
  <r>
    <s v="015385"/>
    <x v="7"/>
    <d v="2016-06-05T00:00:00"/>
    <s v="09:39 AM"/>
    <s v="09:59 AM"/>
    <d v="1899-12-30T00:20:00"/>
    <x v="4"/>
    <s v="B"/>
    <x v="1"/>
    <x v="4"/>
    <x v="0"/>
    <x v="3"/>
    <x v="11"/>
    <x v="1"/>
    <x v="48"/>
    <n v="9"/>
    <x v="6"/>
    <x v="4"/>
  </r>
  <r>
    <s v="014293"/>
    <x v="8"/>
    <d v="2016-06-05T00:00:00"/>
    <s v="03:25 PM"/>
    <s v="03:39 PM"/>
    <d v="1899-12-30T00:14:00"/>
    <x v="2"/>
    <s v="G"/>
    <x v="2"/>
    <x v="1"/>
    <x v="1"/>
    <x v="3"/>
    <x v="11"/>
    <x v="1"/>
    <x v="48"/>
    <n v="15"/>
    <x v="2"/>
    <x v="4"/>
  </r>
  <r>
    <s v="013024"/>
    <x v="9"/>
    <d v="2016-06-06T00:00:00"/>
    <s v="04:26 PM"/>
    <s v="05:06 PM"/>
    <d v="1899-12-30T00:40:00"/>
    <x v="3"/>
    <s v="G"/>
    <x v="2"/>
    <x v="3"/>
    <x v="0"/>
    <x v="3"/>
    <x v="11"/>
    <x v="1"/>
    <x v="49"/>
    <n v="16"/>
    <x v="13"/>
    <x v="6"/>
  </r>
  <r>
    <s v="013641"/>
    <x v="0"/>
    <d v="2016-06-07T00:00:00"/>
    <s v="09:36 AM"/>
    <s v="09:43 AM"/>
    <d v="1899-12-30T00:07:00"/>
    <x v="2"/>
    <s v="G"/>
    <x v="3"/>
    <x v="1"/>
    <x v="5"/>
    <x v="3"/>
    <x v="11"/>
    <x v="1"/>
    <x v="49"/>
    <n v="9"/>
    <x v="6"/>
    <x v="0"/>
  </r>
  <r>
    <s v="015300"/>
    <x v="1"/>
    <d v="2016-06-09T00:00:00"/>
    <s v="01:21 PM"/>
    <s v="01:28 PM"/>
    <d v="1899-12-30T00:07:00"/>
    <x v="1"/>
    <s v="E"/>
    <x v="1"/>
    <x v="5"/>
    <x v="4"/>
    <x v="3"/>
    <x v="11"/>
    <x v="1"/>
    <x v="49"/>
    <n v="13"/>
    <x v="1"/>
    <x v="2"/>
  </r>
  <r>
    <s v="015385"/>
    <x v="2"/>
    <d v="2016-06-09T00:00:00"/>
    <s v="08:41 AM"/>
    <s v="09:40 AM"/>
    <d v="1899-12-30T00:59:00"/>
    <x v="3"/>
    <s v="D"/>
    <x v="1"/>
    <x v="5"/>
    <x v="0"/>
    <x v="3"/>
    <x v="11"/>
    <x v="1"/>
    <x v="49"/>
    <n v="8"/>
    <x v="4"/>
    <x v="2"/>
  </r>
  <r>
    <s v="013641"/>
    <x v="3"/>
    <d v="2016-06-11T00:00:00"/>
    <s v="04:26 PM"/>
    <s v="04:45 PM"/>
    <d v="1899-12-30T00:19:00"/>
    <x v="1"/>
    <s v="D"/>
    <x v="1"/>
    <x v="1"/>
    <x v="5"/>
    <x v="3"/>
    <x v="11"/>
    <x v="1"/>
    <x v="49"/>
    <n v="16"/>
    <x v="13"/>
    <x v="3"/>
  </r>
  <r>
    <s v="015598"/>
    <x v="4"/>
    <d v="2016-06-11T00:00:00"/>
    <s v="06:02 PM"/>
    <s v="06:15 PM"/>
    <d v="1899-12-30T00:13:00"/>
    <x v="3"/>
    <s v="G"/>
    <x v="3"/>
    <x v="3"/>
    <x v="0"/>
    <x v="3"/>
    <x v="11"/>
    <x v="1"/>
    <x v="49"/>
    <n v="18"/>
    <x v="10"/>
    <x v="3"/>
  </r>
  <r>
    <s v="015385"/>
    <x v="5"/>
    <d v="2016-06-14T00:00:00"/>
    <s v="06:25 PM"/>
    <s v="07:15 PM"/>
    <d v="1899-12-30T00:50:00"/>
    <x v="2"/>
    <s v="C"/>
    <x v="1"/>
    <x v="0"/>
    <x v="0"/>
    <x v="3"/>
    <x v="11"/>
    <x v="1"/>
    <x v="50"/>
    <n v="18"/>
    <x v="10"/>
    <x v="0"/>
  </r>
  <r>
    <s v="005314"/>
    <x v="6"/>
    <d v="2016-06-15T00:00:00"/>
    <s v="08:08 AM"/>
    <s v="08:37 AM"/>
    <d v="1899-12-30T00:29:00"/>
    <x v="1"/>
    <s v="C"/>
    <x v="1"/>
    <x v="4"/>
    <x v="1"/>
    <x v="3"/>
    <x v="11"/>
    <x v="1"/>
    <x v="50"/>
    <n v="8"/>
    <x v="4"/>
    <x v="1"/>
  </r>
  <r>
    <s v="004693"/>
    <x v="7"/>
    <d v="2016-06-16T00:00:00"/>
    <s v="09:15 AM"/>
    <s v="09:46 AM"/>
    <d v="1899-12-30T00:31:00"/>
    <x v="3"/>
    <s v="G"/>
    <x v="0"/>
    <x v="1"/>
    <x v="1"/>
    <x v="3"/>
    <x v="11"/>
    <x v="1"/>
    <x v="50"/>
    <n v="9"/>
    <x v="6"/>
    <x v="2"/>
  </r>
  <r>
    <s v="015385"/>
    <x v="8"/>
    <d v="2016-06-16T00:00:00"/>
    <s v="03:24 PM"/>
    <s v="04:16 PM"/>
    <d v="1899-12-30T00:52:00"/>
    <x v="0"/>
    <s v="B"/>
    <x v="1"/>
    <x v="1"/>
    <x v="2"/>
    <x v="3"/>
    <x v="11"/>
    <x v="1"/>
    <x v="50"/>
    <n v="15"/>
    <x v="2"/>
    <x v="2"/>
  </r>
  <r>
    <s v="015300"/>
    <x v="9"/>
    <d v="2016-06-17T00:00:00"/>
    <s v="07:55 AM"/>
    <s v="08:13 AM"/>
    <d v="1899-12-30T00:18:00"/>
    <x v="3"/>
    <s v="A"/>
    <x v="1"/>
    <x v="4"/>
    <x v="5"/>
    <x v="3"/>
    <x v="11"/>
    <x v="1"/>
    <x v="50"/>
    <n v="7"/>
    <x v="14"/>
    <x v="5"/>
  </r>
  <r>
    <s v="006743"/>
    <x v="0"/>
    <d v="2016-06-17T00:00:00"/>
    <s v="07:56 PM"/>
    <s v="08:18 PM"/>
    <d v="1899-12-30T00:22:00"/>
    <x v="0"/>
    <s v="E"/>
    <x v="1"/>
    <x v="3"/>
    <x v="1"/>
    <x v="3"/>
    <x v="11"/>
    <x v="1"/>
    <x v="50"/>
    <n v="19"/>
    <x v="7"/>
    <x v="5"/>
  </r>
  <r>
    <s v="005314"/>
    <x v="1"/>
    <d v="2016-06-17T00:00:00"/>
    <s v="08:42 PM"/>
    <s v="09:00 PM"/>
    <d v="1899-12-30T00:18:00"/>
    <x v="4"/>
    <s v="B"/>
    <x v="0"/>
    <x v="4"/>
    <x v="5"/>
    <x v="3"/>
    <x v="11"/>
    <x v="1"/>
    <x v="50"/>
    <n v="20"/>
    <x v="16"/>
    <x v="5"/>
  </r>
  <r>
    <s v="005314"/>
    <x v="2"/>
    <d v="2016-06-19T00:00:00"/>
    <s v="02:52 PM"/>
    <s v="03:09 PM"/>
    <d v="1899-12-30T00:17:00"/>
    <x v="2"/>
    <s v="C"/>
    <x v="0"/>
    <x v="0"/>
    <x v="2"/>
    <x v="3"/>
    <x v="11"/>
    <x v="1"/>
    <x v="50"/>
    <n v="14"/>
    <x v="9"/>
    <x v="4"/>
  </r>
  <r>
    <s v="015300"/>
    <x v="3"/>
    <d v="2016-06-20T00:00:00"/>
    <s v="11:18 AM"/>
    <s v="11:45 AM"/>
    <d v="1899-12-30T00:27:00"/>
    <x v="3"/>
    <s v="D"/>
    <x v="3"/>
    <x v="1"/>
    <x v="4"/>
    <x v="3"/>
    <x v="11"/>
    <x v="1"/>
    <x v="51"/>
    <n v="11"/>
    <x v="8"/>
    <x v="6"/>
  </r>
  <r>
    <s v="015300"/>
    <x v="4"/>
    <d v="2016-06-21T00:00:00"/>
    <s v="08:16 AM"/>
    <s v="08:25 AM"/>
    <d v="1899-12-30T00:09:00"/>
    <x v="4"/>
    <s v="G"/>
    <x v="1"/>
    <x v="5"/>
    <x v="3"/>
    <x v="3"/>
    <x v="11"/>
    <x v="1"/>
    <x v="51"/>
    <n v="8"/>
    <x v="4"/>
    <x v="0"/>
  </r>
  <r>
    <s v="015300"/>
    <x v="5"/>
    <d v="2016-06-21T00:00:00"/>
    <s v="03:07 PM"/>
    <s v="03:36 PM"/>
    <d v="1899-12-30T00:29:00"/>
    <x v="1"/>
    <s v="F"/>
    <x v="3"/>
    <x v="4"/>
    <x v="5"/>
    <x v="3"/>
    <x v="11"/>
    <x v="1"/>
    <x v="51"/>
    <n v="15"/>
    <x v="2"/>
    <x v="0"/>
  </r>
  <r>
    <s v="015300"/>
    <x v="6"/>
    <d v="2016-06-27T00:00:00"/>
    <s v="08:22 AM"/>
    <s v="08:41 AM"/>
    <d v="1899-12-30T00:19:00"/>
    <x v="3"/>
    <s v="D"/>
    <x v="0"/>
    <x v="4"/>
    <x v="3"/>
    <x v="3"/>
    <x v="11"/>
    <x v="1"/>
    <x v="0"/>
    <n v="8"/>
    <x v="4"/>
    <x v="6"/>
  </r>
  <r>
    <s v="015300"/>
    <x v="7"/>
    <d v="2016-06-29T00:00:00"/>
    <s v="08:19 AM"/>
    <s v="08:52 AM"/>
    <d v="1899-12-30T00:33:00"/>
    <x v="3"/>
    <s v="A"/>
    <x v="1"/>
    <x v="4"/>
    <x v="4"/>
    <x v="3"/>
    <x v="11"/>
    <x v="1"/>
    <x v="0"/>
    <n v="8"/>
    <x v="4"/>
    <x v="1"/>
  </r>
  <r>
    <s v="015300"/>
    <x v="8"/>
    <d v="2016-07-02T00:00:00"/>
    <s v="05:41 PM"/>
    <s v="06:29 PM"/>
    <d v="1899-12-30T00:48:00"/>
    <x v="1"/>
    <s v="F"/>
    <x v="2"/>
    <x v="4"/>
    <x v="4"/>
    <x v="0"/>
    <x v="0"/>
    <x v="2"/>
    <x v="0"/>
    <n v="17"/>
    <x v="3"/>
    <x v="3"/>
  </r>
  <r>
    <s v="010849"/>
    <x v="9"/>
    <d v="2016-07-02T00:00:00"/>
    <s v="09:46 PM"/>
    <s v="10:06 PM"/>
    <d v="1899-12-30T00:20:00"/>
    <x v="0"/>
    <s v="C"/>
    <x v="3"/>
    <x v="4"/>
    <x v="0"/>
    <x v="0"/>
    <x v="0"/>
    <x v="2"/>
    <x v="0"/>
    <n v="21"/>
    <x v="5"/>
    <x v="3"/>
  </r>
  <r>
    <s v="015300"/>
    <x v="0"/>
    <d v="2016-07-03T00:00:00"/>
    <s v="08:22 AM"/>
    <s v="08:29 AM"/>
    <d v="1899-12-30T00:07:00"/>
    <x v="0"/>
    <s v="F"/>
    <x v="1"/>
    <x v="4"/>
    <x v="1"/>
    <x v="0"/>
    <x v="0"/>
    <x v="2"/>
    <x v="0"/>
    <n v="8"/>
    <x v="4"/>
    <x v="4"/>
  </r>
  <r>
    <s v="015300"/>
    <x v="1"/>
    <d v="2016-07-03T00:00:00"/>
    <s v="09:45 AM"/>
    <s v="10:44 AM"/>
    <d v="1899-12-30T00:59:00"/>
    <x v="1"/>
    <s v="F"/>
    <x v="3"/>
    <x v="4"/>
    <x v="4"/>
    <x v="0"/>
    <x v="0"/>
    <x v="2"/>
    <x v="0"/>
    <n v="9"/>
    <x v="6"/>
    <x v="4"/>
  </r>
  <r>
    <s v="010849"/>
    <x v="2"/>
    <d v="2016-07-04T00:00:00"/>
    <s v="10:52 AM"/>
    <s v="11:15 AM"/>
    <d v="1899-12-30T00:23:00"/>
    <x v="1"/>
    <s v="E"/>
    <x v="1"/>
    <x v="3"/>
    <x v="3"/>
    <x v="0"/>
    <x v="0"/>
    <x v="2"/>
    <x v="1"/>
    <n v="10"/>
    <x v="11"/>
    <x v="6"/>
  </r>
  <r>
    <s v="015293"/>
    <x v="3"/>
    <d v="2016-07-04T00:00:00"/>
    <s v="09:28 PM"/>
    <s v="09:48 PM"/>
    <d v="1899-12-30T00:20:00"/>
    <x v="3"/>
    <s v="C"/>
    <x v="2"/>
    <x v="0"/>
    <x v="4"/>
    <x v="0"/>
    <x v="0"/>
    <x v="2"/>
    <x v="1"/>
    <n v="21"/>
    <x v="5"/>
    <x v="6"/>
  </r>
  <r>
    <s v="015385"/>
    <x v="4"/>
    <d v="2016-07-04T00:00:00"/>
    <s v="07:40 PM"/>
    <s v="07:44 PM"/>
    <d v="1899-12-30T00:04:00"/>
    <x v="0"/>
    <s v="D"/>
    <x v="1"/>
    <x v="0"/>
    <x v="3"/>
    <x v="0"/>
    <x v="0"/>
    <x v="2"/>
    <x v="1"/>
    <n v="19"/>
    <x v="7"/>
    <x v="6"/>
  </r>
  <r>
    <s v="015385"/>
    <x v="5"/>
    <d v="2016-07-04T00:00:00"/>
    <s v="08:09 PM"/>
    <s v="08:34 PM"/>
    <d v="1899-12-30T00:25:00"/>
    <x v="0"/>
    <s v="E"/>
    <x v="1"/>
    <x v="5"/>
    <x v="3"/>
    <x v="0"/>
    <x v="0"/>
    <x v="2"/>
    <x v="1"/>
    <n v="20"/>
    <x v="16"/>
    <x v="6"/>
  </r>
  <r>
    <s v="015385"/>
    <x v="6"/>
    <d v="2016-07-04T00:00:00"/>
    <s v="09:38 PM"/>
    <s v="10:30 PM"/>
    <d v="1899-12-30T00:52:00"/>
    <x v="4"/>
    <s v="A"/>
    <x v="1"/>
    <x v="5"/>
    <x v="4"/>
    <x v="0"/>
    <x v="0"/>
    <x v="2"/>
    <x v="1"/>
    <n v="21"/>
    <x v="5"/>
    <x v="6"/>
  </r>
  <r>
    <s v="015300"/>
    <x v="7"/>
    <d v="2016-07-05T00:00:00"/>
    <s v="08:10 PM"/>
    <s v="08:20 PM"/>
    <d v="1899-12-30T00:10:00"/>
    <x v="4"/>
    <s v="D"/>
    <x v="2"/>
    <x v="4"/>
    <x v="4"/>
    <x v="0"/>
    <x v="0"/>
    <x v="2"/>
    <x v="1"/>
    <n v="20"/>
    <x v="16"/>
    <x v="0"/>
  </r>
  <r>
    <s v="013024"/>
    <x v="8"/>
    <d v="2016-07-05T00:00:00"/>
    <s v="10:16 AM"/>
    <s v="11:14 AM"/>
    <d v="1899-12-30T00:58:00"/>
    <x v="2"/>
    <s v="D"/>
    <x v="0"/>
    <x v="5"/>
    <x v="4"/>
    <x v="0"/>
    <x v="0"/>
    <x v="2"/>
    <x v="1"/>
    <n v="10"/>
    <x v="11"/>
    <x v="0"/>
  </r>
  <r>
    <s v="009580"/>
    <x v="9"/>
    <d v="2016-07-05T00:00:00"/>
    <s v="08:30 PM"/>
    <s v="08:33 PM"/>
    <d v="1899-12-30T00:03:00"/>
    <x v="1"/>
    <s v="B"/>
    <x v="2"/>
    <x v="3"/>
    <x v="2"/>
    <x v="0"/>
    <x v="0"/>
    <x v="2"/>
    <x v="1"/>
    <n v="20"/>
    <x v="16"/>
    <x v="0"/>
  </r>
  <r>
    <s v="009580"/>
    <x v="0"/>
    <d v="2016-07-05T00:00:00"/>
    <s v="08:35 PM"/>
    <s v="09:00 PM"/>
    <d v="1899-12-30T00:25:00"/>
    <x v="1"/>
    <s v="A"/>
    <x v="2"/>
    <x v="0"/>
    <x v="0"/>
    <x v="0"/>
    <x v="0"/>
    <x v="2"/>
    <x v="1"/>
    <n v="20"/>
    <x v="16"/>
    <x v="0"/>
  </r>
  <r>
    <s v="006743"/>
    <x v="1"/>
    <d v="2016-07-06T00:00:00"/>
    <s v="06:13 PM"/>
    <s v="07:06 PM"/>
    <d v="1899-12-30T00:53:00"/>
    <x v="0"/>
    <s v="A"/>
    <x v="0"/>
    <x v="2"/>
    <x v="2"/>
    <x v="0"/>
    <x v="0"/>
    <x v="2"/>
    <x v="1"/>
    <n v="18"/>
    <x v="10"/>
    <x v="1"/>
  </r>
  <r>
    <s v="010849"/>
    <x v="2"/>
    <d v="2016-07-06T00:00:00"/>
    <s v="09:00 AM"/>
    <s v="09:25 AM"/>
    <d v="1899-12-30T00:25:00"/>
    <x v="2"/>
    <s v="G"/>
    <x v="0"/>
    <x v="4"/>
    <x v="4"/>
    <x v="0"/>
    <x v="0"/>
    <x v="2"/>
    <x v="1"/>
    <n v="9"/>
    <x v="6"/>
    <x v="1"/>
  </r>
  <r>
    <s v="010849"/>
    <x v="3"/>
    <d v="2016-07-06T00:00:00"/>
    <s v="12:51 PM"/>
    <s v="01:12 PM"/>
    <d v="1899-12-30T00:21:00"/>
    <x v="4"/>
    <s v="G"/>
    <x v="2"/>
    <x v="5"/>
    <x v="3"/>
    <x v="0"/>
    <x v="0"/>
    <x v="2"/>
    <x v="1"/>
    <n v="12"/>
    <x v="0"/>
    <x v="1"/>
  </r>
  <r>
    <s v="015385"/>
    <x v="4"/>
    <d v="2016-07-06T00:00:00"/>
    <s v="08:42 PM"/>
    <s v="09:15 PM"/>
    <d v="1899-12-30T00:33:00"/>
    <x v="4"/>
    <s v="F"/>
    <x v="1"/>
    <x v="5"/>
    <x v="0"/>
    <x v="0"/>
    <x v="0"/>
    <x v="2"/>
    <x v="1"/>
    <n v="20"/>
    <x v="16"/>
    <x v="1"/>
  </r>
  <r>
    <s v="015300"/>
    <x v="5"/>
    <d v="2016-07-07T00:00:00"/>
    <s v="10:22 AM"/>
    <s v="11:17 AM"/>
    <d v="1899-12-30T00:55:00"/>
    <x v="2"/>
    <s v="F"/>
    <x v="2"/>
    <x v="0"/>
    <x v="2"/>
    <x v="0"/>
    <x v="0"/>
    <x v="2"/>
    <x v="1"/>
    <n v="10"/>
    <x v="11"/>
    <x v="2"/>
  </r>
  <r>
    <s v="010849"/>
    <x v="6"/>
    <d v="2016-07-07T00:00:00"/>
    <s v="09:36 AM"/>
    <s v="09:52 AM"/>
    <d v="1899-12-30T00:16:00"/>
    <x v="4"/>
    <s v="E"/>
    <x v="3"/>
    <x v="2"/>
    <x v="1"/>
    <x v="0"/>
    <x v="0"/>
    <x v="2"/>
    <x v="1"/>
    <n v="9"/>
    <x v="6"/>
    <x v="2"/>
  </r>
  <r>
    <s v="015661"/>
    <x v="7"/>
    <d v="2016-07-07T00:00:00"/>
    <s v="11:28 AM"/>
    <s v="11:56 AM"/>
    <d v="1899-12-30T00:28:00"/>
    <x v="4"/>
    <s v="G"/>
    <x v="2"/>
    <x v="1"/>
    <x v="1"/>
    <x v="0"/>
    <x v="0"/>
    <x v="2"/>
    <x v="1"/>
    <n v="11"/>
    <x v="8"/>
    <x v="2"/>
  </r>
  <r>
    <s v="015386"/>
    <x v="8"/>
    <d v="2016-07-08T00:00:00"/>
    <s v="08:10 AM"/>
    <s v="08:51 AM"/>
    <d v="1899-12-30T00:41:00"/>
    <x v="4"/>
    <s v="B"/>
    <x v="3"/>
    <x v="0"/>
    <x v="4"/>
    <x v="0"/>
    <x v="0"/>
    <x v="2"/>
    <x v="1"/>
    <n v="8"/>
    <x v="4"/>
    <x v="5"/>
  </r>
  <r>
    <s v="010849"/>
    <x v="9"/>
    <d v="2016-07-08T00:00:00"/>
    <s v="02:27 PM"/>
    <s v="02:57 PM"/>
    <d v="1899-12-30T00:30:00"/>
    <x v="2"/>
    <s v="D"/>
    <x v="0"/>
    <x v="4"/>
    <x v="0"/>
    <x v="0"/>
    <x v="0"/>
    <x v="2"/>
    <x v="1"/>
    <n v="14"/>
    <x v="9"/>
    <x v="5"/>
  </r>
  <r>
    <s v="010849"/>
    <x v="0"/>
    <d v="2016-07-10T00:00:00"/>
    <s v="09:13 PM"/>
    <s v="09:34 PM"/>
    <d v="1899-12-30T00:21:00"/>
    <x v="2"/>
    <s v="A"/>
    <x v="1"/>
    <x v="3"/>
    <x v="3"/>
    <x v="0"/>
    <x v="0"/>
    <x v="2"/>
    <x v="1"/>
    <n v="21"/>
    <x v="5"/>
    <x v="4"/>
  </r>
  <r>
    <s v="014912"/>
    <x v="1"/>
    <d v="2016-07-11T00:00:00"/>
    <s v="06:30 AM"/>
    <s v="06:41 AM"/>
    <d v="1899-12-30T00:11:00"/>
    <x v="2"/>
    <s v="B"/>
    <x v="1"/>
    <x v="0"/>
    <x v="5"/>
    <x v="0"/>
    <x v="0"/>
    <x v="2"/>
    <x v="2"/>
    <n v="6"/>
    <x v="21"/>
    <x v="6"/>
  </r>
  <r>
    <s v="004693"/>
    <x v="2"/>
    <d v="2016-07-11T00:00:00"/>
    <s v="10:03 AM"/>
    <s v="10:32 AM"/>
    <d v="1899-12-30T00:29:00"/>
    <x v="2"/>
    <s v="G"/>
    <x v="3"/>
    <x v="5"/>
    <x v="5"/>
    <x v="0"/>
    <x v="0"/>
    <x v="2"/>
    <x v="2"/>
    <n v="10"/>
    <x v="11"/>
    <x v="6"/>
  </r>
  <r>
    <s v="010849"/>
    <x v="3"/>
    <d v="2016-07-11T00:00:00"/>
    <s v="01:33 AM"/>
    <s v="01:45 AM"/>
    <d v="1899-12-30T00:12:00"/>
    <x v="3"/>
    <s v="F"/>
    <x v="3"/>
    <x v="4"/>
    <x v="3"/>
    <x v="0"/>
    <x v="0"/>
    <x v="2"/>
    <x v="2"/>
    <n v="1"/>
    <x v="20"/>
    <x v="6"/>
  </r>
  <r>
    <s v="015661"/>
    <x v="4"/>
    <d v="2016-07-11T00:00:00"/>
    <s v="08:32 PM"/>
    <s v="09:00 PM"/>
    <d v="1899-12-30T00:28:00"/>
    <x v="0"/>
    <s v="C"/>
    <x v="1"/>
    <x v="2"/>
    <x v="5"/>
    <x v="0"/>
    <x v="0"/>
    <x v="2"/>
    <x v="2"/>
    <n v="20"/>
    <x v="16"/>
    <x v="6"/>
  </r>
  <r>
    <s v="009580"/>
    <x v="5"/>
    <d v="2016-07-11T00:00:00"/>
    <s v="06:25 PM"/>
    <s v="07:00 PM"/>
    <d v="1899-12-30T00:35:00"/>
    <x v="1"/>
    <s v="B"/>
    <x v="2"/>
    <x v="5"/>
    <x v="1"/>
    <x v="0"/>
    <x v="0"/>
    <x v="2"/>
    <x v="2"/>
    <n v="18"/>
    <x v="10"/>
    <x v="6"/>
  </r>
  <r>
    <s v="014912"/>
    <x v="6"/>
    <d v="2016-07-12T00:00:00"/>
    <s v="07:38 AM"/>
    <s v="07:42 AM"/>
    <d v="1899-12-30T00:04:00"/>
    <x v="3"/>
    <s v="C"/>
    <x v="1"/>
    <x v="5"/>
    <x v="4"/>
    <x v="0"/>
    <x v="0"/>
    <x v="2"/>
    <x v="2"/>
    <n v="7"/>
    <x v="14"/>
    <x v="0"/>
  </r>
  <r>
    <s v="015300"/>
    <x v="7"/>
    <d v="2016-07-12T00:00:00"/>
    <s v="10:19 AM"/>
    <s v="11:03 AM"/>
    <d v="1899-12-30T00:44:00"/>
    <x v="3"/>
    <s v="C"/>
    <x v="0"/>
    <x v="4"/>
    <x v="0"/>
    <x v="0"/>
    <x v="0"/>
    <x v="2"/>
    <x v="2"/>
    <n v="10"/>
    <x v="11"/>
    <x v="0"/>
  </r>
  <r>
    <s v="010849"/>
    <x v="8"/>
    <d v="2016-07-12T00:00:00"/>
    <s v="09:58 PM"/>
    <s v="10:10 PM"/>
    <d v="1899-12-30T00:12:00"/>
    <x v="2"/>
    <s v="B"/>
    <x v="1"/>
    <x v="3"/>
    <x v="1"/>
    <x v="0"/>
    <x v="0"/>
    <x v="2"/>
    <x v="2"/>
    <n v="21"/>
    <x v="5"/>
    <x v="0"/>
  </r>
  <r>
    <s v="015661"/>
    <x v="9"/>
    <d v="2016-07-12T00:00:00"/>
    <s v="07:29 PM"/>
    <s v="08:05 PM"/>
    <d v="1899-12-30T00:36:00"/>
    <x v="4"/>
    <s v="F"/>
    <x v="1"/>
    <x v="2"/>
    <x v="2"/>
    <x v="0"/>
    <x v="0"/>
    <x v="2"/>
    <x v="2"/>
    <n v="19"/>
    <x v="7"/>
    <x v="0"/>
  </r>
  <r>
    <s v="010849"/>
    <x v="0"/>
    <d v="2016-07-13T00:00:00"/>
    <s v="09:09 AM"/>
    <s v="09:21 AM"/>
    <d v="1899-12-30T00:12:00"/>
    <x v="2"/>
    <s v="D"/>
    <x v="2"/>
    <x v="1"/>
    <x v="1"/>
    <x v="0"/>
    <x v="0"/>
    <x v="2"/>
    <x v="2"/>
    <n v="9"/>
    <x v="6"/>
    <x v="1"/>
  </r>
  <r>
    <s v="010849"/>
    <x v="1"/>
    <d v="2016-07-13T00:00:00"/>
    <s v="12:04 PM"/>
    <s v="01:17 PM"/>
    <d v="1899-12-30T01:13:00"/>
    <x v="2"/>
    <s v="G"/>
    <x v="0"/>
    <x v="2"/>
    <x v="4"/>
    <x v="0"/>
    <x v="0"/>
    <x v="2"/>
    <x v="2"/>
    <n v="12"/>
    <x v="0"/>
    <x v="1"/>
  </r>
  <r>
    <s v="013024"/>
    <x v="2"/>
    <d v="2016-07-13T00:00:00"/>
    <s v="04:40 PM"/>
    <s v="05:19 PM"/>
    <d v="1899-12-30T00:39:00"/>
    <x v="3"/>
    <s v="G"/>
    <x v="1"/>
    <x v="2"/>
    <x v="2"/>
    <x v="0"/>
    <x v="0"/>
    <x v="2"/>
    <x v="2"/>
    <n v="16"/>
    <x v="13"/>
    <x v="1"/>
  </r>
  <r>
    <s v="013024"/>
    <x v="3"/>
    <d v="2016-07-13T00:00:00"/>
    <s v="05:21 PM"/>
    <s v="05:44 PM"/>
    <d v="1899-12-30T00:23:00"/>
    <x v="1"/>
    <s v="G"/>
    <x v="1"/>
    <x v="2"/>
    <x v="0"/>
    <x v="0"/>
    <x v="0"/>
    <x v="2"/>
    <x v="2"/>
    <n v="17"/>
    <x v="3"/>
    <x v="1"/>
  </r>
  <r>
    <s v="013024"/>
    <x v="4"/>
    <d v="2016-07-13T00:00:00"/>
    <s v="07:02 PM"/>
    <s v="09:01 PM"/>
    <d v="1899-12-30T01:59:00"/>
    <x v="4"/>
    <s v="C"/>
    <x v="2"/>
    <x v="4"/>
    <x v="1"/>
    <x v="0"/>
    <x v="0"/>
    <x v="2"/>
    <x v="2"/>
    <n v="19"/>
    <x v="7"/>
    <x v="1"/>
  </r>
  <r>
    <s v="013024"/>
    <x v="5"/>
    <d v="2016-07-13T00:00:00"/>
    <s v="09:04 PM"/>
    <s v="09:26 PM"/>
    <d v="1899-12-30T00:22:00"/>
    <x v="0"/>
    <s v="F"/>
    <x v="0"/>
    <x v="2"/>
    <x v="1"/>
    <x v="0"/>
    <x v="0"/>
    <x v="2"/>
    <x v="2"/>
    <n v="21"/>
    <x v="5"/>
    <x v="1"/>
  </r>
  <r>
    <s v="009580"/>
    <x v="6"/>
    <d v="2016-07-13T00:00:00"/>
    <s v="06:52 PM"/>
    <s v="07:15 PM"/>
    <d v="1899-12-30T00:23:00"/>
    <x v="1"/>
    <s v="E"/>
    <x v="3"/>
    <x v="4"/>
    <x v="1"/>
    <x v="0"/>
    <x v="0"/>
    <x v="2"/>
    <x v="2"/>
    <n v="18"/>
    <x v="10"/>
    <x v="1"/>
  </r>
  <r>
    <s v="015300"/>
    <x v="7"/>
    <d v="2016-07-14T00:00:00"/>
    <s v="10:34 AM"/>
    <s v="10:50 AM"/>
    <d v="1899-12-30T00:16:00"/>
    <x v="0"/>
    <s v="B"/>
    <x v="1"/>
    <x v="0"/>
    <x v="1"/>
    <x v="0"/>
    <x v="0"/>
    <x v="2"/>
    <x v="2"/>
    <n v="10"/>
    <x v="11"/>
    <x v="2"/>
  </r>
  <r>
    <s v="010849"/>
    <x v="8"/>
    <d v="2016-07-14T00:00:00"/>
    <s v="10:12 AM"/>
    <s v="11:55 AM"/>
    <d v="1899-12-30T01:43:00"/>
    <x v="4"/>
    <s v="G"/>
    <x v="2"/>
    <x v="5"/>
    <x v="2"/>
    <x v="0"/>
    <x v="0"/>
    <x v="2"/>
    <x v="2"/>
    <n v="10"/>
    <x v="11"/>
    <x v="2"/>
  </r>
  <r>
    <s v="013024"/>
    <x v="9"/>
    <d v="2016-07-14T00:00:00"/>
    <s v="09:25 AM"/>
    <s v="09:52 AM"/>
    <d v="1899-12-30T00:27:00"/>
    <x v="3"/>
    <s v="C"/>
    <x v="2"/>
    <x v="0"/>
    <x v="3"/>
    <x v="0"/>
    <x v="0"/>
    <x v="2"/>
    <x v="2"/>
    <n v="9"/>
    <x v="6"/>
    <x v="2"/>
  </r>
  <r>
    <s v="013024"/>
    <x v="0"/>
    <d v="2016-07-15T00:00:00"/>
    <s v="02:03 PM"/>
    <s v="02:56 PM"/>
    <d v="1899-12-30T00:53:00"/>
    <x v="1"/>
    <s v="C"/>
    <x v="3"/>
    <x v="4"/>
    <x v="1"/>
    <x v="0"/>
    <x v="0"/>
    <x v="2"/>
    <x v="2"/>
    <n v="14"/>
    <x v="9"/>
    <x v="5"/>
  </r>
  <r>
    <s v="015300"/>
    <x v="1"/>
    <d v="2016-07-16T00:00:00"/>
    <s v="03:30 PM"/>
    <s v="04:00 PM"/>
    <d v="1899-12-30T00:30:00"/>
    <x v="0"/>
    <s v="F"/>
    <x v="3"/>
    <x v="4"/>
    <x v="3"/>
    <x v="0"/>
    <x v="0"/>
    <x v="2"/>
    <x v="2"/>
    <n v="15"/>
    <x v="2"/>
    <x v="3"/>
  </r>
  <r>
    <s v="015293"/>
    <x v="2"/>
    <d v="2016-07-18T00:00:00"/>
    <s v="01:55 PM"/>
    <s v="02:07 PM"/>
    <d v="1899-12-30T00:12:00"/>
    <x v="2"/>
    <s v="G"/>
    <x v="1"/>
    <x v="4"/>
    <x v="4"/>
    <x v="0"/>
    <x v="0"/>
    <x v="2"/>
    <x v="3"/>
    <n v="13"/>
    <x v="1"/>
    <x v="6"/>
  </r>
  <r>
    <s v="010849"/>
    <x v="3"/>
    <d v="2016-07-19T00:00:00"/>
    <s v="06:05 PM"/>
    <s v="06:34 PM"/>
    <d v="1899-12-30T00:29:00"/>
    <x v="4"/>
    <s v="F"/>
    <x v="0"/>
    <x v="2"/>
    <x v="4"/>
    <x v="0"/>
    <x v="0"/>
    <x v="2"/>
    <x v="3"/>
    <n v="18"/>
    <x v="10"/>
    <x v="0"/>
  </r>
  <r>
    <s v="009580"/>
    <x v="4"/>
    <d v="2016-07-19T00:00:00"/>
    <s v="07:16 PM"/>
    <s v="07:24 PM"/>
    <d v="1899-12-30T00:08:00"/>
    <x v="4"/>
    <s v="C"/>
    <x v="1"/>
    <x v="3"/>
    <x v="3"/>
    <x v="0"/>
    <x v="0"/>
    <x v="2"/>
    <x v="3"/>
    <n v="19"/>
    <x v="7"/>
    <x v="0"/>
  </r>
  <r>
    <s v="010849"/>
    <x v="5"/>
    <d v="2016-07-20T00:00:00"/>
    <s v="08:37 AM"/>
    <s v="10:04 AM"/>
    <d v="1899-12-30T01:27:00"/>
    <x v="3"/>
    <s v="A"/>
    <x v="1"/>
    <x v="2"/>
    <x v="5"/>
    <x v="0"/>
    <x v="0"/>
    <x v="2"/>
    <x v="3"/>
    <n v="8"/>
    <x v="4"/>
    <x v="1"/>
  </r>
  <r>
    <s v="010849"/>
    <x v="6"/>
    <d v="2016-07-20T00:00:00"/>
    <s v="09:00 PM"/>
    <s v="09:30 PM"/>
    <d v="1899-12-30T00:30:00"/>
    <x v="2"/>
    <s v="G"/>
    <x v="1"/>
    <x v="3"/>
    <x v="4"/>
    <x v="0"/>
    <x v="0"/>
    <x v="2"/>
    <x v="3"/>
    <n v="21"/>
    <x v="5"/>
    <x v="1"/>
  </r>
  <r>
    <s v="004693"/>
    <x v="7"/>
    <d v="2016-07-21T00:00:00"/>
    <s v="04:06 PM"/>
    <s v="04:25 PM"/>
    <d v="1899-12-30T00:19:00"/>
    <x v="0"/>
    <s v="F"/>
    <x v="0"/>
    <x v="4"/>
    <x v="4"/>
    <x v="0"/>
    <x v="0"/>
    <x v="2"/>
    <x v="3"/>
    <n v="16"/>
    <x v="13"/>
    <x v="2"/>
  </r>
  <r>
    <s v="010849"/>
    <x v="8"/>
    <d v="2016-07-21T00:00:00"/>
    <s v="01:12 AM"/>
    <s v="01:30 AM"/>
    <d v="1899-12-30T00:18:00"/>
    <x v="0"/>
    <s v="B"/>
    <x v="3"/>
    <x v="5"/>
    <x v="2"/>
    <x v="0"/>
    <x v="0"/>
    <x v="2"/>
    <x v="3"/>
    <n v="1"/>
    <x v="20"/>
    <x v="2"/>
  </r>
  <r>
    <s v="010849"/>
    <x v="9"/>
    <d v="2016-07-22T00:00:00"/>
    <s v="11:05 AM"/>
    <s v="11:29 AM"/>
    <d v="1899-12-30T00:24:00"/>
    <x v="4"/>
    <s v="B"/>
    <x v="2"/>
    <x v="1"/>
    <x v="3"/>
    <x v="0"/>
    <x v="0"/>
    <x v="2"/>
    <x v="3"/>
    <n v="11"/>
    <x v="8"/>
    <x v="5"/>
  </r>
  <r>
    <s v="015598"/>
    <x v="0"/>
    <d v="2016-07-22T00:00:00"/>
    <s v="07:24 PM"/>
    <s v="07:55 PM"/>
    <d v="1899-12-30T00:31:00"/>
    <x v="1"/>
    <s v="F"/>
    <x v="1"/>
    <x v="5"/>
    <x v="0"/>
    <x v="0"/>
    <x v="0"/>
    <x v="2"/>
    <x v="3"/>
    <n v="19"/>
    <x v="7"/>
    <x v="5"/>
  </r>
  <r>
    <s v="004693"/>
    <x v="1"/>
    <d v="2016-07-23T00:00:00"/>
    <s v="04:35 PM"/>
    <s v="04:46 PM"/>
    <d v="1899-12-30T00:11:00"/>
    <x v="3"/>
    <s v="F"/>
    <x v="0"/>
    <x v="3"/>
    <x v="0"/>
    <x v="0"/>
    <x v="0"/>
    <x v="2"/>
    <x v="3"/>
    <n v="16"/>
    <x v="13"/>
    <x v="3"/>
  </r>
  <r>
    <s v="010849"/>
    <x v="2"/>
    <d v="2016-07-24T00:00:00"/>
    <s v="06:40 PM"/>
    <s v="07:56 PM"/>
    <d v="1899-12-30T01:16:00"/>
    <x v="4"/>
    <s v="C"/>
    <x v="1"/>
    <x v="1"/>
    <x v="3"/>
    <x v="0"/>
    <x v="0"/>
    <x v="2"/>
    <x v="3"/>
    <n v="18"/>
    <x v="10"/>
    <x v="4"/>
  </r>
  <r>
    <s v="013024"/>
    <x v="3"/>
    <d v="2016-07-24T00:00:00"/>
    <s v="10:52 AM"/>
    <s v="11:52 AM"/>
    <d v="1899-12-30T01:00:00"/>
    <x v="0"/>
    <s v="E"/>
    <x v="1"/>
    <x v="2"/>
    <x v="3"/>
    <x v="0"/>
    <x v="0"/>
    <x v="2"/>
    <x v="3"/>
    <n v="10"/>
    <x v="11"/>
    <x v="4"/>
  </r>
  <r>
    <s v="015661"/>
    <x v="4"/>
    <d v="2016-07-24T00:00:00"/>
    <s v="05:07 PM"/>
    <s v="06:07 PM"/>
    <d v="1899-12-30T01:00:00"/>
    <x v="2"/>
    <s v="F"/>
    <x v="2"/>
    <x v="5"/>
    <x v="2"/>
    <x v="0"/>
    <x v="0"/>
    <x v="2"/>
    <x v="3"/>
    <n v="17"/>
    <x v="3"/>
    <x v="4"/>
  </r>
  <r>
    <s v="015385"/>
    <x v="5"/>
    <d v="2016-07-25T00:00:00"/>
    <s v="12:43 PM"/>
    <s v="01:19 PM"/>
    <d v="1899-12-30T00:36:00"/>
    <x v="3"/>
    <s v="G"/>
    <x v="1"/>
    <x v="3"/>
    <x v="3"/>
    <x v="0"/>
    <x v="0"/>
    <x v="2"/>
    <x v="4"/>
    <n v="12"/>
    <x v="0"/>
    <x v="6"/>
  </r>
  <r>
    <s v="015385"/>
    <x v="6"/>
    <d v="2016-07-25T00:00:00"/>
    <s v="04:16 PM"/>
    <s v="05:34 PM"/>
    <d v="1899-12-30T01:18:00"/>
    <x v="4"/>
    <s v="F"/>
    <x v="2"/>
    <x v="1"/>
    <x v="1"/>
    <x v="0"/>
    <x v="0"/>
    <x v="2"/>
    <x v="4"/>
    <n v="16"/>
    <x v="13"/>
    <x v="6"/>
  </r>
  <r>
    <s v="015661"/>
    <x v="7"/>
    <d v="2016-07-25T00:00:00"/>
    <s v="07:51 PM"/>
    <s v="08:08 PM"/>
    <d v="1899-12-30T00:17:00"/>
    <x v="0"/>
    <s v="A"/>
    <x v="1"/>
    <x v="5"/>
    <x v="1"/>
    <x v="0"/>
    <x v="0"/>
    <x v="2"/>
    <x v="4"/>
    <n v="19"/>
    <x v="7"/>
    <x v="6"/>
  </r>
  <r>
    <s v="015386"/>
    <x v="8"/>
    <d v="2016-07-27T00:00:00"/>
    <s v="09:51 AM"/>
    <s v="09:57 AM"/>
    <d v="1899-12-30T00:06:00"/>
    <x v="3"/>
    <s v="G"/>
    <x v="1"/>
    <x v="0"/>
    <x v="0"/>
    <x v="0"/>
    <x v="0"/>
    <x v="2"/>
    <x v="4"/>
    <n v="9"/>
    <x v="6"/>
    <x v="1"/>
  </r>
  <r>
    <s v="010849"/>
    <x v="9"/>
    <d v="2016-07-28T00:00:00"/>
    <s v="03:39 PM"/>
    <s v="04:45 PM"/>
    <d v="1899-12-30T01:06:00"/>
    <x v="0"/>
    <s v="B"/>
    <x v="1"/>
    <x v="3"/>
    <x v="0"/>
    <x v="0"/>
    <x v="0"/>
    <x v="2"/>
    <x v="4"/>
    <n v="15"/>
    <x v="2"/>
    <x v="2"/>
  </r>
  <r>
    <s v="015386"/>
    <x v="0"/>
    <d v="2016-07-29T00:00:00"/>
    <s v="07:29 AM"/>
    <s v="07:49 AM"/>
    <d v="1899-12-30T00:20:00"/>
    <x v="0"/>
    <s v="D"/>
    <x v="1"/>
    <x v="4"/>
    <x v="3"/>
    <x v="0"/>
    <x v="0"/>
    <x v="2"/>
    <x v="4"/>
    <n v="7"/>
    <x v="14"/>
    <x v="5"/>
  </r>
  <r>
    <s v="015300"/>
    <x v="1"/>
    <d v="2016-07-30T00:00:00"/>
    <s v="03:03 PM"/>
    <s v="03:11 PM"/>
    <d v="1899-12-30T00:08:00"/>
    <x v="4"/>
    <s v="C"/>
    <x v="1"/>
    <x v="0"/>
    <x v="0"/>
    <x v="0"/>
    <x v="0"/>
    <x v="2"/>
    <x v="4"/>
    <n v="15"/>
    <x v="2"/>
    <x v="3"/>
  </r>
  <r>
    <s v="014912"/>
    <x v="2"/>
    <d v="2016-07-31T00:00:00"/>
    <s v="04:10 PM"/>
    <s v="04:18 PM"/>
    <d v="1899-12-30T00:08:00"/>
    <x v="2"/>
    <s v="C"/>
    <x v="1"/>
    <x v="1"/>
    <x v="3"/>
    <x v="0"/>
    <x v="0"/>
    <x v="2"/>
    <x v="4"/>
    <n v="16"/>
    <x v="13"/>
    <x v="4"/>
  </r>
  <r>
    <s v="010849"/>
    <x v="3"/>
    <d v="2016-08-02T00:00:00"/>
    <s v="01:31 PM"/>
    <s v="01:38 PM"/>
    <d v="1899-12-30T00:07:00"/>
    <x v="1"/>
    <s v="F"/>
    <x v="1"/>
    <x v="2"/>
    <x v="0"/>
    <x v="0"/>
    <x v="1"/>
    <x v="2"/>
    <x v="5"/>
    <n v="13"/>
    <x v="1"/>
    <x v="0"/>
  </r>
  <r>
    <s v="014419"/>
    <x v="4"/>
    <d v="2016-08-02T00:00:00"/>
    <s v="10:55 AM"/>
    <s v="11:32 AM"/>
    <d v="1899-12-30T00:37:00"/>
    <x v="1"/>
    <s v="G"/>
    <x v="0"/>
    <x v="1"/>
    <x v="2"/>
    <x v="0"/>
    <x v="1"/>
    <x v="2"/>
    <x v="5"/>
    <n v="10"/>
    <x v="11"/>
    <x v="0"/>
  </r>
  <r>
    <s v="010849"/>
    <x v="5"/>
    <d v="2016-08-03T00:00:00"/>
    <s v="02:09 PM"/>
    <s v="02:19 PM"/>
    <d v="1899-12-30T00:10:00"/>
    <x v="3"/>
    <s v="B"/>
    <x v="0"/>
    <x v="3"/>
    <x v="2"/>
    <x v="0"/>
    <x v="1"/>
    <x v="2"/>
    <x v="5"/>
    <n v="14"/>
    <x v="9"/>
    <x v="1"/>
  </r>
  <r>
    <s v="010849"/>
    <x v="6"/>
    <d v="2016-08-04T00:00:00"/>
    <s v="01:12 PM"/>
    <s v="01:34 PM"/>
    <d v="1899-12-30T00:22:00"/>
    <x v="3"/>
    <s v="G"/>
    <x v="3"/>
    <x v="3"/>
    <x v="4"/>
    <x v="0"/>
    <x v="1"/>
    <x v="2"/>
    <x v="5"/>
    <n v="13"/>
    <x v="1"/>
    <x v="2"/>
  </r>
  <r>
    <s v="015385"/>
    <x v="7"/>
    <d v="2016-08-04T00:00:00"/>
    <s v="08:05 PM"/>
    <s v="08:16 PM"/>
    <d v="1899-12-30T00:11:00"/>
    <x v="0"/>
    <s v="G"/>
    <x v="2"/>
    <x v="1"/>
    <x v="2"/>
    <x v="0"/>
    <x v="1"/>
    <x v="2"/>
    <x v="5"/>
    <n v="20"/>
    <x v="16"/>
    <x v="2"/>
  </r>
  <r>
    <s v="006743"/>
    <x v="8"/>
    <d v="2016-08-05T00:00:00"/>
    <s v="11:02 AM"/>
    <s v="11:25 AM"/>
    <d v="1899-12-30T00:23:00"/>
    <x v="4"/>
    <s v="B"/>
    <x v="1"/>
    <x v="4"/>
    <x v="5"/>
    <x v="0"/>
    <x v="1"/>
    <x v="2"/>
    <x v="5"/>
    <n v="11"/>
    <x v="8"/>
    <x v="5"/>
  </r>
  <r>
    <s v="010849"/>
    <x v="9"/>
    <d v="2016-08-05T00:00:00"/>
    <s v="12:24 PM"/>
    <s v="12:32 PM"/>
    <d v="1899-12-30T00:08:00"/>
    <x v="4"/>
    <s v="F"/>
    <x v="1"/>
    <x v="1"/>
    <x v="3"/>
    <x v="0"/>
    <x v="1"/>
    <x v="2"/>
    <x v="5"/>
    <n v="12"/>
    <x v="0"/>
    <x v="5"/>
  </r>
  <r>
    <s v="013641"/>
    <x v="0"/>
    <d v="2016-08-05T00:00:00"/>
    <s v="11:02 AM"/>
    <s v="11:25 AM"/>
    <d v="1899-12-30T00:23:00"/>
    <x v="4"/>
    <s v="F"/>
    <x v="2"/>
    <x v="1"/>
    <x v="4"/>
    <x v="0"/>
    <x v="1"/>
    <x v="2"/>
    <x v="5"/>
    <n v="11"/>
    <x v="8"/>
    <x v="5"/>
  </r>
  <r>
    <s v="010849"/>
    <x v="1"/>
    <d v="2016-08-07T00:00:00"/>
    <s v="01:05 PM"/>
    <s v="01:35 PM"/>
    <d v="1899-12-30T00:30:00"/>
    <x v="3"/>
    <s v="D"/>
    <x v="1"/>
    <x v="4"/>
    <x v="1"/>
    <x v="0"/>
    <x v="1"/>
    <x v="2"/>
    <x v="5"/>
    <n v="13"/>
    <x v="1"/>
    <x v="4"/>
  </r>
  <r>
    <s v="010849"/>
    <x v="2"/>
    <d v="2016-08-07T00:00:00"/>
    <s v="11:05 AM"/>
    <s v="11:19 AM"/>
    <d v="1899-12-30T00:14:00"/>
    <x v="1"/>
    <s v="C"/>
    <x v="1"/>
    <x v="1"/>
    <x v="3"/>
    <x v="0"/>
    <x v="1"/>
    <x v="2"/>
    <x v="5"/>
    <n v="11"/>
    <x v="8"/>
    <x v="4"/>
  </r>
  <r>
    <s v="014912"/>
    <x v="3"/>
    <d v="2016-08-09T00:00:00"/>
    <s v="09:37 AM"/>
    <s v="09:52 AM"/>
    <d v="1899-12-30T00:15:00"/>
    <x v="4"/>
    <s v="F"/>
    <x v="3"/>
    <x v="5"/>
    <x v="0"/>
    <x v="0"/>
    <x v="1"/>
    <x v="2"/>
    <x v="6"/>
    <n v="9"/>
    <x v="6"/>
    <x v="0"/>
  </r>
  <r>
    <s v="015475"/>
    <x v="4"/>
    <d v="2016-08-09T00:00:00"/>
    <s v="02:34 PM"/>
    <s v="03:26 PM"/>
    <d v="1899-12-30T00:52:00"/>
    <x v="0"/>
    <s v="A"/>
    <x v="2"/>
    <x v="5"/>
    <x v="3"/>
    <x v="0"/>
    <x v="1"/>
    <x v="2"/>
    <x v="6"/>
    <n v="14"/>
    <x v="9"/>
    <x v="0"/>
  </r>
  <r>
    <s v="006743"/>
    <x v="5"/>
    <d v="2016-08-10T00:00:00"/>
    <s v="12:45 PM"/>
    <s v="01:10 PM"/>
    <d v="1899-12-30T00:25:00"/>
    <x v="1"/>
    <s v="C"/>
    <x v="0"/>
    <x v="5"/>
    <x v="5"/>
    <x v="0"/>
    <x v="1"/>
    <x v="2"/>
    <x v="6"/>
    <n v="12"/>
    <x v="0"/>
    <x v="1"/>
  </r>
  <r>
    <s v="006743"/>
    <x v="6"/>
    <d v="2016-08-10T00:00:00"/>
    <s v="08:10 PM"/>
    <s v="08:45 PM"/>
    <d v="1899-12-30T00:35:00"/>
    <x v="2"/>
    <s v="A"/>
    <x v="2"/>
    <x v="4"/>
    <x v="5"/>
    <x v="0"/>
    <x v="1"/>
    <x v="2"/>
    <x v="6"/>
    <n v="20"/>
    <x v="16"/>
    <x v="1"/>
  </r>
  <r>
    <s v="015386"/>
    <x v="7"/>
    <d v="2016-08-11T00:00:00"/>
    <s v="07:13 AM"/>
    <s v="07:47 AM"/>
    <d v="1899-12-30T00:34:00"/>
    <x v="4"/>
    <s v="C"/>
    <x v="2"/>
    <x v="0"/>
    <x v="0"/>
    <x v="0"/>
    <x v="1"/>
    <x v="2"/>
    <x v="6"/>
    <n v="7"/>
    <x v="14"/>
    <x v="2"/>
  </r>
  <r>
    <s v="014912"/>
    <x v="8"/>
    <d v="2016-08-13T00:00:00"/>
    <s v="09:49 AM"/>
    <s v="10:06 AM"/>
    <d v="1899-12-30T00:17:00"/>
    <x v="2"/>
    <s v="B"/>
    <x v="0"/>
    <x v="3"/>
    <x v="3"/>
    <x v="0"/>
    <x v="1"/>
    <x v="2"/>
    <x v="6"/>
    <n v="9"/>
    <x v="6"/>
    <x v="3"/>
  </r>
  <r>
    <s v="016108"/>
    <x v="9"/>
    <d v="2016-08-13T00:00:00"/>
    <s v="02:46 PM"/>
    <s v="04:23 PM"/>
    <d v="1899-12-30T01:37:00"/>
    <x v="2"/>
    <s v="F"/>
    <x v="1"/>
    <x v="4"/>
    <x v="1"/>
    <x v="0"/>
    <x v="1"/>
    <x v="2"/>
    <x v="6"/>
    <n v="14"/>
    <x v="9"/>
    <x v="3"/>
  </r>
  <r>
    <s v="015386"/>
    <x v="0"/>
    <d v="2016-08-15T00:00:00"/>
    <s v="08:15 AM"/>
    <s v="08:46 AM"/>
    <d v="1899-12-30T00:31:00"/>
    <x v="4"/>
    <s v="A"/>
    <x v="2"/>
    <x v="3"/>
    <x v="1"/>
    <x v="0"/>
    <x v="1"/>
    <x v="2"/>
    <x v="7"/>
    <n v="8"/>
    <x v="4"/>
    <x v="6"/>
  </r>
  <r>
    <s v="015386"/>
    <x v="1"/>
    <d v="2016-08-15T00:00:00"/>
    <s v="09:04 AM"/>
    <s v="09:49 AM"/>
    <d v="1899-12-30T00:45:00"/>
    <x v="3"/>
    <s v="D"/>
    <x v="3"/>
    <x v="2"/>
    <x v="3"/>
    <x v="0"/>
    <x v="1"/>
    <x v="2"/>
    <x v="7"/>
    <n v="9"/>
    <x v="6"/>
    <x v="6"/>
  </r>
  <r>
    <s v="014419"/>
    <x v="2"/>
    <d v="2016-08-15T00:00:00"/>
    <s v="12:56 PM"/>
    <s v="01:31 PM"/>
    <d v="1899-12-30T00:35:00"/>
    <x v="2"/>
    <s v="D"/>
    <x v="0"/>
    <x v="0"/>
    <x v="1"/>
    <x v="0"/>
    <x v="1"/>
    <x v="2"/>
    <x v="7"/>
    <n v="12"/>
    <x v="0"/>
    <x v="6"/>
  </r>
  <r>
    <s v="016108"/>
    <x v="3"/>
    <d v="2016-08-16T00:00:00"/>
    <s v="01:39 PM"/>
    <s v="02:31 PM"/>
    <d v="1899-12-30T00:52:00"/>
    <x v="2"/>
    <s v="F"/>
    <x v="2"/>
    <x v="0"/>
    <x v="0"/>
    <x v="0"/>
    <x v="1"/>
    <x v="2"/>
    <x v="7"/>
    <n v="13"/>
    <x v="1"/>
    <x v="0"/>
  </r>
  <r>
    <s v="015661"/>
    <x v="4"/>
    <d v="2016-08-16T00:00:00"/>
    <s v="05:38 PM"/>
    <s v="06:10 PM"/>
    <d v="1899-12-30T00:32:00"/>
    <x v="2"/>
    <s v="B"/>
    <x v="3"/>
    <x v="3"/>
    <x v="1"/>
    <x v="0"/>
    <x v="1"/>
    <x v="2"/>
    <x v="7"/>
    <n v="17"/>
    <x v="3"/>
    <x v="0"/>
  </r>
  <r>
    <s v="014912"/>
    <x v="5"/>
    <d v="2016-08-17T00:00:00"/>
    <s v="10:43 AM"/>
    <s v="11:10 AM"/>
    <d v="1899-12-30T00:27:00"/>
    <x v="1"/>
    <s v="F"/>
    <x v="3"/>
    <x v="3"/>
    <x v="3"/>
    <x v="0"/>
    <x v="1"/>
    <x v="2"/>
    <x v="7"/>
    <n v="10"/>
    <x v="11"/>
    <x v="1"/>
  </r>
  <r>
    <s v="015386"/>
    <x v="6"/>
    <d v="2016-08-17T00:00:00"/>
    <s v="01:10 PM"/>
    <s v="01:35 PM"/>
    <d v="1899-12-30T00:25:00"/>
    <x v="4"/>
    <s v="E"/>
    <x v="3"/>
    <x v="0"/>
    <x v="3"/>
    <x v="0"/>
    <x v="1"/>
    <x v="2"/>
    <x v="7"/>
    <n v="13"/>
    <x v="1"/>
    <x v="1"/>
  </r>
  <r>
    <s v="004693"/>
    <x v="7"/>
    <d v="2016-08-17T00:00:00"/>
    <s v="12:55 PM"/>
    <s v="01:30 PM"/>
    <d v="1899-12-30T00:35:00"/>
    <x v="0"/>
    <s v="A"/>
    <x v="3"/>
    <x v="5"/>
    <x v="2"/>
    <x v="0"/>
    <x v="1"/>
    <x v="2"/>
    <x v="7"/>
    <n v="12"/>
    <x v="0"/>
    <x v="1"/>
  </r>
  <r>
    <s v="015661"/>
    <x v="8"/>
    <d v="2016-08-17T00:00:00"/>
    <s v="03:30 PM"/>
    <s v="03:53 PM"/>
    <d v="1899-12-30T00:23:00"/>
    <x v="2"/>
    <s v="E"/>
    <x v="3"/>
    <x v="3"/>
    <x v="2"/>
    <x v="0"/>
    <x v="1"/>
    <x v="2"/>
    <x v="7"/>
    <n v="15"/>
    <x v="2"/>
    <x v="1"/>
  </r>
  <r>
    <s v="015661"/>
    <x v="9"/>
    <d v="2016-08-17T00:00:00"/>
    <s v="07:37 PM"/>
    <s v="07:57 PM"/>
    <d v="1899-12-30T00:20:00"/>
    <x v="1"/>
    <s v="C"/>
    <x v="2"/>
    <x v="1"/>
    <x v="5"/>
    <x v="0"/>
    <x v="1"/>
    <x v="2"/>
    <x v="7"/>
    <n v="19"/>
    <x v="7"/>
    <x v="1"/>
  </r>
  <r>
    <s v="015481"/>
    <x v="0"/>
    <d v="2016-08-18T00:00:00"/>
    <s v="07:13 AM"/>
    <s v="07:16 AM"/>
    <d v="1899-12-30T00:03:00"/>
    <x v="0"/>
    <s v="A"/>
    <x v="1"/>
    <x v="1"/>
    <x v="0"/>
    <x v="0"/>
    <x v="1"/>
    <x v="2"/>
    <x v="7"/>
    <n v="7"/>
    <x v="14"/>
    <x v="2"/>
  </r>
  <r>
    <s v="004693"/>
    <x v="1"/>
    <d v="2016-08-19T00:00:00"/>
    <s v="02:58 PM"/>
    <s v="03:21 PM"/>
    <d v="1899-12-30T00:23:00"/>
    <x v="0"/>
    <s v="G"/>
    <x v="0"/>
    <x v="0"/>
    <x v="0"/>
    <x v="0"/>
    <x v="1"/>
    <x v="2"/>
    <x v="7"/>
    <n v="14"/>
    <x v="9"/>
    <x v="5"/>
  </r>
  <r>
    <s v="015300"/>
    <x v="2"/>
    <d v="2016-08-21T00:00:00"/>
    <s v="06:46 PM"/>
    <s v="06:58 PM"/>
    <d v="1899-12-30T00:12:00"/>
    <x v="3"/>
    <s v="C"/>
    <x v="3"/>
    <x v="1"/>
    <x v="0"/>
    <x v="0"/>
    <x v="1"/>
    <x v="2"/>
    <x v="7"/>
    <n v="18"/>
    <x v="10"/>
    <x v="4"/>
  </r>
  <r>
    <s v="004693"/>
    <x v="3"/>
    <d v="2016-08-21T00:00:00"/>
    <s v="04:22 PM"/>
    <s v="04:44 PM"/>
    <d v="1899-12-30T00:22:00"/>
    <x v="1"/>
    <s v="A"/>
    <x v="2"/>
    <x v="4"/>
    <x v="5"/>
    <x v="0"/>
    <x v="1"/>
    <x v="2"/>
    <x v="7"/>
    <n v="16"/>
    <x v="13"/>
    <x v="4"/>
  </r>
  <r>
    <s v="016108"/>
    <x v="4"/>
    <d v="2016-08-21T00:00:00"/>
    <s v="04:47 PM"/>
    <s v="05:12 PM"/>
    <d v="1899-12-30T00:25:00"/>
    <x v="3"/>
    <s v="E"/>
    <x v="0"/>
    <x v="3"/>
    <x v="1"/>
    <x v="0"/>
    <x v="1"/>
    <x v="2"/>
    <x v="7"/>
    <n v="16"/>
    <x v="13"/>
    <x v="4"/>
  </r>
  <r>
    <s v="015681"/>
    <x v="5"/>
    <d v="2016-08-22T00:00:00"/>
    <s v="03:36 PM"/>
    <s v="04:18 PM"/>
    <d v="1899-12-30T00:42:00"/>
    <x v="1"/>
    <s v="F"/>
    <x v="1"/>
    <x v="5"/>
    <x v="4"/>
    <x v="0"/>
    <x v="1"/>
    <x v="2"/>
    <x v="8"/>
    <n v="15"/>
    <x v="2"/>
    <x v="6"/>
  </r>
  <r>
    <s v="015386"/>
    <x v="6"/>
    <d v="2016-08-24T00:00:00"/>
    <s v="08:06 AM"/>
    <s v="08:48 AM"/>
    <d v="1899-12-30T00:42:00"/>
    <x v="3"/>
    <s v="C"/>
    <x v="0"/>
    <x v="5"/>
    <x v="1"/>
    <x v="0"/>
    <x v="1"/>
    <x v="2"/>
    <x v="8"/>
    <n v="8"/>
    <x v="4"/>
    <x v="1"/>
  </r>
  <r>
    <s v="015860"/>
    <x v="7"/>
    <d v="2016-08-24T00:00:00"/>
    <s v="01:31 PM"/>
    <s v="02:04 PM"/>
    <d v="1899-12-30T00:33:00"/>
    <x v="3"/>
    <s v="G"/>
    <x v="1"/>
    <x v="4"/>
    <x v="3"/>
    <x v="0"/>
    <x v="1"/>
    <x v="2"/>
    <x v="8"/>
    <n v="13"/>
    <x v="1"/>
    <x v="1"/>
  </r>
  <r>
    <s v="016108"/>
    <x v="8"/>
    <d v="2016-08-25T00:00:00"/>
    <s v="01:36 PM"/>
    <s v="02:08 PM"/>
    <d v="1899-12-30T00:32:00"/>
    <x v="2"/>
    <s v="G"/>
    <x v="1"/>
    <x v="1"/>
    <x v="0"/>
    <x v="0"/>
    <x v="1"/>
    <x v="2"/>
    <x v="8"/>
    <n v="13"/>
    <x v="1"/>
    <x v="2"/>
  </r>
  <r>
    <s v="006743"/>
    <x v="9"/>
    <d v="2016-08-27T00:00:00"/>
    <s v="11:33 AM"/>
    <s v="12:01 PM"/>
    <d v="1899-12-30T00:28:00"/>
    <x v="0"/>
    <s v="D"/>
    <x v="3"/>
    <x v="1"/>
    <x v="0"/>
    <x v="0"/>
    <x v="1"/>
    <x v="2"/>
    <x v="8"/>
    <n v="11"/>
    <x v="8"/>
    <x v="3"/>
  </r>
  <r>
    <s v="014912"/>
    <x v="0"/>
    <d v="2016-09-01T00:00:00"/>
    <s v="01:28 PM"/>
    <s v="01:37 PM"/>
    <d v="1899-12-30T00:09:00"/>
    <x v="3"/>
    <s v="A"/>
    <x v="1"/>
    <x v="1"/>
    <x v="5"/>
    <x v="0"/>
    <x v="2"/>
    <x v="2"/>
    <x v="9"/>
    <n v="13"/>
    <x v="1"/>
    <x v="2"/>
  </r>
  <r>
    <s v="015300"/>
    <x v="1"/>
    <d v="2016-09-01T00:00:00"/>
    <s v="07:26 AM"/>
    <s v="07:35 AM"/>
    <d v="1899-12-30T00:09:00"/>
    <x v="2"/>
    <s v="D"/>
    <x v="1"/>
    <x v="1"/>
    <x v="4"/>
    <x v="0"/>
    <x v="2"/>
    <x v="2"/>
    <x v="9"/>
    <n v="7"/>
    <x v="14"/>
    <x v="2"/>
  </r>
  <r>
    <s v="015385"/>
    <x v="2"/>
    <d v="2016-09-03T00:00:00"/>
    <s v="07:33 PM"/>
    <s v="07:58 PM"/>
    <d v="1899-12-30T00:25:00"/>
    <x v="0"/>
    <s v="B"/>
    <x v="2"/>
    <x v="0"/>
    <x v="0"/>
    <x v="0"/>
    <x v="2"/>
    <x v="2"/>
    <x v="9"/>
    <n v="19"/>
    <x v="7"/>
    <x v="3"/>
  </r>
  <r>
    <s v="015300"/>
    <x v="3"/>
    <d v="2016-09-05T00:00:00"/>
    <s v="10:35 AM"/>
    <s v="11:10 AM"/>
    <d v="1899-12-30T00:35:00"/>
    <x v="1"/>
    <s v="G"/>
    <x v="3"/>
    <x v="0"/>
    <x v="5"/>
    <x v="0"/>
    <x v="2"/>
    <x v="2"/>
    <x v="10"/>
    <n v="10"/>
    <x v="11"/>
    <x v="6"/>
  </r>
  <r>
    <s v="015300"/>
    <x v="4"/>
    <d v="2016-09-05T00:00:00"/>
    <s v="04:48 PM"/>
    <s v="05:25 PM"/>
    <d v="1899-12-30T00:37:00"/>
    <x v="3"/>
    <s v="F"/>
    <x v="0"/>
    <x v="3"/>
    <x v="2"/>
    <x v="0"/>
    <x v="2"/>
    <x v="2"/>
    <x v="10"/>
    <n v="16"/>
    <x v="13"/>
    <x v="6"/>
  </r>
  <r>
    <s v="013641"/>
    <x v="5"/>
    <d v="2016-09-05T00:00:00"/>
    <s v="07:35 PM"/>
    <s v="08:37 PM"/>
    <d v="1899-12-30T01:02:00"/>
    <x v="4"/>
    <s v="G"/>
    <x v="3"/>
    <x v="1"/>
    <x v="0"/>
    <x v="0"/>
    <x v="2"/>
    <x v="2"/>
    <x v="10"/>
    <n v="19"/>
    <x v="7"/>
    <x v="6"/>
  </r>
  <r>
    <s v="015385"/>
    <x v="6"/>
    <d v="2016-09-05T00:00:00"/>
    <s v="07:45 PM"/>
    <s v="08:19 PM"/>
    <d v="1899-12-30T00:34:00"/>
    <x v="4"/>
    <s v="E"/>
    <x v="2"/>
    <x v="2"/>
    <x v="1"/>
    <x v="0"/>
    <x v="2"/>
    <x v="2"/>
    <x v="10"/>
    <n v="19"/>
    <x v="7"/>
    <x v="6"/>
  </r>
  <r>
    <s v="015385"/>
    <x v="7"/>
    <d v="2016-09-05T00:00:00"/>
    <s v="09:21 PM"/>
    <s v="09:45 PM"/>
    <d v="1899-12-30T00:24:00"/>
    <x v="1"/>
    <s v="D"/>
    <x v="1"/>
    <x v="1"/>
    <x v="2"/>
    <x v="0"/>
    <x v="2"/>
    <x v="2"/>
    <x v="10"/>
    <n v="21"/>
    <x v="5"/>
    <x v="6"/>
  </r>
  <r>
    <s v="014419"/>
    <x v="8"/>
    <d v="2016-09-06T00:00:00"/>
    <s v="01:03 PM"/>
    <s v="01:34 PM"/>
    <d v="1899-12-30T00:31:00"/>
    <x v="4"/>
    <s v="D"/>
    <x v="3"/>
    <x v="5"/>
    <x v="5"/>
    <x v="0"/>
    <x v="2"/>
    <x v="2"/>
    <x v="10"/>
    <n v="13"/>
    <x v="1"/>
    <x v="0"/>
  </r>
  <r>
    <s v="016099"/>
    <x v="9"/>
    <d v="2016-09-12T00:00:00"/>
    <s v="11:20 AM"/>
    <s v="11:28 AM"/>
    <d v="1899-12-30T00:08:00"/>
    <x v="0"/>
    <s v="D"/>
    <x v="2"/>
    <x v="1"/>
    <x v="5"/>
    <x v="0"/>
    <x v="2"/>
    <x v="2"/>
    <x v="11"/>
    <n v="11"/>
    <x v="8"/>
    <x v="6"/>
  </r>
  <r>
    <s v="015385"/>
    <x v="0"/>
    <d v="2016-09-12T00:00:00"/>
    <s v="09:21 PM"/>
    <s v="10:05 PM"/>
    <d v="1899-12-30T00:44:00"/>
    <x v="1"/>
    <s v="E"/>
    <x v="0"/>
    <x v="3"/>
    <x v="5"/>
    <x v="0"/>
    <x v="2"/>
    <x v="2"/>
    <x v="11"/>
    <n v="21"/>
    <x v="5"/>
    <x v="6"/>
  </r>
  <r>
    <s v="014419"/>
    <x v="1"/>
    <d v="2016-09-12T00:00:00"/>
    <s v="10:45 AM"/>
    <s v="11:04 AM"/>
    <d v="1899-12-30T00:19:00"/>
    <x v="1"/>
    <s v="B"/>
    <x v="3"/>
    <x v="1"/>
    <x v="5"/>
    <x v="0"/>
    <x v="2"/>
    <x v="2"/>
    <x v="11"/>
    <n v="10"/>
    <x v="11"/>
    <x v="6"/>
  </r>
  <r>
    <s v="016099"/>
    <x v="2"/>
    <d v="2016-09-13T00:00:00"/>
    <s v="12:55 PM"/>
    <s v="01:28 PM"/>
    <d v="1899-12-30T00:33:00"/>
    <x v="0"/>
    <s v="B"/>
    <x v="3"/>
    <x v="2"/>
    <x v="0"/>
    <x v="0"/>
    <x v="2"/>
    <x v="2"/>
    <x v="11"/>
    <n v="12"/>
    <x v="0"/>
    <x v="0"/>
  </r>
  <r>
    <s v="015293"/>
    <x v="3"/>
    <d v="2016-09-13T00:00:00"/>
    <s v="04:27 PM"/>
    <s v="04:39 PM"/>
    <d v="1899-12-30T00:12:00"/>
    <x v="3"/>
    <s v="D"/>
    <x v="3"/>
    <x v="1"/>
    <x v="4"/>
    <x v="0"/>
    <x v="2"/>
    <x v="2"/>
    <x v="11"/>
    <n v="16"/>
    <x v="13"/>
    <x v="0"/>
  </r>
  <r>
    <s v="015385"/>
    <x v="4"/>
    <d v="2016-09-13T00:00:00"/>
    <s v="03:40 PM"/>
    <s v="04:27 PM"/>
    <d v="1899-12-30T00:47:00"/>
    <x v="0"/>
    <s v="F"/>
    <x v="2"/>
    <x v="3"/>
    <x v="4"/>
    <x v="0"/>
    <x v="2"/>
    <x v="2"/>
    <x v="11"/>
    <n v="15"/>
    <x v="2"/>
    <x v="0"/>
  </r>
  <r>
    <s v="015661"/>
    <x v="5"/>
    <d v="2016-09-13T00:00:00"/>
    <s v="04:26 PM"/>
    <s v="04:50 PM"/>
    <d v="1899-12-30T00:24:00"/>
    <x v="1"/>
    <s v="B"/>
    <x v="2"/>
    <x v="5"/>
    <x v="0"/>
    <x v="0"/>
    <x v="2"/>
    <x v="2"/>
    <x v="11"/>
    <n v="16"/>
    <x v="13"/>
    <x v="0"/>
  </r>
  <r>
    <s v="015385"/>
    <x v="6"/>
    <d v="2016-09-14T00:00:00"/>
    <s v="12:57 PM"/>
    <s v="01:37 PM"/>
    <d v="1899-12-30T00:40:00"/>
    <x v="3"/>
    <s v="E"/>
    <x v="0"/>
    <x v="0"/>
    <x v="1"/>
    <x v="0"/>
    <x v="2"/>
    <x v="2"/>
    <x v="11"/>
    <n v="12"/>
    <x v="0"/>
    <x v="1"/>
  </r>
  <r>
    <s v="014912"/>
    <x v="7"/>
    <d v="2016-09-15T00:00:00"/>
    <s v="10:59 AM"/>
    <s v="11:06 AM"/>
    <d v="1899-12-30T00:07:00"/>
    <x v="1"/>
    <s v="E"/>
    <x v="2"/>
    <x v="4"/>
    <x v="0"/>
    <x v="0"/>
    <x v="2"/>
    <x v="2"/>
    <x v="11"/>
    <n v="10"/>
    <x v="11"/>
    <x v="2"/>
  </r>
  <r>
    <s v="015300"/>
    <x v="8"/>
    <d v="2016-09-15T00:00:00"/>
    <s v="07:41 AM"/>
    <s v="07:50 AM"/>
    <d v="1899-12-30T00:09:00"/>
    <x v="4"/>
    <s v="F"/>
    <x v="2"/>
    <x v="0"/>
    <x v="3"/>
    <x v="0"/>
    <x v="2"/>
    <x v="2"/>
    <x v="11"/>
    <n v="7"/>
    <x v="14"/>
    <x v="2"/>
  </r>
  <r>
    <s v="015385"/>
    <x v="9"/>
    <d v="2016-09-15T00:00:00"/>
    <s v="09:52 AM"/>
    <s v="10:05 AM"/>
    <d v="1899-12-30T00:13:00"/>
    <x v="3"/>
    <s v="C"/>
    <x v="1"/>
    <x v="4"/>
    <x v="4"/>
    <x v="0"/>
    <x v="2"/>
    <x v="2"/>
    <x v="11"/>
    <n v="9"/>
    <x v="6"/>
    <x v="2"/>
  </r>
  <r>
    <s v="015661"/>
    <x v="0"/>
    <d v="2016-09-15T00:00:00"/>
    <s v="04:45 PM"/>
    <s v="04:56 PM"/>
    <d v="1899-12-30T00:11:00"/>
    <x v="2"/>
    <s v="D"/>
    <x v="0"/>
    <x v="0"/>
    <x v="5"/>
    <x v="0"/>
    <x v="2"/>
    <x v="2"/>
    <x v="11"/>
    <n v="16"/>
    <x v="13"/>
    <x v="2"/>
  </r>
  <r>
    <s v="015661"/>
    <x v="1"/>
    <d v="2016-09-16T00:00:00"/>
    <s v="02:38 PM"/>
    <s v="03:03 PM"/>
    <d v="1899-12-30T00:25:00"/>
    <x v="2"/>
    <s v="F"/>
    <x v="1"/>
    <x v="0"/>
    <x v="1"/>
    <x v="0"/>
    <x v="2"/>
    <x v="2"/>
    <x v="11"/>
    <n v="14"/>
    <x v="9"/>
    <x v="5"/>
  </r>
  <r>
    <s v="014419"/>
    <x v="2"/>
    <d v="2016-09-16T00:00:00"/>
    <s v="07:49 AM"/>
    <s v="08:08 AM"/>
    <d v="1899-12-30T00:19:00"/>
    <x v="0"/>
    <s v="D"/>
    <x v="3"/>
    <x v="2"/>
    <x v="3"/>
    <x v="0"/>
    <x v="2"/>
    <x v="2"/>
    <x v="11"/>
    <n v="7"/>
    <x v="14"/>
    <x v="5"/>
  </r>
  <r>
    <s v="015661"/>
    <x v="3"/>
    <d v="2016-09-17T00:00:00"/>
    <s v="04:34 PM"/>
    <s v="06:06 PM"/>
    <d v="1899-12-30T01:32:00"/>
    <x v="4"/>
    <s v="C"/>
    <x v="0"/>
    <x v="2"/>
    <x v="5"/>
    <x v="0"/>
    <x v="2"/>
    <x v="2"/>
    <x v="11"/>
    <n v="16"/>
    <x v="13"/>
    <x v="3"/>
  </r>
  <r>
    <s v="015300"/>
    <x v="4"/>
    <d v="2016-09-19T00:00:00"/>
    <s v="10:25 AM"/>
    <s v="10:26 AM"/>
    <d v="1899-12-30T00:01:00"/>
    <x v="4"/>
    <s v="B"/>
    <x v="2"/>
    <x v="3"/>
    <x v="2"/>
    <x v="0"/>
    <x v="2"/>
    <x v="2"/>
    <x v="12"/>
    <n v="10"/>
    <x v="11"/>
    <x v="6"/>
  </r>
  <r>
    <s v="004693"/>
    <x v="5"/>
    <d v="2016-09-19T00:00:00"/>
    <s v="06:10 PM"/>
    <s v="06:39 PM"/>
    <d v="1899-12-30T00:29:00"/>
    <x v="0"/>
    <s v="D"/>
    <x v="3"/>
    <x v="4"/>
    <x v="5"/>
    <x v="0"/>
    <x v="2"/>
    <x v="2"/>
    <x v="12"/>
    <n v="18"/>
    <x v="10"/>
    <x v="6"/>
  </r>
  <r>
    <s v="004693"/>
    <x v="6"/>
    <d v="2016-09-19T00:00:00"/>
    <s v="09:34 AM"/>
    <s v="10:00 AM"/>
    <d v="1899-12-30T00:26:00"/>
    <x v="2"/>
    <s v="D"/>
    <x v="1"/>
    <x v="4"/>
    <x v="1"/>
    <x v="0"/>
    <x v="2"/>
    <x v="2"/>
    <x v="12"/>
    <n v="9"/>
    <x v="6"/>
    <x v="6"/>
  </r>
  <r>
    <s v="014419"/>
    <x v="7"/>
    <d v="2016-09-19T00:00:00"/>
    <s v="02:14 PM"/>
    <s v="02:39 PM"/>
    <d v="1899-12-30T00:25:00"/>
    <x v="3"/>
    <s v="F"/>
    <x v="2"/>
    <x v="3"/>
    <x v="5"/>
    <x v="0"/>
    <x v="2"/>
    <x v="2"/>
    <x v="12"/>
    <n v="14"/>
    <x v="9"/>
    <x v="6"/>
  </r>
  <r>
    <s v="005314"/>
    <x v="8"/>
    <d v="2016-09-20T00:00:00"/>
    <s v="02:45 PM"/>
    <s v="02:57 PM"/>
    <d v="1899-12-30T00:12:00"/>
    <x v="0"/>
    <s v="G"/>
    <x v="1"/>
    <x v="3"/>
    <x v="4"/>
    <x v="0"/>
    <x v="2"/>
    <x v="2"/>
    <x v="12"/>
    <n v="14"/>
    <x v="9"/>
    <x v="0"/>
  </r>
  <r>
    <s v="015385"/>
    <x v="9"/>
    <d v="2016-09-20T00:00:00"/>
    <s v="12:06 PM"/>
    <s v="12:40 PM"/>
    <d v="1899-12-30T00:34:00"/>
    <x v="1"/>
    <s v="F"/>
    <x v="0"/>
    <x v="0"/>
    <x v="5"/>
    <x v="0"/>
    <x v="2"/>
    <x v="2"/>
    <x v="12"/>
    <n v="12"/>
    <x v="0"/>
    <x v="0"/>
  </r>
  <r>
    <s v="014912"/>
    <x v="0"/>
    <d v="2016-09-21T00:00:00"/>
    <s v="07:30 AM"/>
    <s v="07:56 AM"/>
    <d v="1899-12-30T00:26:00"/>
    <x v="0"/>
    <s v="E"/>
    <x v="0"/>
    <x v="2"/>
    <x v="2"/>
    <x v="0"/>
    <x v="2"/>
    <x v="2"/>
    <x v="12"/>
    <n v="7"/>
    <x v="14"/>
    <x v="1"/>
  </r>
  <r>
    <s v="015386"/>
    <x v="1"/>
    <d v="2016-09-21T00:00:00"/>
    <s v="08:41 AM"/>
    <s v="09:01 AM"/>
    <d v="1899-12-30T00:20:00"/>
    <x v="4"/>
    <s v="C"/>
    <x v="0"/>
    <x v="5"/>
    <x v="5"/>
    <x v="0"/>
    <x v="2"/>
    <x v="2"/>
    <x v="12"/>
    <n v="8"/>
    <x v="4"/>
    <x v="1"/>
  </r>
  <r>
    <s v="015300"/>
    <x v="2"/>
    <d v="2016-09-22T00:00:00"/>
    <s v="02:07 PM"/>
    <s v="02:17 PM"/>
    <d v="1899-12-30T00:10:00"/>
    <x v="1"/>
    <s v="E"/>
    <x v="3"/>
    <x v="2"/>
    <x v="3"/>
    <x v="0"/>
    <x v="2"/>
    <x v="2"/>
    <x v="12"/>
    <n v="14"/>
    <x v="9"/>
    <x v="2"/>
  </r>
  <r>
    <s v="015661"/>
    <x v="3"/>
    <d v="2016-09-22T00:00:00"/>
    <s v="07:44 PM"/>
    <s v="07:59 PM"/>
    <d v="1899-12-30T00:15:00"/>
    <x v="4"/>
    <s v="G"/>
    <x v="1"/>
    <x v="5"/>
    <x v="0"/>
    <x v="0"/>
    <x v="2"/>
    <x v="2"/>
    <x v="12"/>
    <n v="19"/>
    <x v="7"/>
    <x v="2"/>
  </r>
  <r>
    <s v="016099"/>
    <x v="4"/>
    <d v="2016-09-23T00:00:00"/>
    <s v="08:55 AM"/>
    <s v="09:25 AM"/>
    <d v="1899-12-30T00:30:00"/>
    <x v="0"/>
    <s v="C"/>
    <x v="2"/>
    <x v="1"/>
    <x v="5"/>
    <x v="0"/>
    <x v="2"/>
    <x v="2"/>
    <x v="12"/>
    <n v="8"/>
    <x v="4"/>
    <x v="5"/>
  </r>
  <r>
    <s v="015681"/>
    <x v="5"/>
    <d v="2016-09-23T00:00:00"/>
    <s v="05:46 PM"/>
    <s v="06:30 PM"/>
    <d v="1899-12-30T00:44:00"/>
    <x v="0"/>
    <s v="E"/>
    <x v="1"/>
    <x v="1"/>
    <x v="1"/>
    <x v="0"/>
    <x v="2"/>
    <x v="2"/>
    <x v="12"/>
    <n v="17"/>
    <x v="3"/>
    <x v="5"/>
  </r>
  <r>
    <s v="015386"/>
    <x v="6"/>
    <d v="2016-09-24T00:00:00"/>
    <s v="08:03 AM"/>
    <s v="08:22 AM"/>
    <d v="1899-12-30T00:19:00"/>
    <x v="3"/>
    <s v="A"/>
    <x v="1"/>
    <x v="5"/>
    <x v="1"/>
    <x v="0"/>
    <x v="2"/>
    <x v="2"/>
    <x v="12"/>
    <n v="8"/>
    <x v="4"/>
    <x v="3"/>
  </r>
  <r>
    <s v="009580"/>
    <x v="7"/>
    <d v="2016-09-25T00:00:00"/>
    <s v="05:48 PM"/>
    <s v="06:17 PM"/>
    <d v="1899-12-30T00:29:00"/>
    <x v="3"/>
    <s v="D"/>
    <x v="2"/>
    <x v="2"/>
    <x v="2"/>
    <x v="0"/>
    <x v="2"/>
    <x v="2"/>
    <x v="12"/>
    <n v="17"/>
    <x v="3"/>
    <x v="4"/>
  </r>
  <r>
    <s v="014419"/>
    <x v="8"/>
    <d v="2016-09-29T00:00:00"/>
    <s v="11:34 AM"/>
    <s v="12:05 PM"/>
    <d v="1899-12-30T00:31:00"/>
    <x v="4"/>
    <s v="F"/>
    <x v="2"/>
    <x v="2"/>
    <x v="4"/>
    <x v="0"/>
    <x v="2"/>
    <x v="2"/>
    <x v="13"/>
    <n v="11"/>
    <x v="8"/>
    <x v="2"/>
  </r>
  <r>
    <s v="016457"/>
    <x v="9"/>
    <d v="2016-09-30T00:00:00"/>
    <s v="02:38 PM"/>
    <s v="02:47 PM"/>
    <d v="1899-12-30T00:09:00"/>
    <x v="1"/>
    <s v="B"/>
    <x v="1"/>
    <x v="0"/>
    <x v="5"/>
    <x v="0"/>
    <x v="2"/>
    <x v="2"/>
    <x v="13"/>
    <n v="14"/>
    <x v="9"/>
    <x v="5"/>
  </r>
  <r>
    <s v="015681"/>
    <x v="0"/>
    <d v="2016-09-30T00:00:00"/>
    <s v="01:27 PM"/>
    <s v="02:48 PM"/>
    <d v="1899-12-30T01:21:00"/>
    <x v="4"/>
    <s v="F"/>
    <x v="1"/>
    <x v="1"/>
    <x v="1"/>
    <x v="0"/>
    <x v="2"/>
    <x v="2"/>
    <x v="13"/>
    <n v="13"/>
    <x v="1"/>
    <x v="5"/>
  </r>
  <r>
    <s v="015777"/>
    <x v="1"/>
    <d v="2016-10-01T00:00:00"/>
    <s v="08:56 AM"/>
    <s v="09:22 AM"/>
    <d v="1899-12-30T00:26:00"/>
    <x v="3"/>
    <s v="B"/>
    <x v="3"/>
    <x v="1"/>
    <x v="3"/>
    <x v="1"/>
    <x v="3"/>
    <x v="2"/>
    <x v="13"/>
    <n v="8"/>
    <x v="4"/>
    <x v="3"/>
  </r>
  <r>
    <s v="015661"/>
    <x v="2"/>
    <d v="2016-10-02T00:00:00"/>
    <s v="05:50 PM"/>
    <s v="06:21 PM"/>
    <d v="1899-12-30T00:31:00"/>
    <x v="3"/>
    <s v="B"/>
    <x v="0"/>
    <x v="1"/>
    <x v="3"/>
    <x v="1"/>
    <x v="3"/>
    <x v="2"/>
    <x v="13"/>
    <n v="17"/>
    <x v="3"/>
    <x v="4"/>
  </r>
  <r>
    <s v="015300"/>
    <x v="3"/>
    <d v="2016-10-03T00:00:00"/>
    <s v="02:00 PM"/>
    <s v="02:13 PM"/>
    <d v="1899-12-30T00:13:00"/>
    <x v="1"/>
    <s v="C"/>
    <x v="3"/>
    <x v="0"/>
    <x v="2"/>
    <x v="1"/>
    <x v="3"/>
    <x v="2"/>
    <x v="14"/>
    <n v="14"/>
    <x v="9"/>
    <x v="6"/>
  </r>
  <r>
    <s v="005314"/>
    <x v="4"/>
    <d v="2016-10-04T00:00:00"/>
    <s v="02:51 PM"/>
    <s v="03:09 PM"/>
    <d v="1899-12-30T00:18:00"/>
    <x v="4"/>
    <s v="G"/>
    <x v="1"/>
    <x v="3"/>
    <x v="5"/>
    <x v="1"/>
    <x v="3"/>
    <x v="2"/>
    <x v="14"/>
    <n v="14"/>
    <x v="9"/>
    <x v="0"/>
  </r>
  <r>
    <s v="015777"/>
    <x v="5"/>
    <d v="2016-10-04T00:00:00"/>
    <s v="01:03 PM"/>
    <s v="01:23 PM"/>
    <d v="1899-12-30T00:20:00"/>
    <x v="1"/>
    <s v="G"/>
    <x v="1"/>
    <x v="4"/>
    <x v="0"/>
    <x v="1"/>
    <x v="3"/>
    <x v="2"/>
    <x v="14"/>
    <n v="13"/>
    <x v="1"/>
    <x v="0"/>
  </r>
  <r>
    <s v="015661"/>
    <x v="6"/>
    <d v="2016-10-05T00:00:00"/>
    <s v="12:42 PM"/>
    <s v="01:09 PM"/>
    <d v="1899-12-30T00:27:00"/>
    <x v="0"/>
    <s v="C"/>
    <x v="0"/>
    <x v="4"/>
    <x v="2"/>
    <x v="1"/>
    <x v="3"/>
    <x v="2"/>
    <x v="14"/>
    <n v="12"/>
    <x v="0"/>
    <x v="1"/>
  </r>
  <r>
    <s v="015385"/>
    <x v="7"/>
    <d v="2016-10-06T00:00:00"/>
    <s v="02:55 PM"/>
    <s v="03:45 PM"/>
    <d v="1899-12-30T00:50:00"/>
    <x v="4"/>
    <s v="D"/>
    <x v="2"/>
    <x v="3"/>
    <x v="1"/>
    <x v="1"/>
    <x v="3"/>
    <x v="2"/>
    <x v="14"/>
    <n v="14"/>
    <x v="9"/>
    <x v="2"/>
  </r>
  <r>
    <s v="015598"/>
    <x v="8"/>
    <d v="2016-10-08T00:00:00"/>
    <s v="08:31 AM"/>
    <d v="1899-12-30T09:05:00"/>
    <d v="1899-12-30T00:34:00"/>
    <x v="3"/>
    <s v="G"/>
    <x v="2"/>
    <x v="2"/>
    <x v="3"/>
    <x v="1"/>
    <x v="3"/>
    <x v="2"/>
    <x v="14"/>
    <n v="8"/>
    <x v="4"/>
    <x v="3"/>
  </r>
  <r>
    <s v="015300"/>
    <x v="9"/>
    <d v="2016-10-09T00:00:00"/>
    <s v="12:24 PM"/>
    <s v="12:38 PM"/>
    <d v="1899-12-30T00:14:00"/>
    <x v="4"/>
    <s v="F"/>
    <x v="1"/>
    <x v="3"/>
    <x v="3"/>
    <x v="1"/>
    <x v="3"/>
    <x v="2"/>
    <x v="14"/>
    <n v="12"/>
    <x v="0"/>
    <x v="4"/>
  </r>
  <r>
    <s v="015300"/>
    <x v="0"/>
    <d v="2016-10-10T00:00:00"/>
    <s v="08:45 AM"/>
    <s v="09:06 AM"/>
    <d v="1899-12-30T00:21:00"/>
    <x v="0"/>
    <s v="G"/>
    <x v="2"/>
    <x v="3"/>
    <x v="2"/>
    <x v="1"/>
    <x v="3"/>
    <x v="2"/>
    <x v="15"/>
    <n v="8"/>
    <x v="4"/>
    <x v="6"/>
  </r>
  <r>
    <s v="016099"/>
    <x v="1"/>
    <d v="2016-10-11T00:00:00"/>
    <s v="07:38 PM"/>
    <s v="08:03 PM"/>
    <d v="1899-12-30T00:25:00"/>
    <x v="3"/>
    <s v="F"/>
    <x v="0"/>
    <x v="2"/>
    <x v="3"/>
    <x v="1"/>
    <x v="3"/>
    <x v="2"/>
    <x v="15"/>
    <n v="19"/>
    <x v="7"/>
    <x v="0"/>
  </r>
  <r>
    <s v="015386"/>
    <x v="2"/>
    <d v="2016-10-12T00:00:00"/>
    <s v="06:09 PM"/>
    <s v="06:29 PM"/>
    <d v="1899-12-30T00:20:00"/>
    <x v="2"/>
    <s v="E"/>
    <x v="1"/>
    <x v="3"/>
    <x v="0"/>
    <x v="1"/>
    <x v="3"/>
    <x v="2"/>
    <x v="15"/>
    <n v="18"/>
    <x v="10"/>
    <x v="1"/>
  </r>
  <r>
    <s v="016457"/>
    <x v="3"/>
    <d v="2016-10-12T00:00:00"/>
    <s v="06:16 PM"/>
    <s v="07:02 PM"/>
    <d v="1899-12-30T00:46:00"/>
    <x v="4"/>
    <s v="E"/>
    <x v="1"/>
    <x v="1"/>
    <x v="5"/>
    <x v="1"/>
    <x v="3"/>
    <x v="2"/>
    <x v="15"/>
    <n v="18"/>
    <x v="10"/>
    <x v="1"/>
  </r>
  <r>
    <s v="015300"/>
    <x v="4"/>
    <d v="2016-10-14T00:00:00"/>
    <s v="07:03 PM"/>
    <s v="07:23 PM"/>
    <d v="1899-12-30T00:20:00"/>
    <x v="3"/>
    <s v="E"/>
    <x v="1"/>
    <x v="2"/>
    <x v="3"/>
    <x v="1"/>
    <x v="3"/>
    <x v="2"/>
    <x v="15"/>
    <n v="19"/>
    <x v="7"/>
    <x v="5"/>
  </r>
  <r>
    <s v="016457"/>
    <x v="5"/>
    <d v="2016-10-14T00:00:00"/>
    <s v="04:54 PM"/>
    <s v="05:25 PM"/>
    <d v="1899-12-30T00:31:00"/>
    <x v="4"/>
    <s v="C"/>
    <x v="3"/>
    <x v="1"/>
    <x v="4"/>
    <x v="1"/>
    <x v="3"/>
    <x v="2"/>
    <x v="15"/>
    <n v="16"/>
    <x v="13"/>
    <x v="5"/>
  </r>
  <r>
    <s v="015386"/>
    <x v="6"/>
    <d v="2016-10-15T00:00:00"/>
    <s v="09:50 AM"/>
    <s v="09:53 AM"/>
    <d v="1899-12-30T00:03:00"/>
    <x v="4"/>
    <s v="F"/>
    <x v="2"/>
    <x v="2"/>
    <x v="1"/>
    <x v="1"/>
    <x v="3"/>
    <x v="2"/>
    <x v="15"/>
    <n v="9"/>
    <x v="6"/>
    <x v="3"/>
  </r>
  <r>
    <s v="015300"/>
    <x v="7"/>
    <d v="2016-10-16T00:00:00"/>
    <s v="03:49 PM"/>
    <s v="04:01 PM"/>
    <d v="1899-12-30T00:12:00"/>
    <x v="2"/>
    <s v="C"/>
    <x v="2"/>
    <x v="3"/>
    <x v="1"/>
    <x v="1"/>
    <x v="3"/>
    <x v="2"/>
    <x v="15"/>
    <n v="15"/>
    <x v="2"/>
    <x v="4"/>
  </r>
  <r>
    <s v="015300"/>
    <x v="8"/>
    <d v="2016-10-16T00:00:00"/>
    <s v="07:15 PM"/>
    <s v="07:35 PM"/>
    <d v="1899-12-30T00:20:00"/>
    <x v="4"/>
    <s v="B"/>
    <x v="3"/>
    <x v="5"/>
    <x v="5"/>
    <x v="1"/>
    <x v="3"/>
    <x v="2"/>
    <x v="15"/>
    <n v="19"/>
    <x v="7"/>
    <x v="4"/>
  </r>
  <r>
    <s v="015777"/>
    <x v="9"/>
    <d v="2016-10-16T00:00:00"/>
    <s v="06:41 PM"/>
    <s v="07:20 PM"/>
    <d v="1899-12-30T00:39:00"/>
    <x v="0"/>
    <s v="C"/>
    <x v="1"/>
    <x v="3"/>
    <x v="5"/>
    <x v="1"/>
    <x v="3"/>
    <x v="2"/>
    <x v="15"/>
    <n v="18"/>
    <x v="10"/>
    <x v="4"/>
  </r>
  <r>
    <s v="004693"/>
    <x v="0"/>
    <d v="2016-10-17T00:00:00"/>
    <s v="03:34 PM"/>
    <s v="03:59 PM"/>
    <d v="1899-12-30T00:25:00"/>
    <x v="2"/>
    <s v="E"/>
    <x v="0"/>
    <x v="3"/>
    <x v="2"/>
    <x v="1"/>
    <x v="3"/>
    <x v="2"/>
    <x v="16"/>
    <n v="15"/>
    <x v="2"/>
    <x v="6"/>
  </r>
  <r>
    <s v="009580"/>
    <x v="1"/>
    <d v="2016-10-17T00:00:00"/>
    <s v="11:57 AM"/>
    <s v="12:03 PM"/>
    <d v="1899-12-30T00:06:00"/>
    <x v="3"/>
    <s v="C"/>
    <x v="3"/>
    <x v="1"/>
    <x v="2"/>
    <x v="1"/>
    <x v="3"/>
    <x v="2"/>
    <x v="16"/>
    <n v="11"/>
    <x v="8"/>
    <x v="6"/>
  </r>
  <r>
    <s v="009580"/>
    <x v="2"/>
    <d v="2016-10-17T00:00:00"/>
    <s v="12:05 PM"/>
    <s v="12:26 PM"/>
    <d v="1899-12-30T00:21:00"/>
    <x v="0"/>
    <s v="D"/>
    <x v="1"/>
    <x v="3"/>
    <x v="1"/>
    <x v="1"/>
    <x v="3"/>
    <x v="2"/>
    <x v="16"/>
    <n v="12"/>
    <x v="0"/>
    <x v="6"/>
  </r>
  <r>
    <s v="014419"/>
    <x v="3"/>
    <d v="2016-10-17T00:00:00"/>
    <s v="01:13 PM"/>
    <s v="01:32 PM"/>
    <d v="1899-12-30T00:19:00"/>
    <x v="2"/>
    <s v="B"/>
    <x v="2"/>
    <x v="1"/>
    <x v="0"/>
    <x v="1"/>
    <x v="3"/>
    <x v="2"/>
    <x v="16"/>
    <n v="13"/>
    <x v="1"/>
    <x v="6"/>
  </r>
  <r>
    <s v="016099"/>
    <x v="4"/>
    <d v="2016-10-18T00:00:00"/>
    <s v="12:03 PM"/>
    <s v="12:16 PM"/>
    <d v="1899-12-30T00:13:00"/>
    <x v="1"/>
    <s v="A"/>
    <x v="1"/>
    <x v="4"/>
    <x v="4"/>
    <x v="1"/>
    <x v="3"/>
    <x v="2"/>
    <x v="16"/>
    <n v="12"/>
    <x v="0"/>
    <x v="0"/>
  </r>
  <r>
    <s v="015386"/>
    <x v="5"/>
    <d v="2016-10-22T00:00:00"/>
    <s v="11:34 AM"/>
    <s v="11:44 AM"/>
    <d v="1899-12-30T00:10:00"/>
    <x v="3"/>
    <s v="G"/>
    <x v="1"/>
    <x v="0"/>
    <x v="1"/>
    <x v="1"/>
    <x v="3"/>
    <x v="2"/>
    <x v="16"/>
    <n v="11"/>
    <x v="8"/>
    <x v="3"/>
  </r>
  <r>
    <s v="015386"/>
    <x v="6"/>
    <d v="2016-10-23T00:00:00"/>
    <s v="09:22 AM"/>
    <s v="09:29 AM"/>
    <d v="1899-12-30T00:07:00"/>
    <x v="4"/>
    <s v="D"/>
    <x v="2"/>
    <x v="3"/>
    <x v="5"/>
    <x v="1"/>
    <x v="3"/>
    <x v="2"/>
    <x v="16"/>
    <n v="9"/>
    <x v="6"/>
    <x v="4"/>
  </r>
  <r>
    <s v="016099"/>
    <x v="7"/>
    <d v="2016-10-23T00:00:00"/>
    <s v="06:06 PM"/>
    <s v="06:24 PM"/>
    <d v="1899-12-30T00:18:00"/>
    <x v="4"/>
    <s v="G"/>
    <x v="2"/>
    <x v="4"/>
    <x v="4"/>
    <x v="1"/>
    <x v="3"/>
    <x v="2"/>
    <x v="16"/>
    <n v="18"/>
    <x v="10"/>
    <x v="4"/>
  </r>
  <r>
    <s v="015386"/>
    <x v="8"/>
    <d v="2016-10-25T00:00:00"/>
    <s v="07:23 AM"/>
    <s v="07:33 AM"/>
    <d v="1899-12-30T00:10:00"/>
    <x v="2"/>
    <s v="A"/>
    <x v="3"/>
    <x v="2"/>
    <x v="4"/>
    <x v="1"/>
    <x v="3"/>
    <x v="2"/>
    <x v="17"/>
    <n v="7"/>
    <x v="14"/>
    <x v="0"/>
  </r>
  <r>
    <s v="004693"/>
    <x v="9"/>
    <d v="2016-10-27T00:00:00"/>
    <s v="02:57 PM"/>
    <s v="03:34 PM"/>
    <d v="1899-12-30T00:37:00"/>
    <x v="2"/>
    <s v="G"/>
    <x v="2"/>
    <x v="3"/>
    <x v="2"/>
    <x v="1"/>
    <x v="3"/>
    <x v="2"/>
    <x v="17"/>
    <n v="14"/>
    <x v="9"/>
    <x v="2"/>
  </r>
  <r>
    <s v="015386"/>
    <x v="0"/>
    <d v="2016-10-29T00:00:00"/>
    <s v="10:20 AM"/>
    <s v="10:22 AM"/>
    <d v="1899-12-30T00:02:00"/>
    <x v="2"/>
    <s v="F"/>
    <x v="3"/>
    <x v="4"/>
    <x v="0"/>
    <x v="1"/>
    <x v="3"/>
    <x v="2"/>
    <x v="17"/>
    <n v="10"/>
    <x v="11"/>
    <x v="3"/>
  </r>
  <r>
    <s v="016099"/>
    <x v="1"/>
    <d v="2016-10-29T00:00:00"/>
    <s v="03:39 PM"/>
    <s v="03:47 PM"/>
    <d v="1899-12-30T00:08:00"/>
    <x v="3"/>
    <s v="F"/>
    <x v="3"/>
    <x v="0"/>
    <x v="1"/>
    <x v="1"/>
    <x v="3"/>
    <x v="2"/>
    <x v="17"/>
    <n v="15"/>
    <x v="2"/>
    <x v="3"/>
  </r>
  <r>
    <s v="015777"/>
    <x v="2"/>
    <d v="2016-10-29T00:00:00"/>
    <s v="08:25 PM"/>
    <s v="08:40 PM"/>
    <d v="1899-12-30T00:15:00"/>
    <x v="3"/>
    <s v="C"/>
    <x v="3"/>
    <x v="0"/>
    <x v="4"/>
    <x v="1"/>
    <x v="3"/>
    <x v="2"/>
    <x v="17"/>
    <n v="20"/>
    <x v="16"/>
    <x v="3"/>
  </r>
  <r>
    <s v="016099"/>
    <x v="3"/>
    <d v="2016-10-30T00:00:00"/>
    <s v="08:28 AM"/>
    <s v="08:38 AM"/>
    <d v="1899-12-30T00:10:00"/>
    <x v="2"/>
    <s v="F"/>
    <x v="2"/>
    <x v="3"/>
    <x v="0"/>
    <x v="1"/>
    <x v="3"/>
    <x v="2"/>
    <x v="17"/>
    <n v="8"/>
    <x v="4"/>
    <x v="4"/>
  </r>
  <r>
    <s v="015777"/>
    <x v="4"/>
    <d v="2016-10-30T00:00:00"/>
    <s v="04:43 PM"/>
    <s v="05:03 PM"/>
    <d v="1899-12-30T00:20:00"/>
    <x v="3"/>
    <s v="E"/>
    <x v="3"/>
    <x v="3"/>
    <x v="5"/>
    <x v="1"/>
    <x v="3"/>
    <x v="2"/>
    <x v="17"/>
    <n v="16"/>
    <x v="13"/>
    <x v="4"/>
  </r>
  <r>
    <s v="009580"/>
    <x v="5"/>
    <d v="2016-10-31T00:00:00"/>
    <s v="07:20 PM"/>
    <s v="07:30 PM"/>
    <d v="1899-12-30T00:10:00"/>
    <x v="1"/>
    <s v="E"/>
    <x v="2"/>
    <x v="1"/>
    <x v="5"/>
    <x v="1"/>
    <x v="3"/>
    <x v="2"/>
    <x v="18"/>
    <n v="19"/>
    <x v="7"/>
    <x v="6"/>
  </r>
  <r>
    <s v="014912"/>
    <x v="6"/>
    <d v="2016-11-02T00:00:00"/>
    <s v="07:35 PM"/>
    <s v="07:53 PM"/>
    <d v="1899-12-30T00:18:00"/>
    <x v="1"/>
    <s v="D"/>
    <x v="0"/>
    <x v="4"/>
    <x v="5"/>
    <x v="1"/>
    <x v="4"/>
    <x v="2"/>
    <x v="18"/>
    <n v="19"/>
    <x v="7"/>
    <x v="1"/>
  </r>
  <r>
    <s v="015300"/>
    <x v="7"/>
    <d v="2016-11-02T00:00:00"/>
    <s v="08:05 AM"/>
    <s v="08:29 AM"/>
    <d v="1899-12-30T00:24:00"/>
    <x v="2"/>
    <s v="D"/>
    <x v="0"/>
    <x v="5"/>
    <x v="2"/>
    <x v="1"/>
    <x v="4"/>
    <x v="2"/>
    <x v="18"/>
    <n v="8"/>
    <x v="4"/>
    <x v="1"/>
  </r>
  <r>
    <s v="015386"/>
    <x v="8"/>
    <d v="2016-11-02T00:00:00"/>
    <s v="08:00 PM"/>
    <s v="08:12 PM"/>
    <d v="1899-12-30T00:12:00"/>
    <x v="3"/>
    <s v="E"/>
    <x v="1"/>
    <x v="4"/>
    <x v="0"/>
    <x v="1"/>
    <x v="4"/>
    <x v="2"/>
    <x v="18"/>
    <n v="20"/>
    <x v="16"/>
    <x v="1"/>
  </r>
  <r>
    <s v="015386"/>
    <x v="9"/>
    <d v="2016-11-02T00:00:00"/>
    <s v="07:35 PM"/>
    <s v="07:55 PM"/>
    <d v="1899-12-30T00:20:00"/>
    <x v="0"/>
    <s v="A"/>
    <x v="2"/>
    <x v="5"/>
    <x v="0"/>
    <x v="1"/>
    <x v="4"/>
    <x v="2"/>
    <x v="18"/>
    <n v="19"/>
    <x v="7"/>
    <x v="1"/>
  </r>
  <r>
    <s v="015661"/>
    <x v="0"/>
    <d v="2016-11-02T00:00:00"/>
    <s v="04:24 PM"/>
    <d v="1899-12-30T16:25:00"/>
    <d v="1899-12-30T00:01:00"/>
    <x v="1"/>
    <s v="A"/>
    <x v="0"/>
    <x v="1"/>
    <x v="5"/>
    <x v="1"/>
    <x v="4"/>
    <x v="2"/>
    <x v="18"/>
    <n v="16"/>
    <x v="13"/>
    <x v="1"/>
  </r>
  <r>
    <s v="015300"/>
    <x v="1"/>
    <d v="2016-11-03T00:00:00"/>
    <s v="11:01 AM"/>
    <s v="11:37 AM"/>
    <d v="1899-12-30T00:36:00"/>
    <x v="2"/>
    <s v="E"/>
    <x v="2"/>
    <x v="3"/>
    <x v="2"/>
    <x v="1"/>
    <x v="4"/>
    <x v="2"/>
    <x v="18"/>
    <n v="11"/>
    <x v="8"/>
    <x v="2"/>
  </r>
  <r>
    <s v="015300"/>
    <x v="2"/>
    <d v="2016-11-04T00:00:00"/>
    <s v="05:51 PM"/>
    <s v="06:05 PM"/>
    <d v="1899-12-30T00:14:00"/>
    <x v="2"/>
    <s v="A"/>
    <x v="2"/>
    <x v="5"/>
    <x v="3"/>
    <x v="1"/>
    <x v="4"/>
    <x v="2"/>
    <x v="18"/>
    <n v="17"/>
    <x v="3"/>
    <x v="5"/>
  </r>
  <r>
    <s v="009580"/>
    <x v="3"/>
    <d v="2016-11-04T00:00:00"/>
    <s v="06:02 PM"/>
    <s v="06:14 PM"/>
    <d v="1899-12-30T00:12:00"/>
    <x v="4"/>
    <s v="D"/>
    <x v="0"/>
    <x v="1"/>
    <x v="5"/>
    <x v="1"/>
    <x v="4"/>
    <x v="2"/>
    <x v="18"/>
    <n v="18"/>
    <x v="10"/>
    <x v="5"/>
  </r>
  <r>
    <s v="016099"/>
    <x v="4"/>
    <d v="2016-11-05T00:00:00"/>
    <s v="03:27 PM"/>
    <s v="03:38 PM"/>
    <d v="1899-12-30T00:11:00"/>
    <x v="4"/>
    <s v="E"/>
    <x v="2"/>
    <x v="3"/>
    <x v="2"/>
    <x v="1"/>
    <x v="4"/>
    <x v="2"/>
    <x v="18"/>
    <n v="15"/>
    <x v="2"/>
    <x v="3"/>
  </r>
  <r>
    <s v="015300"/>
    <x v="5"/>
    <d v="2016-11-07T00:00:00"/>
    <s v="04:26 PM"/>
    <s v="04:39 PM"/>
    <d v="1899-12-30T00:13:00"/>
    <x v="3"/>
    <s v="D"/>
    <x v="3"/>
    <x v="3"/>
    <x v="2"/>
    <x v="1"/>
    <x v="4"/>
    <x v="2"/>
    <x v="19"/>
    <n v="16"/>
    <x v="13"/>
    <x v="6"/>
  </r>
  <r>
    <s v="014419"/>
    <x v="6"/>
    <d v="2016-11-07T00:00:00"/>
    <s v="07:24 AM"/>
    <s v="07:53 AM"/>
    <d v="1899-12-30T00:29:00"/>
    <x v="2"/>
    <s v="B"/>
    <x v="3"/>
    <x v="2"/>
    <x v="5"/>
    <x v="1"/>
    <x v="4"/>
    <x v="2"/>
    <x v="19"/>
    <n v="7"/>
    <x v="14"/>
    <x v="6"/>
  </r>
  <r>
    <s v="015300"/>
    <x v="7"/>
    <d v="2016-11-09T00:00:00"/>
    <s v="06:59 PM"/>
    <s v="07:15 PM"/>
    <d v="1899-12-30T00:16:00"/>
    <x v="4"/>
    <s v="A"/>
    <x v="2"/>
    <x v="4"/>
    <x v="1"/>
    <x v="1"/>
    <x v="4"/>
    <x v="2"/>
    <x v="19"/>
    <n v="18"/>
    <x v="10"/>
    <x v="1"/>
  </r>
  <r>
    <s v="015386"/>
    <x v="8"/>
    <d v="2016-11-11T00:00:00"/>
    <s v="02:16 PM"/>
    <s v="02:26 PM"/>
    <d v="1899-12-30T00:10:00"/>
    <x v="1"/>
    <s v="G"/>
    <x v="0"/>
    <x v="3"/>
    <x v="1"/>
    <x v="1"/>
    <x v="4"/>
    <x v="2"/>
    <x v="19"/>
    <n v="14"/>
    <x v="9"/>
    <x v="5"/>
  </r>
  <r>
    <s v="015300"/>
    <x v="9"/>
    <d v="2016-11-12T00:00:00"/>
    <s v="08:32 AM"/>
    <s v="08:49 AM"/>
    <d v="1899-12-30T00:17:00"/>
    <x v="2"/>
    <s v="B"/>
    <x v="3"/>
    <x v="2"/>
    <x v="1"/>
    <x v="1"/>
    <x v="4"/>
    <x v="2"/>
    <x v="19"/>
    <n v="8"/>
    <x v="4"/>
    <x v="3"/>
  </r>
  <r>
    <s v="015300"/>
    <x v="0"/>
    <d v="2016-11-12T00:00:00"/>
    <s v="11:55 AM"/>
    <s v="12:16 PM"/>
    <d v="1899-12-30T00:21:00"/>
    <x v="4"/>
    <s v="D"/>
    <x v="3"/>
    <x v="3"/>
    <x v="2"/>
    <x v="1"/>
    <x v="4"/>
    <x v="2"/>
    <x v="19"/>
    <n v="11"/>
    <x v="8"/>
    <x v="3"/>
  </r>
  <r>
    <s v="015300"/>
    <x v="1"/>
    <d v="2016-11-12T00:00:00"/>
    <s v="06:24 PM"/>
    <s v="06:42 PM"/>
    <d v="1899-12-30T00:18:00"/>
    <x v="2"/>
    <s v="A"/>
    <x v="2"/>
    <x v="4"/>
    <x v="0"/>
    <x v="1"/>
    <x v="4"/>
    <x v="2"/>
    <x v="19"/>
    <n v="18"/>
    <x v="10"/>
    <x v="3"/>
  </r>
  <r>
    <s v="015661"/>
    <x v="2"/>
    <d v="2016-11-12T00:00:00"/>
    <s v="08:25 PM"/>
    <s v="08:43 PM"/>
    <d v="1899-12-30T00:18:00"/>
    <x v="1"/>
    <s v="C"/>
    <x v="0"/>
    <x v="5"/>
    <x v="5"/>
    <x v="1"/>
    <x v="4"/>
    <x v="2"/>
    <x v="19"/>
    <n v="20"/>
    <x v="16"/>
    <x v="3"/>
  </r>
  <r>
    <s v="016065"/>
    <x v="3"/>
    <d v="2016-11-12T00:00:00"/>
    <s v="08:25 PM"/>
    <s v="08:42 PM"/>
    <d v="1899-12-30T00:17:00"/>
    <x v="3"/>
    <s v="D"/>
    <x v="0"/>
    <x v="5"/>
    <x v="4"/>
    <x v="1"/>
    <x v="4"/>
    <x v="2"/>
    <x v="19"/>
    <n v="20"/>
    <x v="16"/>
    <x v="3"/>
  </r>
  <r>
    <s v="015777"/>
    <x v="4"/>
    <d v="2016-11-12T00:00:00"/>
    <s v="08:19 AM"/>
    <s v="08:35 AM"/>
    <d v="1899-12-30T00:16:00"/>
    <x v="1"/>
    <s v="A"/>
    <x v="1"/>
    <x v="2"/>
    <x v="0"/>
    <x v="1"/>
    <x v="4"/>
    <x v="2"/>
    <x v="19"/>
    <n v="8"/>
    <x v="4"/>
    <x v="3"/>
  </r>
  <r>
    <s v="005314"/>
    <x v="5"/>
    <d v="2016-11-13T00:00:00"/>
    <s v="05:54 PM"/>
    <s v="06:15 PM"/>
    <d v="1899-12-30T00:21:00"/>
    <x v="0"/>
    <s v="B"/>
    <x v="1"/>
    <x v="1"/>
    <x v="1"/>
    <x v="1"/>
    <x v="4"/>
    <x v="2"/>
    <x v="19"/>
    <n v="17"/>
    <x v="3"/>
    <x v="4"/>
  </r>
  <r>
    <s v="015300"/>
    <x v="6"/>
    <d v="2016-11-14T00:00:00"/>
    <s v="03:45 PM"/>
    <s v="04:00 PM"/>
    <d v="1899-12-30T00:15:00"/>
    <x v="0"/>
    <s v="E"/>
    <x v="2"/>
    <x v="1"/>
    <x v="0"/>
    <x v="1"/>
    <x v="4"/>
    <x v="2"/>
    <x v="20"/>
    <n v="15"/>
    <x v="2"/>
    <x v="6"/>
  </r>
  <r>
    <s v="004693"/>
    <x v="7"/>
    <d v="2016-11-14T00:00:00"/>
    <s v="07:48 PM"/>
    <s v="08:17 PM"/>
    <d v="1899-12-30T00:29:00"/>
    <x v="1"/>
    <s v="D"/>
    <x v="1"/>
    <x v="4"/>
    <x v="1"/>
    <x v="1"/>
    <x v="4"/>
    <x v="2"/>
    <x v="20"/>
    <n v="19"/>
    <x v="7"/>
    <x v="6"/>
  </r>
  <r>
    <s v="015300"/>
    <x v="8"/>
    <d v="2016-11-15T00:00:00"/>
    <s v="05:00 PM"/>
    <s v="05:18 PM"/>
    <d v="1899-12-30T00:18:00"/>
    <x v="2"/>
    <s v="F"/>
    <x v="2"/>
    <x v="2"/>
    <x v="2"/>
    <x v="1"/>
    <x v="4"/>
    <x v="2"/>
    <x v="20"/>
    <n v="17"/>
    <x v="3"/>
    <x v="0"/>
  </r>
  <r>
    <s v="015300"/>
    <x v="9"/>
    <d v="2016-11-15T00:00:00"/>
    <s v="08:18 AM"/>
    <s v="09:00 AM"/>
    <d v="1899-12-30T00:42:00"/>
    <x v="1"/>
    <s v="B"/>
    <x v="3"/>
    <x v="4"/>
    <x v="5"/>
    <x v="1"/>
    <x v="4"/>
    <x v="2"/>
    <x v="20"/>
    <n v="8"/>
    <x v="4"/>
    <x v="0"/>
  </r>
  <r>
    <s v="014419"/>
    <x v="0"/>
    <d v="2016-11-16T00:00:00"/>
    <s v="11:48 AM"/>
    <s v="12:08 PM"/>
    <d v="1899-12-30T00:20:00"/>
    <x v="1"/>
    <s v="A"/>
    <x v="3"/>
    <x v="1"/>
    <x v="4"/>
    <x v="1"/>
    <x v="4"/>
    <x v="2"/>
    <x v="20"/>
    <n v="11"/>
    <x v="8"/>
    <x v="1"/>
  </r>
  <r>
    <s v="016099"/>
    <x v="1"/>
    <d v="2016-11-18T00:00:00"/>
    <s v="05:36 PM"/>
    <s v="06:14 PM"/>
    <d v="1899-12-30T00:38:00"/>
    <x v="3"/>
    <s v="F"/>
    <x v="2"/>
    <x v="5"/>
    <x v="4"/>
    <x v="1"/>
    <x v="4"/>
    <x v="2"/>
    <x v="20"/>
    <n v="17"/>
    <x v="3"/>
    <x v="5"/>
  </r>
  <r>
    <s v="014912"/>
    <x v="2"/>
    <d v="2016-11-19T00:00:00"/>
    <s v="07:38 PM"/>
    <s v="08:00 PM"/>
    <d v="1899-12-30T00:22:00"/>
    <x v="0"/>
    <s v="B"/>
    <x v="3"/>
    <x v="5"/>
    <x v="1"/>
    <x v="1"/>
    <x v="4"/>
    <x v="2"/>
    <x v="20"/>
    <n v="19"/>
    <x v="7"/>
    <x v="3"/>
  </r>
  <r>
    <s v="015300"/>
    <x v="3"/>
    <d v="2016-11-19T00:00:00"/>
    <s v="10:40 AM"/>
    <s v="10:57 AM"/>
    <d v="1899-12-30T00:17:00"/>
    <x v="1"/>
    <s v="D"/>
    <x v="3"/>
    <x v="2"/>
    <x v="1"/>
    <x v="1"/>
    <x v="4"/>
    <x v="2"/>
    <x v="20"/>
    <n v="10"/>
    <x v="11"/>
    <x v="3"/>
  </r>
  <r>
    <s v="015386"/>
    <x v="4"/>
    <d v="2016-11-19T00:00:00"/>
    <s v="08:35 AM"/>
    <s v="08:41 AM"/>
    <d v="1899-12-30T00:06:00"/>
    <x v="1"/>
    <s v="B"/>
    <x v="1"/>
    <x v="4"/>
    <x v="4"/>
    <x v="1"/>
    <x v="4"/>
    <x v="2"/>
    <x v="20"/>
    <n v="8"/>
    <x v="4"/>
    <x v="3"/>
  </r>
  <r>
    <s v="016099"/>
    <x v="5"/>
    <d v="2016-11-19T00:00:00"/>
    <s v="03:47 PM"/>
    <s v="04:10 PM"/>
    <d v="1899-12-30T00:23:00"/>
    <x v="2"/>
    <s v="A"/>
    <x v="2"/>
    <x v="2"/>
    <x v="3"/>
    <x v="1"/>
    <x v="4"/>
    <x v="2"/>
    <x v="20"/>
    <n v="15"/>
    <x v="2"/>
    <x v="3"/>
  </r>
  <r>
    <s v="016099"/>
    <x v="6"/>
    <d v="2016-11-19T00:00:00"/>
    <s v="04:15 PM"/>
    <s v="04:32 PM"/>
    <d v="1899-12-30T00:17:00"/>
    <x v="4"/>
    <s v="C"/>
    <x v="2"/>
    <x v="2"/>
    <x v="0"/>
    <x v="1"/>
    <x v="4"/>
    <x v="2"/>
    <x v="20"/>
    <n v="16"/>
    <x v="13"/>
    <x v="3"/>
  </r>
  <r>
    <s v="016099"/>
    <x v="7"/>
    <d v="2016-11-20T00:00:00"/>
    <s v="12:36 PM"/>
    <s v="12:47 PM"/>
    <d v="1899-12-30T00:11:00"/>
    <x v="1"/>
    <s v="A"/>
    <x v="1"/>
    <x v="4"/>
    <x v="2"/>
    <x v="1"/>
    <x v="4"/>
    <x v="2"/>
    <x v="20"/>
    <n v="12"/>
    <x v="0"/>
    <x v="4"/>
  </r>
  <r>
    <s v="014419"/>
    <x v="8"/>
    <d v="2016-11-21T00:00:00"/>
    <s v="05:02 PM"/>
    <s v="05:25 PM"/>
    <d v="1899-12-30T00:23:00"/>
    <x v="0"/>
    <s v="G"/>
    <x v="0"/>
    <x v="3"/>
    <x v="0"/>
    <x v="1"/>
    <x v="4"/>
    <x v="2"/>
    <x v="21"/>
    <n v="17"/>
    <x v="3"/>
    <x v="6"/>
  </r>
  <r>
    <s v="015300"/>
    <x v="9"/>
    <d v="2016-11-23T00:00:00"/>
    <s v="02:52 PM"/>
    <s v="03:32 PM"/>
    <d v="1899-12-30T00:40:00"/>
    <x v="0"/>
    <s v="G"/>
    <x v="1"/>
    <x v="5"/>
    <x v="1"/>
    <x v="1"/>
    <x v="4"/>
    <x v="2"/>
    <x v="21"/>
    <n v="14"/>
    <x v="9"/>
    <x v="1"/>
  </r>
  <r>
    <s v="015300"/>
    <x v="0"/>
    <d v="2016-11-23T00:00:00"/>
    <s v="07:39 PM"/>
    <s v="07:54 PM"/>
    <d v="1899-12-30T00:15:00"/>
    <x v="0"/>
    <s v="F"/>
    <x v="0"/>
    <x v="1"/>
    <x v="1"/>
    <x v="1"/>
    <x v="4"/>
    <x v="2"/>
    <x v="21"/>
    <n v="19"/>
    <x v="7"/>
    <x v="1"/>
  </r>
  <r>
    <s v="015300"/>
    <x v="1"/>
    <d v="2016-11-23T00:00:00"/>
    <s v="09:35 PM"/>
    <s v="09:47 PM"/>
    <d v="1899-12-30T00:12:00"/>
    <x v="3"/>
    <s v="A"/>
    <x v="0"/>
    <x v="5"/>
    <x v="1"/>
    <x v="1"/>
    <x v="4"/>
    <x v="2"/>
    <x v="21"/>
    <n v="21"/>
    <x v="5"/>
    <x v="1"/>
  </r>
  <r>
    <s v="015300"/>
    <x v="2"/>
    <d v="2016-11-27T00:00:00"/>
    <s v="08:18 AM"/>
    <s v="08:39 AM"/>
    <d v="1899-12-30T00:21:00"/>
    <x v="3"/>
    <s v="F"/>
    <x v="0"/>
    <x v="5"/>
    <x v="5"/>
    <x v="1"/>
    <x v="4"/>
    <x v="2"/>
    <x v="21"/>
    <n v="8"/>
    <x v="4"/>
    <x v="4"/>
  </r>
  <r>
    <s v="016099"/>
    <x v="3"/>
    <d v="2016-11-27T00:00:00"/>
    <s v="11:05 AM"/>
    <s v="11:18 AM"/>
    <d v="1899-12-30T00:13:00"/>
    <x v="4"/>
    <s v="C"/>
    <x v="2"/>
    <x v="4"/>
    <x v="0"/>
    <x v="1"/>
    <x v="4"/>
    <x v="2"/>
    <x v="21"/>
    <n v="11"/>
    <x v="8"/>
    <x v="4"/>
  </r>
  <r>
    <s v="014419"/>
    <x v="4"/>
    <d v="2016-11-27T00:00:00"/>
    <s v="10:09 AM"/>
    <s v="10:26 AM"/>
    <d v="1899-12-30T00:17:00"/>
    <x v="4"/>
    <s v="F"/>
    <x v="2"/>
    <x v="1"/>
    <x v="1"/>
    <x v="1"/>
    <x v="4"/>
    <x v="2"/>
    <x v="21"/>
    <n v="10"/>
    <x v="11"/>
    <x v="4"/>
  </r>
  <r>
    <s v="015300"/>
    <x v="5"/>
    <d v="2016-11-28T00:00:00"/>
    <s v="07:20 AM"/>
    <s v="08:07 AM"/>
    <d v="1899-12-30T00:47:00"/>
    <x v="4"/>
    <s v="G"/>
    <x v="0"/>
    <x v="5"/>
    <x v="2"/>
    <x v="1"/>
    <x v="4"/>
    <x v="2"/>
    <x v="22"/>
    <n v="7"/>
    <x v="14"/>
    <x v="6"/>
  </r>
  <r>
    <s v="015300"/>
    <x v="6"/>
    <d v="2016-11-28T00:00:00"/>
    <s v="04:05 PM"/>
    <s v="04:20 PM"/>
    <d v="1899-12-30T00:15:00"/>
    <x v="2"/>
    <s v="G"/>
    <x v="3"/>
    <x v="0"/>
    <x v="0"/>
    <x v="1"/>
    <x v="4"/>
    <x v="2"/>
    <x v="22"/>
    <n v="16"/>
    <x v="13"/>
    <x v="6"/>
  </r>
  <r>
    <s v="015300"/>
    <x v="7"/>
    <d v="2016-11-28T00:00:00"/>
    <s v="06:15 PM"/>
    <s v="06:44 PM"/>
    <d v="1899-12-30T00:29:00"/>
    <x v="0"/>
    <s v="A"/>
    <x v="3"/>
    <x v="2"/>
    <x v="1"/>
    <x v="1"/>
    <x v="4"/>
    <x v="2"/>
    <x v="22"/>
    <n v="18"/>
    <x v="10"/>
    <x v="6"/>
  </r>
  <r>
    <s v="015300"/>
    <x v="8"/>
    <d v="2016-11-28T00:00:00"/>
    <s v="06:47 PM"/>
    <s v="07:10 PM"/>
    <d v="1899-12-30T00:23:00"/>
    <x v="0"/>
    <s v="G"/>
    <x v="2"/>
    <x v="2"/>
    <x v="5"/>
    <x v="1"/>
    <x v="4"/>
    <x v="2"/>
    <x v="22"/>
    <n v="18"/>
    <x v="10"/>
    <x v="6"/>
  </r>
  <r>
    <s v="016099"/>
    <x v="9"/>
    <d v="2016-11-28T00:00:00"/>
    <s v="09:48 AM"/>
    <s v="10:34 AM"/>
    <d v="1899-12-30T00:46:00"/>
    <x v="0"/>
    <s v="E"/>
    <x v="1"/>
    <x v="5"/>
    <x v="2"/>
    <x v="1"/>
    <x v="4"/>
    <x v="2"/>
    <x v="22"/>
    <n v="9"/>
    <x v="6"/>
    <x v="6"/>
  </r>
  <r>
    <s v="015300"/>
    <x v="0"/>
    <d v="2016-11-29T00:00:00"/>
    <s v="05:38 PM"/>
    <s v="06:06 PM"/>
    <d v="1899-12-30T00:28:00"/>
    <x v="2"/>
    <s v="E"/>
    <x v="0"/>
    <x v="2"/>
    <x v="0"/>
    <x v="1"/>
    <x v="4"/>
    <x v="2"/>
    <x v="22"/>
    <n v="17"/>
    <x v="3"/>
    <x v="0"/>
  </r>
  <r>
    <s v="004693"/>
    <x v="1"/>
    <d v="2016-11-29T00:00:00"/>
    <s v="07:37 PM"/>
    <s v="08:18 PM"/>
    <d v="1899-12-30T00:41:00"/>
    <x v="0"/>
    <s v="F"/>
    <x v="2"/>
    <x v="1"/>
    <x v="2"/>
    <x v="1"/>
    <x v="4"/>
    <x v="2"/>
    <x v="22"/>
    <n v="19"/>
    <x v="7"/>
    <x v="0"/>
  </r>
  <r>
    <s v="015300"/>
    <x v="2"/>
    <d v="2016-11-30T00:00:00"/>
    <s v="07:04 PM"/>
    <s v="07:27 PM"/>
    <d v="1899-12-30T00:23:00"/>
    <x v="3"/>
    <s v="A"/>
    <x v="2"/>
    <x v="0"/>
    <x v="1"/>
    <x v="1"/>
    <x v="4"/>
    <x v="2"/>
    <x v="22"/>
    <n v="19"/>
    <x v="7"/>
    <x v="1"/>
  </r>
  <r>
    <s v="015300"/>
    <x v="3"/>
    <d v="2016-11-30T00:00:00"/>
    <s v="08:03 AM"/>
    <s v="08:51 AM"/>
    <d v="1899-12-30T00:48:00"/>
    <x v="3"/>
    <s v="G"/>
    <x v="2"/>
    <x v="2"/>
    <x v="3"/>
    <x v="1"/>
    <x v="4"/>
    <x v="2"/>
    <x v="22"/>
    <n v="8"/>
    <x v="4"/>
    <x v="1"/>
  </r>
  <r>
    <s v="016457"/>
    <x v="4"/>
    <d v="2016-11-30T00:00:00"/>
    <s v="06:26 PM"/>
    <s v="06:36 PM"/>
    <d v="1899-12-30T00:10:00"/>
    <x v="1"/>
    <s v="G"/>
    <x v="0"/>
    <x v="0"/>
    <x v="3"/>
    <x v="1"/>
    <x v="4"/>
    <x v="2"/>
    <x v="22"/>
    <n v="18"/>
    <x v="10"/>
    <x v="1"/>
  </r>
  <r>
    <s v="016065"/>
    <x v="5"/>
    <d v="2016-11-30T00:00:00"/>
    <s v="07:22 PM"/>
    <s v="07:39 PM"/>
    <d v="1899-12-30T00:17:00"/>
    <x v="3"/>
    <s v="C"/>
    <x v="2"/>
    <x v="5"/>
    <x v="1"/>
    <x v="1"/>
    <x v="4"/>
    <x v="2"/>
    <x v="22"/>
    <n v="19"/>
    <x v="7"/>
    <x v="1"/>
  </r>
  <r>
    <s v="016802"/>
    <x v="6"/>
    <d v="2016-11-30T00:00:00"/>
    <s v="08:02 AM"/>
    <s v="08:21 AM"/>
    <d v="1899-12-30T00:19:00"/>
    <x v="3"/>
    <s v="A"/>
    <x v="2"/>
    <x v="0"/>
    <x v="3"/>
    <x v="1"/>
    <x v="4"/>
    <x v="2"/>
    <x v="22"/>
    <n v="8"/>
    <x v="4"/>
    <x v="1"/>
  </r>
  <r>
    <s v="015386"/>
    <x v="7"/>
    <d v="2016-12-01T00:00:00"/>
    <s v="09:03 AM"/>
    <s v="09:46 AM"/>
    <d v="1899-12-30T00:43:00"/>
    <x v="4"/>
    <s v="A"/>
    <x v="0"/>
    <x v="1"/>
    <x v="0"/>
    <x v="1"/>
    <x v="5"/>
    <x v="2"/>
    <x v="22"/>
    <n v="9"/>
    <x v="6"/>
    <x v="2"/>
  </r>
  <r>
    <s v="016542"/>
    <x v="8"/>
    <d v="2016-12-01T00:00:00"/>
    <s v="08:59 AM"/>
    <s v="09:19 AM"/>
    <d v="1899-12-30T00:20:00"/>
    <x v="1"/>
    <s v="E"/>
    <x v="3"/>
    <x v="5"/>
    <x v="4"/>
    <x v="1"/>
    <x v="5"/>
    <x v="2"/>
    <x v="22"/>
    <n v="8"/>
    <x v="4"/>
    <x v="2"/>
  </r>
  <r>
    <s v="016542"/>
    <x v="9"/>
    <d v="2016-12-02T00:00:00"/>
    <s v="05:50 PM"/>
    <s v="06:12 PM"/>
    <d v="1899-12-30T00:22:00"/>
    <x v="1"/>
    <s v="D"/>
    <x v="1"/>
    <x v="4"/>
    <x v="1"/>
    <x v="1"/>
    <x v="5"/>
    <x v="2"/>
    <x v="22"/>
    <n v="17"/>
    <x v="3"/>
    <x v="5"/>
  </r>
  <r>
    <s v="004693"/>
    <x v="0"/>
    <d v="2016-12-04T00:00:00"/>
    <s v="05:03 PM"/>
    <s v="05:34 PM"/>
    <d v="1899-12-30T00:31:00"/>
    <x v="1"/>
    <s v="C"/>
    <x v="2"/>
    <x v="0"/>
    <x v="5"/>
    <x v="1"/>
    <x v="5"/>
    <x v="2"/>
    <x v="22"/>
    <n v="17"/>
    <x v="3"/>
    <x v="4"/>
  </r>
  <r>
    <s v="016099"/>
    <x v="1"/>
    <d v="2016-12-05T00:00:00"/>
    <s v="02:33 PM"/>
    <s v="02:45 PM"/>
    <d v="1899-12-30T00:12:00"/>
    <x v="2"/>
    <s v="E"/>
    <x v="0"/>
    <x v="1"/>
    <x v="1"/>
    <x v="1"/>
    <x v="5"/>
    <x v="2"/>
    <x v="23"/>
    <n v="14"/>
    <x v="9"/>
    <x v="6"/>
  </r>
  <r>
    <s v="016542"/>
    <x v="2"/>
    <d v="2016-12-05T00:00:00"/>
    <s v="04:55 AM"/>
    <s v="05:12 AM"/>
    <d v="1899-12-30T00:17:00"/>
    <x v="2"/>
    <s v="G"/>
    <x v="3"/>
    <x v="1"/>
    <x v="4"/>
    <x v="1"/>
    <x v="5"/>
    <x v="2"/>
    <x v="23"/>
    <n v="4"/>
    <x v="12"/>
    <x v="6"/>
  </r>
  <r>
    <s v="015386"/>
    <x v="3"/>
    <d v="2016-12-06T00:00:00"/>
    <s v="02:20 PM"/>
    <s v="02:31 PM"/>
    <d v="1899-12-30T00:11:00"/>
    <x v="0"/>
    <s v="A"/>
    <x v="1"/>
    <x v="3"/>
    <x v="5"/>
    <x v="1"/>
    <x v="5"/>
    <x v="2"/>
    <x v="23"/>
    <n v="14"/>
    <x v="9"/>
    <x v="0"/>
  </r>
  <r>
    <s v="016542"/>
    <x v="4"/>
    <d v="2016-12-06T00:00:00"/>
    <s v="05:05 PM"/>
    <s v="06:19 PM"/>
    <d v="1899-12-30T01:14:00"/>
    <x v="3"/>
    <s v="B"/>
    <x v="1"/>
    <x v="3"/>
    <x v="2"/>
    <x v="1"/>
    <x v="5"/>
    <x v="2"/>
    <x v="23"/>
    <n v="17"/>
    <x v="3"/>
    <x v="0"/>
  </r>
  <r>
    <s v="014419"/>
    <x v="5"/>
    <d v="2016-12-06T00:00:00"/>
    <s v="08:58 AM"/>
    <s v="09:15 AM"/>
    <d v="1899-12-30T00:17:00"/>
    <x v="2"/>
    <s v="F"/>
    <x v="3"/>
    <x v="5"/>
    <x v="4"/>
    <x v="1"/>
    <x v="5"/>
    <x v="2"/>
    <x v="23"/>
    <n v="8"/>
    <x v="4"/>
    <x v="0"/>
  </r>
  <r>
    <s v="016802"/>
    <x v="6"/>
    <d v="2016-12-06T00:00:00"/>
    <s v="01:39 PM"/>
    <s v="01:57 PM"/>
    <d v="1899-12-30T00:18:00"/>
    <x v="2"/>
    <s v="F"/>
    <x v="2"/>
    <x v="3"/>
    <x v="4"/>
    <x v="1"/>
    <x v="5"/>
    <x v="2"/>
    <x v="23"/>
    <n v="13"/>
    <x v="1"/>
    <x v="0"/>
  </r>
  <r>
    <s v="015300"/>
    <x v="7"/>
    <d v="2016-12-07T00:00:00"/>
    <s v="04:11 AM"/>
    <s v="04:34 AM"/>
    <d v="1899-12-30T00:23:00"/>
    <x v="0"/>
    <s v="B"/>
    <x v="2"/>
    <x v="4"/>
    <x v="0"/>
    <x v="1"/>
    <x v="5"/>
    <x v="2"/>
    <x v="23"/>
    <n v="4"/>
    <x v="12"/>
    <x v="1"/>
  </r>
  <r>
    <s v="016542"/>
    <x v="8"/>
    <d v="2016-12-07T00:00:00"/>
    <s v="06:17 PM"/>
    <s v="06:39 PM"/>
    <d v="1899-12-30T00:22:00"/>
    <x v="3"/>
    <s v="C"/>
    <x v="1"/>
    <x v="1"/>
    <x v="4"/>
    <x v="1"/>
    <x v="5"/>
    <x v="2"/>
    <x v="23"/>
    <n v="18"/>
    <x v="10"/>
    <x v="1"/>
  </r>
  <r>
    <s v="016542"/>
    <x v="9"/>
    <d v="2016-12-07T00:00:00"/>
    <s v="07:50 PM"/>
    <s v="08:50 PM"/>
    <d v="1899-12-30T01:00:00"/>
    <x v="1"/>
    <s v="A"/>
    <x v="0"/>
    <x v="4"/>
    <x v="0"/>
    <x v="1"/>
    <x v="5"/>
    <x v="2"/>
    <x v="23"/>
    <n v="19"/>
    <x v="7"/>
    <x v="1"/>
  </r>
  <r>
    <s v="015661"/>
    <x v="0"/>
    <d v="2016-12-07T00:00:00"/>
    <s v="10:25 AM"/>
    <s v="10:41 AM"/>
    <d v="1899-12-30T00:16:00"/>
    <x v="0"/>
    <s v="G"/>
    <x v="1"/>
    <x v="0"/>
    <x v="5"/>
    <x v="1"/>
    <x v="5"/>
    <x v="2"/>
    <x v="23"/>
    <n v="10"/>
    <x v="11"/>
    <x v="1"/>
  </r>
  <r>
    <s v="015661"/>
    <x v="1"/>
    <d v="2016-12-07T00:00:00"/>
    <s v="09:20 AM"/>
    <s v="10:03 AM"/>
    <d v="1899-12-30T00:43:00"/>
    <x v="1"/>
    <s v="A"/>
    <x v="2"/>
    <x v="5"/>
    <x v="1"/>
    <x v="1"/>
    <x v="5"/>
    <x v="2"/>
    <x v="23"/>
    <n v="9"/>
    <x v="6"/>
    <x v="1"/>
  </r>
  <r>
    <s v="005314"/>
    <x v="2"/>
    <d v="2016-12-08T00:00:00"/>
    <s v="08:31 PM"/>
    <s v="08:54 PM"/>
    <d v="1899-12-30T00:23:00"/>
    <x v="2"/>
    <s v="C"/>
    <x v="3"/>
    <x v="5"/>
    <x v="2"/>
    <x v="1"/>
    <x v="5"/>
    <x v="2"/>
    <x v="23"/>
    <n v="20"/>
    <x v="16"/>
    <x v="2"/>
  </r>
  <r>
    <s v="015300"/>
    <x v="3"/>
    <d v="2016-12-09T00:00:00"/>
    <s v="05:09 AM"/>
    <s v="05:18 AM"/>
    <d v="1899-12-30T00:09:00"/>
    <x v="2"/>
    <s v="D"/>
    <x v="3"/>
    <x v="1"/>
    <x v="0"/>
    <x v="1"/>
    <x v="5"/>
    <x v="2"/>
    <x v="23"/>
    <n v="5"/>
    <x v="18"/>
    <x v="5"/>
  </r>
  <r>
    <s v="016542"/>
    <x v="4"/>
    <d v="2016-12-09T00:00:00"/>
    <s v="06:55 AM"/>
    <s v="07:10 AM"/>
    <d v="1899-12-30T00:15:00"/>
    <x v="1"/>
    <s v="G"/>
    <x v="0"/>
    <x v="0"/>
    <x v="2"/>
    <x v="1"/>
    <x v="5"/>
    <x v="2"/>
    <x v="23"/>
    <n v="6"/>
    <x v="21"/>
    <x v="5"/>
  </r>
  <r>
    <s v="016542"/>
    <x v="5"/>
    <d v="2016-12-09T00:00:00"/>
    <s v="07:57 AM"/>
    <s v="08:06 AM"/>
    <d v="1899-12-30T00:09:00"/>
    <x v="0"/>
    <s v="C"/>
    <x v="3"/>
    <x v="3"/>
    <x v="2"/>
    <x v="1"/>
    <x v="5"/>
    <x v="2"/>
    <x v="23"/>
    <n v="7"/>
    <x v="14"/>
    <x v="5"/>
  </r>
  <r>
    <s v="015777"/>
    <x v="6"/>
    <d v="2016-12-10T00:00:00"/>
    <s v="08:02 AM"/>
    <s v="08:07 AM"/>
    <d v="1899-12-30T00:05:00"/>
    <x v="1"/>
    <s v="B"/>
    <x v="3"/>
    <x v="5"/>
    <x v="4"/>
    <x v="1"/>
    <x v="5"/>
    <x v="2"/>
    <x v="23"/>
    <n v="8"/>
    <x v="4"/>
    <x v="3"/>
  </r>
  <r>
    <s v="015300"/>
    <x v="7"/>
    <d v="2016-12-12T00:00:00"/>
    <s v="05:50 AM"/>
    <s v="06:25 AM"/>
    <d v="1899-12-30T00:35:00"/>
    <x v="2"/>
    <s v="A"/>
    <x v="0"/>
    <x v="5"/>
    <x v="3"/>
    <x v="1"/>
    <x v="5"/>
    <x v="2"/>
    <x v="24"/>
    <n v="5"/>
    <x v="18"/>
    <x v="6"/>
  </r>
  <r>
    <s v="016542"/>
    <x v="8"/>
    <d v="2016-12-12T00:00:00"/>
    <s v="06:55 AM"/>
    <s v="07:55 AM"/>
    <d v="1899-12-30T01:00:00"/>
    <x v="2"/>
    <s v="B"/>
    <x v="1"/>
    <x v="0"/>
    <x v="2"/>
    <x v="1"/>
    <x v="5"/>
    <x v="2"/>
    <x v="24"/>
    <n v="6"/>
    <x v="21"/>
    <x v="6"/>
  </r>
  <r>
    <s v="015300"/>
    <x v="9"/>
    <d v="2016-12-13T00:00:00"/>
    <s v="05:08 AM"/>
    <s v="05:20 AM"/>
    <d v="1899-12-30T00:12:00"/>
    <x v="3"/>
    <s v="B"/>
    <x v="2"/>
    <x v="0"/>
    <x v="1"/>
    <x v="1"/>
    <x v="5"/>
    <x v="2"/>
    <x v="24"/>
    <n v="5"/>
    <x v="18"/>
    <x v="0"/>
  </r>
  <r>
    <s v="015300"/>
    <x v="0"/>
    <d v="2016-12-13T00:00:00"/>
    <s v="05:33 AM"/>
    <s v="05:46 AM"/>
    <d v="1899-12-30T00:13:00"/>
    <x v="4"/>
    <s v="E"/>
    <x v="1"/>
    <x v="0"/>
    <x v="2"/>
    <x v="1"/>
    <x v="5"/>
    <x v="2"/>
    <x v="24"/>
    <n v="5"/>
    <x v="18"/>
    <x v="0"/>
  </r>
  <r>
    <s v="016542"/>
    <x v="1"/>
    <d v="2016-12-13T00:00:00"/>
    <s v="04:05 AM"/>
    <s v="05:02 AM"/>
    <d v="1899-12-30T00:57:00"/>
    <x v="1"/>
    <s v="B"/>
    <x v="1"/>
    <x v="4"/>
    <x v="1"/>
    <x v="1"/>
    <x v="5"/>
    <x v="2"/>
    <x v="24"/>
    <n v="4"/>
    <x v="12"/>
    <x v="0"/>
  </r>
  <r>
    <s v="016542"/>
    <x v="2"/>
    <d v="2016-12-13T00:00:00"/>
    <s v="05:26 AM"/>
    <s v="06:26 AM"/>
    <d v="1899-12-30T01:00:00"/>
    <x v="3"/>
    <s v="G"/>
    <x v="0"/>
    <x v="5"/>
    <x v="3"/>
    <x v="1"/>
    <x v="5"/>
    <x v="2"/>
    <x v="24"/>
    <n v="5"/>
    <x v="18"/>
    <x v="0"/>
  </r>
  <r>
    <s v="015661"/>
    <x v="3"/>
    <d v="2016-12-13T00:00:00"/>
    <s v="05:39 PM"/>
    <s v="06:04 PM"/>
    <d v="1899-12-30T00:25:00"/>
    <x v="2"/>
    <s v="E"/>
    <x v="1"/>
    <x v="2"/>
    <x v="3"/>
    <x v="1"/>
    <x v="5"/>
    <x v="2"/>
    <x v="24"/>
    <n v="17"/>
    <x v="3"/>
    <x v="0"/>
  </r>
  <r>
    <s v="016386"/>
    <x v="4"/>
    <d v="2016-12-13T00:00:00"/>
    <s v="08:47 AM"/>
    <s v="09:01 AM"/>
    <d v="1899-12-30T00:14:00"/>
    <x v="1"/>
    <s v="F"/>
    <x v="3"/>
    <x v="4"/>
    <x v="5"/>
    <x v="1"/>
    <x v="5"/>
    <x v="2"/>
    <x v="24"/>
    <n v="8"/>
    <x v="4"/>
    <x v="0"/>
  </r>
  <r>
    <s v="016065"/>
    <x v="5"/>
    <d v="2016-12-14T00:00:00"/>
    <s v="06:07 PM"/>
    <s v="06:33 PM"/>
    <d v="1899-12-30T00:26:00"/>
    <x v="1"/>
    <s v="D"/>
    <x v="1"/>
    <x v="4"/>
    <x v="2"/>
    <x v="1"/>
    <x v="5"/>
    <x v="2"/>
    <x v="24"/>
    <n v="18"/>
    <x v="10"/>
    <x v="1"/>
  </r>
  <r>
    <s v="014419"/>
    <x v="6"/>
    <d v="2016-12-15T00:00:00"/>
    <s v="05:49 PM"/>
    <s v="05:59 PM"/>
    <d v="1899-12-30T00:10:00"/>
    <x v="4"/>
    <s v="F"/>
    <x v="0"/>
    <x v="3"/>
    <x v="1"/>
    <x v="1"/>
    <x v="5"/>
    <x v="2"/>
    <x v="24"/>
    <n v="17"/>
    <x v="3"/>
    <x v="2"/>
  </r>
  <r>
    <s v="014419"/>
    <x v="7"/>
    <d v="2016-12-15T00:00:00"/>
    <s v="06:36 PM"/>
    <s v="07:11 PM"/>
    <d v="1899-12-30T00:35:00"/>
    <x v="2"/>
    <s v="E"/>
    <x v="0"/>
    <x v="1"/>
    <x v="0"/>
    <x v="1"/>
    <x v="5"/>
    <x v="2"/>
    <x v="24"/>
    <n v="18"/>
    <x v="10"/>
    <x v="2"/>
  </r>
  <r>
    <s v="015293"/>
    <x v="8"/>
    <d v="2016-12-16T00:00:00"/>
    <s v="12:08 PM"/>
    <s v="12:18 PM"/>
    <d v="1899-12-30T00:10:00"/>
    <x v="3"/>
    <s v="F"/>
    <x v="1"/>
    <x v="5"/>
    <x v="1"/>
    <x v="1"/>
    <x v="5"/>
    <x v="2"/>
    <x v="24"/>
    <n v="12"/>
    <x v="0"/>
    <x v="5"/>
  </r>
  <r>
    <s v="015661"/>
    <x v="9"/>
    <d v="2016-12-16T00:00:00"/>
    <s v="12:08 PM"/>
    <s v="12:31 PM"/>
    <d v="1899-12-30T00:23:00"/>
    <x v="4"/>
    <s v="E"/>
    <x v="2"/>
    <x v="3"/>
    <x v="5"/>
    <x v="1"/>
    <x v="5"/>
    <x v="2"/>
    <x v="24"/>
    <n v="12"/>
    <x v="0"/>
    <x v="5"/>
  </r>
  <r>
    <s v="009580"/>
    <x v="0"/>
    <d v="2016-12-16T00:00:00"/>
    <s v="07:35 PM"/>
    <s v="07:58 PM"/>
    <d v="1899-12-30T00:23:00"/>
    <x v="1"/>
    <s v="E"/>
    <x v="3"/>
    <x v="0"/>
    <x v="1"/>
    <x v="1"/>
    <x v="5"/>
    <x v="2"/>
    <x v="24"/>
    <n v="19"/>
    <x v="7"/>
    <x v="5"/>
  </r>
  <r>
    <s v="016802"/>
    <x v="1"/>
    <d v="2016-12-16T00:00:00"/>
    <s v="07:13 PM"/>
    <s v="07:17 PM"/>
    <d v="1899-12-30T00:04:00"/>
    <x v="3"/>
    <s v="B"/>
    <x v="3"/>
    <x v="3"/>
    <x v="1"/>
    <x v="1"/>
    <x v="5"/>
    <x v="2"/>
    <x v="24"/>
    <n v="19"/>
    <x v="7"/>
    <x v="5"/>
  </r>
  <r>
    <s v="016802"/>
    <x v="2"/>
    <d v="2016-12-16T00:00:00"/>
    <s v="07:22 PM"/>
    <s v="07:54 PM"/>
    <d v="1899-12-30T00:32:00"/>
    <x v="4"/>
    <s v="A"/>
    <x v="0"/>
    <x v="4"/>
    <x v="1"/>
    <x v="1"/>
    <x v="5"/>
    <x v="2"/>
    <x v="24"/>
    <n v="19"/>
    <x v="7"/>
    <x v="5"/>
  </r>
  <r>
    <s v="011853"/>
    <x v="3"/>
    <d v="2016-12-17T00:00:00"/>
    <s v="07:30 PM"/>
    <s v="07:45 PM"/>
    <d v="1899-12-30T00:15:00"/>
    <x v="4"/>
    <s v="E"/>
    <x v="3"/>
    <x v="1"/>
    <x v="1"/>
    <x v="1"/>
    <x v="5"/>
    <x v="2"/>
    <x v="24"/>
    <n v="19"/>
    <x v="7"/>
    <x v="3"/>
  </r>
  <r>
    <s v="014419"/>
    <x v="4"/>
    <d v="2016-12-17T00:00:00"/>
    <s v="09:09 AM"/>
    <s v="09:44 AM"/>
    <d v="1899-12-30T00:35:00"/>
    <x v="4"/>
    <s v="D"/>
    <x v="3"/>
    <x v="5"/>
    <x v="3"/>
    <x v="1"/>
    <x v="5"/>
    <x v="2"/>
    <x v="24"/>
    <n v="9"/>
    <x v="6"/>
    <x v="3"/>
  </r>
  <r>
    <s v="015661"/>
    <x v="5"/>
    <d v="2016-12-18T00:00:00"/>
    <s v="02:46 PM"/>
    <s v="03:01 PM"/>
    <d v="1899-12-30T00:15:00"/>
    <x v="2"/>
    <s v="A"/>
    <x v="2"/>
    <x v="4"/>
    <x v="2"/>
    <x v="1"/>
    <x v="5"/>
    <x v="2"/>
    <x v="24"/>
    <n v="14"/>
    <x v="9"/>
    <x v="4"/>
  </r>
  <r>
    <s v="015300"/>
    <x v="6"/>
    <d v="2016-12-19T00:00:00"/>
    <s v="05:52 AM"/>
    <s v="06:20 AM"/>
    <d v="1899-12-30T00:28:00"/>
    <x v="3"/>
    <s v="B"/>
    <x v="0"/>
    <x v="1"/>
    <x v="1"/>
    <x v="1"/>
    <x v="5"/>
    <x v="2"/>
    <x v="25"/>
    <n v="5"/>
    <x v="18"/>
    <x v="6"/>
  </r>
  <r>
    <s v="009580"/>
    <x v="7"/>
    <d v="2016-12-19T00:00:00"/>
    <s v="05:40 PM"/>
    <s v="06:07 PM"/>
    <d v="1899-12-30T00:27:00"/>
    <x v="3"/>
    <s v="G"/>
    <x v="1"/>
    <x v="5"/>
    <x v="2"/>
    <x v="1"/>
    <x v="5"/>
    <x v="2"/>
    <x v="25"/>
    <n v="17"/>
    <x v="3"/>
    <x v="6"/>
  </r>
  <r>
    <s v="015300"/>
    <x v="8"/>
    <d v="2016-12-21T00:00:00"/>
    <s v="05:19 PM"/>
    <s v="05:41 PM"/>
    <d v="1899-12-30T00:22:00"/>
    <x v="0"/>
    <s v="G"/>
    <x v="1"/>
    <x v="3"/>
    <x v="5"/>
    <x v="1"/>
    <x v="5"/>
    <x v="2"/>
    <x v="25"/>
    <n v="17"/>
    <x v="3"/>
    <x v="1"/>
  </r>
  <r>
    <s v="016542"/>
    <x v="9"/>
    <d v="2016-12-21T00:00:00"/>
    <s v="05:24 PM"/>
    <s v="06:00 PM"/>
    <d v="1899-12-30T00:36:00"/>
    <x v="4"/>
    <s v="E"/>
    <x v="3"/>
    <x v="1"/>
    <x v="2"/>
    <x v="1"/>
    <x v="5"/>
    <x v="2"/>
    <x v="25"/>
    <n v="17"/>
    <x v="3"/>
    <x v="1"/>
  </r>
  <r>
    <s v="016802"/>
    <x v="0"/>
    <d v="2016-12-26T00:00:00"/>
    <s v="05:32 PM"/>
    <s v="05:41 PM"/>
    <d v="1899-12-30T00:09:00"/>
    <x v="4"/>
    <s v="A"/>
    <x v="0"/>
    <x v="0"/>
    <x v="3"/>
    <x v="1"/>
    <x v="5"/>
    <x v="2"/>
    <x v="26"/>
    <n v="17"/>
    <x v="3"/>
    <x v="6"/>
  </r>
  <r>
    <s v="015598"/>
    <x v="1"/>
    <d v="2016-12-28T00:00:00"/>
    <s v="08:15 PM"/>
    <s v="08:44 PM"/>
    <d v="1899-12-30T00:29:00"/>
    <x v="0"/>
    <s v="C"/>
    <x v="3"/>
    <x v="4"/>
    <x v="1"/>
    <x v="1"/>
    <x v="5"/>
    <x v="2"/>
    <x v="26"/>
    <n v="20"/>
    <x v="16"/>
    <x v="1"/>
  </r>
  <r>
    <s v="016542"/>
    <x v="2"/>
    <d v="2016-12-29T00:00:00"/>
    <s v="02:45 PM"/>
    <s v="03:06 PM"/>
    <d v="1899-12-30T00:21:00"/>
    <x v="0"/>
    <s v="B"/>
    <x v="1"/>
    <x v="4"/>
    <x v="4"/>
    <x v="1"/>
    <x v="5"/>
    <x v="2"/>
    <x v="26"/>
    <n v="14"/>
    <x v="9"/>
    <x v="2"/>
  </r>
  <r>
    <s v="015300"/>
    <x v="3"/>
    <d v="2017-01-01T00:00:00"/>
    <s v="10:14 AM"/>
    <s v="10:52 AM"/>
    <d v="1899-12-30T00:38:00"/>
    <x v="1"/>
    <s v="G"/>
    <x v="1"/>
    <x v="3"/>
    <x v="0"/>
    <x v="2"/>
    <x v="6"/>
    <x v="2"/>
    <x v="27"/>
    <n v="10"/>
    <x v="11"/>
    <x v="4"/>
  </r>
  <r>
    <s v="015300"/>
    <x v="4"/>
    <d v="2017-01-01T00:00:00"/>
    <s v="12:28 PM"/>
    <s v="12:48 PM"/>
    <d v="1899-12-30T00:20:00"/>
    <x v="4"/>
    <s v="C"/>
    <x v="0"/>
    <x v="3"/>
    <x v="2"/>
    <x v="2"/>
    <x v="6"/>
    <x v="2"/>
    <x v="27"/>
    <n v="12"/>
    <x v="0"/>
    <x v="4"/>
  </r>
  <r>
    <s v="017075"/>
    <x v="5"/>
    <d v="2017-01-02T00:00:00"/>
    <s v="06:13 PM"/>
    <s v="06:20 PM"/>
    <d v="1899-12-30T00:07:00"/>
    <x v="3"/>
    <s v="F"/>
    <x v="1"/>
    <x v="1"/>
    <x v="3"/>
    <x v="2"/>
    <x v="6"/>
    <x v="2"/>
    <x v="28"/>
    <n v="18"/>
    <x v="10"/>
    <x v="6"/>
  </r>
  <r>
    <s v="015300"/>
    <x v="6"/>
    <d v="2017-01-04T00:00:00"/>
    <s v="06:30 AM"/>
    <s v="06:50 AM"/>
    <d v="1899-12-30T00:20:00"/>
    <x v="0"/>
    <s v="B"/>
    <x v="1"/>
    <x v="3"/>
    <x v="3"/>
    <x v="2"/>
    <x v="6"/>
    <x v="2"/>
    <x v="28"/>
    <n v="6"/>
    <x v="21"/>
    <x v="1"/>
  </r>
  <r>
    <s v="016542"/>
    <x v="7"/>
    <d v="2017-01-04T00:00:00"/>
    <s v="06:26 AM"/>
    <s v="06:45 AM"/>
    <d v="1899-12-30T00:19:00"/>
    <x v="3"/>
    <s v="D"/>
    <x v="1"/>
    <x v="1"/>
    <x v="1"/>
    <x v="2"/>
    <x v="6"/>
    <x v="2"/>
    <x v="28"/>
    <n v="6"/>
    <x v="21"/>
    <x v="1"/>
  </r>
  <r>
    <s v="017075"/>
    <x v="8"/>
    <d v="2017-01-04T00:00:00"/>
    <s v="03:45 PM"/>
    <s v="04:34 PM"/>
    <d v="1899-12-30T00:49:00"/>
    <x v="1"/>
    <s v="G"/>
    <x v="3"/>
    <x v="3"/>
    <x v="4"/>
    <x v="2"/>
    <x v="6"/>
    <x v="2"/>
    <x v="28"/>
    <n v="15"/>
    <x v="2"/>
    <x v="1"/>
  </r>
  <r>
    <s v="017075"/>
    <x v="9"/>
    <d v="2017-01-04T00:00:00"/>
    <s v="05:26 PM"/>
    <s v="06:01 PM"/>
    <d v="1899-12-30T00:35:00"/>
    <x v="3"/>
    <s v="G"/>
    <x v="1"/>
    <x v="1"/>
    <x v="1"/>
    <x v="2"/>
    <x v="6"/>
    <x v="2"/>
    <x v="28"/>
    <n v="17"/>
    <x v="3"/>
    <x v="1"/>
  </r>
  <r>
    <s v="017075"/>
    <x v="0"/>
    <d v="2017-01-05T00:00:00"/>
    <s v="05:09 PM"/>
    <s v="05:49 PM"/>
    <d v="1899-12-30T00:40:00"/>
    <x v="4"/>
    <s v="B"/>
    <x v="0"/>
    <x v="1"/>
    <x v="5"/>
    <x v="2"/>
    <x v="6"/>
    <x v="2"/>
    <x v="28"/>
    <n v="17"/>
    <x v="3"/>
    <x v="2"/>
  </r>
  <r>
    <s v="011853"/>
    <x v="1"/>
    <d v="2017-01-05T00:00:00"/>
    <s v="06:27 PM"/>
    <s v="06:54 PM"/>
    <d v="1899-12-30T00:27:00"/>
    <x v="0"/>
    <s v="G"/>
    <x v="0"/>
    <x v="2"/>
    <x v="0"/>
    <x v="2"/>
    <x v="6"/>
    <x v="2"/>
    <x v="28"/>
    <n v="18"/>
    <x v="10"/>
    <x v="2"/>
  </r>
  <r>
    <s v="015300"/>
    <x v="2"/>
    <d v="2017-01-06T00:00:00"/>
    <s v="06:26 AM"/>
    <s v="06:36 AM"/>
    <d v="1899-12-30T00:10:00"/>
    <x v="0"/>
    <s v="B"/>
    <x v="1"/>
    <x v="0"/>
    <x v="2"/>
    <x v="2"/>
    <x v="6"/>
    <x v="2"/>
    <x v="28"/>
    <n v="6"/>
    <x v="21"/>
    <x v="5"/>
  </r>
  <r>
    <s v="015300"/>
    <x v="3"/>
    <d v="2017-01-06T00:00:00"/>
    <s v="08:20 PM"/>
    <s v="08:30 PM"/>
    <d v="1899-12-30T00:10:00"/>
    <x v="4"/>
    <s v="G"/>
    <x v="3"/>
    <x v="0"/>
    <x v="0"/>
    <x v="2"/>
    <x v="6"/>
    <x v="2"/>
    <x v="28"/>
    <n v="20"/>
    <x v="16"/>
    <x v="5"/>
  </r>
  <r>
    <s v="015300"/>
    <x v="4"/>
    <d v="2017-01-08T00:00:00"/>
    <s v="07:43 AM"/>
    <s v="07:49 AM"/>
    <d v="1899-12-30T00:06:00"/>
    <x v="2"/>
    <s v="A"/>
    <x v="0"/>
    <x v="4"/>
    <x v="3"/>
    <x v="2"/>
    <x v="6"/>
    <x v="2"/>
    <x v="28"/>
    <n v="7"/>
    <x v="14"/>
    <x v="4"/>
  </r>
  <r>
    <s v="015300"/>
    <x v="5"/>
    <d v="2017-01-09T00:00:00"/>
    <s v="06:51 AM"/>
    <s v="07:50 AM"/>
    <d v="1899-12-30T00:59:00"/>
    <x v="2"/>
    <s v="C"/>
    <x v="0"/>
    <x v="3"/>
    <x v="2"/>
    <x v="2"/>
    <x v="6"/>
    <x v="2"/>
    <x v="29"/>
    <n v="6"/>
    <x v="21"/>
    <x v="6"/>
  </r>
  <r>
    <s v="015300"/>
    <x v="6"/>
    <d v="2017-01-09T00:00:00"/>
    <s v="11:59 AM"/>
    <s v="12:12 PM"/>
    <d v="1899-12-30T00:13:00"/>
    <x v="1"/>
    <s v="F"/>
    <x v="0"/>
    <x v="2"/>
    <x v="0"/>
    <x v="2"/>
    <x v="6"/>
    <x v="2"/>
    <x v="29"/>
    <n v="11"/>
    <x v="8"/>
    <x v="6"/>
  </r>
  <r>
    <s v="017075"/>
    <x v="7"/>
    <d v="2017-01-10T00:00:00"/>
    <s v="07:03 AM"/>
    <s v="07:52 AM"/>
    <d v="1899-12-30T00:49:00"/>
    <x v="3"/>
    <s v="E"/>
    <x v="1"/>
    <x v="5"/>
    <x v="2"/>
    <x v="2"/>
    <x v="6"/>
    <x v="2"/>
    <x v="29"/>
    <n v="7"/>
    <x v="14"/>
    <x v="0"/>
  </r>
  <r>
    <s v="011853"/>
    <x v="8"/>
    <d v="2017-01-10T00:00:00"/>
    <s v="10:50 AM"/>
    <s v="11:31 AM"/>
    <d v="1899-12-30T00:41:00"/>
    <x v="3"/>
    <s v="F"/>
    <x v="1"/>
    <x v="3"/>
    <x v="2"/>
    <x v="2"/>
    <x v="6"/>
    <x v="2"/>
    <x v="29"/>
    <n v="10"/>
    <x v="11"/>
    <x v="0"/>
  </r>
  <r>
    <s v="011853"/>
    <x v="9"/>
    <d v="2017-01-10T00:00:00"/>
    <s v="11:33 AM"/>
    <s v="11:51 AM"/>
    <d v="1899-12-30T00:18:00"/>
    <x v="4"/>
    <s v="G"/>
    <x v="1"/>
    <x v="1"/>
    <x v="2"/>
    <x v="2"/>
    <x v="6"/>
    <x v="2"/>
    <x v="29"/>
    <n v="11"/>
    <x v="8"/>
    <x v="0"/>
  </r>
  <r>
    <s v="017075"/>
    <x v="0"/>
    <d v="2017-01-11T00:00:00"/>
    <s v="06:49 PM"/>
    <s v="07:11 PM"/>
    <d v="1899-12-30T00:22:00"/>
    <x v="0"/>
    <s v="A"/>
    <x v="1"/>
    <x v="1"/>
    <x v="3"/>
    <x v="2"/>
    <x v="6"/>
    <x v="2"/>
    <x v="29"/>
    <n v="18"/>
    <x v="10"/>
    <x v="1"/>
  </r>
  <r>
    <s v="017075"/>
    <x v="1"/>
    <d v="2017-01-12T00:00:00"/>
    <s v="02:53 PM"/>
    <s v="03:11 PM"/>
    <d v="1899-12-30T00:18:00"/>
    <x v="1"/>
    <s v="F"/>
    <x v="0"/>
    <x v="3"/>
    <x v="0"/>
    <x v="2"/>
    <x v="6"/>
    <x v="2"/>
    <x v="29"/>
    <n v="14"/>
    <x v="9"/>
    <x v="2"/>
  </r>
  <r>
    <s v="017075"/>
    <x v="2"/>
    <d v="2017-01-12T00:00:00"/>
    <s v="10:25 AM"/>
    <s v="11:16 AM"/>
    <d v="1899-12-30T00:51:00"/>
    <x v="3"/>
    <s v="B"/>
    <x v="1"/>
    <x v="5"/>
    <x v="4"/>
    <x v="2"/>
    <x v="6"/>
    <x v="2"/>
    <x v="29"/>
    <n v="10"/>
    <x v="11"/>
    <x v="2"/>
  </r>
  <r>
    <s v="015385"/>
    <x v="3"/>
    <d v="2017-01-12T00:00:00"/>
    <s v="05:49 PM"/>
    <s v="06:11 PM"/>
    <d v="1899-12-30T00:22:00"/>
    <x v="4"/>
    <s v="G"/>
    <x v="2"/>
    <x v="1"/>
    <x v="5"/>
    <x v="2"/>
    <x v="6"/>
    <x v="2"/>
    <x v="29"/>
    <n v="17"/>
    <x v="3"/>
    <x v="2"/>
  </r>
  <r>
    <s v="017075"/>
    <x v="4"/>
    <d v="2017-01-13T00:00:00"/>
    <s v="09:25 AM"/>
    <s v="09:29 AM"/>
    <d v="1899-12-30T00:04:00"/>
    <x v="4"/>
    <s v="D"/>
    <x v="3"/>
    <x v="3"/>
    <x v="2"/>
    <x v="2"/>
    <x v="6"/>
    <x v="2"/>
    <x v="29"/>
    <n v="9"/>
    <x v="6"/>
    <x v="5"/>
  </r>
  <r>
    <s v="017075"/>
    <x v="5"/>
    <d v="2017-01-13T00:00:00"/>
    <s v="04:47 PM"/>
    <s v="05:02 PM"/>
    <d v="1899-12-30T00:15:00"/>
    <x v="3"/>
    <s v="A"/>
    <x v="2"/>
    <x v="1"/>
    <x v="4"/>
    <x v="2"/>
    <x v="6"/>
    <x v="2"/>
    <x v="29"/>
    <n v="16"/>
    <x v="13"/>
    <x v="5"/>
  </r>
  <r>
    <s v="014419"/>
    <x v="6"/>
    <d v="2017-01-14T00:00:00"/>
    <s v="07:25 AM"/>
    <s v="07:32 AM"/>
    <d v="1899-12-30T00:07:00"/>
    <x v="3"/>
    <s v="G"/>
    <x v="2"/>
    <x v="4"/>
    <x v="0"/>
    <x v="2"/>
    <x v="6"/>
    <x v="2"/>
    <x v="29"/>
    <n v="7"/>
    <x v="14"/>
    <x v="3"/>
  </r>
  <r>
    <s v="016542"/>
    <x v="7"/>
    <d v="2017-01-15T00:00:00"/>
    <s v="06:38 PM"/>
    <s v="06:53 PM"/>
    <d v="1899-12-30T00:15:00"/>
    <x v="0"/>
    <s v="B"/>
    <x v="0"/>
    <x v="1"/>
    <x v="0"/>
    <x v="2"/>
    <x v="6"/>
    <x v="2"/>
    <x v="29"/>
    <n v="18"/>
    <x v="10"/>
    <x v="4"/>
  </r>
  <r>
    <s v="005314"/>
    <x v="8"/>
    <d v="2017-01-15T00:00:00"/>
    <s v="05:32 PM"/>
    <s v="05:41 PM"/>
    <d v="1899-12-30T00:09:00"/>
    <x v="4"/>
    <s v="D"/>
    <x v="1"/>
    <x v="5"/>
    <x v="5"/>
    <x v="2"/>
    <x v="6"/>
    <x v="2"/>
    <x v="29"/>
    <n v="17"/>
    <x v="3"/>
    <x v="4"/>
  </r>
  <r>
    <s v="014419"/>
    <x v="9"/>
    <d v="2017-01-15T00:00:00"/>
    <s v="07:02 AM"/>
    <s v="07:29 AM"/>
    <d v="1899-12-30T00:27:00"/>
    <x v="1"/>
    <s v="B"/>
    <x v="0"/>
    <x v="0"/>
    <x v="3"/>
    <x v="2"/>
    <x v="6"/>
    <x v="2"/>
    <x v="29"/>
    <n v="7"/>
    <x v="14"/>
    <x v="4"/>
  </r>
  <r>
    <s v="005314"/>
    <x v="0"/>
    <d v="2017-01-17T00:00:00"/>
    <s v="08:14 AM"/>
    <s v="10:04 AM"/>
    <d v="1899-12-30T01:50:00"/>
    <x v="3"/>
    <s v="A"/>
    <x v="0"/>
    <x v="4"/>
    <x v="1"/>
    <x v="2"/>
    <x v="6"/>
    <x v="2"/>
    <x v="30"/>
    <n v="8"/>
    <x v="4"/>
    <x v="0"/>
  </r>
  <r>
    <s v="009580"/>
    <x v="1"/>
    <d v="2017-01-17T00:00:00"/>
    <s v="09:19 AM"/>
    <s v="10:05 AM"/>
    <d v="1899-12-30T00:46:00"/>
    <x v="1"/>
    <s v="E"/>
    <x v="3"/>
    <x v="2"/>
    <x v="5"/>
    <x v="2"/>
    <x v="6"/>
    <x v="2"/>
    <x v="30"/>
    <n v="9"/>
    <x v="6"/>
    <x v="0"/>
  </r>
  <r>
    <s v="015300"/>
    <x v="2"/>
    <d v="2017-01-18T00:00:00"/>
    <s v="04:24 PM"/>
    <s v="05:00 PM"/>
    <d v="1899-12-30T00:36:00"/>
    <x v="1"/>
    <s v="C"/>
    <x v="3"/>
    <x v="0"/>
    <x v="3"/>
    <x v="2"/>
    <x v="6"/>
    <x v="2"/>
    <x v="30"/>
    <n v="16"/>
    <x v="13"/>
    <x v="1"/>
  </r>
  <r>
    <s v="017075"/>
    <x v="3"/>
    <d v="2017-01-18T00:00:00"/>
    <s v="10:48 AM"/>
    <s v="11:06 AM"/>
    <d v="1899-12-30T00:18:00"/>
    <x v="3"/>
    <s v="G"/>
    <x v="3"/>
    <x v="4"/>
    <x v="0"/>
    <x v="2"/>
    <x v="6"/>
    <x v="2"/>
    <x v="30"/>
    <n v="10"/>
    <x v="11"/>
    <x v="1"/>
  </r>
  <r>
    <s v="016542"/>
    <x v="4"/>
    <d v="2017-01-19T00:00:00"/>
    <s v="05:33 PM"/>
    <s v="05:57 PM"/>
    <d v="1899-12-30T00:24:00"/>
    <x v="3"/>
    <s v="F"/>
    <x v="3"/>
    <x v="5"/>
    <x v="4"/>
    <x v="2"/>
    <x v="6"/>
    <x v="2"/>
    <x v="30"/>
    <n v="17"/>
    <x v="3"/>
    <x v="2"/>
  </r>
  <r>
    <s v="014419"/>
    <x v="5"/>
    <d v="2017-01-19T00:00:00"/>
    <s v="10:34 AM"/>
    <s v="10:49 AM"/>
    <d v="1899-12-30T00:15:00"/>
    <x v="2"/>
    <s v="F"/>
    <x v="0"/>
    <x v="2"/>
    <x v="0"/>
    <x v="2"/>
    <x v="6"/>
    <x v="2"/>
    <x v="30"/>
    <n v="10"/>
    <x v="11"/>
    <x v="2"/>
  </r>
  <r>
    <s v="015300"/>
    <x v="6"/>
    <d v="2017-01-20T00:00:00"/>
    <s v="03:28 PM"/>
    <s v="04:01 PM"/>
    <d v="1899-12-30T00:33:00"/>
    <x v="2"/>
    <s v="G"/>
    <x v="2"/>
    <x v="0"/>
    <x v="3"/>
    <x v="2"/>
    <x v="6"/>
    <x v="2"/>
    <x v="30"/>
    <n v="15"/>
    <x v="2"/>
    <x v="5"/>
  </r>
  <r>
    <s v="015300"/>
    <x v="7"/>
    <d v="2017-01-22T00:00:00"/>
    <s v="09:59 AM"/>
    <s v="10:19 AM"/>
    <d v="1899-12-30T00:20:00"/>
    <x v="2"/>
    <s v="B"/>
    <x v="2"/>
    <x v="3"/>
    <x v="1"/>
    <x v="2"/>
    <x v="6"/>
    <x v="2"/>
    <x v="30"/>
    <n v="9"/>
    <x v="6"/>
    <x v="4"/>
  </r>
  <r>
    <s v="016099"/>
    <x v="8"/>
    <d v="2017-01-22T00:00:00"/>
    <s v="10:06 AM"/>
    <s v="10:23 AM"/>
    <d v="1899-12-30T00:17:00"/>
    <x v="4"/>
    <s v="C"/>
    <x v="1"/>
    <x v="5"/>
    <x v="3"/>
    <x v="2"/>
    <x v="6"/>
    <x v="2"/>
    <x v="30"/>
    <n v="10"/>
    <x v="11"/>
    <x v="4"/>
  </r>
  <r>
    <s v="016542"/>
    <x v="9"/>
    <d v="2017-01-22T00:00:00"/>
    <s v="09:52 AM"/>
    <s v="10:09 AM"/>
    <d v="1899-12-30T00:17:00"/>
    <x v="1"/>
    <s v="F"/>
    <x v="0"/>
    <x v="3"/>
    <x v="2"/>
    <x v="2"/>
    <x v="6"/>
    <x v="2"/>
    <x v="30"/>
    <n v="9"/>
    <x v="6"/>
    <x v="4"/>
  </r>
  <r>
    <s v="015300"/>
    <x v="0"/>
    <d v="2017-01-23T00:00:00"/>
    <s v="07:27 PM"/>
    <s v="07:49 PM"/>
    <d v="1899-12-30T00:22:00"/>
    <x v="0"/>
    <s v="D"/>
    <x v="2"/>
    <x v="3"/>
    <x v="4"/>
    <x v="2"/>
    <x v="6"/>
    <x v="2"/>
    <x v="52"/>
    <n v="19"/>
    <x v="7"/>
    <x v="6"/>
  </r>
  <r>
    <s v="015300"/>
    <x v="1"/>
    <d v="2017-01-23T00:00:00"/>
    <s v="03:30 PM"/>
    <s v="03:55 PM"/>
    <d v="1899-12-30T00:25:00"/>
    <x v="1"/>
    <s v="D"/>
    <x v="0"/>
    <x v="0"/>
    <x v="3"/>
    <x v="2"/>
    <x v="6"/>
    <x v="2"/>
    <x v="52"/>
    <n v="15"/>
    <x v="2"/>
    <x v="6"/>
  </r>
  <r>
    <s v="016542"/>
    <x v="2"/>
    <d v="2017-01-23T00:00:00"/>
    <s v="07:37 PM"/>
    <s v="07:45 PM"/>
    <d v="1899-12-30T00:08:00"/>
    <x v="0"/>
    <s v="E"/>
    <x v="1"/>
    <x v="0"/>
    <x v="3"/>
    <x v="2"/>
    <x v="6"/>
    <x v="2"/>
    <x v="52"/>
    <n v="19"/>
    <x v="7"/>
    <x v="6"/>
  </r>
  <r>
    <s v="005314"/>
    <x v="3"/>
    <d v="2017-01-23T00:00:00"/>
    <s v="08:23 PM"/>
    <s v="08:30 PM"/>
    <d v="1899-12-30T00:07:00"/>
    <x v="0"/>
    <s v="F"/>
    <x v="1"/>
    <x v="2"/>
    <x v="4"/>
    <x v="2"/>
    <x v="6"/>
    <x v="2"/>
    <x v="52"/>
    <n v="20"/>
    <x v="16"/>
    <x v="6"/>
  </r>
  <r>
    <s v="015300"/>
    <x v="4"/>
    <d v="2017-01-24T00:00:00"/>
    <s v="06:37 AM"/>
    <s v="06:43 AM"/>
    <d v="1899-12-30T00:06:00"/>
    <x v="4"/>
    <s v="G"/>
    <x v="1"/>
    <x v="2"/>
    <x v="4"/>
    <x v="2"/>
    <x v="6"/>
    <x v="2"/>
    <x v="52"/>
    <n v="6"/>
    <x v="21"/>
    <x v="0"/>
  </r>
  <r>
    <s v="015300"/>
    <x v="5"/>
    <d v="2017-01-24T00:00:00"/>
    <s v="02:55 PM"/>
    <s v="03:02 PM"/>
    <d v="1899-12-30T00:07:00"/>
    <x v="2"/>
    <s v="B"/>
    <x v="0"/>
    <x v="1"/>
    <x v="1"/>
    <x v="2"/>
    <x v="6"/>
    <x v="2"/>
    <x v="52"/>
    <n v="14"/>
    <x v="9"/>
    <x v="0"/>
  </r>
  <r>
    <s v="016099"/>
    <x v="6"/>
    <d v="2017-01-24T00:00:00"/>
    <s v="03:02 PM"/>
    <s v="03:11 PM"/>
    <d v="1899-12-30T00:09:00"/>
    <x v="4"/>
    <s v="C"/>
    <x v="2"/>
    <x v="0"/>
    <x v="3"/>
    <x v="2"/>
    <x v="6"/>
    <x v="2"/>
    <x v="52"/>
    <n v="15"/>
    <x v="2"/>
    <x v="0"/>
  </r>
  <r>
    <s v="016099"/>
    <x v="7"/>
    <d v="2017-01-24T00:00:00"/>
    <s v="02:45 PM"/>
    <s v="02:53 PM"/>
    <d v="1899-12-30T00:08:00"/>
    <x v="3"/>
    <s v="F"/>
    <x v="0"/>
    <x v="3"/>
    <x v="1"/>
    <x v="2"/>
    <x v="6"/>
    <x v="2"/>
    <x v="52"/>
    <n v="14"/>
    <x v="9"/>
    <x v="0"/>
  </r>
  <r>
    <s v="011853"/>
    <x v="8"/>
    <d v="2017-01-24T00:00:00"/>
    <s v="09:08 PM"/>
    <s v="09:56 PM"/>
    <d v="1899-12-30T00:48:00"/>
    <x v="4"/>
    <s v="A"/>
    <x v="0"/>
    <x v="3"/>
    <x v="0"/>
    <x v="2"/>
    <x v="6"/>
    <x v="2"/>
    <x v="52"/>
    <n v="21"/>
    <x v="5"/>
    <x v="0"/>
  </r>
  <r>
    <s v="017019"/>
    <x v="9"/>
    <d v="2017-01-25T00:00:00"/>
    <s v="04:09 PM"/>
    <s v="05:09 PM"/>
    <d v="1899-12-30T01:00:00"/>
    <x v="2"/>
    <s v="A"/>
    <x v="2"/>
    <x v="0"/>
    <x v="2"/>
    <x v="2"/>
    <x v="6"/>
    <x v="2"/>
    <x v="52"/>
    <n v="16"/>
    <x v="13"/>
    <x v="1"/>
  </r>
  <r>
    <s v="016542"/>
    <x v="0"/>
    <d v="2017-01-26T00:00:00"/>
    <s v="06:19 PM"/>
    <s v="06:58 PM"/>
    <d v="1899-12-30T00:39:00"/>
    <x v="3"/>
    <s v="F"/>
    <x v="3"/>
    <x v="1"/>
    <x v="5"/>
    <x v="2"/>
    <x v="6"/>
    <x v="2"/>
    <x v="52"/>
    <n v="18"/>
    <x v="10"/>
    <x v="2"/>
  </r>
  <r>
    <s v="017019"/>
    <x v="1"/>
    <d v="2017-01-26T00:00:00"/>
    <s v="10:15 AM"/>
    <s v="10:33 AM"/>
    <d v="1899-12-30T00:18:00"/>
    <x v="1"/>
    <s v="E"/>
    <x v="1"/>
    <x v="4"/>
    <x v="2"/>
    <x v="2"/>
    <x v="6"/>
    <x v="2"/>
    <x v="52"/>
    <n v="10"/>
    <x v="11"/>
    <x v="2"/>
  </r>
  <r>
    <s v="017019"/>
    <x v="2"/>
    <d v="2017-01-26T00:00:00"/>
    <s v="10:42 AM"/>
    <s v="11:04 AM"/>
    <d v="1899-12-30T00:22:00"/>
    <x v="2"/>
    <s v="E"/>
    <x v="2"/>
    <x v="0"/>
    <x v="2"/>
    <x v="2"/>
    <x v="6"/>
    <x v="2"/>
    <x v="52"/>
    <n v="10"/>
    <x v="11"/>
    <x v="2"/>
  </r>
  <r>
    <s v="015300"/>
    <x v="3"/>
    <d v="2017-01-28T00:00:00"/>
    <s v="11:16 AM"/>
    <s v="11:35 AM"/>
    <d v="1899-12-30T00:19:00"/>
    <x v="2"/>
    <s v="C"/>
    <x v="1"/>
    <x v="5"/>
    <x v="3"/>
    <x v="2"/>
    <x v="6"/>
    <x v="2"/>
    <x v="52"/>
    <n v="11"/>
    <x v="8"/>
    <x v="3"/>
  </r>
  <r>
    <s v="016099"/>
    <x v="4"/>
    <d v="2017-01-28T00:00:00"/>
    <s v="09:43 AM"/>
    <s v="09:57 AM"/>
    <d v="1899-12-30T00:14:00"/>
    <x v="4"/>
    <s v="B"/>
    <x v="1"/>
    <x v="3"/>
    <x v="5"/>
    <x v="2"/>
    <x v="6"/>
    <x v="2"/>
    <x v="52"/>
    <n v="9"/>
    <x v="6"/>
    <x v="3"/>
  </r>
  <r>
    <s v="016099"/>
    <x v="5"/>
    <d v="2017-01-28T00:00:00"/>
    <s v="05:48 PM"/>
    <s v="06:20 PM"/>
    <d v="1899-12-30T00:32:00"/>
    <x v="4"/>
    <s v="G"/>
    <x v="1"/>
    <x v="1"/>
    <x v="2"/>
    <x v="2"/>
    <x v="6"/>
    <x v="2"/>
    <x v="52"/>
    <n v="17"/>
    <x v="3"/>
    <x v="3"/>
  </r>
  <r>
    <s v="017019"/>
    <x v="6"/>
    <d v="2017-01-28T00:00:00"/>
    <s v="01:07 PM"/>
    <s v="01:43 PM"/>
    <d v="1899-12-30T00:36:00"/>
    <x v="1"/>
    <s v="F"/>
    <x v="1"/>
    <x v="0"/>
    <x v="1"/>
    <x v="2"/>
    <x v="6"/>
    <x v="2"/>
    <x v="52"/>
    <n v="13"/>
    <x v="1"/>
    <x v="3"/>
  </r>
  <r>
    <s v="015300"/>
    <x v="7"/>
    <d v="2017-01-29T00:00:00"/>
    <s v="11:23 AM"/>
    <s v="11:45 AM"/>
    <d v="1899-12-30T00:22:00"/>
    <x v="3"/>
    <s v="E"/>
    <x v="0"/>
    <x v="1"/>
    <x v="2"/>
    <x v="2"/>
    <x v="6"/>
    <x v="2"/>
    <x v="52"/>
    <n v="11"/>
    <x v="8"/>
    <x v="4"/>
  </r>
  <r>
    <s v="016099"/>
    <x v="8"/>
    <d v="2017-01-29T00:00:00"/>
    <s v="12:10 PM"/>
    <s v="12:18 PM"/>
    <d v="1899-12-30T00:08:00"/>
    <x v="4"/>
    <s v="G"/>
    <x v="0"/>
    <x v="3"/>
    <x v="4"/>
    <x v="2"/>
    <x v="6"/>
    <x v="2"/>
    <x v="52"/>
    <n v="12"/>
    <x v="0"/>
    <x v="4"/>
  </r>
  <r>
    <s v="016542"/>
    <x v="9"/>
    <d v="2017-01-29T00:00:00"/>
    <s v="04:50 PM"/>
    <s v="05:05 PM"/>
    <d v="1899-12-30T00:15:00"/>
    <x v="2"/>
    <s v="B"/>
    <x v="3"/>
    <x v="0"/>
    <x v="1"/>
    <x v="2"/>
    <x v="6"/>
    <x v="2"/>
    <x v="52"/>
    <n v="16"/>
    <x v="13"/>
    <x v="4"/>
  </r>
  <r>
    <s v="017019"/>
    <x v="0"/>
    <d v="2017-01-29T00:00:00"/>
    <s v="08:48 PM"/>
    <s v="08:58 PM"/>
    <d v="1899-12-30T00:10:00"/>
    <x v="3"/>
    <s v="C"/>
    <x v="0"/>
    <x v="3"/>
    <x v="3"/>
    <x v="2"/>
    <x v="6"/>
    <x v="2"/>
    <x v="52"/>
    <n v="20"/>
    <x v="16"/>
    <x v="4"/>
  </r>
  <r>
    <s v="015300"/>
    <x v="1"/>
    <d v="2017-01-31T00:00:00"/>
    <s v="07:13 PM"/>
    <s v="07:24 PM"/>
    <d v="1899-12-30T00:11:00"/>
    <x v="0"/>
    <s v="C"/>
    <x v="1"/>
    <x v="3"/>
    <x v="0"/>
    <x v="2"/>
    <x v="6"/>
    <x v="2"/>
    <x v="31"/>
    <n v="19"/>
    <x v="7"/>
    <x v="0"/>
  </r>
  <r>
    <s v="016145"/>
    <x v="2"/>
    <d v="2017-01-31T00:00:00"/>
    <s v="03:23 PM"/>
    <s v="03:35 PM"/>
    <d v="1899-12-30T00:12:00"/>
    <x v="4"/>
    <s v="G"/>
    <x v="3"/>
    <x v="2"/>
    <x v="0"/>
    <x v="2"/>
    <x v="6"/>
    <x v="2"/>
    <x v="31"/>
    <n v="15"/>
    <x v="2"/>
    <x v="0"/>
  </r>
  <r>
    <s v="016542"/>
    <x v="3"/>
    <d v="2017-01-31T00:00:00"/>
    <s v="06:13 AM"/>
    <d v="1899-12-30T06:34:00"/>
    <d v="1899-12-30T00:21:00"/>
    <x v="0"/>
    <s v="C"/>
    <x v="3"/>
    <x v="3"/>
    <x v="5"/>
    <x v="2"/>
    <x v="6"/>
    <x v="2"/>
    <x v="31"/>
    <n v="6"/>
    <x v="21"/>
    <x v="0"/>
  </r>
  <r>
    <s v="015300"/>
    <x v="4"/>
    <d v="2017-02-01T00:00:00"/>
    <s v="06:47 AM"/>
    <s v="06:57 AM"/>
    <d v="1899-12-30T00:10:00"/>
    <x v="4"/>
    <s v="B"/>
    <x v="1"/>
    <x v="2"/>
    <x v="4"/>
    <x v="2"/>
    <x v="7"/>
    <x v="2"/>
    <x v="31"/>
    <n v="6"/>
    <x v="21"/>
    <x v="1"/>
  </r>
  <r>
    <s v="005314"/>
    <x v="5"/>
    <d v="2017-02-02T00:00:00"/>
    <s v="07:38 AM"/>
    <s v="07:50 AM"/>
    <d v="1899-12-30T00:12:00"/>
    <x v="1"/>
    <s v="F"/>
    <x v="1"/>
    <x v="5"/>
    <x v="5"/>
    <x v="2"/>
    <x v="7"/>
    <x v="2"/>
    <x v="31"/>
    <n v="7"/>
    <x v="14"/>
    <x v="2"/>
  </r>
  <r>
    <s v="016145"/>
    <x v="6"/>
    <d v="2017-02-03T00:00:00"/>
    <s v="07:25 AM"/>
    <s v="07:52 AM"/>
    <d v="1899-12-30T00:27:00"/>
    <x v="2"/>
    <s v="B"/>
    <x v="3"/>
    <x v="3"/>
    <x v="3"/>
    <x v="2"/>
    <x v="7"/>
    <x v="2"/>
    <x v="31"/>
    <n v="7"/>
    <x v="14"/>
    <x v="5"/>
  </r>
  <r>
    <s v="017019"/>
    <x v="7"/>
    <d v="2017-02-03T00:00:00"/>
    <s v="12:06 PM"/>
    <s v="12:32 PM"/>
    <d v="1899-12-30T00:26:00"/>
    <x v="2"/>
    <s v="E"/>
    <x v="3"/>
    <x v="5"/>
    <x v="2"/>
    <x v="2"/>
    <x v="7"/>
    <x v="2"/>
    <x v="31"/>
    <n v="12"/>
    <x v="0"/>
    <x v="5"/>
  </r>
  <r>
    <s v="017019"/>
    <x v="8"/>
    <d v="2017-02-03T00:00:00"/>
    <s v="02:57 PM"/>
    <s v="03:13 PM"/>
    <d v="1899-12-30T00:16:00"/>
    <x v="0"/>
    <s v="D"/>
    <x v="2"/>
    <x v="0"/>
    <x v="2"/>
    <x v="2"/>
    <x v="7"/>
    <x v="2"/>
    <x v="31"/>
    <n v="14"/>
    <x v="9"/>
    <x v="5"/>
  </r>
  <r>
    <s v="015300"/>
    <x v="9"/>
    <d v="2017-02-04T00:00:00"/>
    <s v="05:32 AM"/>
    <s v="05:46 AM"/>
    <d v="1899-12-30T00:14:00"/>
    <x v="3"/>
    <s v="B"/>
    <x v="3"/>
    <x v="0"/>
    <x v="0"/>
    <x v="2"/>
    <x v="7"/>
    <x v="2"/>
    <x v="31"/>
    <n v="5"/>
    <x v="18"/>
    <x v="3"/>
  </r>
  <r>
    <s v="015300"/>
    <x v="0"/>
    <d v="2017-02-04T00:00:00"/>
    <s v="06:05 AM"/>
    <s v="06:32 AM"/>
    <d v="1899-12-30T00:27:00"/>
    <x v="2"/>
    <s v="E"/>
    <x v="1"/>
    <x v="1"/>
    <x v="0"/>
    <x v="2"/>
    <x v="7"/>
    <x v="2"/>
    <x v="31"/>
    <n v="6"/>
    <x v="21"/>
    <x v="3"/>
  </r>
  <r>
    <s v="016542"/>
    <x v="1"/>
    <d v="2017-02-04T00:00:00"/>
    <s v="03:54 AM"/>
    <s v="04:17 AM"/>
    <d v="1899-12-30T00:23:00"/>
    <x v="3"/>
    <s v="E"/>
    <x v="1"/>
    <x v="5"/>
    <x v="0"/>
    <x v="2"/>
    <x v="7"/>
    <x v="2"/>
    <x v="31"/>
    <n v="3"/>
    <x v="15"/>
    <x v="3"/>
  </r>
  <r>
    <s v="015300"/>
    <x v="2"/>
    <d v="2017-02-05T00:00:00"/>
    <s v="09:44 AM"/>
    <s v="10:00 AM"/>
    <d v="1899-12-30T00:16:00"/>
    <x v="0"/>
    <s v="G"/>
    <x v="2"/>
    <x v="0"/>
    <x v="5"/>
    <x v="2"/>
    <x v="7"/>
    <x v="2"/>
    <x v="31"/>
    <n v="9"/>
    <x v="6"/>
    <x v="4"/>
  </r>
  <r>
    <s v="015300"/>
    <x v="3"/>
    <d v="2017-02-05T00:00:00"/>
    <s v="03:50 AM"/>
    <s v="04:05 AM"/>
    <d v="1899-12-30T00:15:00"/>
    <x v="1"/>
    <s v="D"/>
    <x v="2"/>
    <x v="1"/>
    <x v="1"/>
    <x v="2"/>
    <x v="7"/>
    <x v="2"/>
    <x v="31"/>
    <n v="3"/>
    <x v="15"/>
    <x v="4"/>
  </r>
  <r>
    <s v="015300"/>
    <x v="4"/>
    <d v="2017-02-05T00:00:00"/>
    <s v="04:50 AM"/>
    <s v="05:16 AM"/>
    <d v="1899-12-30T00:26:00"/>
    <x v="2"/>
    <s v="B"/>
    <x v="0"/>
    <x v="1"/>
    <x v="5"/>
    <x v="2"/>
    <x v="7"/>
    <x v="2"/>
    <x v="31"/>
    <n v="4"/>
    <x v="12"/>
    <x v="4"/>
  </r>
  <r>
    <s v="015300"/>
    <x v="5"/>
    <d v="2017-02-05T00:00:00"/>
    <s v="06:34 AM"/>
    <s v="06:54 AM"/>
    <d v="1899-12-30T00:20:00"/>
    <x v="4"/>
    <s v="G"/>
    <x v="1"/>
    <x v="5"/>
    <x v="4"/>
    <x v="2"/>
    <x v="7"/>
    <x v="2"/>
    <x v="31"/>
    <n v="6"/>
    <x v="21"/>
    <x v="4"/>
  </r>
  <r>
    <s v="015300"/>
    <x v="6"/>
    <d v="2017-02-06T00:00:00"/>
    <s v="06:59 AM"/>
    <s v="07:18 AM"/>
    <d v="1899-12-30T00:19:00"/>
    <x v="2"/>
    <s v="C"/>
    <x v="2"/>
    <x v="4"/>
    <x v="1"/>
    <x v="2"/>
    <x v="7"/>
    <x v="2"/>
    <x v="32"/>
    <n v="6"/>
    <x v="21"/>
    <x v="6"/>
  </r>
  <r>
    <s v="015300"/>
    <x v="7"/>
    <d v="2017-02-06T00:00:00"/>
    <s v="06:58 PM"/>
    <s v="07:07 PM"/>
    <d v="1899-12-30T00:09:00"/>
    <x v="3"/>
    <s v="D"/>
    <x v="0"/>
    <x v="4"/>
    <x v="4"/>
    <x v="2"/>
    <x v="7"/>
    <x v="2"/>
    <x v="32"/>
    <n v="18"/>
    <x v="10"/>
    <x v="6"/>
  </r>
  <r>
    <s v="015300"/>
    <x v="8"/>
    <d v="2017-02-06T00:00:00"/>
    <s v="05:41 PM"/>
    <s v="06:02 PM"/>
    <d v="1899-12-30T00:21:00"/>
    <x v="1"/>
    <s v="A"/>
    <x v="2"/>
    <x v="4"/>
    <x v="1"/>
    <x v="2"/>
    <x v="7"/>
    <x v="2"/>
    <x v="32"/>
    <n v="17"/>
    <x v="3"/>
    <x v="6"/>
  </r>
  <r>
    <s v="015598"/>
    <x v="9"/>
    <d v="2017-02-06T00:00:00"/>
    <s v="05:16 PM"/>
    <s v="05:24 PM"/>
    <d v="1899-12-30T00:08:00"/>
    <x v="1"/>
    <s v="C"/>
    <x v="1"/>
    <x v="3"/>
    <x v="3"/>
    <x v="2"/>
    <x v="7"/>
    <x v="2"/>
    <x v="32"/>
    <n v="17"/>
    <x v="3"/>
    <x v="6"/>
  </r>
  <r>
    <s v="015598"/>
    <x v="0"/>
    <d v="2017-02-06T00:00:00"/>
    <s v="05:25 PM"/>
    <s v="05:35 PM"/>
    <d v="1899-12-30T00:10:00"/>
    <x v="0"/>
    <s v="F"/>
    <x v="0"/>
    <x v="1"/>
    <x v="0"/>
    <x v="2"/>
    <x v="7"/>
    <x v="2"/>
    <x v="32"/>
    <n v="17"/>
    <x v="3"/>
    <x v="6"/>
  </r>
  <r>
    <s v="017019"/>
    <x v="1"/>
    <d v="2017-02-07T00:00:00"/>
    <s v="02:40 PM"/>
    <s v="03:06 PM"/>
    <d v="1899-12-30T00:26:00"/>
    <x v="1"/>
    <s v="E"/>
    <x v="3"/>
    <x v="4"/>
    <x v="2"/>
    <x v="2"/>
    <x v="7"/>
    <x v="2"/>
    <x v="32"/>
    <n v="14"/>
    <x v="9"/>
    <x v="0"/>
  </r>
  <r>
    <s v="015300"/>
    <x v="2"/>
    <d v="2017-02-08T00:00:00"/>
    <s v="10:11 AM"/>
    <s v="10:17 AM"/>
    <d v="1899-12-30T00:06:00"/>
    <x v="1"/>
    <s v="D"/>
    <x v="2"/>
    <x v="5"/>
    <x v="5"/>
    <x v="2"/>
    <x v="7"/>
    <x v="2"/>
    <x v="32"/>
    <n v="10"/>
    <x v="11"/>
    <x v="1"/>
  </r>
  <r>
    <s v="016542"/>
    <x v="3"/>
    <d v="2017-02-08T00:00:00"/>
    <s v="10:50 AM"/>
    <s v="11:04 AM"/>
    <d v="1899-12-30T00:14:00"/>
    <x v="0"/>
    <s v="G"/>
    <x v="0"/>
    <x v="2"/>
    <x v="3"/>
    <x v="2"/>
    <x v="7"/>
    <x v="2"/>
    <x v="32"/>
    <n v="10"/>
    <x v="11"/>
    <x v="1"/>
  </r>
  <r>
    <s v="017019"/>
    <x v="4"/>
    <d v="2017-02-09T00:00:00"/>
    <s v="05:51 PM"/>
    <s v="06:17 PM"/>
    <d v="1899-12-30T00:26:00"/>
    <x v="0"/>
    <s v="F"/>
    <x v="2"/>
    <x v="4"/>
    <x v="3"/>
    <x v="2"/>
    <x v="7"/>
    <x v="2"/>
    <x v="32"/>
    <n v="17"/>
    <x v="3"/>
    <x v="2"/>
  </r>
  <r>
    <s v="015300"/>
    <x v="5"/>
    <d v="2017-02-11T00:00:00"/>
    <s v="05:02 PM"/>
    <s v="05:19 PM"/>
    <d v="1899-12-30T00:17:00"/>
    <x v="0"/>
    <s v="E"/>
    <x v="3"/>
    <x v="1"/>
    <x v="4"/>
    <x v="2"/>
    <x v="7"/>
    <x v="2"/>
    <x v="32"/>
    <n v="17"/>
    <x v="3"/>
    <x v="3"/>
  </r>
  <r>
    <s v="016542"/>
    <x v="6"/>
    <d v="2017-02-11T00:00:00"/>
    <s v="06:27 PM"/>
    <s v="06:42 PM"/>
    <d v="1899-12-30T00:15:00"/>
    <x v="4"/>
    <s v="E"/>
    <x v="2"/>
    <x v="1"/>
    <x v="1"/>
    <x v="2"/>
    <x v="7"/>
    <x v="2"/>
    <x v="32"/>
    <n v="18"/>
    <x v="10"/>
    <x v="3"/>
  </r>
  <r>
    <s v="016542"/>
    <x v="7"/>
    <d v="2017-02-11T00:00:00"/>
    <s v="09:46 AM"/>
    <s v="09:57 AM"/>
    <d v="1899-12-30T00:11:00"/>
    <x v="0"/>
    <s v="E"/>
    <x v="2"/>
    <x v="3"/>
    <x v="5"/>
    <x v="2"/>
    <x v="7"/>
    <x v="2"/>
    <x v="32"/>
    <n v="9"/>
    <x v="6"/>
    <x v="3"/>
  </r>
  <r>
    <s v="015300"/>
    <x v="8"/>
    <d v="2017-02-12T00:00:00"/>
    <s v="07:30 AM"/>
    <s v="07:41 AM"/>
    <d v="1899-12-30T00:11:00"/>
    <x v="3"/>
    <s v="D"/>
    <x v="1"/>
    <x v="3"/>
    <x v="5"/>
    <x v="2"/>
    <x v="7"/>
    <x v="2"/>
    <x v="32"/>
    <n v="7"/>
    <x v="14"/>
    <x v="4"/>
  </r>
  <r>
    <s v="015300"/>
    <x v="9"/>
    <d v="2017-02-12T00:00:00"/>
    <s v="10:20 AM"/>
    <s v="10:33 AM"/>
    <d v="1899-12-30T00:13:00"/>
    <x v="1"/>
    <s v="G"/>
    <x v="1"/>
    <x v="1"/>
    <x v="3"/>
    <x v="2"/>
    <x v="7"/>
    <x v="2"/>
    <x v="32"/>
    <n v="10"/>
    <x v="11"/>
    <x v="4"/>
  </r>
  <r>
    <s v="017075"/>
    <x v="0"/>
    <d v="2017-02-12T00:00:00"/>
    <s v="06:25 PM"/>
    <s v="06:33 PM"/>
    <d v="1899-12-30T00:08:00"/>
    <x v="4"/>
    <s v="G"/>
    <x v="1"/>
    <x v="3"/>
    <x v="5"/>
    <x v="2"/>
    <x v="7"/>
    <x v="2"/>
    <x v="32"/>
    <n v="18"/>
    <x v="10"/>
    <x v="4"/>
  </r>
  <r>
    <s v="017075"/>
    <x v="1"/>
    <d v="2017-02-13T00:00:00"/>
    <s v="04:23 PM"/>
    <s v="04:38 PM"/>
    <d v="1899-12-30T00:15:00"/>
    <x v="0"/>
    <s v="G"/>
    <x v="0"/>
    <x v="3"/>
    <x v="5"/>
    <x v="2"/>
    <x v="7"/>
    <x v="2"/>
    <x v="33"/>
    <n v="16"/>
    <x v="13"/>
    <x v="6"/>
  </r>
  <r>
    <s v="017075"/>
    <x v="2"/>
    <d v="2017-02-13T00:00:00"/>
    <s v="05:32 PM"/>
    <s v="05:39 PM"/>
    <d v="1899-12-30T00:07:00"/>
    <x v="1"/>
    <s v="B"/>
    <x v="1"/>
    <x v="4"/>
    <x v="0"/>
    <x v="2"/>
    <x v="7"/>
    <x v="2"/>
    <x v="33"/>
    <n v="17"/>
    <x v="3"/>
    <x v="6"/>
  </r>
  <r>
    <s v="015300"/>
    <x v="3"/>
    <d v="2017-02-14T00:00:00"/>
    <s v="07:34 PM"/>
    <s v="07:44 PM"/>
    <d v="1899-12-30T00:10:00"/>
    <x v="1"/>
    <s v="B"/>
    <x v="1"/>
    <x v="2"/>
    <x v="0"/>
    <x v="2"/>
    <x v="7"/>
    <x v="2"/>
    <x v="33"/>
    <n v="19"/>
    <x v="7"/>
    <x v="0"/>
  </r>
  <r>
    <s v="016145"/>
    <x v="4"/>
    <d v="2017-02-14T00:00:00"/>
    <s v="06:27 PM"/>
    <s v="06:36 PM"/>
    <d v="1899-12-30T00:09:00"/>
    <x v="3"/>
    <s v="G"/>
    <x v="1"/>
    <x v="0"/>
    <x v="3"/>
    <x v="2"/>
    <x v="7"/>
    <x v="2"/>
    <x v="33"/>
    <n v="18"/>
    <x v="10"/>
    <x v="0"/>
  </r>
  <r>
    <s v="016542"/>
    <x v="5"/>
    <d v="2017-02-14T00:00:00"/>
    <s v="03:34 AM"/>
    <s v="03:59 AM"/>
    <d v="1899-12-30T00:25:00"/>
    <x v="4"/>
    <s v="E"/>
    <x v="0"/>
    <x v="2"/>
    <x v="3"/>
    <x v="2"/>
    <x v="7"/>
    <x v="2"/>
    <x v="33"/>
    <n v="3"/>
    <x v="15"/>
    <x v="0"/>
  </r>
  <r>
    <s v="017019"/>
    <x v="6"/>
    <d v="2017-02-14T00:00:00"/>
    <s v="04:48 PM"/>
    <s v="04:58 PM"/>
    <d v="1899-12-30T00:10:00"/>
    <x v="4"/>
    <s v="G"/>
    <x v="1"/>
    <x v="3"/>
    <x v="1"/>
    <x v="2"/>
    <x v="7"/>
    <x v="2"/>
    <x v="33"/>
    <n v="16"/>
    <x v="13"/>
    <x v="0"/>
  </r>
  <r>
    <s v="015385"/>
    <x v="7"/>
    <d v="2017-02-14T00:00:00"/>
    <s v="12:36 PM"/>
    <s v="01:12 PM"/>
    <d v="1899-12-30T00:36:00"/>
    <x v="4"/>
    <s v="D"/>
    <x v="2"/>
    <x v="1"/>
    <x v="2"/>
    <x v="2"/>
    <x v="7"/>
    <x v="2"/>
    <x v="33"/>
    <n v="12"/>
    <x v="0"/>
    <x v="0"/>
  </r>
  <r>
    <s v="015300"/>
    <x v="8"/>
    <d v="2017-02-15T00:00:00"/>
    <s v="04:45 AM"/>
    <s v="05:16 AM"/>
    <d v="1899-12-30T00:31:00"/>
    <x v="2"/>
    <s v="B"/>
    <x v="2"/>
    <x v="1"/>
    <x v="4"/>
    <x v="2"/>
    <x v="7"/>
    <x v="2"/>
    <x v="33"/>
    <n v="4"/>
    <x v="12"/>
    <x v="1"/>
  </r>
  <r>
    <s v="017019"/>
    <x v="9"/>
    <d v="2017-02-15T00:00:00"/>
    <s v="06:39 AM"/>
    <s v="07:11 AM"/>
    <d v="1899-12-30T00:32:00"/>
    <x v="1"/>
    <s v="E"/>
    <x v="0"/>
    <x v="1"/>
    <x v="4"/>
    <x v="2"/>
    <x v="7"/>
    <x v="2"/>
    <x v="33"/>
    <n v="6"/>
    <x v="21"/>
    <x v="1"/>
  </r>
  <r>
    <s v="011853"/>
    <x v="0"/>
    <d v="2017-02-16T00:00:00"/>
    <s v="08:21 PM"/>
    <s v="08:31 PM"/>
    <d v="1899-12-30T00:10:00"/>
    <x v="2"/>
    <s v="E"/>
    <x v="0"/>
    <x v="4"/>
    <x v="2"/>
    <x v="2"/>
    <x v="7"/>
    <x v="2"/>
    <x v="33"/>
    <n v="20"/>
    <x v="16"/>
    <x v="2"/>
  </r>
  <r>
    <s v="015300"/>
    <x v="1"/>
    <d v="2017-02-17T00:00:00"/>
    <s v="06:21 AM"/>
    <s v="06:36 AM"/>
    <d v="1899-12-30T00:15:00"/>
    <x v="3"/>
    <s v="A"/>
    <x v="0"/>
    <x v="0"/>
    <x v="3"/>
    <x v="2"/>
    <x v="7"/>
    <x v="2"/>
    <x v="33"/>
    <n v="6"/>
    <x v="21"/>
    <x v="5"/>
  </r>
  <r>
    <s v="016542"/>
    <x v="2"/>
    <d v="2017-02-18T00:00:00"/>
    <s v="09:20 AM"/>
    <s v="09:28 AM"/>
    <d v="1899-12-30T00:08:00"/>
    <x v="3"/>
    <s v="F"/>
    <x v="0"/>
    <x v="2"/>
    <x v="5"/>
    <x v="2"/>
    <x v="7"/>
    <x v="2"/>
    <x v="33"/>
    <n v="9"/>
    <x v="6"/>
    <x v="3"/>
  </r>
  <r>
    <s v="016542"/>
    <x v="3"/>
    <d v="2017-02-19T00:00:00"/>
    <s v="01:17 AM"/>
    <s v="01:45 AM"/>
    <d v="1899-12-30T00:28:00"/>
    <x v="3"/>
    <s v="A"/>
    <x v="3"/>
    <x v="0"/>
    <x v="3"/>
    <x v="2"/>
    <x v="7"/>
    <x v="2"/>
    <x v="33"/>
    <n v="1"/>
    <x v="20"/>
    <x v="4"/>
  </r>
  <r>
    <s v="015300"/>
    <x v="4"/>
    <d v="2017-02-20T00:00:00"/>
    <s v="06:08 AM"/>
    <s v="06:28 AM"/>
    <d v="1899-12-30T00:20:00"/>
    <x v="1"/>
    <s v="C"/>
    <x v="0"/>
    <x v="4"/>
    <x v="1"/>
    <x v="2"/>
    <x v="7"/>
    <x v="2"/>
    <x v="34"/>
    <n v="6"/>
    <x v="21"/>
    <x v="6"/>
  </r>
  <r>
    <s v="014419"/>
    <x v="5"/>
    <d v="2017-02-20T00:00:00"/>
    <s v="02:26 PM"/>
    <s v="02:59 PM"/>
    <d v="1899-12-30T00:33:00"/>
    <x v="3"/>
    <s v="A"/>
    <x v="1"/>
    <x v="1"/>
    <x v="1"/>
    <x v="2"/>
    <x v="7"/>
    <x v="2"/>
    <x v="34"/>
    <n v="14"/>
    <x v="9"/>
    <x v="6"/>
  </r>
  <r>
    <s v="015300"/>
    <x v="6"/>
    <d v="2017-02-21T00:00:00"/>
    <s v="07:10 PM"/>
    <s v="07:22 PM"/>
    <d v="1899-12-30T00:12:00"/>
    <x v="1"/>
    <s v="A"/>
    <x v="1"/>
    <x v="4"/>
    <x v="4"/>
    <x v="2"/>
    <x v="7"/>
    <x v="2"/>
    <x v="34"/>
    <n v="19"/>
    <x v="7"/>
    <x v="0"/>
  </r>
  <r>
    <s v="016542"/>
    <x v="7"/>
    <d v="2017-02-21T00:00:00"/>
    <s v="06:39 AM"/>
    <s v="06:55 AM"/>
    <d v="1899-12-30T00:16:00"/>
    <x v="1"/>
    <s v="F"/>
    <x v="0"/>
    <x v="4"/>
    <x v="0"/>
    <x v="2"/>
    <x v="7"/>
    <x v="2"/>
    <x v="34"/>
    <n v="6"/>
    <x v="21"/>
    <x v="0"/>
  </r>
  <r>
    <s v="016802"/>
    <x v="8"/>
    <d v="2017-02-21T00:00:00"/>
    <s v="11:46 AM"/>
    <s v="12:10 PM"/>
    <d v="1899-12-30T00:24:00"/>
    <x v="2"/>
    <s v="E"/>
    <x v="0"/>
    <x v="2"/>
    <x v="3"/>
    <x v="2"/>
    <x v="7"/>
    <x v="2"/>
    <x v="34"/>
    <n v="11"/>
    <x v="8"/>
    <x v="0"/>
  </r>
  <r>
    <s v="017222"/>
    <x v="9"/>
    <d v="2017-02-21T00:00:00"/>
    <s v="09:53 AM"/>
    <s v="10:09 AM"/>
    <d v="1899-12-30T00:16:00"/>
    <x v="4"/>
    <s v="F"/>
    <x v="3"/>
    <x v="0"/>
    <x v="3"/>
    <x v="2"/>
    <x v="7"/>
    <x v="2"/>
    <x v="34"/>
    <n v="9"/>
    <x v="6"/>
    <x v="0"/>
  </r>
  <r>
    <s v="015385"/>
    <x v="0"/>
    <d v="2017-02-22T00:00:00"/>
    <s v="05:10 PM"/>
    <s v="05:23 PM"/>
    <d v="1899-12-30T00:13:00"/>
    <x v="4"/>
    <s v="C"/>
    <x v="2"/>
    <x v="5"/>
    <x v="3"/>
    <x v="2"/>
    <x v="7"/>
    <x v="2"/>
    <x v="34"/>
    <n v="17"/>
    <x v="3"/>
    <x v="1"/>
  </r>
  <r>
    <s v="016099"/>
    <x v="1"/>
    <d v="2017-02-23T00:00:00"/>
    <d v="1899-12-30T17:47:00"/>
    <d v="1899-12-30T17:55:00"/>
    <d v="1899-12-30T00:08:00"/>
    <x v="3"/>
    <s v="E"/>
    <x v="2"/>
    <x v="2"/>
    <x v="2"/>
    <x v="2"/>
    <x v="7"/>
    <x v="2"/>
    <x v="34"/>
    <n v="17"/>
    <x v="3"/>
    <x v="2"/>
  </r>
  <r>
    <s v="016145"/>
    <x v="2"/>
    <d v="2017-02-23T00:00:00"/>
    <d v="1899-12-30T15:20:00"/>
    <d v="1899-12-30T15:30:00"/>
    <d v="1899-12-30T00:10:00"/>
    <x v="3"/>
    <s v="B"/>
    <x v="2"/>
    <x v="0"/>
    <x v="4"/>
    <x v="2"/>
    <x v="7"/>
    <x v="2"/>
    <x v="34"/>
    <n v="15"/>
    <x v="2"/>
    <x v="2"/>
  </r>
  <r>
    <s v="015300"/>
    <x v="3"/>
    <d v="2017-02-24T00:00:00"/>
    <s v="01:23 PM"/>
    <s v="01:41 PM"/>
    <d v="1899-12-30T00:18:00"/>
    <x v="0"/>
    <s v="E"/>
    <x v="2"/>
    <x v="4"/>
    <x v="0"/>
    <x v="2"/>
    <x v="7"/>
    <x v="2"/>
    <x v="34"/>
    <n v="13"/>
    <x v="1"/>
    <x v="5"/>
  </r>
  <r>
    <s v="016542"/>
    <x v="4"/>
    <d v="2017-02-24T00:00:00"/>
    <s v="11:34 AM"/>
    <s v="12:08 PM"/>
    <d v="1899-12-30T00:34:00"/>
    <x v="3"/>
    <s v="F"/>
    <x v="3"/>
    <x v="4"/>
    <x v="0"/>
    <x v="2"/>
    <x v="7"/>
    <x v="2"/>
    <x v="34"/>
    <n v="11"/>
    <x v="8"/>
    <x v="5"/>
  </r>
  <r>
    <s v="015300"/>
    <x v="5"/>
    <d v="2017-02-25T00:00:00"/>
    <s v="07:35 AM"/>
    <s v="07:57 AM"/>
    <d v="1899-12-30T00:22:00"/>
    <x v="2"/>
    <s v="D"/>
    <x v="1"/>
    <x v="2"/>
    <x v="2"/>
    <x v="2"/>
    <x v="7"/>
    <x v="2"/>
    <x v="34"/>
    <n v="7"/>
    <x v="14"/>
    <x v="3"/>
  </r>
  <r>
    <s v="015300"/>
    <x v="6"/>
    <d v="2017-02-26T00:00:00"/>
    <s v="02:35 AM"/>
    <s v="02:56 AM"/>
    <d v="1899-12-30T00:21:00"/>
    <x v="2"/>
    <s v="G"/>
    <x v="1"/>
    <x v="5"/>
    <x v="1"/>
    <x v="2"/>
    <x v="7"/>
    <x v="2"/>
    <x v="34"/>
    <n v="2"/>
    <x v="22"/>
    <x v="4"/>
  </r>
  <r>
    <s v="015300"/>
    <x v="7"/>
    <d v="2017-02-26T00:00:00"/>
    <s v="05:08 AM"/>
    <s v="05:25 AM"/>
    <d v="1899-12-30T00:17:00"/>
    <x v="4"/>
    <s v="A"/>
    <x v="3"/>
    <x v="1"/>
    <x v="5"/>
    <x v="2"/>
    <x v="7"/>
    <x v="2"/>
    <x v="34"/>
    <n v="5"/>
    <x v="18"/>
    <x v="4"/>
  </r>
  <r>
    <s v="015300"/>
    <x v="8"/>
    <d v="2017-02-26T00:00:00"/>
    <s v="05:40 AM"/>
    <s v="06:03 AM"/>
    <d v="1899-12-30T00:23:00"/>
    <x v="4"/>
    <s v="E"/>
    <x v="2"/>
    <x v="3"/>
    <x v="1"/>
    <x v="2"/>
    <x v="7"/>
    <x v="2"/>
    <x v="34"/>
    <n v="5"/>
    <x v="18"/>
    <x v="4"/>
  </r>
  <r>
    <s v="016542"/>
    <x v="9"/>
    <d v="2017-02-26T00:00:00"/>
    <s v="06:36 AM"/>
    <s v="06:51 AM"/>
    <d v="1899-12-30T00:15:00"/>
    <x v="3"/>
    <s v="F"/>
    <x v="2"/>
    <x v="2"/>
    <x v="0"/>
    <x v="2"/>
    <x v="7"/>
    <x v="2"/>
    <x v="34"/>
    <n v="6"/>
    <x v="21"/>
    <x v="4"/>
  </r>
  <r>
    <s v="017019"/>
    <x v="0"/>
    <d v="2017-02-26T00:00:00"/>
    <s v="07:18 AM"/>
    <s v="07:28 AM"/>
    <d v="1899-12-30T00:10:00"/>
    <x v="3"/>
    <s v="B"/>
    <x v="3"/>
    <x v="3"/>
    <x v="3"/>
    <x v="2"/>
    <x v="7"/>
    <x v="2"/>
    <x v="34"/>
    <n v="7"/>
    <x v="14"/>
    <x v="4"/>
  </r>
  <r>
    <s v="005314"/>
    <x v="1"/>
    <d v="2017-02-26T00:00:00"/>
    <s v="01:23 PM"/>
    <s v="01:34 PM"/>
    <d v="1899-12-30T00:11:00"/>
    <x v="0"/>
    <s v="B"/>
    <x v="0"/>
    <x v="5"/>
    <x v="5"/>
    <x v="2"/>
    <x v="7"/>
    <x v="2"/>
    <x v="34"/>
    <n v="13"/>
    <x v="1"/>
    <x v="4"/>
  </r>
  <r>
    <s v="005314"/>
    <x v="2"/>
    <d v="2017-02-26T00:00:00"/>
    <s v="01:40 PM"/>
    <s v="01:57 PM"/>
    <d v="1899-12-30T00:17:00"/>
    <x v="1"/>
    <s v="B"/>
    <x v="1"/>
    <x v="0"/>
    <x v="5"/>
    <x v="2"/>
    <x v="7"/>
    <x v="2"/>
    <x v="34"/>
    <n v="13"/>
    <x v="1"/>
    <x v="4"/>
  </r>
  <r>
    <s v="005314"/>
    <x v="3"/>
    <d v="2017-02-26T00:00:00"/>
    <s v="06:40 PM"/>
    <s v="06:45 PM"/>
    <d v="1899-12-30T00:05:00"/>
    <x v="1"/>
    <s v="C"/>
    <x v="2"/>
    <x v="1"/>
    <x v="4"/>
    <x v="2"/>
    <x v="7"/>
    <x v="2"/>
    <x v="34"/>
    <n v="18"/>
    <x v="10"/>
    <x v="4"/>
  </r>
  <r>
    <s v="005314"/>
    <x v="4"/>
    <d v="2017-02-26T00:00:00"/>
    <s v="06:45 PM"/>
    <s v="07:10 PM"/>
    <d v="1899-12-30T00:25:00"/>
    <x v="1"/>
    <s v="E"/>
    <x v="2"/>
    <x v="2"/>
    <x v="3"/>
    <x v="2"/>
    <x v="7"/>
    <x v="2"/>
    <x v="34"/>
    <n v="18"/>
    <x v="10"/>
    <x v="4"/>
  </r>
  <r>
    <s v="015300"/>
    <x v="5"/>
    <d v="2017-02-27T00:00:00"/>
    <s v="07:46 PM"/>
    <s v="07:56 PM"/>
    <d v="1899-12-30T00:10:00"/>
    <x v="1"/>
    <s v="A"/>
    <x v="2"/>
    <x v="0"/>
    <x v="4"/>
    <x v="2"/>
    <x v="7"/>
    <x v="2"/>
    <x v="35"/>
    <n v="19"/>
    <x v="7"/>
    <x v="6"/>
  </r>
  <r>
    <s v="015385"/>
    <x v="6"/>
    <d v="2017-02-27T00:00:00"/>
    <s v="02:51 PM"/>
    <s v="03:19 PM"/>
    <d v="1899-12-30T00:28:00"/>
    <x v="1"/>
    <s v="D"/>
    <x v="0"/>
    <x v="2"/>
    <x v="5"/>
    <x v="2"/>
    <x v="7"/>
    <x v="2"/>
    <x v="35"/>
    <n v="14"/>
    <x v="9"/>
    <x v="6"/>
  </r>
  <r>
    <s v="016542"/>
    <x v="7"/>
    <d v="2017-02-28T00:00:00"/>
    <s v="07:16 AM"/>
    <s v="07:35 AM"/>
    <d v="1899-12-30T00:19:00"/>
    <x v="4"/>
    <s v="D"/>
    <x v="0"/>
    <x v="4"/>
    <x v="3"/>
    <x v="2"/>
    <x v="7"/>
    <x v="2"/>
    <x v="35"/>
    <n v="7"/>
    <x v="14"/>
    <x v="0"/>
  </r>
  <r>
    <s v="017019"/>
    <x v="8"/>
    <d v="2017-02-28T00:00:00"/>
    <s v="07:24 AM"/>
    <s v="07:44 AM"/>
    <d v="1899-12-30T00:20:00"/>
    <x v="3"/>
    <s v="G"/>
    <x v="0"/>
    <x v="1"/>
    <x v="2"/>
    <x v="2"/>
    <x v="7"/>
    <x v="2"/>
    <x v="35"/>
    <n v="7"/>
    <x v="14"/>
    <x v="0"/>
  </r>
  <r>
    <s v="015300"/>
    <x v="9"/>
    <d v="2017-03-02T00:00:00"/>
    <s v="06:36 AM"/>
    <s v="07:06 AM"/>
    <d v="1899-12-30T00:30:00"/>
    <x v="0"/>
    <s v="G"/>
    <x v="2"/>
    <x v="0"/>
    <x v="3"/>
    <x v="2"/>
    <x v="8"/>
    <x v="2"/>
    <x v="35"/>
    <n v="6"/>
    <x v="21"/>
    <x v="2"/>
  </r>
  <r>
    <s v="015300"/>
    <x v="0"/>
    <d v="2017-03-02T00:00:00"/>
    <s v="07:17 PM"/>
    <s v="07:19 PM"/>
    <d v="1899-12-30T00:02:00"/>
    <x v="4"/>
    <s v="G"/>
    <x v="3"/>
    <x v="1"/>
    <x v="2"/>
    <x v="2"/>
    <x v="8"/>
    <x v="2"/>
    <x v="35"/>
    <n v="19"/>
    <x v="7"/>
    <x v="2"/>
  </r>
  <r>
    <s v="015300"/>
    <x v="1"/>
    <d v="2017-03-02T00:00:00"/>
    <s v="07:57 PM"/>
    <s v="08:15 PM"/>
    <d v="1899-12-30T00:18:00"/>
    <x v="4"/>
    <s v="A"/>
    <x v="2"/>
    <x v="0"/>
    <x v="3"/>
    <x v="2"/>
    <x v="8"/>
    <x v="2"/>
    <x v="35"/>
    <n v="19"/>
    <x v="7"/>
    <x v="2"/>
  </r>
  <r>
    <s v="016542"/>
    <x v="2"/>
    <d v="2017-03-02T00:00:00"/>
    <s v="07:08 AM"/>
    <s v="07:39 AM"/>
    <d v="1899-12-30T00:31:00"/>
    <x v="2"/>
    <s v="F"/>
    <x v="1"/>
    <x v="5"/>
    <x v="1"/>
    <x v="2"/>
    <x v="8"/>
    <x v="2"/>
    <x v="35"/>
    <n v="7"/>
    <x v="14"/>
    <x v="2"/>
  </r>
  <r>
    <s v="016542"/>
    <x v="3"/>
    <d v="2017-03-02T00:00:00"/>
    <s v="08:05 PM"/>
    <s v="08:12 PM"/>
    <d v="1899-12-30T00:07:00"/>
    <x v="0"/>
    <s v="F"/>
    <x v="1"/>
    <x v="3"/>
    <x v="1"/>
    <x v="2"/>
    <x v="8"/>
    <x v="2"/>
    <x v="35"/>
    <n v="20"/>
    <x v="16"/>
    <x v="2"/>
  </r>
  <r>
    <s v="017019"/>
    <x v="4"/>
    <d v="2017-03-02T00:00:00"/>
    <s v="07:10 AM"/>
    <s v="07:40 AM"/>
    <d v="1899-12-30T00:30:00"/>
    <x v="1"/>
    <s v="D"/>
    <x v="0"/>
    <x v="4"/>
    <x v="2"/>
    <x v="2"/>
    <x v="8"/>
    <x v="2"/>
    <x v="35"/>
    <n v="7"/>
    <x v="14"/>
    <x v="2"/>
  </r>
  <r>
    <s v="017019"/>
    <x v="5"/>
    <d v="2017-03-02T00:00:00"/>
    <s v="02:42 PM"/>
    <s v="03:02 PM"/>
    <d v="1899-12-30T00:20:00"/>
    <x v="3"/>
    <s v="F"/>
    <x v="2"/>
    <x v="4"/>
    <x v="4"/>
    <x v="2"/>
    <x v="8"/>
    <x v="2"/>
    <x v="35"/>
    <n v="14"/>
    <x v="9"/>
    <x v="2"/>
  </r>
  <r>
    <s v="017019"/>
    <x v="6"/>
    <d v="2017-03-02T00:00:00"/>
    <s v="07:39 PM"/>
    <s v="07:51 PM"/>
    <d v="1899-12-30T00:12:00"/>
    <x v="4"/>
    <s v="D"/>
    <x v="3"/>
    <x v="0"/>
    <x v="2"/>
    <x v="2"/>
    <x v="8"/>
    <x v="2"/>
    <x v="35"/>
    <n v="19"/>
    <x v="7"/>
    <x v="2"/>
  </r>
  <r>
    <s v="017075"/>
    <x v="7"/>
    <d v="2017-03-02T00:00:00"/>
    <s v="07:28 PM"/>
    <s v="07:39 PM"/>
    <d v="1899-12-30T00:11:00"/>
    <x v="2"/>
    <s v="D"/>
    <x v="3"/>
    <x v="4"/>
    <x v="0"/>
    <x v="2"/>
    <x v="8"/>
    <x v="2"/>
    <x v="35"/>
    <n v="19"/>
    <x v="7"/>
    <x v="2"/>
  </r>
  <r>
    <s v="015300"/>
    <x v="8"/>
    <d v="2017-03-03T00:00:00"/>
    <s v="05:17 PM"/>
    <s v="05:27 PM"/>
    <d v="1899-12-30T00:10:00"/>
    <x v="2"/>
    <s v="E"/>
    <x v="0"/>
    <x v="2"/>
    <x v="0"/>
    <x v="2"/>
    <x v="8"/>
    <x v="2"/>
    <x v="35"/>
    <n v="17"/>
    <x v="3"/>
    <x v="5"/>
  </r>
  <r>
    <s v="015300"/>
    <x v="9"/>
    <d v="2017-03-03T00:00:00"/>
    <s v="08:58 AM"/>
    <s v="09:02 AM"/>
    <d v="1899-12-30T00:04:00"/>
    <x v="4"/>
    <s v="G"/>
    <x v="3"/>
    <x v="3"/>
    <x v="5"/>
    <x v="2"/>
    <x v="8"/>
    <x v="2"/>
    <x v="35"/>
    <n v="8"/>
    <x v="4"/>
    <x v="5"/>
  </r>
  <r>
    <s v="015300"/>
    <x v="0"/>
    <d v="2017-03-03T00:00:00"/>
    <s v="12:03 PM"/>
    <s v="12:13 PM"/>
    <d v="1899-12-30T00:10:00"/>
    <x v="0"/>
    <s v="E"/>
    <x v="1"/>
    <x v="0"/>
    <x v="4"/>
    <x v="2"/>
    <x v="8"/>
    <x v="2"/>
    <x v="35"/>
    <n v="12"/>
    <x v="0"/>
    <x v="5"/>
  </r>
  <r>
    <s v="015300"/>
    <x v="1"/>
    <d v="2017-03-04T00:00:00"/>
    <s v="11:08 AM"/>
    <s v="11:30 AM"/>
    <d v="1899-12-30T00:22:00"/>
    <x v="4"/>
    <s v="C"/>
    <x v="1"/>
    <x v="1"/>
    <x v="0"/>
    <x v="2"/>
    <x v="8"/>
    <x v="2"/>
    <x v="35"/>
    <n v="11"/>
    <x v="8"/>
    <x v="3"/>
  </r>
  <r>
    <s v="015300"/>
    <x v="2"/>
    <d v="2017-03-04T00:00:00"/>
    <s v="12:25 PM"/>
    <s v="12:39 PM"/>
    <d v="1899-12-30T00:14:00"/>
    <x v="0"/>
    <s v="E"/>
    <x v="1"/>
    <x v="0"/>
    <x v="1"/>
    <x v="2"/>
    <x v="8"/>
    <x v="2"/>
    <x v="35"/>
    <n v="12"/>
    <x v="0"/>
    <x v="3"/>
  </r>
  <r>
    <s v="016145"/>
    <x v="3"/>
    <d v="2017-03-04T00:00:00"/>
    <s v="11:19 AM"/>
    <s v="11:36 AM"/>
    <d v="1899-12-30T00:17:00"/>
    <x v="4"/>
    <s v="F"/>
    <x v="0"/>
    <x v="1"/>
    <x v="3"/>
    <x v="2"/>
    <x v="8"/>
    <x v="2"/>
    <x v="35"/>
    <n v="11"/>
    <x v="8"/>
    <x v="3"/>
  </r>
  <r>
    <s v="016099"/>
    <x v="4"/>
    <d v="2017-03-05T00:00:00"/>
    <s v="05:49 PM"/>
    <s v="06:03 PM"/>
    <d v="1899-12-30T00:14:00"/>
    <x v="4"/>
    <s v="B"/>
    <x v="0"/>
    <x v="0"/>
    <x v="0"/>
    <x v="2"/>
    <x v="8"/>
    <x v="2"/>
    <x v="35"/>
    <n v="17"/>
    <x v="3"/>
    <x v="4"/>
  </r>
  <r>
    <s v="016542"/>
    <x v="5"/>
    <d v="2017-03-05T00:00:00"/>
    <s v="04:52 PM"/>
    <s v="05:18 PM"/>
    <d v="1899-12-30T00:26:00"/>
    <x v="1"/>
    <s v="A"/>
    <x v="3"/>
    <x v="0"/>
    <x v="1"/>
    <x v="2"/>
    <x v="8"/>
    <x v="2"/>
    <x v="35"/>
    <n v="16"/>
    <x v="13"/>
    <x v="4"/>
  </r>
  <r>
    <s v="016542"/>
    <x v="6"/>
    <d v="2017-03-06T00:00:00"/>
    <d v="1899-12-30T19:13:00"/>
    <d v="1899-12-30T19:20:00"/>
    <d v="1899-12-30T00:07:00"/>
    <x v="3"/>
    <s v="F"/>
    <x v="1"/>
    <x v="3"/>
    <x v="4"/>
    <x v="2"/>
    <x v="8"/>
    <x v="2"/>
    <x v="36"/>
    <n v="19"/>
    <x v="7"/>
    <x v="6"/>
  </r>
  <r>
    <s v="015385"/>
    <x v="7"/>
    <d v="2017-03-06T00:00:00"/>
    <s v="11:37 AM"/>
    <s v="11:46 AM"/>
    <d v="1899-12-30T00:09:00"/>
    <x v="3"/>
    <s v="C"/>
    <x v="3"/>
    <x v="1"/>
    <x v="3"/>
    <x v="2"/>
    <x v="8"/>
    <x v="2"/>
    <x v="36"/>
    <n v="11"/>
    <x v="8"/>
    <x v="6"/>
  </r>
  <r>
    <s v="015300"/>
    <x v="8"/>
    <d v="2017-03-07T00:00:00"/>
    <s v="06:49 AM"/>
    <s v="07:00 AM"/>
    <d v="1899-12-30T00:11:00"/>
    <x v="1"/>
    <s v="G"/>
    <x v="2"/>
    <x v="5"/>
    <x v="0"/>
    <x v="2"/>
    <x v="8"/>
    <x v="2"/>
    <x v="36"/>
    <n v="6"/>
    <x v="21"/>
    <x v="0"/>
  </r>
  <r>
    <s v="017019"/>
    <x v="9"/>
    <d v="2017-03-07T00:00:00"/>
    <s v="06:55 AM"/>
    <s v="07:42 AM"/>
    <d v="1899-12-30T00:47:00"/>
    <x v="4"/>
    <s v="A"/>
    <x v="3"/>
    <x v="3"/>
    <x v="1"/>
    <x v="2"/>
    <x v="8"/>
    <x v="2"/>
    <x v="36"/>
    <n v="6"/>
    <x v="21"/>
    <x v="0"/>
  </r>
  <r>
    <s v="009580"/>
    <x v="0"/>
    <d v="2017-03-07T00:00:00"/>
    <s v="07:27 PM"/>
    <s v="07:31 PM"/>
    <d v="1899-12-30T00:04:00"/>
    <x v="2"/>
    <s v="D"/>
    <x v="3"/>
    <x v="3"/>
    <x v="3"/>
    <x v="2"/>
    <x v="8"/>
    <x v="2"/>
    <x v="36"/>
    <n v="19"/>
    <x v="7"/>
    <x v="0"/>
  </r>
  <r>
    <s v="009580"/>
    <x v="1"/>
    <d v="2017-03-07T00:00:00"/>
    <s v="07:31 PM"/>
    <s v="07:36 PM"/>
    <d v="1899-12-30T00:05:00"/>
    <x v="4"/>
    <s v="B"/>
    <x v="0"/>
    <x v="0"/>
    <x v="5"/>
    <x v="2"/>
    <x v="8"/>
    <x v="2"/>
    <x v="36"/>
    <n v="19"/>
    <x v="7"/>
    <x v="0"/>
  </r>
  <r>
    <s v="015681"/>
    <x v="2"/>
    <d v="2017-03-08T00:00:00"/>
    <s v="08:47 PM"/>
    <s v="08:58 PM"/>
    <d v="1899-12-30T00:11:00"/>
    <x v="1"/>
    <s v="F"/>
    <x v="2"/>
    <x v="3"/>
    <x v="0"/>
    <x v="2"/>
    <x v="8"/>
    <x v="2"/>
    <x v="36"/>
    <n v="20"/>
    <x v="16"/>
    <x v="1"/>
  </r>
  <r>
    <s v="015681"/>
    <x v="3"/>
    <d v="2017-03-08T00:00:00"/>
    <s v="09:07 PM"/>
    <s v="10:15 PM"/>
    <d v="1899-12-30T01:08:00"/>
    <x v="0"/>
    <s v="F"/>
    <x v="2"/>
    <x v="2"/>
    <x v="4"/>
    <x v="2"/>
    <x v="8"/>
    <x v="2"/>
    <x v="36"/>
    <n v="21"/>
    <x v="5"/>
    <x v="1"/>
  </r>
  <r>
    <s v="017222"/>
    <x v="4"/>
    <d v="2017-03-08T00:00:00"/>
    <s v="09:26 AM"/>
    <s v="09:50 AM"/>
    <d v="1899-12-30T00:24:00"/>
    <x v="4"/>
    <s v="D"/>
    <x v="3"/>
    <x v="4"/>
    <x v="2"/>
    <x v="2"/>
    <x v="8"/>
    <x v="2"/>
    <x v="36"/>
    <n v="9"/>
    <x v="6"/>
    <x v="1"/>
  </r>
  <r>
    <s v="005314"/>
    <x v="5"/>
    <d v="2017-03-09T00:00:00"/>
    <s v="05:02 PM"/>
    <s v="05:21 PM"/>
    <d v="1899-12-30T00:19:00"/>
    <x v="3"/>
    <s v="D"/>
    <x v="3"/>
    <x v="5"/>
    <x v="1"/>
    <x v="2"/>
    <x v="8"/>
    <x v="2"/>
    <x v="36"/>
    <n v="17"/>
    <x v="3"/>
    <x v="2"/>
  </r>
  <r>
    <s v="005314"/>
    <x v="6"/>
    <d v="2017-03-09T00:00:00"/>
    <s v="07:26 PM"/>
    <s v="07:38 PM"/>
    <d v="1899-12-30T00:12:00"/>
    <x v="0"/>
    <s v="F"/>
    <x v="3"/>
    <x v="4"/>
    <x v="0"/>
    <x v="2"/>
    <x v="8"/>
    <x v="2"/>
    <x v="36"/>
    <n v="19"/>
    <x v="7"/>
    <x v="2"/>
  </r>
  <r>
    <s v="005314"/>
    <x v="7"/>
    <d v="2017-03-09T00:00:00"/>
    <s v="07:38 PM"/>
    <s v="08:10 PM"/>
    <d v="1899-12-30T00:32:00"/>
    <x v="2"/>
    <s v="D"/>
    <x v="0"/>
    <x v="1"/>
    <x v="1"/>
    <x v="2"/>
    <x v="8"/>
    <x v="2"/>
    <x v="36"/>
    <n v="19"/>
    <x v="7"/>
    <x v="2"/>
  </r>
  <r>
    <s v="017075"/>
    <x v="8"/>
    <d v="2017-03-10T00:00:00"/>
    <s v="02:31 PM"/>
    <s v="02:42 PM"/>
    <d v="1899-12-30T00:11:00"/>
    <x v="3"/>
    <s v="E"/>
    <x v="3"/>
    <x v="4"/>
    <x v="1"/>
    <x v="2"/>
    <x v="8"/>
    <x v="2"/>
    <x v="36"/>
    <n v="14"/>
    <x v="9"/>
    <x v="5"/>
  </r>
  <r>
    <s v="015300"/>
    <x v="9"/>
    <d v="2017-03-11T00:00:00"/>
    <s v="03:52 PM"/>
    <s v="04:05 PM"/>
    <d v="1899-12-30T00:13:00"/>
    <x v="1"/>
    <s v="F"/>
    <x v="2"/>
    <x v="0"/>
    <x v="1"/>
    <x v="2"/>
    <x v="8"/>
    <x v="2"/>
    <x v="36"/>
    <n v="15"/>
    <x v="2"/>
    <x v="3"/>
  </r>
  <r>
    <s v="016542"/>
    <x v="0"/>
    <d v="2017-03-11T00:00:00"/>
    <s v="04:43 PM"/>
    <s v="04:51 PM"/>
    <d v="1899-12-30T00:08:00"/>
    <x v="4"/>
    <s v="A"/>
    <x v="0"/>
    <x v="4"/>
    <x v="1"/>
    <x v="2"/>
    <x v="8"/>
    <x v="2"/>
    <x v="36"/>
    <n v="16"/>
    <x v="13"/>
    <x v="3"/>
  </r>
  <r>
    <s v="005314"/>
    <x v="1"/>
    <d v="2017-03-11T00:00:00"/>
    <s v="03:46 PM"/>
    <s v="03:53 PM"/>
    <d v="1899-12-30T00:07:00"/>
    <x v="3"/>
    <s v="B"/>
    <x v="3"/>
    <x v="5"/>
    <x v="3"/>
    <x v="2"/>
    <x v="8"/>
    <x v="2"/>
    <x v="36"/>
    <n v="15"/>
    <x v="2"/>
    <x v="3"/>
  </r>
  <r>
    <s v="015300"/>
    <x v="2"/>
    <d v="2017-03-12T00:00:00"/>
    <s v="04:05 PM"/>
    <s v="04:23 PM"/>
    <d v="1899-12-30T00:18:00"/>
    <x v="4"/>
    <s v="G"/>
    <x v="0"/>
    <x v="2"/>
    <x v="2"/>
    <x v="2"/>
    <x v="8"/>
    <x v="2"/>
    <x v="36"/>
    <n v="16"/>
    <x v="13"/>
    <x v="4"/>
  </r>
  <r>
    <s v="005314"/>
    <x v="3"/>
    <d v="2017-03-12T00:00:00"/>
    <s v="02:05 PM"/>
    <s v="02:28 PM"/>
    <d v="1899-12-30T00:23:00"/>
    <x v="4"/>
    <s v="B"/>
    <x v="3"/>
    <x v="0"/>
    <x v="3"/>
    <x v="2"/>
    <x v="8"/>
    <x v="2"/>
    <x v="36"/>
    <n v="14"/>
    <x v="9"/>
    <x v="4"/>
  </r>
  <r>
    <s v="005314"/>
    <x v="4"/>
    <d v="2017-03-13T00:00:00"/>
    <s v="03:04 PM"/>
    <s v="03:23 PM"/>
    <d v="1899-12-30T00:19:00"/>
    <x v="1"/>
    <s v="C"/>
    <x v="2"/>
    <x v="3"/>
    <x v="3"/>
    <x v="2"/>
    <x v="8"/>
    <x v="2"/>
    <x v="37"/>
    <n v="15"/>
    <x v="2"/>
    <x v="6"/>
  </r>
  <r>
    <s v="016542"/>
    <x v="5"/>
    <d v="2017-03-14T00:00:00"/>
    <s v="06:13 AM"/>
    <s v="06:34 AM"/>
    <d v="1899-12-30T00:21:00"/>
    <x v="4"/>
    <s v="C"/>
    <x v="1"/>
    <x v="1"/>
    <x v="1"/>
    <x v="2"/>
    <x v="8"/>
    <x v="2"/>
    <x v="37"/>
    <n v="6"/>
    <x v="21"/>
    <x v="0"/>
  </r>
  <r>
    <s v="017019"/>
    <x v="6"/>
    <d v="2017-03-14T00:00:00"/>
    <s v="06:14 AM"/>
    <s v="06:35 AM"/>
    <d v="1899-12-30T00:21:00"/>
    <x v="3"/>
    <s v="A"/>
    <x v="2"/>
    <x v="3"/>
    <x v="0"/>
    <x v="2"/>
    <x v="8"/>
    <x v="2"/>
    <x v="37"/>
    <n v="6"/>
    <x v="21"/>
    <x v="0"/>
  </r>
  <r>
    <s v="017075"/>
    <x v="7"/>
    <d v="2017-03-14T00:00:00"/>
    <s v="05:49 PM"/>
    <s v="06:14 PM"/>
    <d v="1899-12-30T00:25:00"/>
    <x v="0"/>
    <s v="B"/>
    <x v="1"/>
    <x v="1"/>
    <x v="3"/>
    <x v="2"/>
    <x v="8"/>
    <x v="2"/>
    <x v="37"/>
    <n v="17"/>
    <x v="3"/>
    <x v="0"/>
  </r>
  <r>
    <s v="015300"/>
    <x v="8"/>
    <d v="2017-03-16T00:00:00"/>
    <s v="07:21 PM"/>
    <s v="07:42 PM"/>
    <d v="1899-12-30T00:21:00"/>
    <x v="0"/>
    <s v="A"/>
    <x v="3"/>
    <x v="2"/>
    <x v="4"/>
    <x v="2"/>
    <x v="8"/>
    <x v="2"/>
    <x v="37"/>
    <n v="19"/>
    <x v="7"/>
    <x v="2"/>
  </r>
  <r>
    <s v="016542"/>
    <x v="9"/>
    <d v="2017-03-17T00:00:00"/>
    <s v="07:42 AM"/>
    <s v="07:53 AM"/>
    <d v="1899-12-30T00:11:00"/>
    <x v="2"/>
    <s v="F"/>
    <x v="2"/>
    <x v="1"/>
    <x v="3"/>
    <x v="2"/>
    <x v="8"/>
    <x v="2"/>
    <x v="37"/>
    <n v="7"/>
    <x v="14"/>
    <x v="5"/>
  </r>
  <r>
    <s v="017075"/>
    <x v="0"/>
    <d v="2017-03-18T00:00:00"/>
    <s v="09:31 AM"/>
    <s v="09:44 AM"/>
    <d v="1899-12-30T00:13:00"/>
    <x v="4"/>
    <s v="B"/>
    <x v="0"/>
    <x v="0"/>
    <x v="4"/>
    <x v="2"/>
    <x v="8"/>
    <x v="2"/>
    <x v="37"/>
    <n v="9"/>
    <x v="6"/>
    <x v="3"/>
  </r>
  <r>
    <s v="016542"/>
    <x v="1"/>
    <d v="2017-03-19T00:00:00"/>
    <s v="03:18 PM"/>
    <s v="03:56 PM"/>
    <d v="1899-12-30T00:38:00"/>
    <x v="3"/>
    <s v="D"/>
    <x v="1"/>
    <x v="4"/>
    <x v="2"/>
    <x v="2"/>
    <x v="8"/>
    <x v="2"/>
    <x v="37"/>
    <n v="15"/>
    <x v="2"/>
    <x v="4"/>
  </r>
  <r>
    <s v="017075"/>
    <x v="2"/>
    <d v="2017-03-19T00:00:00"/>
    <s v="07:05 AM"/>
    <s v="07:15 AM"/>
    <d v="1899-12-30T00:10:00"/>
    <x v="4"/>
    <s v="C"/>
    <x v="0"/>
    <x v="0"/>
    <x v="3"/>
    <x v="2"/>
    <x v="8"/>
    <x v="2"/>
    <x v="37"/>
    <n v="7"/>
    <x v="14"/>
    <x v="4"/>
  </r>
  <r>
    <s v="017075"/>
    <x v="3"/>
    <d v="2017-03-19T00:00:00"/>
    <s v="10:27 AM"/>
    <s v="10:58 AM"/>
    <d v="1899-12-30T00:31:00"/>
    <x v="1"/>
    <s v="C"/>
    <x v="3"/>
    <x v="4"/>
    <x v="4"/>
    <x v="2"/>
    <x v="8"/>
    <x v="2"/>
    <x v="37"/>
    <n v="10"/>
    <x v="11"/>
    <x v="4"/>
  </r>
  <r>
    <s v="009580"/>
    <x v="4"/>
    <d v="2017-03-19T00:00:00"/>
    <s v="05:42 PM"/>
    <s v="05:51 PM"/>
    <d v="1899-12-30T00:09:00"/>
    <x v="0"/>
    <s v="F"/>
    <x v="1"/>
    <x v="1"/>
    <x v="4"/>
    <x v="2"/>
    <x v="8"/>
    <x v="2"/>
    <x v="37"/>
    <n v="17"/>
    <x v="3"/>
    <x v="4"/>
  </r>
  <r>
    <s v="016542"/>
    <x v="5"/>
    <d v="2017-03-20T00:00:00"/>
    <s v="06:30 AM"/>
    <s v="06:49 AM"/>
    <d v="1899-12-30T00:19:00"/>
    <x v="4"/>
    <s v="F"/>
    <x v="2"/>
    <x v="5"/>
    <x v="1"/>
    <x v="2"/>
    <x v="8"/>
    <x v="2"/>
    <x v="38"/>
    <n v="6"/>
    <x v="21"/>
    <x v="6"/>
  </r>
  <r>
    <s v="015300"/>
    <x v="6"/>
    <d v="2017-03-22T00:00:00"/>
    <s v="06:56 AM"/>
    <s v="07:17 AM"/>
    <d v="1899-12-30T00:21:00"/>
    <x v="4"/>
    <s v="D"/>
    <x v="0"/>
    <x v="4"/>
    <x v="5"/>
    <x v="2"/>
    <x v="8"/>
    <x v="2"/>
    <x v="38"/>
    <n v="6"/>
    <x v="21"/>
    <x v="1"/>
  </r>
  <r>
    <s v="016145"/>
    <x v="7"/>
    <d v="2017-03-22T00:00:00"/>
    <s v="05:15 PM"/>
    <s v="05:29 PM"/>
    <d v="1899-12-30T00:14:00"/>
    <x v="1"/>
    <s v="G"/>
    <x v="1"/>
    <x v="1"/>
    <x v="5"/>
    <x v="2"/>
    <x v="8"/>
    <x v="2"/>
    <x v="38"/>
    <n v="17"/>
    <x v="3"/>
    <x v="1"/>
  </r>
  <r>
    <s v="017075"/>
    <x v="8"/>
    <d v="2017-03-22T00:00:00"/>
    <s v="09:37 AM"/>
    <s v="09:42 AM"/>
    <d v="1899-12-30T00:05:00"/>
    <x v="0"/>
    <s v="A"/>
    <x v="1"/>
    <x v="0"/>
    <x v="3"/>
    <x v="2"/>
    <x v="8"/>
    <x v="2"/>
    <x v="38"/>
    <n v="9"/>
    <x v="6"/>
    <x v="1"/>
  </r>
  <r>
    <s v="014419"/>
    <x v="9"/>
    <d v="2017-03-22T00:00:00"/>
    <s v="05:49 PM"/>
    <s v="06:35 PM"/>
    <d v="1899-12-30T00:46:00"/>
    <x v="4"/>
    <s v="G"/>
    <x v="1"/>
    <x v="1"/>
    <x v="4"/>
    <x v="2"/>
    <x v="8"/>
    <x v="2"/>
    <x v="38"/>
    <n v="17"/>
    <x v="3"/>
    <x v="1"/>
  </r>
  <r>
    <s v="017019"/>
    <x v="0"/>
    <d v="2017-03-25T00:00:00"/>
    <s v="04:10 AM"/>
    <s v="04:35 AM"/>
    <d v="1899-12-30T00:25:00"/>
    <x v="4"/>
    <s v="C"/>
    <x v="2"/>
    <x v="1"/>
    <x v="3"/>
    <x v="2"/>
    <x v="8"/>
    <x v="2"/>
    <x v="38"/>
    <n v="4"/>
    <x v="12"/>
    <x v="3"/>
  </r>
  <r>
    <s v="017019"/>
    <x v="1"/>
    <d v="2017-03-25T00:00:00"/>
    <s v="07:23 AM"/>
    <s v="07:35 AM"/>
    <d v="1899-12-30T00:12:00"/>
    <x v="3"/>
    <s v="E"/>
    <x v="0"/>
    <x v="0"/>
    <x v="1"/>
    <x v="2"/>
    <x v="8"/>
    <x v="2"/>
    <x v="38"/>
    <n v="7"/>
    <x v="14"/>
    <x v="3"/>
  </r>
  <r>
    <s v="017019"/>
    <x v="2"/>
    <d v="2017-03-25T00:00:00"/>
    <s v="07:23 AM"/>
    <s v="07:35 AM"/>
    <d v="1899-12-30T00:12:00"/>
    <x v="0"/>
    <s v="C"/>
    <x v="1"/>
    <x v="1"/>
    <x v="0"/>
    <x v="2"/>
    <x v="8"/>
    <x v="2"/>
    <x v="38"/>
    <n v="7"/>
    <x v="14"/>
    <x v="3"/>
  </r>
  <r>
    <s v="017019"/>
    <x v="3"/>
    <d v="2017-03-25T00:00:00"/>
    <s v="07:23 AM"/>
    <s v="07:35 AM"/>
    <d v="1899-12-30T00:12:00"/>
    <x v="0"/>
    <s v="E"/>
    <x v="2"/>
    <x v="3"/>
    <x v="0"/>
    <x v="2"/>
    <x v="8"/>
    <x v="2"/>
    <x v="38"/>
    <n v="7"/>
    <x v="14"/>
    <x v="3"/>
  </r>
  <r>
    <s v="005314"/>
    <x v="4"/>
    <d v="2017-03-25T00:00:00"/>
    <s v="12:29 PM"/>
    <s v="12:43 PM"/>
    <d v="1899-12-30T00:14:00"/>
    <x v="4"/>
    <s v="G"/>
    <x v="3"/>
    <x v="5"/>
    <x v="0"/>
    <x v="2"/>
    <x v="8"/>
    <x v="2"/>
    <x v="38"/>
    <n v="12"/>
    <x v="0"/>
    <x v="3"/>
  </r>
  <r>
    <s v="016145"/>
    <x v="5"/>
    <d v="2017-03-26T00:00:00"/>
    <s v="10:03 AM"/>
    <s v="10:16 AM"/>
    <d v="1899-12-30T00:13:00"/>
    <x v="2"/>
    <s v="D"/>
    <x v="1"/>
    <x v="2"/>
    <x v="2"/>
    <x v="2"/>
    <x v="8"/>
    <x v="2"/>
    <x v="38"/>
    <n v="10"/>
    <x v="11"/>
    <x v="4"/>
  </r>
  <r>
    <s v="016542"/>
    <x v="6"/>
    <d v="2017-03-26T00:00:00"/>
    <s v="06:29 AM"/>
    <s v="07:04 AM"/>
    <d v="1899-12-30T00:35:00"/>
    <x v="4"/>
    <s v="B"/>
    <x v="2"/>
    <x v="5"/>
    <x v="5"/>
    <x v="2"/>
    <x v="8"/>
    <x v="2"/>
    <x v="38"/>
    <n v="6"/>
    <x v="21"/>
    <x v="4"/>
  </r>
  <r>
    <s v="015300"/>
    <x v="7"/>
    <d v="2017-03-27T00:00:00"/>
    <s v="06:48 AM"/>
    <s v="07:25 AM"/>
    <d v="1899-12-30T00:37:00"/>
    <x v="4"/>
    <s v="D"/>
    <x v="1"/>
    <x v="1"/>
    <x v="3"/>
    <x v="2"/>
    <x v="8"/>
    <x v="2"/>
    <x v="39"/>
    <n v="6"/>
    <x v="21"/>
    <x v="6"/>
  </r>
  <r>
    <s v="015300"/>
    <x v="8"/>
    <d v="2017-03-28T00:00:00"/>
    <s v="06:57 PM"/>
    <s v="07:05 PM"/>
    <d v="1899-12-30T00:08:00"/>
    <x v="3"/>
    <s v="B"/>
    <x v="2"/>
    <x v="4"/>
    <x v="3"/>
    <x v="2"/>
    <x v="8"/>
    <x v="2"/>
    <x v="39"/>
    <n v="18"/>
    <x v="10"/>
    <x v="0"/>
  </r>
  <r>
    <s v="016542"/>
    <x v="9"/>
    <d v="2017-03-29T00:00:00"/>
    <s v="05:33 PM"/>
    <s v="05:45 PM"/>
    <d v="1899-12-30T00:12:00"/>
    <x v="0"/>
    <s v="C"/>
    <x v="3"/>
    <x v="3"/>
    <x v="3"/>
    <x v="2"/>
    <x v="8"/>
    <x v="2"/>
    <x v="39"/>
    <n v="17"/>
    <x v="3"/>
    <x v="1"/>
  </r>
  <r>
    <s v="015300"/>
    <x v="0"/>
    <d v="2017-03-30T00:00:00"/>
    <s v="06:59 PM"/>
    <s v="07:25 PM"/>
    <d v="1899-12-30T00:26:00"/>
    <x v="2"/>
    <s v="E"/>
    <x v="1"/>
    <x v="0"/>
    <x v="5"/>
    <x v="2"/>
    <x v="8"/>
    <x v="2"/>
    <x v="39"/>
    <n v="18"/>
    <x v="10"/>
    <x v="2"/>
  </r>
  <r>
    <s v="016542"/>
    <x v="1"/>
    <d v="2017-04-02T00:00:00"/>
    <s v="10:05 AM"/>
    <s v="10:15 AM"/>
    <d v="1899-12-30T00:10:00"/>
    <x v="3"/>
    <s v="C"/>
    <x v="1"/>
    <x v="0"/>
    <x v="3"/>
    <x v="3"/>
    <x v="9"/>
    <x v="2"/>
    <x v="39"/>
    <n v="10"/>
    <x v="11"/>
    <x v="4"/>
  </r>
  <r>
    <s v="015300"/>
    <x v="2"/>
    <d v="2017-04-04T00:00:00"/>
    <s v="10:08 AM"/>
    <s v="10:50 AM"/>
    <d v="1899-12-30T00:42:00"/>
    <x v="3"/>
    <s v="F"/>
    <x v="0"/>
    <x v="0"/>
    <x v="0"/>
    <x v="3"/>
    <x v="9"/>
    <x v="2"/>
    <x v="40"/>
    <n v="10"/>
    <x v="11"/>
    <x v="0"/>
  </r>
  <r>
    <s v="015300"/>
    <x v="3"/>
    <d v="2017-04-04T00:00:00"/>
    <s v="08:25 AM"/>
    <s v="08:45 AM"/>
    <d v="1899-12-30T00:20:00"/>
    <x v="0"/>
    <s v="C"/>
    <x v="2"/>
    <x v="5"/>
    <x v="3"/>
    <x v="3"/>
    <x v="9"/>
    <x v="2"/>
    <x v="40"/>
    <n v="8"/>
    <x v="4"/>
    <x v="0"/>
  </r>
  <r>
    <s v="016542"/>
    <x v="4"/>
    <d v="2017-04-05T00:00:00"/>
    <s v="09:18 AM"/>
    <s v="09:48 AM"/>
    <d v="1899-12-30T00:30:00"/>
    <x v="1"/>
    <s v="C"/>
    <x v="1"/>
    <x v="2"/>
    <x v="4"/>
    <x v="3"/>
    <x v="9"/>
    <x v="2"/>
    <x v="40"/>
    <n v="9"/>
    <x v="6"/>
    <x v="1"/>
  </r>
  <r>
    <s v="016542"/>
    <x v="5"/>
    <d v="2017-04-06T00:00:00"/>
    <s v="08:28 AM"/>
    <s v="08:52 AM"/>
    <d v="1899-12-30T00:24:00"/>
    <x v="1"/>
    <s v="A"/>
    <x v="3"/>
    <x v="1"/>
    <x v="4"/>
    <x v="3"/>
    <x v="9"/>
    <x v="2"/>
    <x v="40"/>
    <n v="8"/>
    <x v="4"/>
    <x v="2"/>
  </r>
  <r>
    <s v="016542"/>
    <x v="6"/>
    <d v="2017-04-07T00:00:00"/>
    <s v="06:47 AM"/>
    <s v="07:14 AM"/>
    <d v="1899-12-30T00:27:00"/>
    <x v="1"/>
    <s v="D"/>
    <x v="3"/>
    <x v="1"/>
    <x v="0"/>
    <x v="3"/>
    <x v="9"/>
    <x v="2"/>
    <x v="40"/>
    <n v="6"/>
    <x v="21"/>
    <x v="5"/>
  </r>
  <r>
    <s v="015300"/>
    <x v="7"/>
    <d v="2017-04-09T00:00:00"/>
    <s v="06:03 PM"/>
    <s v="06:21 PM"/>
    <d v="1899-12-30T00:18:00"/>
    <x v="2"/>
    <s v="E"/>
    <x v="0"/>
    <x v="3"/>
    <x v="0"/>
    <x v="3"/>
    <x v="9"/>
    <x v="2"/>
    <x v="40"/>
    <n v="18"/>
    <x v="10"/>
    <x v="4"/>
  </r>
  <r>
    <s v="016542"/>
    <x v="8"/>
    <d v="2017-04-09T00:00:00"/>
    <s v="06:10 PM"/>
    <s v="06:24 PM"/>
    <d v="1899-12-30T00:14:00"/>
    <x v="0"/>
    <s v="D"/>
    <x v="3"/>
    <x v="5"/>
    <x v="0"/>
    <x v="3"/>
    <x v="9"/>
    <x v="2"/>
    <x v="40"/>
    <n v="18"/>
    <x v="10"/>
    <x v="4"/>
  </r>
  <r>
    <s v="016542"/>
    <x v="9"/>
    <d v="2017-04-09T00:00:00"/>
    <s v="05:53 PM"/>
    <s v="06:07 PM"/>
    <d v="1899-12-30T00:14:00"/>
    <x v="4"/>
    <s v="A"/>
    <x v="3"/>
    <x v="4"/>
    <x v="1"/>
    <x v="3"/>
    <x v="9"/>
    <x v="2"/>
    <x v="40"/>
    <n v="17"/>
    <x v="3"/>
    <x v="4"/>
  </r>
  <r>
    <s v="016542"/>
    <x v="0"/>
    <d v="2017-04-12T00:00:00"/>
    <s v="01:50 PM"/>
    <s v="02:17 PM"/>
    <d v="1899-12-30T00:27:00"/>
    <x v="1"/>
    <s v="C"/>
    <x v="2"/>
    <x v="3"/>
    <x v="4"/>
    <x v="3"/>
    <x v="9"/>
    <x v="2"/>
    <x v="41"/>
    <n v="13"/>
    <x v="1"/>
    <x v="1"/>
  </r>
  <r>
    <s v="017019"/>
    <x v="1"/>
    <d v="2017-04-12T00:00:00"/>
    <s v="12:08 PM"/>
    <s v="12:19 PM"/>
    <d v="1899-12-30T00:11:00"/>
    <x v="0"/>
    <s v="C"/>
    <x v="2"/>
    <x v="5"/>
    <x v="1"/>
    <x v="3"/>
    <x v="9"/>
    <x v="2"/>
    <x v="41"/>
    <n v="12"/>
    <x v="0"/>
    <x v="1"/>
  </r>
  <r>
    <s v="017075"/>
    <x v="2"/>
    <d v="2017-04-12T00:00:00"/>
    <s v="06:50 PM"/>
    <s v="07:11 PM"/>
    <d v="1899-12-30T00:21:00"/>
    <x v="2"/>
    <s v="A"/>
    <x v="3"/>
    <x v="0"/>
    <x v="1"/>
    <x v="3"/>
    <x v="9"/>
    <x v="2"/>
    <x v="41"/>
    <n v="18"/>
    <x v="10"/>
    <x v="1"/>
  </r>
  <r>
    <s v="016542"/>
    <x v="3"/>
    <d v="2017-04-14T00:00:00"/>
    <s v="07:40 PM"/>
    <s v="08:00 PM"/>
    <d v="1899-12-30T00:20:00"/>
    <x v="1"/>
    <s v="A"/>
    <x v="2"/>
    <x v="1"/>
    <x v="2"/>
    <x v="3"/>
    <x v="9"/>
    <x v="2"/>
    <x v="41"/>
    <n v="19"/>
    <x v="7"/>
    <x v="5"/>
  </r>
  <r>
    <s v="017075"/>
    <x v="4"/>
    <d v="2017-04-19T00:00:00"/>
    <s v="09:20 AM"/>
    <s v="09:48 AM"/>
    <d v="1899-12-30T00:28:00"/>
    <x v="3"/>
    <s v="A"/>
    <x v="0"/>
    <x v="5"/>
    <x v="3"/>
    <x v="3"/>
    <x v="9"/>
    <x v="2"/>
    <x v="42"/>
    <n v="9"/>
    <x v="6"/>
    <x v="1"/>
  </r>
  <r>
    <s v="017171"/>
    <x v="5"/>
    <d v="2017-04-21T00:00:00"/>
    <s v="05:03 PM"/>
    <s v="05:13 PM"/>
    <d v="1899-12-30T00:10:00"/>
    <x v="3"/>
    <s v="G"/>
    <x v="2"/>
    <x v="0"/>
    <x v="5"/>
    <x v="3"/>
    <x v="9"/>
    <x v="2"/>
    <x v="42"/>
    <n v="17"/>
    <x v="3"/>
    <x v="5"/>
  </r>
  <r>
    <s v="016542"/>
    <x v="6"/>
    <d v="2017-04-22T00:00:00"/>
    <s v="07:01 AM"/>
    <s v="07:27 AM"/>
    <d v="1899-12-30T00:26:00"/>
    <x v="3"/>
    <s v="G"/>
    <x v="3"/>
    <x v="4"/>
    <x v="5"/>
    <x v="3"/>
    <x v="9"/>
    <x v="2"/>
    <x v="42"/>
    <n v="7"/>
    <x v="14"/>
    <x v="3"/>
  </r>
  <r>
    <s v="017674"/>
    <x v="7"/>
    <d v="2017-04-23T00:00:00"/>
    <s v="06:13 PM"/>
    <s v="06:21 PM"/>
    <d v="1899-12-30T00:08:00"/>
    <x v="4"/>
    <s v="D"/>
    <x v="0"/>
    <x v="0"/>
    <x v="4"/>
    <x v="3"/>
    <x v="9"/>
    <x v="2"/>
    <x v="42"/>
    <n v="18"/>
    <x v="10"/>
    <x v="4"/>
  </r>
  <r>
    <s v="016542"/>
    <x v="8"/>
    <d v="2017-04-24T00:00:00"/>
    <s v="04:17 PM"/>
    <s v="04:33 PM"/>
    <d v="1899-12-30T00:16:00"/>
    <x v="0"/>
    <s v="E"/>
    <x v="2"/>
    <x v="5"/>
    <x v="3"/>
    <x v="3"/>
    <x v="9"/>
    <x v="2"/>
    <x v="43"/>
    <n v="16"/>
    <x v="13"/>
    <x v="6"/>
  </r>
  <r>
    <s v="017820"/>
    <x v="9"/>
    <d v="2017-04-25T00:00:00"/>
    <s v="09:27 AM"/>
    <s v="09:36 AM"/>
    <d v="1899-12-30T00:09:00"/>
    <x v="2"/>
    <s v="B"/>
    <x v="3"/>
    <x v="5"/>
    <x v="0"/>
    <x v="3"/>
    <x v="9"/>
    <x v="2"/>
    <x v="43"/>
    <n v="9"/>
    <x v="6"/>
    <x v="0"/>
  </r>
  <r>
    <s v="016542"/>
    <x v="0"/>
    <d v="2017-04-27T00:00:00"/>
    <s v="10:52 AM"/>
    <s v="11:07 AM"/>
    <d v="1899-12-30T00:15:00"/>
    <x v="4"/>
    <s v="A"/>
    <x v="1"/>
    <x v="3"/>
    <x v="2"/>
    <x v="3"/>
    <x v="9"/>
    <x v="2"/>
    <x v="43"/>
    <n v="10"/>
    <x v="11"/>
    <x v="2"/>
  </r>
  <r>
    <s v="017171"/>
    <x v="1"/>
    <d v="2017-04-28T00:00:00"/>
    <s v="01:41 PM"/>
    <s v="01:50 PM"/>
    <d v="1899-12-30T00:09:00"/>
    <x v="1"/>
    <s v="D"/>
    <x v="1"/>
    <x v="1"/>
    <x v="5"/>
    <x v="3"/>
    <x v="9"/>
    <x v="2"/>
    <x v="43"/>
    <n v="13"/>
    <x v="1"/>
    <x v="5"/>
  </r>
  <r>
    <s v="017222"/>
    <x v="2"/>
    <d v="2017-05-03T00:00:00"/>
    <s v="01:16 PM"/>
    <s v="01:38 PM"/>
    <d v="1899-12-30T00:22:00"/>
    <x v="4"/>
    <s v="B"/>
    <x v="3"/>
    <x v="1"/>
    <x v="5"/>
    <x v="3"/>
    <x v="10"/>
    <x v="2"/>
    <x v="44"/>
    <n v="13"/>
    <x v="1"/>
    <x v="1"/>
  </r>
  <r>
    <s v="016542"/>
    <x v="3"/>
    <d v="2017-05-06T00:00:00"/>
    <s v="07:49 AM"/>
    <s v="08:12 AM"/>
    <d v="1899-12-30T00:23:00"/>
    <x v="4"/>
    <s v="D"/>
    <x v="0"/>
    <x v="5"/>
    <x v="0"/>
    <x v="3"/>
    <x v="10"/>
    <x v="2"/>
    <x v="44"/>
    <n v="7"/>
    <x v="14"/>
    <x v="3"/>
  </r>
  <r>
    <s v="017510"/>
    <x v="4"/>
    <d v="2017-05-06T00:00:00"/>
    <s v="03:32 PM"/>
    <s v="03:45 PM"/>
    <d v="1899-12-30T00:13:00"/>
    <x v="2"/>
    <s v="F"/>
    <x v="2"/>
    <x v="3"/>
    <x v="1"/>
    <x v="3"/>
    <x v="10"/>
    <x v="2"/>
    <x v="44"/>
    <n v="15"/>
    <x v="2"/>
    <x v="3"/>
  </r>
  <r>
    <s v="017510"/>
    <x v="5"/>
    <d v="2017-05-09T00:00:00"/>
    <s v="09:25 AM"/>
    <s v="09:33 AM"/>
    <d v="1899-12-30T00:08:00"/>
    <x v="1"/>
    <s v="B"/>
    <x v="1"/>
    <x v="2"/>
    <x v="3"/>
    <x v="3"/>
    <x v="10"/>
    <x v="2"/>
    <x v="45"/>
    <n v="9"/>
    <x v="6"/>
    <x v="0"/>
  </r>
  <r>
    <s v="017510"/>
    <x v="6"/>
    <d v="2017-05-09T00:00:00"/>
    <s v="09:34 AM"/>
    <s v="11:12 AM"/>
    <d v="1899-12-30T01:38:00"/>
    <x v="1"/>
    <s v="C"/>
    <x v="1"/>
    <x v="2"/>
    <x v="0"/>
    <x v="3"/>
    <x v="10"/>
    <x v="2"/>
    <x v="45"/>
    <n v="9"/>
    <x v="6"/>
    <x v="0"/>
  </r>
  <r>
    <s v="016542"/>
    <x v="7"/>
    <d v="2017-05-11T00:00:00"/>
    <s v="06:33 PM"/>
    <s v="07:12 PM"/>
    <d v="1899-12-30T00:39:00"/>
    <x v="2"/>
    <s v="F"/>
    <x v="0"/>
    <x v="4"/>
    <x v="0"/>
    <x v="3"/>
    <x v="10"/>
    <x v="2"/>
    <x v="45"/>
    <n v="18"/>
    <x v="10"/>
    <x v="2"/>
  </r>
  <r>
    <s v="016542"/>
    <x v="8"/>
    <d v="2017-05-12T00:00:00"/>
    <s v="06:42 AM"/>
    <s v="06:53 AM"/>
    <d v="1899-12-30T00:11:00"/>
    <x v="0"/>
    <s v="C"/>
    <x v="1"/>
    <x v="4"/>
    <x v="2"/>
    <x v="3"/>
    <x v="10"/>
    <x v="2"/>
    <x v="45"/>
    <n v="6"/>
    <x v="21"/>
    <x v="5"/>
  </r>
  <r>
    <s v="016542"/>
    <x v="9"/>
    <d v="2017-05-13T00:00:00"/>
    <s v="05:46 PM"/>
    <s v="05:56 PM"/>
    <d v="1899-12-30T00:10:00"/>
    <x v="2"/>
    <s v="E"/>
    <x v="3"/>
    <x v="4"/>
    <x v="1"/>
    <x v="3"/>
    <x v="10"/>
    <x v="2"/>
    <x v="45"/>
    <n v="17"/>
    <x v="3"/>
    <x v="3"/>
  </r>
  <r>
    <s v="017771"/>
    <x v="0"/>
    <d v="2017-05-13T00:00:00"/>
    <s v="05:29 PM"/>
    <s v="05:47 PM"/>
    <d v="1899-12-30T00:18:00"/>
    <x v="3"/>
    <s v="E"/>
    <x v="1"/>
    <x v="5"/>
    <x v="5"/>
    <x v="3"/>
    <x v="10"/>
    <x v="2"/>
    <x v="45"/>
    <n v="17"/>
    <x v="3"/>
    <x v="3"/>
  </r>
  <r>
    <s v="017771"/>
    <x v="1"/>
    <d v="2017-05-15T00:00:00"/>
    <s v="03:44 PM"/>
    <s v="03:57 PM"/>
    <d v="1899-12-30T00:13:00"/>
    <x v="4"/>
    <s v="D"/>
    <x v="1"/>
    <x v="5"/>
    <x v="3"/>
    <x v="3"/>
    <x v="10"/>
    <x v="2"/>
    <x v="46"/>
    <n v="15"/>
    <x v="2"/>
    <x v="6"/>
  </r>
  <r>
    <s v="017820"/>
    <x v="2"/>
    <d v="2017-05-16T00:00:00"/>
    <s v="10:19 AM"/>
    <s v="10:48 AM"/>
    <d v="1899-12-30T00:29:00"/>
    <x v="0"/>
    <s v="A"/>
    <x v="1"/>
    <x v="5"/>
    <x v="2"/>
    <x v="3"/>
    <x v="10"/>
    <x v="2"/>
    <x v="46"/>
    <n v="10"/>
    <x v="11"/>
    <x v="0"/>
  </r>
  <r>
    <s v="017771"/>
    <x v="3"/>
    <d v="2017-05-17T00:00:00"/>
    <s v="07:55 AM"/>
    <s v="08:03 AM"/>
    <d v="1899-12-30T00:08:00"/>
    <x v="4"/>
    <s v="E"/>
    <x v="2"/>
    <x v="1"/>
    <x v="1"/>
    <x v="3"/>
    <x v="10"/>
    <x v="2"/>
    <x v="46"/>
    <n v="7"/>
    <x v="14"/>
    <x v="1"/>
  </r>
  <r>
    <s v="016542"/>
    <x v="4"/>
    <d v="2017-05-19T00:00:00"/>
    <s v="06:10 PM"/>
    <s v="06:25 PM"/>
    <d v="1899-12-30T00:15:00"/>
    <x v="4"/>
    <s v="C"/>
    <x v="3"/>
    <x v="4"/>
    <x v="4"/>
    <x v="3"/>
    <x v="10"/>
    <x v="2"/>
    <x v="46"/>
    <n v="18"/>
    <x v="10"/>
    <x v="5"/>
  </r>
  <r>
    <s v="016542"/>
    <x v="5"/>
    <d v="2017-05-22T00:00:00"/>
    <s v="12:00 PM"/>
    <s v="12:41 PM"/>
    <d v="1899-12-30T00:41:00"/>
    <x v="0"/>
    <s v="A"/>
    <x v="3"/>
    <x v="5"/>
    <x v="2"/>
    <x v="3"/>
    <x v="10"/>
    <x v="2"/>
    <x v="47"/>
    <n v="12"/>
    <x v="0"/>
    <x v="6"/>
  </r>
  <r>
    <s v="016542"/>
    <x v="6"/>
    <d v="2017-05-23T00:00:00"/>
    <s v="02:22 PM"/>
    <s v="02:31 PM"/>
    <d v="1899-12-30T00:09:00"/>
    <x v="4"/>
    <s v="F"/>
    <x v="1"/>
    <x v="0"/>
    <x v="5"/>
    <x v="3"/>
    <x v="10"/>
    <x v="2"/>
    <x v="47"/>
    <n v="14"/>
    <x v="9"/>
    <x v="0"/>
  </r>
  <r>
    <s v="017171"/>
    <x v="7"/>
    <d v="2017-05-23T00:00:00"/>
    <s v="07:31 PM"/>
    <s v="07:47 PM"/>
    <d v="1899-12-30T00:16:00"/>
    <x v="2"/>
    <s v="F"/>
    <x v="0"/>
    <x v="5"/>
    <x v="0"/>
    <x v="3"/>
    <x v="10"/>
    <x v="2"/>
    <x v="47"/>
    <n v="19"/>
    <x v="7"/>
    <x v="0"/>
  </r>
  <r>
    <s v="017171"/>
    <x v="8"/>
    <d v="2017-05-23T00:00:00"/>
    <s v="08:22 PM"/>
    <s v="08:45 PM"/>
    <d v="1899-12-30T00:23:00"/>
    <x v="4"/>
    <s v="B"/>
    <x v="1"/>
    <x v="1"/>
    <x v="3"/>
    <x v="3"/>
    <x v="10"/>
    <x v="2"/>
    <x v="47"/>
    <n v="20"/>
    <x v="16"/>
    <x v="0"/>
  </r>
  <r>
    <s v="017674"/>
    <x v="9"/>
    <d v="2017-05-24T00:00:00"/>
    <s v="01:23 PM"/>
    <s v="02:06 PM"/>
    <d v="1899-12-30T00:43:00"/>
    <x v="3"/>
    <s v="F"/>
    <x v="3"/>
    <x v="4"/>
    <x v="3"/>
    <x v="3"/>
    <x v="10"/>
    <x v="2"/>
    <x v="47"/>
    <n v="13"/>
    <x v="1"/>
    <x v="1"/>
  </r>
  <r>
    <s v="017771"/>
    <x v="0"/>
    <d v="2017-05-24T00:00:00"/>
    <s v="10:35 AM"/>
    <s v="11:21 AM"/>
    <d v="1899-12-30T00:46:00"/>
    <x v="0"/>
    <s v="G"/>
    <x v="2"/>
    <x v="3"/>
    <x v="5"/>
    <x v="3"/>
    <x v="10"/>
    <x v="2"/>
    <x v="47"/>
    <n v="10"/>
    <x v="11"/>
    <x v="1"/>
  </r>
  <r>
    <s v="016542"/>
    <x v="1"/>
    <d v="2017-05-26T00:00:00"/>
    <s v="07:50 AM"/>
    <s v="08:13 AM"/>
    <d v="1899-12-30T00:23:00"/>
    <x v="2"/>
    <s v="B"/>
    <x v="3"/>
    <x v="1"/>
    <x v="3"/>
    <x v="3"/>
    <x v="10"/>
    <x v="2"/>
    <x v="47"/>
    <n v="7"/>
    <x v="14"/>
    <x v="5"/>
  </r>
  <r>
    <s v="016542"/>
    <x v="2"/>
    <d v="2017-05-27T00:00:00"/>
    <s v="07:08 PM"/>
    <s v="07:55 PM"/>
    <d v="1899-12-30T00:47:00"/>
    <x v="1"/>
    <s v="C"/>
    <x v="2"/>
    <x v="3"/>
    <x v="1"/>
    <x v="3"/>
    <x v="10"/>
    <x v="2"/>
    <x v="47"/>
    <n v="19"/>
    <x v="7"/>
    <x v="3"/>
  </r>
  <r>
    <s v="017019"/>
    <x v="3"/>
    <d v="2017-05-27T00:00:00"/>
    <s v="06:05 PM"/>
    <s v="06:10 PM"/>
    <d v="1899-12-30T00:05:00"/>
    <x v="0"/>
    <s v="C"/>
    <x v="3"/>
    <x v="3"/>
    <x v="5"/>
    <x v="3"/>
    <x v="10"/>
    <x v="2"/>
    <x v="47"/>
    <n v="18"/>
    <x v="10"/>
    <x v="3"/>
  </r>
  <r>
    <s v="017771"/>
    <x v="4"/>
    <d v="2017-05-27T00:00:00"/>
    <s v="08:05 AM"/>
    <s v="08:13 AM"/>
    <d v="1899-12-30T00:08:00"/>
    <x v="0"/>
    <s v="C"/>
    <x v="2"/>
    <x v="0"/>
    <x v="4"/>
    <x v="3"/>
    <x v="10"/>
    <x v="2"/>
    <x v="47"/>
    <n v="8"/>
    <x v="4"/>
    <x v="3"/>
  </r>
  <r>
    <s v="017428"/>
    <x v="5"/>
    <d v="2017-05-28T00:00:00"/>
    <s v="08:21 PM"/>
    <s v="10:21 PM"/>
    <d v="1899-12-30T02:00:00"/>
    <x v="0"/>
    <s v="B"/>
    <x v="3"/>
    <x v="5"/>
    <x v="4"/>
    <x v="3"/>
    <x v="10"/>
    <x v="2"/>
    <x v="47"/>
    <n v="20"/>
    <x v="16"/>
    <x v="4"/>
  </r>
  <r>
    <s v="017771"/>
    <x v="6"/>
    <d v="2017-05-29T00:00:00"/>
    <s v="05:34 PM"/>
    <s v="05:50 PM"/>
    <d v="1899-12-30T00:16:00"/>
    <x v="4"/>
    <s v="G"/>
    <x v="3"/>
    <x v="4"/>
    <x v="3"/>
    <x v="3"/>
    <x v="10"/>
    <x v="2"/>
    <x v="48"/>
    <n v="17"/>
    <x v="3"/>
    <x v="6"/>
  </r>
  <r>
    <s v="016542"/>
    <x v="7"/>
    <d v="2017-05-30T00:00:00"/>
    <s v="03:50 PM"/>
    <s v="04:19 PM"/>
    <d v="1899-12-30T00:29:00"/>
    <x v="2"/>
    <s v="G"/>
    <x v="1"/>
    <x v="5"/>
    <x v="3"/>
    <x v="3"/>
    <x v="10"/>
    <x v="2"/>
    <x v="48"/>
    <n v="15"/>
    <x v="2"/>
    <x v="0"/>
  </r>
  <r>
    <s v="016542"/>
    <x v="8"/>
    <d v="2017-05-30T00:00:00"/>
    <s v="11:38 AM"/>
    <s v="12:30 PM"/>
    <d v="1899-12-30T00:52:00"/>
    <x v="4"/>
    <s v="B"/>
    <x v="0"/>
    <x v="0"/>
    <x v="2"/>
    <x v="3"/>
    <x v="10"/>
    <x v="2"/>
    <x v="48"/>
    <n v="11"/>
    <x v="8"/>
    <x v="0"/>
  </r>
  <r>
    <s v="017428"/>
    <x v="9"/>
    <d v="2017-05-31T00:00:00"/>
    <s v="10:04 AM"/>
    <s v="10:22 AM"/>
    <d v="1899-12-30T00:18:00"/>
    <x v="4"/>
    <s v="E"/>
    <x v="1"/>
    <x v="3"/>
    <x v="1"/>
    <x v="3"/>
    <x v="10"/>
    <x v="2"/>
    <x v="48"/>
    <n v="10"/>
    <x v="11"/>
    <x v="1"/>
  </r>
  <r>
    <s v="017771"/>
    <x v="0"/>
    <d v="2017-05-31T00:00:00"/>
    <s v="07:01 PM"/>
    <s v="07:30 PM"/>
    <d v="1899-12-30T00:29:00"/>
    <x v="2"/>
    <s v="E"/>
    <x v="2"/>
    <x v="1"/>
    <x v="1"/>
    <x v="3"/>
    <x v="10"/>
    <x v="2"/>
    <x v="48"/>
    <n v="19"/>
    <x v="7"/>
    <x v="1"/>
  </r>
  <r>
    <s v="017771"/>
    <x v="1"/>
    <d v="2017-05-31T00:00:00"/>
    <s v="08:05 PM"/>
    <s v="08:21 PM"/>
    <d v="1899-12-30T00:16:00"/>
    <x v="0"/>
    <s v="F"/>
    <x v="1"/>
    <x v="2"/>
    <x v="0"/>
    <x v="3"/>
    <x v="10"/>
    <x v="2"/>
    <x v="48"/>
    <n v="20"/>
    <x v="16"/>
    <x v="1"/>
  </r>
  <r>
    <s v="017075"/>
    <x v="2"/>
    <d v="2017-06-01T00:00:00"/>
    <s v="03:20 PM"/>
    <s v="03:27 PM"/>
    <d v="1899-12-30T00:07:00"/>
    <x v="0"/>
    <s v="A"/>
    <x v="2"/>
    <x v="3"/>
    <x v="3"/>
    <x v="3"/>
    <x v="11"/>
    <x v="2"/>
    <x v="48"/>
    <n v="15"/>
    <x v="2"/>
    <x v="2"/>
  </r>
  <r>
    <s v="017075"/>
    <x v="3"/>
    <d v="2017-06-02T00:00:00"/>
    <s v="05:13 PM"/>
    <s v="05:19 PM"/>
    <d v="1899-12-30T00:06:00"/>
    <x v="2"/>
    <s v="B"/>
    <x v="0"/>
    <x v="3"/>
    <x v="3"/>
    <x v="3"/>
    <x v="11"/>
    <x v="2"/>
    <x v="48"/>
    <n v="17"/>
    <x v="3"/>
    <x v="5"/>
  </r>
  <r>
    <s v="017820"/>
    <x v="4"/>
    <d v="2017-06-04T00:00:00"/>
    <s v="07:15 PM"/>
    <s v="07:34 PM"/>
    <d v="1899-12-30T00:19:00"/>
    <x v="0"/>
    <s v="F"/>
    <x v="3"/>
    <x v="2"/>
    <x v="2"/>
    <x v="3"/>
    <x v="11"/>
    <x v="2"/>
    <x v="48"/>
    <n v="19"/>
    <x v="7"/>
    <x v="4"/>
  </r>
  <r>
    <s v="017075"/>
    <x v="5"/>
    <d v="2017-06-05T00:00:00"/>
    <s v="09:36 AM"/>
    <d v="1899-12-30T09:43:00"/>
    <d v="1899-12-30T00:07:00"/>
    <x v="0"/>
    <s v="A"/>
    <x v="1"/>
    <x v="4"/>
    <x v="4"/>
    <x v="3"/>
    <x v="11"/>
    <x v="2"/>
    <x v="49"/>
    <n v="9"/>
    <x v="6"/>
    <x v="6"/>
  </r>
  <r>
    <s v="017075"/>
    <x v="6"/>
    <d v="2017-06-05T00:00:00"/>
    <s v="04:35 PM"/>
    <s v="04:40 PM"/>
    <d v="1899-12-30T00:05:00"/>
    <x v="0"/>
    <s v="A"/>
    <x v="3"/>
    <x v="4"/>
    <x v="3"/>
    <x v="3"/>
    <x v="11"/>
    <x v="2"/>
    <x v="49"/>
    <n v="16"/>
    <x v="13"/>
    <x v="6"/>
  </r>
  <r>
    <s v="017428"/>
    <x v="7"/>
    <d v="2017-06-06T00:00:00"/>
    <s v="04:40 PM"/>
    <s v="05:05 PM"/>
    <d v="1899-12-30T00:25:00"/>
    <x v="3"/>
    <s v="D"/>
    <x v="2"/>
    <x v="3"/>
    <x v="0"/>
    <x v="3"/>
    <x v="11"/>
    <x v="2"/>
    <x v="49"/>
    <n v="16"/>
    <x v="13"/>
    <x v="0"/>
  </r>
  <r>
    <s v="017428"/>
    <x v="8"/>
    <d v="2017-06-06T00:00:00"/>
    <s v="06:10 PM"/>
    <s v="06:47 PM"/>
    <d v="1899-12-30T00:37:00"/>
    <x v="0"/>
    <s v="F"/>
    <x v="3"/>
    <x v="5"/>
    <x v="3"/>
    <x v="3"/>
    <x v="11"/>
    <x v="2"/>
    <x v="49"/>
    <n v="18"/>
    <x v="10"/>
    <x v="0"/>
  </r>
  <r>
    <s v="015598"/>
    <x v="9"/>
    <d v="2017-06-06T00:00:00"/>
    <s v="05:31 PM"/>
    <s v="05:53 PM"/>
    <d v="1899-12-30T00:22:00"/>
    <x v="4"/>
    <s v="F"/>
    <x v="3"/>
    <x v="0"/>
    <x v="4"/>
    <x v="3"/>
    <x v="11"/>
    <x v="2"/>
    <x v="49"/>
    <n v="17"/>
    <x v="3"/>
    <x v="0"/>
  </r>
  <r>
    <s v="016542"/>
    <x v="0"/>
    <d v="2017-06-08T00:00:00"/>
    <s v="05:01 PM"/>
    <s v="05:46 PM"/>
    <d v="1899-12-30T00:45:00"/>
    <x v="1"/>
    <s v="F"/>
    <x v="0"/>
    <x v="0"/>
    <x v="4"/>
    <x v="3"/>
    <x v="11"/>
    <x v="2"/>
    <x v="49"/>
    <n v="17"/>
    <x v="3"/>
    <x v="2"/>
  </r>
  <r>
    <s v="016542"/>
    <x v="1"/>
    <d v="2017-06-08T00:00:00"/>
    <s v="11:11 AM"/>
    <s v="11:49 AM"/>
    <d v="1899-12-30T00:38:00"/>
    <x v="3"/>
    <s v="F"/>
    <x v="2"/>
    <x v="0"/>
    <x v="2"/>
    <x v="3"/>
    <x v="11"/>
    <x v="2"/>
    <x v="49"/>
    <n v="11"/>
    <x v="8"/>
    <x v="2"/>
  </r>
  <r>
    <s v="017820"/>
    <x v="2"/>
    <d v="2017-06-08T00:00:00"/>
    <s v="05:45 PM"/>
    <s v="06:05 PM"/>
    <d v="1899-12-30T00:20:00"/>
    <x v="4"/>
    <s v="E"/>
    <x v="3"/>
    <x v="3"/>
    <x v="3"/>
    <x v="3"/>
    <x v="11"/>
    <x v="2"/>
    <x v="49"/>
    <n v="17"/>
    <x v="3"/>
    <x v="2"/>
  </r>
  <r>
    <s v="016192"/>
    <x v="3"/>
    <d v="2017-06-08T00:00:00"/>
    <s v="02:28 PM"/>
    <s v="02:54 PM"/>
    <d v="1899-12-30T00:26:00"/>
    <x v="4"/>
    <s v="E"/>
    <x v="0"/>
    <x v="3"/>
    <x v="3"/>
    <x v="3"/>
    <x v="11"/>
    <x v="2"/>
    <x v="49"/>
    <n v="14"/>
    <x v="9"/>
    <x v="2"/>
  </r>
  <r>
    <s v="017948"/>
    <x v="4"/>
    <d v="2017-06-09T00:00:00"/>
    <s v="02:04 PM"/>
    <s v="02:22 PM"/>
    <d v="1899-12-30T00:18:00"/>
    <x v="2"/>
    <s v="F"/>
    <x v="0"/>
    <x v="4"/>
    <x v="5"/>
    <x v="3"/>
    <x v="11"/>
    <x v="2"/>
    <x v="49"/>
    <n v="14"/>
    <x v="9"/>
    <x v="5"/>
  </r>
  <r>
    <s v="017884"/>
    <x v="5"/>
    <d v="2017-06-09T00:00:00"/>
    <s v="09:12 AM"/>
    <s v="10:07 AM"/>
    <d v="1899-12-30T00:55:00"/>
    <x v="2"/>
    <s v="G"/>
    <x v="3"/>
    <x v="3"/>
    <x v="0"/>
    <x v="3"/>
    <x v="11"/>
    <x v="2"/>
    <x v="49"/>
    <n v="9"/>
    <x v="6"/>
    <x v="5"/>
  </r>
  <r>
    <s v="016542"/>
    <x v="6"/>
    <d v="2017-06-10T00:00:00"/>
    <s v="01:08 PM"/>
    <s v="01:20 PM"/>
    <d v="1899-12-30T00:12:00"/>
    <x v="1"/>
    <s v="D"/>
    <x v="3"/>
    <x v="5"/>
    <x v="3"/>
    <x v="3"/>
    <x v="11"/>
    <x v="2"/>
    <x v="49"/>
    <n v="13"/>
    <x v="1"/>
    <x v="3"/>
  </r>
  <r>
    <s v="016542"/>
    <x v="7"/>
    <d v="2017-06-10T00:00:00"/>
    <s v="02:14 PM"/>
    <s v="02:47 PM"/>
    <d v="1899-12-30T00:33:00"/>
    <x v="1"/>
    <s v="B"/>
    <x v="2"/>
    <x v="5"/>
    <x v="3"/>
    <x v="3"/>
    <x v="11"/>
    <x v="2"/>
    <x v="49"/>
    <n v="14"/>
    <x v="9"/>
    <x v="3"/>
  </r>
  <r>
    <s v="017019"/>
    <x v="8"/>
    <d v="2017-06-10T00:00:00"/>
    <s v="09:33 AM"/>
    <s v="10:16 AM"/>
    <d v="1899-12-30T00:43:00"/>
    <x v="4"/>
    <s v="D"/>
    <x v="1"/>
    <x v="2"/>
    <x v="1"/>
    <x v="3"/>
    <x v="11"/>
    <x v="2"/>
    <x v="49"/>
    <n v="9"/>
    <x v="6"/>
    <x v="3"/>
  </r>
  <r>
    <s v="017019"/>
    <x v="9"/>
    <d v="2017-06-10T00:00:00"/>
    <s v="01:16 PM"/>
    <s v="01:48 PM"/>
    <d v="1899-12-30T00:32:00"/>
    <x v="3"/>
    <s v="G"/>
    <x v="3"/>
    <x v="3"/>
    <x v="4"/>
    <x v="3"/>
    <x v="11"/>
    <x v="2"/>
    <x v="49"/>
    <n v="13"/>
    <x v="1"/>
    <x v="3"/>
  </r>
  <r>
    <s v="017019"/>
    <x v="0"/>
    <d v="2017-06-10T00:00:00"/>
    <s v="04:38 PM"/>
    <s v="04:48 PM"/>
    <d v="1899-12-30T00:10:00"/>
    <x v="1"/>
    <s v="F"/>
    <x v="1"/>
    <x v="1"/>
    <x v="0"/>
    <x v="3"/>
    <x v="11"/>
    <x v="2"/>
    <x v="49"/>
    <n v="16"/>
    <x v="13"/>
    <x v="3"/>
  </r>
  <r>
    <s v="016542"/>
    <x v="1"/>
    <d v="2017-06-11T00:00:00"/>
    <s v="06:13 PM"/>
    <s v="06:28 PM"/>
    <d v="1899-12-30T00:15:00"/>
    <x v="2"/>
    <s v="B"/>
    <x v="1"/>
    <x v="1"/>
    <x v="1"/>
    <x v="3"/>
    <x v="11"/>
    <x v="2"/>
    <x v="49"/>
    <n v="18"/>
    <x v="10"/>
    <x v="4"/>
  </r>
  <r>
    <s v="017771"/>
    <x v="2"/>
    <d v="2017-06-11T00:00:00"/>
    <s v="08:21 AM"/>
    <s v="08:26 AM"/>
    <d v="1899-12-30T00:05:00"/>
    <x v="4"/>
    <s v="C"/>
    <x v="3"/>
    <x v="2"/>
    <x v="5"/>
    <x v="3"/>
    <x v="11"/>
    <x v="2"/>
    <x v="49"/>
    <n v="8"/>
    <x v="4"/>
    <x v="4"/>
  </r>
  <r>
    <s v="017771"/>
    <x v="3"/>
    <d v="2017-06-11T00:00:00"/>
    <s v="08:44 AM"/>
    <s v="08:53 AM"/>
    <d v="1899-12-30T00:09:00"/>
    <x v="4"/>
    <s v="A"/>
    <x v="3"/>
    <x v="2"/>
    <x v="0"/>
    <x v="3"/>
    <x v="11"/>
    <x v="2"/>
    <x v="49"/>
    <n v="8"/>
    <x v="4"/>
    <x v="4"/>
  </r>
  <r>
    <s v="017019"/>
    <x v="4"/>
    <d v="2017-06-12T00:00:00"/>
    <s v="07:10 AM"/>
    <s v="07:21 AM"/>
    <d v="1899-12-30T00:11:00"/>
    <x v="1"/>
    <s v="C"/>
    <x v="0"/>
    <x v="4"/>
    <x v="2"/>
    <x v="3"/>
    <x v="11"/>
    <x v="2"/>
    <x v="50"/>
    <n v="7"/>
    <x v="14"/>
    <x v="6"/>
  </r>
  <r>
    <s v="016542"/>
    <x v="5"/>
    <d v="2017-06-13T00:00:00"/>
    <s v="06:41 PM"/>
    <s v="06:48 PM"/>
    <d v="1899-12-30T00:07:00"/>
    <x v="4"/>
    <s v="A"/>
    <x v="2"/>
    <x v="5"/>
    <x v="4"/>
    <x v="3"/>
    <x v="11"/>
    <x v="2"/>
    <x v="50"/>
    <n v="18"/>
    <x v="10"/>
    <x v="0"/>
  </r>
  <r>
    <s v="016542"/>
    <x v="6"/>
    <d v="2017-06-13T00:00:00"/>
    <s v="06:54 PM"/>
    <s v="08:00 PM"/>
    <d v="1899-12-30T01:06:00"/>
    <x v="3"/>
    <s v="D"/>
    <x v="3"/>
    <x v="0"/>
    <x v="0"/>
    <x v="3"/>
    <x v="11"/>
    <x v="2"/>
    <x v="50"/>
    <n v="18"/>
    <x v="10"/>
    <x v="0"/>
  </r>
  <r>
    <s v="017884"/>
    <x v="7"/>
    <d v="2017-06-13T00:00:00"/>
    <s v="06:03 PM"/>
    <s v="06:55 PM"/>
    <d v="1899-12-30T00:52:00"/>
    <x v="2"/>
    <s v="E"/>
    <x v="2"/>
    <x v="5"/>
    <x v="2"/>
    <x v="3"/>
    <x v="11"/>
    <x v="2"/>
    <x v="50"/>
    <n v="18"/>
    <x v="10"/>
    <x v="0"/>
  </r>
  <r>
    <s v="016542"/>
    <x v="8"/>
    <d v="2017-06-14T00:00:00"/>
    <s v="02:21 PM"/>
    <s v="04:20 PM"/>
    <d v="1899-12-30T01:59:00"/>
    <x v="3"/>
    <s v="D"/>
    <x v="1"/>
    <x v="5"/>
    <x v="3"/>
    <x v="3"/>
    <x v="11"/>
    <x v="2"/>
    <x v="50"/>
    <n v="14"/>
    <x v="9"/>
    <x v="1"/>
  </r>
  <r>
    <s v="015681"/>
    <x v="9"/>
    <d v="2017-06-14T00:00:00"/>
    <s v="09:34 AM"/>
    <s v="10:31 AM"/>
    <d v="1899-12-30T00:57:00"/>
    <x v="0"/>
    <s v="F"/>
    <x v="0"/>
    <x v="2"/>
    <x v="2"/>
    <x v="3"/>
    <x v="11"/>
    <x v="2"/>
    <x v="50"/>
    <n v="9"/>
    <x v="6"/>
    <x v="1"/>
  </r>
  <r>
    <s v="016542"/>
    <x v="0"/>
    <d v="2017-06-15T00:00:00"/>
    <s v="07:42 AM"/>
    <s v="08:20 AM"/>
    <d v="1899-12-30T00:38:00"/>
    <x v="4"/>
    <s v="F"/>
    <x v="2"/>
    <x v="5"/>
    <x v="1"/>
    <x v="3"/>
    <x v="11"/>
    <x v="2"/>
    <x v="50"/>
    <n v="7"/>
    <x v="14"/>
    <x v="2"/>
  </r>
  <r>
    <s v="017019"/>
    <x v="1"/>
    <d v="2017-06-17T00:00:00"/>
    <s v="06:11 AM"/>
    <s v="06:25 AM"/>
    <d v="1899-12-30T00:14:00"/>
    <x v="0"/>
    <s v="E"/>
    <x v="3"/>
    <x v="0"/>
    <x v="1"/>
    <x v="3"/>
    <x v="11"/>
    <x v="2"/>
    <x v="50"/>
    <n v="6"/>
    <x v="21"/>
    <x v="3"/>
  </r>
  <r>
    <s v="017820"/>
    <x v="2"/>
    <d v="2017-06-17T00:00:00"/>
    <s v="02:14 PM"/>
    <s v="02:29 PM"/>
    <d v="1899-12-30T00:15:00"/>
    <x v="2"/>
    <s v="A"/>
    <x v="0"/>
    <x v="5"/>
    <x v="2"/>
    <x v="3"/>
    <x v="11"/>
    <x v="2"/>
    <x v="50"/>
    <n v="14"/>
    <x v="9"/>
    <x v="3"/>
  </r>
  <r>
    <s v="016542"/>
    <x v="3"/>
    <d v="2017-06-18T00:00:00"/>
    <s v="01:09 PM"/>
    <s v="01:28 PM"/>
    <d v="1899-12-30T00:19:00"/>
    <x v="2"/>
    <s v="C"/>
    <x v="3"/>
    <x v="5"/>
    <x v="1"/>
    <x v="3"/>
    <x v="11"/>
    <x v="2"/>
    <x v="50"/>
    <n v="13"/>
    <x v="1"/>
    <x v="4"/>
  </r>
  <r>
    <s v="017884"/>
    <x v="4"/>
    <d v="2017-06-18T00:00:00"/>
    <s v="03:11 PM"/>
    <s v="04:11 PM"/>
    <d v="1899-12-30T01:00:00"/>
    <x v="2"/>
    <s v="E"/>
    <x v="0"/>
    <x v="0"/>
    <x v="5"/>
    <x v="3"/>
    <x v="11"/>
    <x v="2"/>
    <x v="50"/>
    <n v="15"/>
    <x v="2"/>
    <x v="4"/>
  </r>
  <r>
    <s v="017820"/>
    <x v="5"/>
    <d v="2017-06-19T00:00:00"/>
    <s v="08:03 PM"/>
    <s v="08:13 PM"/>
    <d v="1899-12-30T00:10:00"/>
    <x v="2"/>
    <s v="C"/>
    <x v="3"/>
    <x v="3"/>
    <x v="5"/>
    <x v="3"/>
    <x v="11"/>
    <x v="2"/>
    <x v="51"/>
    <n v="20"/>
    <x v="16"/>
    <x v="6"/>
  </r>
  <r>
    <s v="017771"/>
    <x v="6"/>
    <d v="2017-06-19T00:00:00"/>
    <s v="06:59 PM"/>
    <s v="07:11 PM"/>
    <d v="1899-12-30T00:12:00"/>
    <x v="2"/>
    <s v="B"/>
    <x v="0"/>
    <x v="0"/>
    <x v="2"/>
    <x v="3"/>
    <x v="11"/>
    <x v="2"/>
    <x v="51"/>
    <n v="18"/>
    <x v="10"/>
    <x v="6"/>
  </r>
  <r>
    <s v="017171"/>
    <x v="7"/>
    <d v="2017-06-21T00:00:00"/>
    <s v="03:14 PM"/>
    <s v="03:34 PM"/>
    <d v="1899-12-30T00:20:00"/>
    <x v="0"/>
    <s v="B"/>
    <x v="2"/>
    <x v="0"/>
    <x v="5"/>
    <x v="3"/>
    <x v="11"/>
    <x v="2"/>
    <x v="51"/>
    <n v="15"/>
    <x v="2"/>
    <x v="1"/>
  </r>
  <r>
    <s v="017771"/>
    <x v="8"/>
    <d v="2017-06-22T00:00:00"/>
    <s v="06:53 PM"/>
    <s v="07:09 PM"/>
    <d v="1899-12-30T00:16:00"/>
    <x v="1"/>
    <s v="A"/>
    <x v="3"/>
    <x v="2"/>
    <x v="1"/>
    <x v="3"/>
    <x v="11"/>
    <x v="2"/>
    <x v="51"/>
    <n v="18"/>
    <x v="10"/>
    <x v="2"/>
  </r>
  <r>
    <s v="017771"/>
    <x v="9"/>
    <d v="2017-06-22T00:00:00"/>
    <s v="08:35 AM"/>
    <s v="08:58 AM"/>
    <d v="1899-12-30T00:23:00"/>
    <x v="2"/>
    <s v="E"/>
    <x v="1"/>
    <x v="2"/>
    <x v="1"/>
    <x v="3"/>
    <x v="11"/>
    <x v="2"/>
    <x v="51"/>
    <n v="8"/>
    <x v="4"/>
    <x v="2"/>
  </r>
  <r>
    <s v="017019"/>
    <x v="0"/>
    <d v="2017-06-24T00:00:00"/>
    <s v="04:39 PM"/>
    <s v="05:04 PM"/>
    <d v="1899-12-30T00:25:00"/>
    <x v="1"/>
    <s v="E"/>
    <x v="3"/>
    <x v="4"/>
    <x v="5"/>
    <x v="3"/>
    <x v="11"/>
    <x v="2"/>
    <x v="51"/>
    <n v="16"/>
    <x v="13"/>
    <x v="3"/>
  </r>
  <r>
    <s v="016542"/>
    <x v="1"/>
    <d v="2017-06-26T00:00:00"/>
    <s v="05:35 PM"/>
    <s v="05:39 PM"/>
    <d v="1899-12-30T00:04:00"/>
    <x v="0"/>
    <s v="C"/>
    <x v="0"/>
    <x v="3"/>
    <x v="2"/>
    <x v="3"/>
    <x v="11"/>
    <x v="2"/>
    <x v="0"/>
    <n v="17"/>
    <x v="3"/>
    <x v="6"/>
  </r>
  <r>
    <s v="016542"/>
    <x v="2"/>
    <d v="2017-06-26T00:00:00"/>
    <s v="05:39 PM"/>
    <s v="05:57 PM"/>
    <d v="1899-12-30T00:18:00"/>
    <x v="1"/>
    <s v="E"/>
    <x v="3"/>
    <x v="0"/>
    <x v="5"/>
    <x v="3"/>
    <x v="11"/>
    <x v="2"/>
    <x v="0"/>
    <n v="17"/>
    <x v="3"/>
    <x v="6"/>
  </r>
  <r>
    <s v="017019"/>
    <x v="3"/>
    <d v="2017-06-26T00:00:00"/>
    <s v="07:18 AM"/>
    <s v="08:10 AM"/>
    <d v="1899-12-30T00:52:00"/>
    <x v="0"/>
    <s v="B"/>
    <x v="3"/>
    <x v="1"/>
    <x v="1"/>
    <x v="3"/>
    <x v="11"/>
    <x v="2"/>
    <x v="0"/>
    <n v="7"/>
    <x v="14"/>
    <x v="6"/>
  </r>
  <r>
    <s v="016542"/>
    <x v="4"/>
    <d v="2017-06-27T00:00:00"/>
    <s v="11:25 AM"/>
    <s v="11:56 AM"/>
    <d v="1899-12-30T00:31:00"/>
    <x v="1"/>
    <s v="G"/>
    <x v="1"/>
    <x v="0"/>
    <x v="5"/>
    <x v="3"/>
    <x v="11"/>
    <x v="2"/>
    <x v="0"/>
    <n v="11"/>
    <x v="8"/>
    <x v="0"/>
  </r>
  <r>
    <s v="017019"/>
    <x v="5"/>
    <d v="2017-06-27T00:00:00"/>
    <s v="11:23 AM"/>
    <s v="11:36 AM"/>
    <d v="1899-12-30T00:13:00"/>
    <x v="1"/>
    <s v="A"/>
    <x v="1"/>
    <x v="0"/>
    <x v="3"/>
    <x v="3"/>
    <x v="11"/>
    <x v="2"/>
    <x v="0"/>
    <n v="11"/>
    <x v="8"/>
    <x v="0"/>
  </r>
  <r>
    <s v="017771"/>
    <x v="6"/>
    <d v="2017-06-27T00:00:00"/>
    <s v="12:04 PM"/>
    <s v="12:40 PM"/>
    <d v="1899-12-30T00:36:00"/>
    <x v="4"/>
    <s v="C"/>
    <x v="0"/>
    <x v="1"/>
    <x v="1"/>
    <x v="3"/>
    <x v="11"/>
    <x v="2"/>
    <x v="0"/>
    <n v="12"/>
    <x v="0"/>
    <x v="0"/>
  </r>
  <r>
    <s v="016542"/>
    <x v="7"/>
    <d v="2017-06-29T00:00:00"/>
    <s v="05:10 PM"/>
    <s v="06:13 PM"/>
    <d v="1899-12-30T01:03:00"/>
    <x v="2"/>
    <s v="E"/>
    <x v="2"/>
    <x v="4"/>
    <x v="1"/>
    <x v="3"/>
    <x v="11"/>
    <x v="2"/>
    <x v="0"/>
    <n v="17"/>
    <x v="3"/>
    <x v="2"/>
  </r>
  <r>
    <s v="017674"/>
    <x v="8"/>
    <d v="2017-06-29T00:00:00"/>
    <s v="05:25 PM"/>
    <s v="05:35 PM"/>
    <d v="1899-12-30T00:10:00"/>
    <x v="1"/>
    <s v="B"/>
    <x v="3"/>
    <x v="0"/>
    <x v="1"/>
    <x v="3"/>
    <x v="11"/>
    <x v="2"/>
    <x v="0"/>
    <n v="17"/>
    <x v="3"/>
    <x v="2"/>
  </r>
  <r>
    <s v="017674"/>
    <x v="9"/>
    <d v="2017-06-29T00:00:00"/>
    <s v="05:35 PM"/>
    <s v="05:46 PM"/>
    <d v="1899-12-30T00:11:00"/>
    <x v="3"/>
    <s v="B"/>
    <x v="1"/>
    <x v="1"/>
    <x v="1"/>
    <x v="3"/>
    <x v="11"/>
    <x v="2"/>
    <x v="0"/>
    <n v="17"/>
    <x v="3"/>
    <x v="2"/>
  </r>
  <r>
    <s v="017019"/>
    <x v="0"/>
    <d v="2017-06-30T00:00:00"/>
    <s v="05:51 PM"/>
    <s v="06:12 PM"/>
    <d v="1899-12-30T00:21:00"/>
    <x v="4"/>
    <s v="E"/>
    <x v="3"/>
    <x v="5"/>
    <x v="1"/>
    <x v="3"/>
    <x v="11"/>
    <x v="2"/>
    <x v="0"/>
    <n v="17"/>
    <x v="3"/>
    <x v="5"/>
  </r>
  <r>
    <s v="017019"/>
    <x v="1"/>
    <d v="2017-07-01T00:00:00"/>
    <s v="04:30 PM"/>
    <s v="04:41 PM"/>
    <d v="1899-12-30T00:11:00"/>
    <x v="2"/>
    <s v="A"/>
    <x v="1"/>
    <x v="5"/>
    <x v="4"/>
    <x v="0"/>
    <x v="0"/>
    <x v="3"/>
    <x v="0"/>
    <n v="16"/>
    <x v="13"/>
    <x v="3"/>
  </r>
  <r>
    <s v="017771"/>
    <x v="2"/>
    <d v="2017-07-01T00:00:00"/>
    <s v="06:27 AM"/>
    <s v="06:51 AM"/>
    <d v="1899-12-30T00:24:00"/>
    <x v="4"/>
    <s v="G"/>
    <x v="1"/>
    <x v="1"/>
    <x v="4"/>
    <x v="0"/>
    <x v="0"/>
    <x v="3"/>
    <x v="0"/>
    <n v="6"/>
    <x v="21"/>
    <x v="3"/>
  </r>
  <r>
    <s v="017771"/>
    <x v="3"/>
    <d v="2017-07-02T00:00:00"/>
    <s v="07:24 PM"/>
    <s v="07:38 PM"/>
    <d v="1899-12-30T00:14:00"/>
    <x v="0"/>
    <s v="B"/>
    <x v="2"/>
    <x v="0"/>
    <x v="4"/>
    <x v="0"/>
    <x v="0"/>
    <x v="3"/>
    <x v="0"/>
    <n v="19"/>
    <x v="7"/>
    <x v="4"/>
  </r>
  <r>
    <s v="016542"/>
    <x v="4"/>
    <d v="2017-07-03T00:00:00"/>
    <s v="03:58 PM"/>
    <s v="04:03 PM"/>
    <d v="1899-12-30T00:05:00"/>
    <x v="3"/>
    <s v="E"/>
    <x v="3"/>
    <x v="2"/>
    <x v="0"/>
    <x v="0"/>
    <x v="0"/>
    <x v="3"/>
    <x v="1"/>
    <n v="15"/>
    <x v="2"/>
    <x v="6"/>
  </r>
  <r>
    <s v="016542"/>
    <x v="5"/>
    <d v="2017-07-03T00:00:00"/>
    <s v="04:03 PM"/>
    <s v="04:44 PM"/>
    <d v="1899-12-30T00:41:00"/>
    <x v="3"/>
    <s v="E"/>
    <x v="2"/>
    <x v="3"/>
    <x v="1"/>
    <x v="0"/>
    <x v="0"/>
    <x v="3"/>
    <x v="1"/>
    <n v="16"/>
    <x v="13"/>
    <x v="6"/>
  </r>
  <r>
    <s v="017019"/>
    <x v="6"/>
    <d v="2017-07-03T00:00:00"/>
    <s v="09:08 AM"/>
    <s v="09:26 AM"/>
    <d v="1899-12-30T00:18:00"/>
    <x v="0"/>
    <s v="G"/>
    <x v="2"/>
    <x v="1"/>
    <x v="3"/>
    <x v="0"/>
    <x v="0"/>
    <x v="3"/>
    <x v="1"/>
    <n v="9"/>
    <x v="6"/>
    <x v="6"/>
  </r>
  <r>
    <s v="017771"/>
    <x v="7"/>
    <d v="2017-07-03T00:00:00"/>
    <s v="06:41 AM"/>
    <s v="06:53 AM"/>
    <d v="1899-12-30T00:12:00"/>
    <x v="3"/>
    <s v="G"/>
    <x v="2"/>
    <x v="1"/>
    <x v="5"/>
    <x v="0"/>
    <x v="0"/>
    <x v="3"/>
    <x v="1"/>
    <n v="6"/>
    <x v="21"/>
    <x v="6"/>
  </r>
  <r>
    <s v="017771"/>
    <x v="8"/>
    <d v="2017-07-03T00:00:00"/>
    <s v="06:20 PM"/>
    <s v="06:35 PM"/>
    <d v="1899-12-30T00:15:00"/>
    <x v="4"/>
    <s v="A"/>
    <x v="0"/>
    <x v="1"/>
    <x v="2"/>
    <x v="0"/>
    <x v="0"/>
    <x v="3"/>
    <x v="1"/>
    <n v="18"/>
    <x v="10"/>
    <x v="6"/>
  </r>
  <r>
    <s v="017884"/>
    <x v="9"/>
    <d v="2017-07-04T00:00:00"/>
    <s v="09:40 AM"/>
    <s v="09:48 AM"/>
    <d v="1899-12-30T00:08:00"/>
    <x v="0"/>
    <s v="G"/>
    <x v="2"/>
    <x v="5"/>
    <x v="4"/>
    <x v="0"/>
    <x v="0"/>
    <x v="3"/>
    <x v="1"/>
    <n v="9"/>
    <x v="6"/>
    <x v="0"/>
  </r>
  <r>
    <s v="017820"/>
    <x v="0"/>
    <d v="2017-07-04T00:00:00"/>
    <s v="03:07 PM"/>
    <s v="03:34 PM"/>
    <d v="1899-12-30T00:27:00"/>
    <x v="4"/>
    <s v="G"/>
    <x v="1"/>
    <x v="0"/>
    <x v="1"/>
    <x v="0"/>
    <x v="0"/>
    <x v="3"/>
    <x v="1"/>
    <n v="15"/>
    <x v="2"/>
    <x v="0"/>
  </r>
  <r>
    <s v="016542"/>
    <x v="1"/>
    <d v="2017-07-05T00:00:00"/>
    <s v="04:36 PM"/>
    <s v="05:13 PM"/>
    <d v="1899-12-30T00:37:00"/>
    <x v="1"/>
    <s v="D"/>
    <x v="3"/>
    <x v="5"/>
    <x v="3"/>
    <x v="0"/>
    <x v="0"/>
    <x v="3"/>
    <x v="1"/>
    <n v="16"/>
    <x v="13"/>
    <x v="1"/>
  </r>
  <r>
    <s v="017820"/>
    <x v="2"/>
    <d v="2017-07-05T00:00:00"/>
    <s v="10:55 AM"/>
    <s v="11:45 AM"/>
    <d v="1899-12-30T00:50:00"/>
    <x v="2"/>
    <s v="E"/>
    <x v="2"/>
    <x v="0"/>
    <x v="5"/>
    <x v="0"/>
    <x v="0"/>
    <x v="3"/>
    <x v="1"/>
    <n v="10"/>
    <x v="11"/>
    <x v="1"/>
  </r>
  <r>
    <s v="007537"/>
    <x v="3"/>
    <d v="2017-07-05T00:00:00"/>
    <s v="01:03 PM"/>
    <s v="01:31 PM"/>
    <d v="1899-12-30T00:28:00"/>
    <x v="2"/>
    <s v="A"/>
    <x v="0"/>
    <x v="1"/>
    <x v="4"/>
    <x v="0"/>
    <x v="0"/>
    <x v="3"/>
    <x v="1"/>
    <n v="13"/>
    <x v="1"/>
    <x v="1"/>
  </r>
  <r>
    <s v="017171"/>
    <x v="4"/>
    <d v="2017-07-07T00:00:00"/>
    <s v="08:00 PM"/>
    <s v="08:23 PM"/>
    <d v="1899-12-30T00:23:00"/>
    <x v="0"/>
    <s v="C"/>
    <x v="1"/>
    <x v="2"/>
    <x v="5"/>
    <x v="0"/>
    <x v="0"/>
    <x v="3"/>
    <x v="1"/>
    <n v="20"/>
    <x v="16"/>
    <x v="5"/>
  </r>
  <r>
    <s v="017019"/>
    <x v="5"/>
    <d v="2017-07-08T00:00:00"/>
    <s v="01:46 AM"/>
    <s v="02:00 AM"/>
    <d v="1899-12-30T00:14:00"/>
    <x v="3"/>
    <s v="G"/>
    <x v="0"/>
    <x v="4"/>
    <x v="2"/>
    <x v="0"/>
    <x v="0"/>
    <x v="3"/>
    <x v="1"/>
    <n v="1"/>
    <x v="20"/>
    <x v="3"/>
  </r>
  <r>
    <s v="016542"/>
    <x v="6"/>
    <d v="2017-07-09T00:00:00"/>
    <s v="05:47 PM"/>
    <s v="06:19 PM"/>
    <d v="1899-12-30T00:32:00"/>
    <x v="4"/>
    <s v="C"/>
    <x v="0"/>
    <x v="3"/>
    <x v="4"/>
    <x v="0"/>
    <x v="0"/>
    <x v="3"/>
    <x v="1"/>
    <n v="17"/>
    <x v="3"/>
    <x v="4"/>
  </r>
  <r>
    <s v="017820"/>
    <x v="7"/>
    <d v="2017-07-09T00:00:00"/>
    <s v="05:19 PM"/>
    <s v="05:45 PM"/>
    <d v="1899-12-30T00:26:00"/>
    <x v="2"/>
    <s v="G"/>
    <x v="3"/>
    <x v="2"/>
    <x v="1"/>
    <x v="0"/>
    <x v="0"/>
    <x v="3"/>
    <x v="1"/>
    <n v="17"/>
    <x v="3"/>
    <x v="4"/>
  </r>
  <r>
    <s v="016542"/>
    <x v="8"/>
    <d v="2017-07-10T00:00:00"/>
    <s v="08:20 PM"/>
    <s v="08:44 PM"/>
    <d v="1899-12-30T00:24:00"/>
    <x v="3"/>
    <s v="D"/>
    <x v="1"/>
    <x v="5"/>
    <x v="1"/>
    <x v="0"/>
    <x v="0"/>
    <x v="3"/>
    <x v="2"/>
    <n v="20"/>
    <x v="16"/>
    <x v="6"/>
  </r>
  <r>
    <s v="017428"/>
    <x v="9"/>
    <d v="2017-07-10T00:00:00"/>
    <s v="10:01 AM"/>
    <s v="10:17 AM"/>
    <d v="1899-12-30T00:16:00"/>
    <x v="0"/>
    <s v="E"/>
    <x v="3"/>
    <x v="2"/>
    <x v="4"/>
    <x v="0"/>
    <x v="0"/>
    <x v="3"/>
    <x v="2"/>
    <n v="10"/>
    <x v="11"/>
    <x v="6"/>
  </r>
  <r>
    <s v="017820"/>
    <x v="0"/>
    <d v="2017-07-10T00:00:00"/>
    <s v="03:19 PM"/>
    <s v="03:44 PM"/>
    <d v="1899-12-30T00:25:00"/>
    <x v="2"/>
    <s v="B"/>
    <x v="3"/>
    <x v="0"/>
    <x v="1"/>
    <x v="0"/>
    <x v="0"/>
    <x v="3"/>
    <x v="2"/>
    <n v="15"/>
    <x v="2"/>
    <x v="6"/>
  </r>
  <r>
    <s v="017771"/>
    <x v="1"/>
    <d v="2017-07-10T00:00:00"/>
    <s v="06:16 PM"/>
    <s v="06:49 PM"/>
    <d v="1899-12-30T00:33:00"/>
    <x v="1"/>
    <s v="E"/>
    <x v="1"/>
    <x v="4"/>
    <x v="2"/>
    <x v="0"/>
    <x v="0"/>
    <x v="3"/>
    <x v="2"/>
    <n v="18"/>
    <x v="10"/>
    <x v="6"/>
  </r>
  <r>
    <s v="017428"/>
    <x v="2"/>
    <d v="2017-07-11T00:00:00"/>
    <s v="08:17 PM"/>
    <s v="09:19 PM"/>
    <d v="1899-12-30T01:02:00"/>
    <x v="1"/>
    <s v="E"/>
    <x v="1"/>
    <x v="1"/>
    <x v="4"/>
    <x v="0"/>
    <x v="0"/>
    <x v="3"/>
    <x v="2"/>
    <n v="20"/>
    <x v="16"/>
    <x v="0"/>
  </r>
  <r>
    <s v="017674"/>
    <x v="3"/>
    <d v="2017-07-11T00:00:00"/>
    <s v="01:19 PM"/>
    <s v="01:32 PM"/>
    <d v="1899-12-30T00:13:00"/>
    <x v="1"/>
    <s v="A"/>
    <x v="0"/>
    <x v="5"/>
    <x v="1"/>
    <x v="0"/>
    <x v="0"/>
    <x v="3"/>
    <x v="2"/>
    <n v="13"/>
    <x v="1"/>
    <x v="0"/>
  </r>
  <r>
    <s v="007537"/>
    <x v="4"/>
    <d v="2017-07-11T00:00:00"/>
    <s v="08:28 PM"/>
    <s v="08:44 PM"/>
    <d v="1899-12-30T00:16:00"/>
    <x v="4"/>
    <s v="E"/>
    <x v="1"/>
    <x v="0"/>
    <x v="5"/>
    <x v="0"/>
    <x v="0"/>
    <x v="3"/>
    <x v="2"/>
    <n v="20"/>
    <x v="16"/>
    <x v="0"/>
  </r>
  <r>
    <s v="017820"/>
    <x v="5"/>
    <d v="2017-07-12T00:00:00"/>
    <s v="05:56 PM"/>
    <s v="06:01 PM"/>
    <d v="1899-12-30T00:05:00"/>
    <x v="2"/>
    <s v="G"/>
    <x v="3"/>
    <x v="2"/>
    <x v="3"/>
    <x v="0"/>
    <x v="0"/>
    <x v="3"/>
    <x v="2"/>
    <n v="17"/>
    <x v="3"/>
    <x v="1"/>
  </r>
  <r>
    <s v="017771"/>
    <x v="6"/>
    <d v="2017-07-12T00:00:00"/>
    <s v="06:50 PM"/>
    <s v="07:19 PM"/>
    <d v="1899-12-30T00:29:00"/>
    <x v="0"/>
    <s v="A"/>
    <x v="1"/>
    <x v="3"/>
    <x v="5"/>
    <x v="0"/>
    <x v="0"/>
    <x v="3"/>
    <x v="2"/>
    <n v="18"/>
    <x v="10"/>
    <x v="1"/>
  </r>
  <r>
    <s v="016145"/>
    <x v="7"/>
    <d v="2017-07-13T00:00:00"/>
    <s v="06:22 AM"/>
    <s v="06:42 AM"/>
    <d v="1899-12-30T00:20:00"/>
    <x v="0"/>
    <s v="G"/>
    <x v="2"/>
    <x v="3"/>
    <x v="5"/>
    <x v="0"/>
    <x v="0"/>
    <x v="3"/>
    <x v="2"/>
    <n v="6"/>
    <x v="21"/>
    <x v="2"/>
  </r>
  <r>
    <s v="017428"/>
    <x v="8"/>
    <d v="2017-07-13T00:00:00"/>
    <s v="12:35 PM"/>
    <s v="01:06 PM"/>
    <d v="1899-12-30T00:31:00"/>
    <x v="4"/>
    <s v="B"/>
    <x v="0"/>
    <x v="3"/>
    <x v="2"/>
    <x v="0"/>
    <x v="0"/>
    <x v="3"/>
    <x v="2"/>
    <n v="12"/>
    <x v="0"/>
    <x v="2"/>
  </r>
  <r>
    <s v="007537"/>
    <x v="9"/>
    <d v="2017-07-13T00:00:00"/>
    <s v="01:05 PM"/>
    <s v="01:30 PM"/>
    <d v="1899-12-30T00:25:00"/>
    <x v="1"/>
    <s v="F"/>
    <x v="2"/>
    <x v="4"/>
    <x v="5"/>
    <x v="0"/>
    <x v="0"/>
    <x v="3"/>
    <x v="2"/>
    <n v="13"/>
    <x v="1"/>
    <x v="2"/>
  </r>
  <r>
    <s v="016542"/>
    <x v="0"/>
    <d v="2017-07-15T00:00:00"/>
    <s v="06:31 PM"/>
    <s v="06:42 PM"/>
    <d v="1899-12-30T00:11:00"/>
    <x v="1"/>
    <s v="A"/>
    <x v="0"/>
    <x v="3"/>
    <x v="1"/>
    <x v="0"/>
    <x v="0"/>
    <x v="3"/>
    <x v="2"/>
    <n v="18"/>
    <x v="10"/>
    <x v="3"/>
  </r>
  <r>
    <s v="016542"/>
    <x v="1"/>
    <d v="2017-07-16T00:00:00"/>
    <s v="07:58 PM"/>
    <s v="08:20 PM"/>
    <d v="1899-12-30T00:22:00"/>
    <x v="1"/>
    <s v="B"/>
    <x v="2"/>
    <x v="4"/>
    <x v="2"/>
    <x v="0"/>
    <x v="0"/>
    <x v="3"/>
    <x v="2"/>
    <n v="19"/>
    <x v="7"/>
    <x v="4"/>
  </r>
  <r>
    <s v="017428"/>
    <x v="2"/>
    <d v="2017-07-16T00:00:00"/>
    <s v="09:44 PM"/>
    <s v="09:55 PM"/>
    <d v="1899-12-30T00:11:00"/>
    <x v="2"/>
    <s v="E"/>
    <x v="1"/>
    <x v="5"/>
    <x v="4"/>
    <x v="0"/>
    <x v="0"/>
    <x v="3"/>
    <x v="2"/>
    <n v="21"/>
    <x v="5"/>
    <x v="4"/>
  </r>
  <r>
    <s v="007537"/>
    <x v="3"/>
    <d v="2017-07-17T00:00:00"/>
    <s v="05:02 PM"/>
    <s v="05:24 PM"/>
    <d v="1899-12-30T00:22:00"/>
    <x v="2"/>
    <s v="A"/>
    <x v="2"/>
    <x v="2"/>
    <x v="3"/>
    <x v="0"/>
    <x v="0"/>
    <x v="3"/>
    <x v="3"/>
    <n v="17"/>
    <x v="3"/>
    <x v="6"/>
  </r>
  <r>
    <s v="007537"/>
    <x v="4"/>
    <d v="2017-07-18T00:00:00"/>
    <s v="02:55 PM"/>
    <s v="03:09 PM"/>
    <d v="1899-12-30T00:14:00"/>
    <x v="0"/>
    <s v="C"/>
    <x v="2"/>
    <x v="4"/>
    <x v="0"/>
    <x v="0"/>
    <x v="0"/>
    <x v="3"/>
    <x v="3"/>
    <n v="14"/>
    <x v="9"/>
    <x v="0"/>
  </r>
  <r>
    <s v="017771"/>
    <x v="5"/>
    <d v="2017-07-18T00:00:00"/>
    <s v="05:47 PM"/>
    <s v="05:53 PM"/>
    <d v="1899-12-30T00:06:00"/>
    <x v="2"/>
    <s v="C"/>
    <x v="3"/>
    <x v="3"/>
    <x v="5"/>
    <x v="0"/>
    <x v="0"/>
    <x v="3"/>
    <x v="3"/>
    <n v="17"/>
    <x v="3"/>
    <x v="0"/>
  </r>
  <r>
    <s v="016542"/>
    <x v="6"/>
    <d v="2017-07-19T00:00:00"/>
    <s v="07:40 PM"/>
    <s v="07:47 PM"/>
    <d v="1899-12-30T00:07:00"/>
    <x v="0"/>
    <s v="B"/>
    <x v="1"/>
    <x v="5"/>
    <x v="3"/>
    <x v="0"/>
    <x v="0"/>
    <x v="3"/>
    <x v="3"/>
    <n v="19"/>
    <x v="7"/>
    <x v="1"/>
  </r>
  <r>
    <s v="016542"/>
    <x v="7"/>
    <d v="2017-07-19T00:00:00"/>
    <s v="07:47 PM"/>
    <s v="08:03 PM"/>
    <d v="1899-12-30T00:16:00"/>
    <x v="4"/>
    <s v="E"/>
    <x v="0"/>
    <x v="0"/>
    <x v="5"/>
    <x v="0"/>
    <x v="0"/>
    <x v="3"/>
    <x v="3"/>
    <n v="19"/>
    <x v="7"/>
    <x v="1"/>
  </r>
  <r>
    <s v="016192"/>
    <x v="8"/>
    <d v="2017-07-19T00:00:00"/>
    <s v="10:05 AM"/>
    <s v="10:19 AM"/>
    <d v="1899-12-30T00:14:00"/>
    <x v="1"/>
    <s v="B"/>
    <x v="3"/>
    <x v="2"/>
    <x v="1"/>
    <x v="0"/>
    <x v="0"/>
    <x v="3"/>
    <x v="3"/>
    <n v="10"/>
    <x v="11"/>
    <x v="1"/>
  </r>
  <r>
    <s v="017771"/>
    <x v="9"/>
    <d v="2017-07-19T00:00:00"/>
    <s v="08:22 PM"/>
    <s v="08:30 PM"/>
    <d v="1899-12-30T00:08:00"/>
    <x v="4"/>
    <s v="D"/>
    <x v="0"/>
    <x v="5"/>
    <x v="0"/>
    <x v="0"/>
    <x v="0"/>
    <x v="3"/>
    <x v="3"/>
    <n v="20"/>
    <x v="16"/>
    <x v="1"/>
  </r>
  <r>
    <s v="016542"/>
    <x v="0"/>
    <d v="2017-07-20T00:00:00"/>
    <s v="05:58 PM"/>
    <s v="06:06 PM"/>
    <d v="1899-12-30T00:08:00"/>
    <x v="2"/>
    <s v="C"/>
    <x v="2"/>
    <x v="0"/>
    <x v="2"/>
    <x v="0"/>
    <x v="0"/>
    <x v="3"/>
    <x v="3"/>
    <n v="17"/>
    <x v="3"/>
    <x v="2"/>
  </r>
  <r>
    <s v="016192"/>
    <x v="1"/>
    <d v="2017-07-21T00:00:00"/>
    <s v="12:16 PM"/>
    <s v="12:36 PM"/>
    <d v="1899-12-30T00:20:00"/>
    <x v="2"/>
    <s v="C"/>
    <x v="3"/>
    <x v="4"/>
    <x v="2"/>
    <x v="0"/>
    <x v="0"/>
    <x v="3"/>
    <x v="3"/>
    <n v="12"/>
    <x v="0"/>
    <x v="5"/>
  </r>
  <r>
    <s v="016542"/>
    <x v="2"/>
    <d v="2017-07-22T00:00:00"/>
    <s v="11:58 AM"/>
    <s v="12:09 PM"/>
    <d v="1899-12-30T00:11:00"/>
    <x v="1"/>
    <s v="B"/>
    <x v="2"/>
    <x v="1"/>
    <x v="1"/>
    <x v="0"/>
    <x v="0"/>
    <x v="3"/>
    <x v="3"/>
    <n v="11"/>
    <x v="8"/>
    <x v="3"/>
  </r>
  <r>
    <s v="016542"/>
    <x v="3"/>
    <d v="2017-07-22T00:00:00"/>
    <s v="06:40 PM"/>
    <s v="06:43 PM"/>
    <d v="1899-12-30T00:03:00"/>
    <x v="1"/>
    <s v="E"/>
    <x v="2"/>
    <x v="3"/>
    <x v="2"/>
    <x v="0"/>
    <x v="0"/>
    <x v="3"/>
    <x v="3"/>
    <n v="18"/>
    <x v="10"/>
    <x v="3"/>
  </r>
  <r>
    <s v="016542"/>
    <x v="4"/>
    <d v="2017-07-22T00:00:00"/>
    <s v="06:43 PM"/>
    <s v="07:03 PM"/>
    <d v="1899-12-30T00:20:00"/>
    <x v="3"/>
    <s v="E"/>
    <x v="3"/>
    <x v="1"/>
    <x v="5"/>
    <x v="0"/>
    <x v="0"/>
    <x v="3"/>
    <x v="3"/>
    <n v="18"/>
    <x v="10"/>
    <x v="3"/>
  </r>
  <r>
    <s v="016542"/>
    <x v="5"/>
    <d v="2017-07-22T00:00:00"/>
    <s v="11:56 AM"/>
    <s v="11:58 AM"/>
    <d v="1899-12-30T00:02:00"/>
    <x v="4"/>
    <s v="A"/>
    <x v="0"/>
    <x v="0"/>
    <x v="0"/>
    <x v="0"/>
    <x v="0"/>
    <x v="3"/>
    <x v="3"/>
    <n v="11"/>
    <x v="8"/>
    <x v="3"/>
  </r>
  <r>
    <s v="017590"/>
    <x v="6"/>
    <d v="2017-07-22T00:00:00"/>
    <s v="08:52 PM"/>
    <s v="09:13 PM"/>
    <d v="1899-12-30T00:21:00"/>
    <x v="1"/>
    <s v="E"/>
    <x v="1"/>
    <x v="4"/>
    <x v="3"/>
    <x v="0"/>
    <x v="0"/>
    <x v="3"/>
    <x v="3"/>
    <n v="20"/>
    <x v="16"/>
    <x v="3"/>
  </r>
  <r>
    <s v="017428"/>
    <x v="7"/>
    <d v="2017-07-22T00:00:00"/>
    <s v="09:30 PM"/>
    <s v="11:06 PM"/>
    <d v="1899-12-30T01:36:00"/>
    <x v="3"/>
    <s v="C"/>
    <x v="0"/>
    <x v="3"/>
    <x v="4"/>
    <x v="0"/>
    <x v="0"/>
    <x v="3"/>
    <x v="3"/>
    <n v="21"/>
    <x v="5"/>
    <x v="3"/>
  </r>
  <r>
    <s v="017428"/>
    <x v="8"/>
    <d v="2017-07-24T00:00:00"/>
    <s v="06:59 PM"/>
    <s v="07:15 PM"/>
    <d v="1899-12-30T00:16:00"/>
    <x v="1"/>
    <s v="D"/>
    <x v="3"/>
    <x v="4"/>
    <x v="0"/>
    <x v="0"/>
    <x v="0"/>
    <x v="3"/>
    <x v="4"/>
    <n v="18"/>
    <x v="10"/>
    <x v="6"/>
  </r>
  <r>
    <s v="017771"/>
    <x v="9"/>
    <d v="2017-07-24T00:00:00"/>
    <s v="06:51 PM"/>
    <s v="06:59 PM"/>
    <d v="1899-12-30T00:08:00"/>
    <x v="4"/>
    <s v="G"/>
    <x v="1"/>
    <x v="0"/>
    <x v="2"/>
    <x v="0"/>
    <x v="0"/>
    <x v="3"/>
    <x v="4"/>
    <n v="18"/>
    <x v="10"/>
    <x v="6"/>
  </r>
  <r>
    <s v="017428"/>
    <x v="0"/>
    <d v="2017-07-25T00:00:00"/>
    <s v="08:26 PM"/>
    <s v="08:43 PM"/>
    <d v="1899-12-30T00:17:00"/>
    <x v="1"/>
    <s v="B"/>
    <x v="3"/>
    <x v="1"/>
    <x v="1"/>
    <x v="0"/>
    <x v="0"/>
    <x v="3"/>
    <x v="4"/>
    <n v="20"/>
    <x v="16"/>
    <x v="0"/>
  </r>
  <r>
    <s v="017771"/>
    <x v="1"/>
    <d v="2017-07-25T00:00:00"/>
    <s v="09:51 AM"/>
    <s v="10:06 AM"/>
    <d v="1899-12-30T00:15:00"/>
    <x v="3"/>
    <s v="B"/>
    <x v="0"/>
    <x v="0"/>
    <x v="4"/>
    <x v="0"/>
    <x v="0"/>
    <x v="3"/>
    <x v="4"/>
    <n v="9"/>
    <x v="6"/>
    <x v="0"/>
  </r>
  <r>
    <s v="017948"/>
    <x v="2"/>
    <d v="2017-07-26T00:00:00"/>
    <s v="12:38 PM"/>
    <s v="12:58 PM"/>
    <d v="1899-12-30T00:20:00"/>
    <x v="4"/>
    <s v="C"/>
    <x v="2"/>
    <x v="4"/>
    <x v="4"/>
    <x v="0"/>
    <x v="0"/>
    <x v="3"/>
    <x v="4"/>
    <n v="12"/>
    <x v="0"/>
    <x v="1"/>
  </r>
  <r>
    <s v="016192"/>
    <x v="3"/>
    <d v="2017-07-27T00:00:00"/>
    <s v="10:50 AM"/>
    <s v="11:10 AM"/>
    <d v="1899-12-30T00:20:00"/>
    <x v="2"/>
    <s v="C"/>
    <x v="1"/>
    <x v="1"/>
    <x v="2"/>
    <x v="0"/>
    <x v="0"/>
    <x v="3"/>
    <x v="4"/>
    <n v="10"/>
    <x v="11"/>
    <x v="2"/>
  </r>
  <r>
    <s v="018313"/>
    <x v="4"/>
    <d v="2017-07-27T00:00:00"/>
    <s v="07:25 PM"/>
    <s v="07:38 PM"/>
    <d v="1899-12-30T00:13:00"/>
    <x v="2"/>
    <s v="D"/>
    <x v="2"/>
    <x v="5"/>
    <x v="1"/>
    <x v="0"/>
    <x v="0"/>
    <x v="3"/>
    <x v="4"/>
    <n v="19"/>
    <x v="7"/>
    <x v="2"/>
  </r>
  <r>
    <s v="017820"/>
    <x v="5"/>
    <d v="2017-07-29T00:00:00"/>
    <s v="06:13 PM"/>
    <s v="06:30 PM"/>
    <d v="1899-12-30T00:17:00"/>
    <x v="4"/>
    <s v="A"/>
    <x v="0"/>
    <x v="4"/>
    <x v="2"/>
    <x v="0"/>
    <x v="0"/>
    <x v="3"/>
    <x v="4"/>
    <n v="18"/>
    <x v="10"/>
    <x v="3"/>
  </r>
  <r>
    <s v="017820"/>
    <x v="6"/>
    <d v="2017-07-29T00:00:00"/>
    <s v="06:10 PM"/>
    <s v="06:13 PM"/>
    <d v="1899-12-30T00:03:00"/>
    <x v="3"/>
    <s v="D"/>
    <x v="1"/>
    <x v="3"/>
    <x v="3"/>
    <x v="0"/>
    <x v="0"/>
    <x v="3"/>
    <x v="4"/>
    <n v="18"/>
    <x v="10"/>
    <x v="3"/>
  </r>
  <r>
    <s v="017171"/>
    <x v="7"/>
    <d v="2017-07-31T00:00:00"/>
    <s v="05:07 PM"/>
    <s v="05:32 PM"/>
    <d v="1899-12-30T00:25:00"/>
    <x v="1"/>
    <s v="G"/>
    <x v="2"/>
    <x v="1"/>
    <x v="3"/>
    <x v="0"/>
    <x v="0"/>
    <x v="3"/>
    <x v="5"/>
    <n v="17"/>
    <x v="3"/>
    <x v="6"/>
  </r>
  <r>
    <s v="018313"/>
    <x v="8"/>
    <d v="2017-07-31T00:00:00"/>
    <s v="06:09 PM"/>
    <s v="06:34 PM"/>
    <d v="1899-12-30T00:25:00"/>
    <x v="3"/>
    <s v="F"/>
    <x v="0"/>
    <x v="5"/>
    <x v="4"/>
    <x v="0"/>
    <x v="0"/>
    <x v="3"/>
    <x v="5"/>
    <n v="18"/>
    <x v="10"/>
    <x v="6"/>
  </r>
  <r>
    <s v="016542"/>
    <x v="9"/>
    <d v="2017-08-01T00:00:00"/>
    <s v="03:23 PM"/>
    <s v="03:46 PM"/>
    <d v="1899-12-30T00:23:00"/>
    <x v="0"/>
    <s v="D"/>
    <x v="0"/>
    <x v="5"/>
    <x v="2"/>
    <x v="0"/>
    <x v="1"/>
    <x v="3"/>
    <x v="5"/>
    <n v="15"/>
    <x v="2"/>
    <x v="0"/>
  </r>
  <r>
    <s v="018313"/>
    <x v="0"/>
    <d v="2017-08-01T00:00:00"/>
    <s v="05:14 PM"/>
    <s v="06:00 PM"/>
    <d v="1899-12-30T00:46:00"/>
    <x v="1"/>
    <s v="E"/>
    <x v="2"/>
    <x v="0"/>
    <x v="5"/>
    <x v="0"/>
    <x v="1"/>
    <x v="3"/>
    <x v="5"/>
    <n v="17"/>
    <x v="3"/>
    <x v="0"/>
  </r>
  <r>
    <s v="017771"/>
    <x v="1"/>
    <d v="2017-08-01T00:00:00"/>
    <s v="07:19 PM"/>
    <s v="07:29 PM"/>
    <d v="1899-12-30T00:10:00"/>
    <x v="3"/>
    <s v="D"/>
    <x v="3"/>
    <x v="5"/>
    <x v="0"/>
    <x v="0"/>
    <x v="1"/>
    <x v="3"/>
    <x v="5"/>
    <n v="19"/>
    <x v="7"/>
    <x v="0"/>
  </r>
  <r>
    <s v="016542"/>
    <x v="2"/>
    <d v="2017-08-02T00:00:00"/>
    <s v="07:56 PM"/>
    <s v="08:10 PM"/>
    <d v="1899-12-30T00:14:00"/>
    <x v="2"/>
    <s v="F"/>
    <x v="3"/>
    <x v="4"/>
    <x v="3"/>
    <x v="0"/>
    <x v="1"/>
    <x v="3"/>
    <x v="5"/>
    <n v="19"/>
    <x v="7"/>
    <x v="1"/>
  </r>
  <r>
    <s v="017771"/>
    <x v="3"/>
    <d v="2017-08-02T00:00:00"/>
    <s v="01:25 PM"/>
    <s v="01:38 PM"/>
    <d v="1899-12-30T00:13:00"/>
    <x v="4"/>
    <s v="E"/>
    <x v="3"/>
    <x v="1"/>
    <x v="5"/>
    <x v="0"/>
    <x v="1"/>
    <x v="3"/>
    <x v="5"/>
    <n v="13"/>
    <x v="1"/>
    <x v="1"/>
  </r>
  <r>
    <s v="017590"/>
    <x v="4"/>
    <d v="2017-08-02T00:00:00"/>
    <s v="07:09 AM"/>
    <s v="07:34 AM"/>
    <d v="1899-12-30T00:25:00"/>
    <x v="2"/>
    <s v="C"/>
    <x v="0"/>
    <x v="2"/>
    <x v="0"/>
    <x v="0"/>
    <x v="1"/>
    <x v="3"/>
    <x v="5"/>
    <n v="7"/>
    <x v="14"/>
    <x v="1"/>
  </r>
  <r>
    <s v="018313"/>
    <x v="5"/>
    <d v="2017-08-04T00:00:00"/>
    <s v="05:52 PM"/>
    <s v="06:13 PM"/>
    <d v="1899-12-30T00:21:00"/>
    <x v="0"/>
    <s v="E"/>
    <x v="2"/>
    <x v="4"/>
    <x v="4"/>
    <x v="0"/>
    <x v="1"/>
    <x v="3"/>
    <x v="5"/>
    <n v="17"/>
    <x v="3"/>
    <x v="5"/>
  </r>
  <r>
    <s v="018313"/>
    <x v="6"/>
    <d v="2017-08-05T00:00:00"/>
    <s v="05:52 PM"/>
    <s v="06:06 PM"/>
    <d v="1899-12-30T00:14:00"/>
    <x v="2"/>
    <s v="E"/>
    <x v="2"/>
    <x v="1"/>
    <x v="1"/>
    <x v="0"/>
    <x v="1"/>
    <x v="3"/>
    <x v="5"/>
    <n v="17"/>
    <x v="3"/>
    <x v="3"/>
  </r>
  <r>
    <s v="017820"/>
    <x v="7"/>
    <d v="2017-08-05T00:00:00"/>
    <s v="03:25 PM"/>
    <s v="03:50 PM"/>
    <d v="1899-12-30T00:25:00"/>
    <x v="3"/>
    <s v="A"/>
    <x v="0"/>
    <x v="1"/>
    <x v="1"/>
    <x v="0"/>
    <x v="1"/>
    <x v="3"/>
    <x v="5"/>
    <n v="15"/>
    <x v="2"/>
    <x v="3"/>
  </r>
  <r>
    <s v="016192"/>
    <x v="8"/>
    <d v="2017-08-06T00:00:00"/>
    <s v="09:23 AM"/>
    <s v="09:40 AM"/>
    <d v="1899-12-30T00:17:00"/>
    <x v="3"/>
    <s v="D"/>
    <x v="1"/>
    <x v="4"/>
    <x v="2"/>
    <x v="0"/>
    <x v="1"/>
    <x v="3"/>
    <x v="5"/>
    <n v="9"/>
    <x v="6"/>
    <x v="4"/>
  </r>
  <r>
    <s v="016542"/>
    <x v="9"/>
    <d v="2017-08-07T00:00:00"/>
    <s v="07:17 PM"/>
    <s v="07:42 PM"/>
    <d v="1899-12-30T00:25:00"/>
    <x v="3"/>
    <s v="B"/>
    <x v="2"/>
    <x v="3"/>
    <x v="1"/>
    <x v="0"/>
    <x v="1"/>
    <x v="3"/>
    <x v="6"/>
    <n v="19"/>
    <x v="7"/>
    <x v="6"/>
  </r>
  <r>
    <s v="007537"/>
    <x v="0"/>
    <d v="2017-08-07T00:00:00"/>
    <s v="07:06 PM"/>
    <s v="07:20 PM"/>
    <d v="1899-12-30T00:14:00"/>
    <x v="4"/>
    <s v="C"/>
    <x v="1"/>
    <x v="2"/>
    <x v="3"/>
    <x v="0"/>
    <x v="1"/>
    <x v="3"/>
    <x v="6"/>
    <n v="19"/>
    <x v="7"/>
    <x v="6"/>
  </r>
  <r>
    <s v="007537"/>
    <x v="1"/>
    <d v="2017-08-07T00:00:00"/>
    <s v="07:33 PM"/>
    <s v="08:00 PM"/>
    <d v="1899-12-30T00:27:00"/>
    <x v="0"/>
    <s v="F"/>
    <x v="3"/>
    <x v="2"/>
    <x v="0"/>
    <x v="0"/>
    <x v="1"/>
    <x v="3"/>
    <x v="6"/>
    <n v="19"/>
    <x v="7"/>
    <x v="6"/>
  </r>
  <r>
    <s v="017171"/>
    <x v="2"/>
    <d v="2017-08-07T00:00:00"/>
    <s v="11:35 AM"/>
    <s v="11:45 AM"/>
    <d v="1899-12-30T00:10:00"/>
    <x v="4"/>
    <s v="B"/>
    <x v="1"/>
    <x v="3"/>
    <x v="5"/>
    <x v="0"/>
    <x v="1"/>
    <x v="3"/>
    <x v="6"/>
    <n v="11"/>
    <x v="8"/>
    <x v="6"/>
  </r>
  <r>
    <s v="017590"/>
    <x v="3"/>
    <d v="2017-08-08T00:00:00"/>
    <s v="09:45 AM"/>
    <s v="10:00 AM"/>
    <d v="1899-12-30T00:15:00"/>
    <x v="2"/>
    <s v="B"/>
    <x v="2"/>
    <x v="3"/>
    <x v="4"/>
    <x v="0"/>
    <x v="1"/>
    <x v="3"/>
    <x v="6"/>
    <n v="9"/>
    <x v="6"/>
    <x v="0"/>
  </r>
  <r>
    <s v="018313"/>
    <x v="4"/>
    <d v="2017-08-09T00:00:00"/>
    <s v="04:21 PM"/>
    <s v="04:52 PM"/>
    <d v="1899-12-30T00:31:00"/>
    <x v="1"/>
    <s v="B"/>
    <x v="1"/>
    <x v="4"/>
    <x v="1"/>
    <x v="0"/>
    <x v="1"/>
    <x v="3"/>
    <x v="6"/>
    <n v="16"/>
    <x v="13"/>
    <x v="1"/>
  </r>
  <r>
    <s v="018323"/>
    <x v="5"/>
    <d v="2017-08-09T00:00:00"/>
    <s v="03:42 PM"/>
    <s v="03:58 PM"/>
    <d v="1899-12-30T00:16:00"/>
    <x v="2"/>
    <s v="D"/>
    <x v="3"/>
    <x v="5"/>
    <x v="0"/>
    <x v="0"/>
    <x v="1"/>
    <x v="3"/>
    <x v="6"/>
    <n v="15"/>
    <x v="2"/>
    <x v="1"/>
  </r>
  <r>
    <s v="017019"/>
    <x v="6"/>
    <d v="2017-08-10T00:00:00"/>
    <s v="04:41 PM"/>
    <s v="05:22 PM"/>
    <d v="1899-12-30T00:41:00"/>
    <x v="3"/>
    <s v="D"/>
    <x v="0"/>
    <x v="2"/>
    <x v="3"/>
    <x v="0"/>
    <x v="1"/>
    <x v="3"/>
    <x v="6"/>
    <n v="16"/>
    <x v="13"/>
    <x v="2"/>
  </r>
  <r>
    <s v="018313"/>
    <x v="7"/>
    <d v="2017-08-11T00:00:00"/>
    <s v="10:40 AM"/>
    <s v="10:49 AM"/>
    <d v="1899-12-30T00:09:00"/>
    <x v="3"/>
    <s v="G"/>
    <x v="1"/>
    <x v="1"/>
    <x v="1"/>
    <x v="0"/>
    <x v="1"/>
    <x v="3"/>
    <x v="6"/>
    <n v="10"/>
    <x v="11"/>
    <x v="5"/>
  </r>
  <r>
    <s v="017019"/>
    <x v="8"/>
    <d v="2017-08-11T00:00:00"/>
    <s v="03:50 PM"/>
    <s v="04:15 PM"/>
    <d v="1899-12-30T00:25:00"/>
    <x v="2"/>
    <s v="D"/>
    <x v="0"/>
    <x v="5"/>
    <x v="2"/>
    <x v="0"/>
    <x v="1"/>
    <x v="3"/>
    <x v="6"/>
    <n v="15"/>
    <x v="2"/>
    <x v="5"/>
  </r>
  <r>
    <s v="016192"/>
    <x v="9"/>
    <d v="2017-08-12T00:00:00"/>
    <s v="08:18 PM"/>
    <s v="08:41 PM"/>
    <d v="1899-12-30T00:23:00"/>
    <x v="1"/>
    <s v="A"/>
    <x v="1"/>
    <x v="5"/>
    <x v="2"/>
    <x v="0"/>
    <x v="1"/>
    <x v="3"/>
    <x v="6"/>
    <n v="20"/>
    <x v="16"/>
    <x v="3"/>
  </r>
  <r>
    <s v="017820"/>
    <x v="0"/>
    <d v="2017-08-12T00:00:00"/>
    <s v="07:33 PM"/>
    <s v="07:50 PM"/>
    <d v="1899-12-30T00:17:00"/>
    <x v="0"/>
    <s v="F"/>
    <x v="0"/>
    <x v="0"/>
    <x v="5"/>
    <x v="0"/>
    <x v="1"/>
    <x v="3"/>
    <x v="6"/>
    <n v="19"/>
    <x v="7"/>
    <x v="3"/>
  </r>
  <r>
    <s v="017820"/>
    <x v="1"/>
    <d v="2017-08-12T00:00:00"/>
    <s v="08:14 PM"/>
    <s v="08:16 PM"/>
    <d v="1899-12-30T00:02:00"/>
    <x v="3"/>
    <s v="E"/>
    <x v="2"/>
    <x v="4"/>
    <x v="4"/>
    <x v="0"/>
    <x v="1"/>
    <x v="3"/>
    <x v="6"/>
    <n v="20"/>
    <x v="16"/>
    <x v="3"/>
  </r>
  <r>
    <s v="017820"/>
    <x v="2"/>
    <d v="2017-08-12T00:00:00"/>
    <s v="08:16 PM"/>
    <s v="08:45 PM"/>
    <d v="1899-12-30T00:29:00"/>
    <x v="3"/>
    <s v="B"/>
    <x v="1"/>
    <x v="3"/>
    <x v="2"/>
    <x v="0"/>
    <x v="1"/>
    <x v="3"/>
    <x v="6"/>
    <n v="20"/>
    <x v="16"/>
    <x v="3"/>
  </r>
  <r>
    <s v="018313"/>
    <x v="3"/>
    <d v="2017-08-15T00:00:00"/>
    <s v="02:38 PM"/>
    <s v="02:53 PM"/>
    <d v="1899-12-30T00:15:00"/>
    <x v="4"/>
    <s v="C"/>
    <x v="0"/>
    <x v="5"/>
    <x v="5"/>
    <x v="0"/>
    <x v="1"/>
    <x v="3"/>
    <x v="7"/>
    <n v="14"/>
    <x v="9"/>
    <x v="0"/>
  </r>
  <r>
    <s v="017019"/>
    <x v="4"/>
    <d v="2017-08-15T00:00:00"/>
    <s v="03:13 PM"/>
    <s v="03:39 PM"/>
    <d v="1899-12-30T00:26:00"/>
    <x v="2"/>
    <s v="B"/>
    <x v="3"/>
    <x v="0"/>
    <x v="3"/>
    <x v="0"/>
    <x v="1"/>
    <x v="3"/>
    <x v="7"/>
    <n v="15"/>
    <x v="2"/>
    <x v="0"/>
  </r>
  <r>
    <s v="017771"/>
    <x v="5"/>
    <d v="2017-08-15T00:00:00"/>
    <s v="08:52 AM"/>
    <s v="09:08 AM"/>
    <d v="1899-12-30T00:16:00"/>
    <x v="3"/>
    <s v="C"/>
    <x v="2"/>
    <x v="2"/>
    <x v="2"/>
    <x v="0"/>
    <x v="1"/>
    <x v="3"/>
    <x v="7"/>
    <n v="8"/>
    <x v="4"/>
    <x v="0"/>
  </r>
  <r>
    <s v="017171"/>
    <x v="6"/>
    <d v="2017-08-15T00:00:00"/>
    <d v="1899-12-30T18:03:00"/>
    <s v="06:32 PM"/>
    <d v="1899-12-30T00:29:00"/>
    <x v="2"/>
    <s v="A"/>
    <x v="1"/>
    <x v="2"/>
    <x v="4"/>
    <x v="0"/>
    <x v="1"/>
    <x v="3"/>
    <x v="7"/>
    <n v="18"/>
    <x v="10"/>
    <x v="0"/>
  </r>
  <r>
    <s v="016542"/>
    <x v="7"/>
    <d v="2017-08-16T00:00:00"/>
    <s v="07:18 PM"/>
    <s v="07:55 PM"/>
    <d v="1899-12-30T00:37:00"/>
    <x v="2"/>
    <s v="E"/>
    <x v="3"/>
    <x v="2"/>
    <x v="3"/>
    <x v="0"/>
    <x v="1"/>
    <x v="3"/>
    <x v="7"/>
    <n v="19"/>
    <x v="7"/>
    <x v="1"/>
  </r>
  <r>
    <s v="018313"/>
    <x v="8"/>
    <d v="2017-08-16T00:00:00"/>
    <s v="11:03 AM"/>
    <s v="11:10 AM"/>
    <d v="1899-12-30T00:07:00"/>
    <x v="0"/>
    <s v="G"/>
    <x v="2"/>
    <x v="2"/>
    <x v="2"/>
    <x v="0"/>
    <x v="1"/>
    <x v="3"/>
    <x v="7"/>
    <n v="11"/>
    <x v="8"/>
    <x v="1"/>
  </r>
  <r>
    <s v="016192"/>
    <x v="9"/>
    <d v="2017-08-16T00:00:00"/>
    <s v="11:03 AM"/>
    <s v="11:22 AM"/>
    <d v="1899-12-30T00:19:00"/>
    <x v="0"/>
    <s v="C"/>
    <x v="1"/>
    <x v="1"/>
    <x v="3"/>
    <x v="0"/>
    <x v="1"/>
    <x v="3"/>
    <x v="7"/>
    <n v="11"/>
    <x v="8"/>
    <x v="1"/>
  </r>
  <r>
    <s v="018323"/>
    <x v="0"/>
    <d v="2017-08-16T00:00:00"/>
    <s v="01:22 PM"/>
    <s v="01:42 PM"/>
    <d v="1899-12-30T00:20:00"/>
    <x v="1"/>
    <s v="E"/>
    <x v="0"/>
    <x v="3"/>
    <x v="3"/>
    <x v="0"/>
    <x v="1"/>
    <x v="3"/>
    <x v="7"/>
    <n v="13"/>
    <x v="1"/>
    <x v="1"/>
  </r>
  <r>
    <s v="018313"/>
    <x v="1"/>
    <d v="2017-08-17T00:00:00"/>
    <s v="11:00 AM"/>
    <s v="11:22 AM"/>
    <d v="1899-12-30T00:22:00"/>
    <x v="0"/>
    <s v="C"/>
    <x v="3"/>
    <x v="1"/>
    <x v="0"/>
    <x v="0"/>
    <x v="1"/>
    <x v="3"/>
    <x v="7"/>
    <n v="11"/>
    <x v="8"/>
    <x v="2"/>
  </r>
  <r>
    <s v="018323"/>
    <x v="2"/>
    <d v="2017-08-17T00:00:00"/>
    <s v="02:19 PM"/>
    <s v="02:27 PM"/>
    <d v="1899-12-30T00:08:00"/>
    <x v="3"/>
    <s v="D"/>
    <x v="1"/>
    <x v="0"/>
    <x v="0"/>
    <x v="0"/>
    <x v="1"/>
    <x v="3"/>
    <x v="7"/>
    <n v="14"/>
    <x v="9"/>
    <x v="2"/>
  </r>
  <r>
    <s v="017771"/>
    <x v="3"/>
    <d v="2017-08-17T00:00:00"/>
    <s v="07:18 PM"/>
    <s v="07:43 PM"/>
    <d v="1899-12-30T00:25:00"/>
    <x v="4"/>
    <s v="E"/>
    <x v="2"/>
    <x v="4"/>
    <x v="0"/>
    <x v="0"/>
    <x v="1"/>
    <x v="3"/>
    <x v="7"/>
    <n v="19"/>
    <x v="7"/>
    <x v="2"/>
  </r>
  <r>
    <s v="016542"/>
    <x v="4"/>
    <d v="2017-08-20T00:00:00"/>
    <s v="08:01 PM"/>
    <s v="08:29 PM"/>
    <d v="1899-12-30T00:28:00"/>
    <x v="2"/>
    <s v="F"/>
    <x v="2"/>
    <x v="0"/>
    <x v="5"/>
    <x v="0"/>
    <x v="1"/>
    <x v="3"/>
    <x v="7"/>
    <n v="20"/>
    <x v="16"/>
    <x v="4"/>
  </r>
  <r>
    <s v="018302"/>
    <x v="5"/>
    <d v="2017-08-20T00:00:00"/>
    <s v="05:49 PM"/>
    <s v="06:11 PM"/>
    <d v="1899-12-30T00:22:00"/>
    <x v="0"/>
    <s v="A"/>
    <x v="2"/>
    <x v="2"/>
    <x v="1"/>
    <x v="0"/>
    <x v="1"/>
    <x v="3"/>
    <x v="7"/>
    <n v="17"/>
    <x v="3"/>
    <x v="4"/>
  </r>
  <r>
    <s v="016542"/>
    <x v="6"/>
    <d v="2017-08-21T00:00:00"/>
    <s v="07:20 PM"/>
    <s v="07:35 PM"/>
    <d v="1899-12-30T00:15:00"/>
    <x v="1"/>
    <s v="C"/>
    <x v="2"/>
    <x v="4"/>
    <x v="4"/>
    <x v="0"/>
    <x v="1"/>
    <x v="3"/>
    <x v="8"/>
    <n v="19"/>
    <x v="7"/>
    <x v="6"/>
  </r>
  <r>
    <s v="018302"/>
    <x v="7"/>
    <d v="2017-08-21T00:00:00"/>
    <s v="08:31 AM"/>
    <s v="09:10 AM"/>
    <d v="1899-12-30T00:39:00"/>
    <x v="0"/>
    <s v="A"/>
    <x v="3"/>
    <x v="5"/>
    <x v="4"/>
    <x v="0"/>
    <x v="1"/>
    <x v="3"/>
    <x v="8"/>
    <n v="8"/>
    <x v="4"/>
    <x v="6"/>
  </r>
  <r>
    <s v="018302"/>
    <x v="8"/>
    <d v="2017-08-22T00:00:00"/>
    <s v="12:30 PM"/>
    <s v="12:46 PM"/>
    <d v="1899-12-30T00:16:00"/>
    <x v="3"/>
    <s v="E"/>
    <x v="2"/>
    <x v="4"/>
    <x v="3"/>
    <x v="0"/>
    <x v="1"/>
    <x v="3"/>
    <x v="8"/>
    <n v="12"/>
    <x v="0"/>
    <x v="0"/>
  </r>
  <r>
    <s v="017820"/>
    <x v="9"/>
    <d v="2017-08-22T00:00:00"/>
    <s v="08:39 PM"/>
    <s v="08:57 PM"/>
    <d v="1899-12-30T00:18:00"/>
    <x v="0"/>
    <s v="F"/>
    <x v="0"/>
    <x v="4"/>
    <x v="5"/>
    <x v="0"/>
    <x v="1"/>
    <x v="3"/>
    <x v="8"/>
    <n v="20"/>
    <x v="16"/>
    <x v="0"/>
  </r>
  <r>
    <s v="017019"/>
    <x v="0"/>
    <d v="2017-08-23T00:00:00"/>
    <s v="03:35 PM"/>
    <s v="03:48 PM"/>
    <d v="1899-12-30T00:13:00"/>
    <x v="3"/>
    <s v="D"/>
    <x v="0"/>
    <x v="2"/>
    <x v="5"/>
    <x v="0"/>
    <x v="1"/>
    <x v="3"/>
    <x v="8"/>
    <n v="15"/>
    <x v="2"/>
    <x v="1"/>
  </r>
  <r>
    <s v="016192"/>
    <x v="1"/>
    <d v="2017-08-23T00:00:00"/>
    <s v="08:30 AM"/>
    <s v="08:40 AM"/>
    <d v="1899-12-30T00:10:00"/>
    <x v="3"/>
    <s v="E"/>
    <x v="3"/>
    <x v="2"/>
    <x v="2"/>
    <x v="0"/>
    <x v="1"/>
    <x v="3"/>
    <x v="8"/>
    <n v="8"/>
    <x v="4"/>
    <x v="1"/>
  </r>
  <r>
    <s v="017884"/>
    <x v="2"/>
    <d v="2017-08-23T00:00:00"/>
    <s v="11:49 AM"/>
    <s v="12:13 PM"/>
    <d v="1899-12-30T00:24:00"/>
    <x v="2"/>
    <s v="E"/>
    <x v="1"/>
    <x v="1"/>
    <x v="3"/>
    <x v="0"/>
    <x v="1"/>
    <x v="3"/>
    <x v="8"/>
    <n v="11"/>
    <x v="8"/>
    <x v="1"/>
  </r>
  <r>
    <s v="014293"/>
    <x v="3"/>
    <d v="2017-08-23T00:00:00"/>
    <s v="04:23 PM"/>
    <s v="04:33 PM"/>
    <d v="1899-12-30T00:10:00"/>
    <x v="1"/>
    <s v="B"/>
    <x v="1"/>
    <x v="5"/>
    <x v="0"/>
    <x v="0"/>
    <x v="1"/>
    <x v="3"/>
    <x v="8"/>
    <n v="16"/>
    <x v="13"/>
    <x v="1"/>
  </r>
  <r>
    <s v="018313"/>
    <x v="4"/>
    <d v="2017-08-24T00:00:00"/>
    <s v="09:48 AM"/>
    <s v="10:05 AM"/>
    <d v="1899-12-30T00:17:00"/>
    <x v="4"/>
    <s v="A"/>
    <x v="0"/>
    <x v="2"/>
    <x v="0"/>
    <x v="0"/>
    <x v="1"/>
    <x v="3"/>
    <x v="8"/>
    <n v="9"/>
    <x v="6"/>
    <x v="2"/>
  </r>
  <r>
    <s v="017771"/>
    <x v="5"/>
    <d v="2017-08-24T00:00:00"/>
    <s v="09:19 AM"/>
    <s v="09:33 AM"/>
    <d v="1899-12-30T00:14:00"/>
    <x v="2"/>
    <s v="G"/>
    <x v="0"/>
    <x v="1"/>
    <x v="2"/>
    <x v="0"/>
    <x v="1"/>
    <x v="3"/>
    <x v="8"/>
    <n v="9"/>
    <x v="6"/>
    <x v="2"/>
  </r>
  <r>
    <s v="017019"/>
    <x v="6"/>
    <d v="2017-08-26T00:00:00"/>
    <s v="07:12 PM"/>
    <s v="07:16 PM"/>
    <d v="1899-12-30T00:04:00"/>
    <x v="2"/>
    <s v="F"/>
    <x v="3"/>
    <x v="3"/>
    <x v="1"/>
    <x v="0"/>
    <x v="1"/>
    <x v="3"/>
    <x v="8"/>
    <n v="19"/>
    <x v="7"/>
    <x v="3"/>
  </r>
  <r>
    <s v="017820"/>
    <x v="7"/>
    <d v="2017-08-26T00:00:00"/>
    <s v="07:20 PM"/>
    <s v="07:50 PM"/>
    <d v="1899-12-30T00:30:00"/>
    <x v="4"/>
    <s v="E"/>
    <x v="2"/>
    <x v="2"/>
    <x v="2"/>
    <x v="0"/>
    <x v="1"/>
    <x v="3"/>
    <x v="8"/>
    <n v="19"/>
    <x v="7"/>
    <x v="3"/>
  </r>
  <r>
    <s v="018313"/>
    <x v="8"/>
    <d v="2017-08-27T00:00:00"/>
    <s v="01:10 PM"/>
    <s v="01:17 PM"/>
    <d v="1899-12-30T00:07:00"/>
    <x v="1"/>
    <s v="D"/>
    <x v="2"/>
    <x v="2"/>
    <x v="2"/>
    <x v="0"/>
    <x v="1"/>
    <x v="3"/>
    <x v="8"/>
    <n v="13"/>
    <x v="1"/>
    <x v="4"/>
  </r>
  <r>
    <s v="017019"/>
    <x v="9"/>
    <d v="2017-08-27T00:00:00"/>
    <s v="08:25 AM"/>
    <s v="08:27 AM"/>
    <d v="1899-12-30T00:02:00"/>
    <x v="0"/>
    <s v="B"/>
    <x v="2"/>
    <x v="1"/>
    <x v="3"/>
    <x v="0"/>
    <x v="1"/>
    <x v="3"/>
    <x v="8"/>
    <n v="8"/>
    <x v="4"/>
    <x v="4"/>
  </r>
  <r>
    <s v="017019"/>
    <x v="0"/>
    <d v="2017-08-27T00:00:00"/>
    <s v="06:37 PM"/>
    <s v="06:54 PM"/>
    <d v="1899-12-30T00:17:00"/>
    <x v="0"/>
    <s v="F"/>
    <x v="2"/>
    <x v="2"/>
    <x v="2"/>
    <x v="0"/>
    <x v="1"/>
    <x v="3"/>
    <x v="8"/>
    <n v="18"/>
    <x v="10"/>
    <x v="4"/>
  </r>
  <r>
    <s v="016542"/>
    <x v="1"/>
    <d v="2017-08-28T00:00:00"/>
    <s v="09:38 AM"/>
    <s v="10:14 AM"/>
    <d v="1899-12-30T00:36:00"/>
    <x v="1"/>
    <s v="G"/>
    <x v="2"/>
    <x v="5"/>
    <x v="5"/>
    <x v="0"/>
    <x v="1"/>
    <x v="3"/>
    <x v="9"/>
    <n v="9"/>
    <x v="6"/>
    <x v="6"/>
  </r>
  <r>
    <s v="018313"/>
    <x v="2"/>
    <d v="2017-08-28T00:00:00"/>
    <s v="08:20 PM"/>
    <s v="08:42 PM"/>
    <d v="1899-12-30T00:22:00"/>
    <x v="2"/>
    <s v="C"/>
    <x v="2"/>
    <x v="0"/>
    <x v="4"/>
    <x v="0"/>
    <x v="1"/>
    <x v="3"/>
    <x v="9"/>
    <n v="20"/>
    <x v="16"/>
    <x v="6"/>
  </r>
  <r>
    <s v="017171"/>
    <x v="3"/>
    <d v="2017-08-28T00:00:00"/>
    <s v="08:03 PM"/>
    <s v="08:24 PM"/>
    <d v="1899-12-30T00:21:00"/>
    <x v="1"/>
    <s v="E"/>
    <x v="1"/>
    <x v="0"/>
    <x v="5"/>
    <x v="0"/>
    <x v="1"/>
    <x v="3"/>
    <x v="9"/>
    <n v="20"/>
    <x v="16"/>
    <x v="6"/>
  </r>
  <r>
    <s v="017771"/>
    <x v="4"/>
    <d v="2017-08-30T00:00:00"/>
    <s v="03:08 PM"/>
    <s v="03:18 PM"/>
    <d v="1899-12-30T00:10:00"/>
    <x v="0"/>
    <s v="F"/>
    <x v="3"/>
    <x v="0"/>
    <x v="0"/>
    <x v="0"/>
    <x v="1"/>
    <x v="3"/>
    <x v="9"/>
    <n v="15"/>
    <x v="2"/>
    <x v="1"/>
  </r>
  <r>
    <s v="007537"/>
    <x v="5"/>
    <d v="2017-09-01T00:00:00"/>
    <s v="11:29 AM"/>
    <s v="11:43 AM"/>
    <d v="1899-12-30T00:14:00"/>
    <x v="3"/>
    <s v="A"/>
    <x v="2"/>
    <x v="2"/>
    <x v="1"/>
    <x v="0"/>
    <x v="2"/>
    <x v="3"/>
    <x v="9"/>
    <n v="11"/>
    <x v="8"/>
    <x v="5"/>
  </r>
  <r>
    <s v="007537"/>
    <x v="6"/>
    <d v="2017-09-01T00:00:00"/>
    <s v="04:19 PM"/>
    <s v="04:24 PM"/>
    <d v="1899-12-30T00:05:00"/>
    <x v="4"/>
    <s v="B"/>
    <x v="1"/>
    <x v="0"/>
    <x v="2"/>
    <x v="0"/>
    <x v="2"/>
    <x v="3"/>
    <x v="9"/>
    <n v="16"/>
    <x v="13"/>
    <x v="5"/>
  </r>
  <r>
    <s v="007537"/>
    <x v="7"/>
    <d v="2017-09-01T00:00:00"/>
    <s v="04:24 PM"/>
    <s v="04:38 PM"/>
    <d v="1899-12-30T00:14:00"/>
    <x v="2"/>
    <s v="A"/>
    <x v="2"/>
    <x v="0"/>
    <x v="4"/>
    <x v="0"/>
    <x v="2"/>
    <x v="3"/>
    <x v="9"/>
    <n v="16"/>
    <x v="13"/>
    <x v="5"/>
  </r>
  <r>
    <s v="017771"/>
    <x v="8"/>
    <d v="2017-09-01T00:00:00"/>
    <s v="05:44 PM"/>
    <s v="05:47 PM"/>
    <d v="1899-12-30T00:03:00"/>
    <x v="3"/>
    <s v="D"/>
    <x v="2"/>
    <x v="0"/>
    <x v="1"/>
    <x v="0"/>
    <x v="2"/>
    <x v="3"/>
    <x v="9"/>
    <n v="17"/>
    <x v="3"/>
    <x v="5"/>
  </r>
  <r>
    <s v="017771"/>
    <x v="9"/>
    <d v="2017-09-01T00:00:00"/>
    <d v="1899-12-30T17:47:00"/>
    <s v="05:56 PM"/>
    <d v="1899-12-30T00:09:00"/>
    <x v="1"/>
    <s v="B"/>
    <x v="2"/>
    <x v="5"/>
    <x v="5"/>
    <x v="0"/>
    <x v="2"/>
    <x v="3"/>
    <x v="9"/>
    <n v="17"/>
    <x v="3"/>
    <x v="5"/>
  </r>
  <r>
    <s v="017428"/>
    <x v="0"/>
    <d v="2017-09-02T00:00:00"/>
    <s v="07:04 PM"/>
    <s v="07:30 PM"/>
    <d v="1899-12-30T00:26:00"/>
    <x v="0"/>
    <s v="D"/>
    <x v="2"/>
    <x v="0"/>
    <x v="0"/>
    <x v="0"/>
    <x v="2"/>
    <x v="3"/>
    <x v="9"/>
    <n v="19"/>
    <x v="7"/>
    <x v="3"/>
  </r>
  <r>
    <s v="018325"/>
    <x v="1"/>
    <d v="2017-09-02T00:00:00"/>
    <s v="09:55 PM"/>
    <s v="10:10 PM"/>
    <d v="1899-12-30T00:15:00"/>
    <x v="2"/>
    <s v="F"/>
    <x v="3"/>
    <x v="2"/>
    <x v="4"/>
    <x v="0"/>
    <x v="2"/>
    <x v="3"/>
    <x v="9"/>
    <n v="21"/>
    <x v="5"/>
    <x v="3"/>
  </r>
  <r>
    <s v="017820"/>
    <x v="2"/>
    <d v="2017-09-02T00:00:00"/>
    <s v="09:55 PM"/>
    <s v="09:57 PM"/>
    <d v="1899-12-30T00:02:00"/>
    <x v="1"/>
    <s v="E"/>
    <x v="2"/>
    <x v="2"/>
    <x v="0"/>
    <x v="0"/>
    <x v="2"/>
    <x v="3"/>
    <x v="9"/>
    <n v="21"/>
    <x v="5"/>
    <x v="3"/>
  </r>
  <r>
    <s v="017820"/>
    <x v="3"/>
    <d v="2017-09-02T00:00:00"/>
    <s v="09:57 PM"/>
    <s v="10:24 PM"/>
    <d v="1899-12-30T00:27:00"/>
    <x v="3"/>
    <s v="G"/>
    <x v="3"/>
    <x v="3"/>
    <x v="5"/>
    <x v="0"/>
    <x v="2"/>
    <x v="3"/>
    <x v="9"/>
    <n v="21"/>
    <x v="5"/>
    <x v="3"/>
  </r>
  <r>
    <s v="018115"/>
    <x v="4"/>
    <d v="2017-09-02T00:00:00"/>
    <s v="03:50 PM"/>
    <s v="04:27 PM"/>
    <d v="1899-12-30T00:37:00"/>
    <x v="4"/>
    <s v="F"/>
    <x v="0"/>
    <x v="4"/>
    <x v="4"/>
    <x v="0"/>
    <x v="2"/>
    <x v="3"/>
    <x v="9"/>
    <n v="15"/>
    <x v="2"/>
    <x v="3"/>
  </r>
  <r>
    <s v="016542"/>
    <x v="5"/>
    <d v="2017-09-03T00:00:00"/>
    <s v="07:16 PM"/>
    <s v="07:21 PM"/>
    <d v="1899-12-30T00:05:00"/>
    <x v="2"/>
    <s v="D"/>
    <x v="0"/>
    <x v="4"/>
    <x v="0"/>
    <x v="0"/>
    <x v="2"/>
    <x v="3"/>
    <x v="9"/>
    <n v="19"/>
    <x v="7"/>
    <x v="4"/>
  </r>
  <r>
    <s v="016542"/>
    <x v="6"/>
    <d v="2017-09-03T00:00:00"/>
    <s v="07:21 PM"/>
    <s v="08:02 PM"/>
    <d v="1899-12-30T00:41:00"/>
    <x v="3"/>
    <s v="A"/>
    <x v="3"/>
    <x v="4"/>
    <x v="2"/>
    <x v="0"/>
    <x v="2"/>
    <x v="3"/>
    <x v="9"/>
    <n v="19"/>
    <x v="7"/>
    <x v="4"/>
  </r>
  <r>
    <s v="017019"/>
    <x v="7"/>
    <d v="2017-09-03T00:00:00"/>
    <s v="05:12 PM"/>
    <s v="05:46 PM"/>
    <d v="1899-12-30T00:34:00"/>
    <x v="0"/>
    <s v="B"/>
    <x v="3"/>
    <x v="1"/>
    <x v="0"/>
    <x v="0"/>
    <x v="2"/>
    <x v="3"/>
    <x v="9"/>
    <n v="17"/>
    <x v="3"/>
    <x v="4"/>
  </r>
  <r>
    <s v="017820"/>
    <x v="8"/>
    <d v="2017-09-03T00:00:00"/>
    <s v="05:24 PM"/>
    <s v="05:33 PM"/>
    <d v="1899-12-30T00:09:00"/>
    <x v="3"/>
    <s v="G"/>
    <x v="1"/>
    <x v="0"/>
    <x v="0"/>
    <x v="0"/>
    <x v="2"/>
    <x v="3"/>
    <x v="9"/>
    <n v="17"/>
    <x v="3"/>
    <x v="4"/>
  </r>
  <r>
    <s v="018302"/>
    <x v="9"/>
    <d v="2017-09-04T00:00:00"/>
    <s v="09:48 AM"/>
    <s v="10:22 AM"/>
    <d v="1899-12-30T00:34:00"/>
    <x v="3"/>
    <s v="F"/>
    <x v="0"/>
    <x v="3"/>
    <x v="5"/>
    <x v="0"/>
    <x v="2"/>
    <x v="3"/>
    <x v="10"/>
    <n v="9"/>
    <x v="6"/>
    <x v="6"/>
  </r>
  <r>
    <s v="018115"/>
    <x v="0"/>
    <d v="2017-09-04T00:00:00"/>
    <s v="10:31 AM"/>
    <s v="11:12 AM"/>
    <d v="1899-12-30T00:41:00"/>
    <x v="0"/>
    <s v="G"/>
    <x v="0"/>
    <x v="2"/>
    <x v="2"/>
    <x v="0"/>
    <x v="2"/>
    <x v="3"/>
    <x v="10"/>
    <n v="10"/>
    <x v="11"/>
    <x v="6"/>
  </r>
  <r>
    <s v="016542"/>
    <x v="1"/>
    <d v="2017-09-05T00:00:00"/>
    <s v="06:33 PM"/>
    <s v="07:26 PM"/>
    <d v="1899-12-30T00:53:00"/>
    <x v="1"/>
    <s v="E"/>
    <x v="2"/>
    <x v="3"/>
    <x v="3"/>
    <x v="0"/>
    <x v="2"/>
    <x v="3"/>
    <x v="10"/>
    <n v="18"/>
    <x v="10"/>
    <x v="0"/>
  </r>
  <r>
    <s v="017019"/>
    <x v="2"/>
    <d v="2017-09-05T00:00:00"/>
    <s v="08:46 PM"/>
    <s v="09:21 PM"/>
    <d v="1899-12-30T00:35:00"/>
    <x v="3"/>
    <s v="C"/>
    <x v="2"/>
    <x v="1"/>
    <x v="3"/>
    <x v="0"/>
    <x v="2"/>
    <x v="3"/>
    <x v="10"/>
    <n v="20"/>
    <x v="16"/>
    <x v="0"/>
  </r>
  <r>
    <s v="016192"/>
    <x v="3"/>
    <d v="2017-09-05T00:00:00"/>
    <s v="03:15 PM"/>
    <s v="03:38 PM"/>
    <d v="1899-12-30T00:23:00"/>
    <x v="1"/>
    <s v="B"/>
    <x v="0"/>
    <x v="3"/>
    <x v="4"/>
    <x v="0"/>
    <x v="2"/>
    <x v="3"/>
    <x v="10"/>
    <n v="15"/>
    <x v="2"/>
    <x v="0"/>
  </r>
  <r>
    <s v="016192"/>
    <x v="4"/>
    <d v="2017-09-05T00:00:00"/>
    <s v="02:43 PM"/>
    <s v="02:56 PM"/>
    <d v="1899-12-30T00:13:00"/>
    <x v="0"/>
    <s v="E"/>
    <x v="3"/>
    <x v="5"/>
    <x v="5"/>
    <x v="0"/>
    <x v="2"/>
    <x v="3"/>
    <x v="10"/>
    <n v="14"/>
    <x v="9"/>
    <x v="0"/>
  </r>
  <r>
    <s v="018302"/>
    <x v="5"/>
    <d v="2017-09-06T00:00:00"/>
    <s v="06:40 PM"/>
    <s v="07:17 PM"/>
    <d v="1899-12-30T00:37:00"/>
    <x v="4"/>
    <s v="F"/>
    <x v="1"/>
    <x v="5"/>
    <x v="5"/>
    <x v="0"/>
    <x v="2"/>
    <x v="3"/>
    <x v="10"/>
    <n v="18"/>
    <x v="10"/>
    <x v="1"/>
  </r>
  <r>
    <s v="017771"/>
    <x v="6"/>
    <d v="2017-09-06T00:00:00"/>
    <s v="08:09 AM"/>
    <s v="08:27 AM"/>
    <d v="1899-12-30T00:18:00"/>
    <x v="4"/>
    <s v="D"/>
    <x v="2"/>
    <x v="4"/>
    <x v="0"/>
    <x v="0"/>
    <x v="2"/>
    <x v="3"/>
    <x v="10"/>
    <n v="8"/>
    <x v="4"/>
    <x v="1"/>
  </r>
  <r>
    <s v="016542"/>
    <x v="7"/>
    <d v="2017-09-07T00:00:00"/>
    <s v="03:23 PM"/>
    <s v="03:37 PM"/>
    <d v="1899-12-30T00:14:00"/>
    <x v="2"/>
    <s v="A"/>
    <x v="3"/>
    <x v="4"/>
    <x v="4"/>
    <x v="0"/>
    <x v="2"/>
    <x v="3"/>
    <x v="10"/>
    <n v="15"/>
    <x v="2"/>
    <x v="2"/>
  </r>
  <r>
    <s v="017019"/>
    <x v="8"/>
    <d v="2017-09-07T00:00:00"/>
    <s v="03:14 PM"/>
    <s v="03:35 PM"/>
    <d v="1899-12-30T00:21:00"/>
    <x v="1"/>
    <s v="E"/>
    <x v="2"/>
    <x v="5"/>
    <x v="2"/>
    <x v="0"/>
    <x v="2"/>
    <x v="3"/>
    <x v="10"/>
    <n v="15"/>
    <x v="2"/>
    <x v="2"/>
  </r>
  <r>
    <s v="016542"/>
    <x v="9"/>
    <d v="2017-09-11T00:00:00"/>
    <s v="02:55 PM"/>
    <s v="04:01 PM"/>
    <d v="1899-12-30T01:06:00"/>
    <x v="1"/>
    <s v="B"/>
    <x v="1"/>
    <x v="3"/>
    <x v="2"/>
    <x v="0"/>
    <x v="2"/>
    <x v="3"/>
    <x v="11"/>
    <n v="14"/>
    <x v="9"/>
    <x v="6"/>
  </r>
  <r>
    <s v="016542"/>
    <x v="0"/>
    <d v="2017-09-11T00:00:00"/>
    <s v="11:11 AM"/>
    <s v="11:23 AM"/>
    <d v="1899-12-30T00:12:00"/>
    <x v="4"/>
    <s v="E"/>
    <x v="1"/>
    <x v="4"/>
    <x v="5"/>
    <x v="0"/>
    <x v="2"/>
    <x v="3"/>
    <x v="11"/>
    <n v="11"/>
    <x v="8"/>
    <x v="6"/>
  </r>
  <r>
    <s v="018482"/>
    <x v="1"/>
    <d v="2017-09-11T00:00:00"/>
    <s v="02:59 PM"/>
    <s v="03:45 PM"/>
    <d v="1899-12-30T00:46:00"/>
    <x v="4"/>
    <s v="F"/>
    <x v="0"/>
    <x v="1"/>
    <x v="2"/>
    <x v="0"/>
    <x v="2"/>
    <x v="3"/>
    <x v="11"/>
    <n v="14"/>
    <x v="9"/>
    <x v="6"/>
  </r>
  <r>
    <s v="017771"/>
    <x v="2"/>
    <d v="2017-09-11T00:00:00"/>
    <s v="08:36 PM"/>
    <s v="08:45 PM"/>
    <d v="1899-12-30T00:09:00"/>
    <x v="4"/>
    <s v="D"/>
    <x v="2"/>
    <x v="3"/>
    <x v="4"/>
    <x v="0"/>
    <x v="2"/>
    <x v="3"/>
    <x v="11"/>
    <n v="20"/>
    <x v="16"/>
    <x v="6"/>
  </r>
  <r>
    <s v="018427"/>
    <x v="3"/>
    <d v="2017-09-12T00:00:00"/>
    <s v="08:52 PM"/>
    <s v="09:10 PM"/>
    <d v="1899-12-30T00:18:00"/>
    <x v="0"/>
    <s v="F"/>
    <x v="2"/>
    <x v="2"/>
    <x v="3"/>
    <x v="0"/>
    <x v="2"/>
    <x v="3"/>
    <x v="11"/>
    <n v="20"/>
    <x v="16"/>
    <x v="0"/>
  </r>
  <r>
    <s v="007537"/>
    <x v="4"/>
    <d v="2017-09-13T00:00:00"/>
    <s v="02:08 PM"/>
    <s v="02:35 PM"/>
    <d v="1899-12-30T00:27:00"/>
    <x v="1"/>
    <s v="G"/>
    <x v="2"/>
    <x v="4"/>
    <x v="1"/>
    <x v="0"/>
    <x v="2"/>
    <x v="3"/>
    <x v="11"/>
    <n v="14"/>
    <x v="9"/>
    <x v="1"/>
  </r>
  <r>
    <s v="007537"/>
    <x v="5"/>
    <d v="2017-09-14T00:00:00"/>
    <d v="1899-12-30T14:00:00"/>
    <d v="1899-12-30T14:30:00"/>
    <d v="1899-12-30T00:30:00"/>
    <x v="0"/>
    <s v="B"/>
    <x v="2"/>
    <x v="5"/>
    <x v="1"/>
    <x v="0"/>
    <x v="2"/>
    <x v="3"/>
    <x v="11"/>
    <n v="14"/>
    <x v="9"/>
    <x v="2"/>
  </r>
  <r>
    <s v="018313"/>
    <x v="6"/>
    <d v="2017-09-14T00:00:00"/>
    <s v="04:40 PM"/>
    <s v="04:55 PM"/>
    <d v="1899-12-30T00:15:00"/>
    <x v="0"/>
    <s v="F"/>
    <x v="3"/>
    <x v="5"/>
    <x v="0"/>
    <x v="0"/>
    <x v="2"/>
    <x v="3"/>
    <x v="11"/>
    <n v="16"/>
    <x v="13"/>
    <x v="2"/>
  </r>
  <r>
    <s v="016192"/>
    <x v="7"/>
    <d v="2017-09-14T00:00:00"/>
    <s v="03:05 AM"/>
    <s v="03:21 AM"/>
    <d v="1899-12-30T00:16:00"/>
    <x v="0"/>
    <s v="C"/>
    <x v="3"/>
    <x v="3"/>
    <x v="0"/>
    <x v="0"/>
    <x v="2"/>
    <x v="3"/>
    <x v="11"/>
    <n v="3"/>
    <x v="15"/>
    <x v="2"/>
  </r>
  <r>
    <s v="017590"/>
    <x v="8"/>
    <d v="2017-09-15T00:00:00"/>
    <s v="11:20 AM"/>
    <s v="11:37 AM"/>
    <d v="1899-12-30T00:17:00"/>
    <x v="3"/>
    <s v="D"/>
    <x v="3"/>
    <x v="5"/>
    <x v="1"/>
    <x v="0"/>
    <x v="2"/>
    <x v="3"/>
    <x v="11"/>
    <n v="11"/>
    <x v="8"/>
    <x v="5"/>
  </r>
  <r>
    <s v="018302"/>
    <x v="9"/>
    <d v="2017-09-16T00:00:00"/>
    <s v="09:08 AM"/>
    <s v="09:09 AM"/>
    <d v="1899-12-30T00:01:00"/>
    <x v="1"/>
    <s v="F"/>
    <x v="2"/>
    <x v="3"/>
    <x v="5"/>
    <x v="0"/>
    <x v="2"/>
    <x v="3"/>
    <x v="11"/>
    <n v="9"/>
    <x v="6"/>
    <x v="3"/>
  </r>
  <r>
    <s v="018482"/>
    <x v="0"/>
    <d v="2017-09-16T00:00:00"/>
    <s v="09:06 AM"/>
    <s v="09:15 AM"/>
    <d v="1899-12-30T00:09:00"/>
    <x v="2"/>
    <s v="D"/>
    <x v="3"/>
    <x v="1"/>
    <x v="2"/>
    <x v="0"/>
    <x v="2"/>
    <x v="3"/>
    <x v="11"/>
    <n v="9"/>
    <x v="6"/>
    <x v="3"/>
  </r>
  <r>
    <s v="018482"/>
    <x v="1"/>
    <d v="2017-09-16T00:00:00"/>
    <s v="09:15 AM"/>
    <s v="09:43 AM"/>
    <d v="1899-12-30T00:28:00"/>
    <x v="1"/>
    <s v="G"/>
    <x v="3"/>
    <x v="5"/>
    <x v="5"/>
    <x v="0"/>
    <x v="2"/>
    <x v="3"/>
    <x v="11"/>
    <n v="9"/>
    <x v="6"/>
    <x v="3"/>
  </r>
  <r>
    <s v="017019"/>
    <x v="2"/>
    <d v="2017-09-16T00:00:00"/>
    <s v="04:19 PM"/>
    <s v="04:44 PM"/>
    <d v="1899-12-30T00:25:00"/>
    <x v="0"/>
    <s v="D"/>
    <x v="3"/>
    <x v="1"/>
    <x v="2"/>
    <x v="0"/>
    <x v="2"/>
    <x v="3"/>
    <x v="11"/>
    <n v="16"/>
    <x v="13"/>
    <x v="3"/>
  </r>
  <r>
    <s v="017771"/>
    <x v="3"/>
    <d v="2017-09-16T00:00:00"/>
    <s v="07:07 PM"/>
    <s v="07:10 PM"/>
    <d v="1899-12-30T00:03:00"/>
    <x v="0"/>
    <s v="E"/>
    <x v="3"/>
    <x v="2"/>
    <x v="5"/>
    <x v="0"/>
    <x v="2"/>
    <x v="3"/>
    <x v="11"/>
    <n v="19"/>
    <x v="7"/>
    <x v="3"/>
  </r>
  <r>
    <s v="017771"/>
    <x v="4"/>
    <d v="2017-09-16T00:00:00"/>
    <s v="07:10 PM"/>
    <s v="07:51 PM"/>
    <d v="1899-12-30T00:41:00"/>
    <x v="0"/>
    <s v="G"/>
    <x v="2"/>
    <x v="1"/>
    <x v="2"/>
    <x v="0"/>
    <x v="2"/>
    <x v="3"/>
    <x v="11"/>
    <n v="19"/>
    <x v="7"/>
    <x v="3"/>
  </r>
  <r>
    <s v="017820"/>
    <x v="5"/>
    <d v="2017-09-17T00:00:00"/>
    <s v="07:05 PM"/>
    <s v="07:40 PM"/>
    <d v="1899-12-30T00:35:00"/>
    <x v="0"/>
    <s v="A"/>
    <x v="1"/>
    <x v="3"/>
    <x v="0"/>
    <x v="0"/>
    <x v="2"/>
    <x v="3"/>
    <x v="11"/>
    <n v="19"/>
    <x v="7"/>
    <x v="4"/>
  </r>
  <r>
    <s v="018302"/>
    <x v="6"/>
    <d v="2017-09-18T00:00:00"/>
    <s v="06:38 PM"/>
    <s v="06:59 PM"/>
    <d v="1899-12-30T00:21:00"/>
    <x v="4"/>
    <s v="A"/>
    <x v="3"/>
    <x v="3"/>
    <x v="0"/>
    <x v="0"/>
    <x v="2"/>
    <x v="3"/>
    <x v="12"/>
    <n v="18"/>
    <x v="10"/>
    <x v="6"/>
  </r>
  <r>
    <s v="018482"/>
    <x v="7"/>
    <d v="2017-09-18T00:00:00"/>
    <s v="05:09 PM"/>
    <s v="05:43 PM"/>
    <d v="1899-12-30T00:34:00"/>
    <x v="3"/>
    <s v="C"/>
    <x v="3"/>
    <x v="3"/>
    <x v="3"/>
    <x v="0"/>
    <x v="2"/>
    <x v="3"/>
    <x v="12"/>
    <n v="17"/>
    <x v="3"/>
    <x v="6"/>
  </r>
  <r>
    <s v="017820"/>
    <x v="8"/>
    <d v="2017-09-18T00:00:00"/>
    <s v="11:20 AM"/>
    <s v="11:45 AM"/>
    <d v="1899-12-30T00:25:00"/>
    <x v="3"/>
    <s v="D"/>
    <x v="3"/>
    <x v="4"/>
    <x v="1"/>
    <x v="0"/>
    <x v="2"/>
    <x v="3"/>
    <x v="12"/>
    <n v="11"/>
    <x v="8"/>
    <x v="6"/>
  </r>
  <r>
    <s v="017590"/>
    <x v="9"/>
    <d v="2017-09-18T00:00:00"/>
    <s v="11:50 AM"/>
    <s v="12:13 PM"/>
    <d v="1899-12-30T00:23:00"/>
    <x v="4"/>
    <s v="A"/>
    <x v="0"/>
    <x v="5"/>
    <x v="2"/>
    <x v="0"/>
    <x v="2"/>
    <x v="3"/>
    <x v="12"/>
    <n v="11"/>
    <x v="8"/>
    <x v="6"/>
  </r>
  <r>
    <s v="016542"/>
    <x v="0"/>
    <d v="2017-09-19T00:00:00"/>
    <s v="06:52 PM"/>
    <s v="07:48 PM"/>
    <d v="1899-12-30T00:56:00"/>
    <x v="2"/>
    <s v="C"/>
    <x v="3"/>
    <x v="3"/>
    <x v="1"/>
    <x v="0"/>
    <x v="2"/>
    <x v="3"/>
    <x v="12"/>
    <n v="18"/>
    <x v="10"/>
    <x v="0"/>
  </r>
  <r>
    <s v="007537"/>
    <x v="1"/>
    <d v="2017-09-19T00:00:00"/>
    <s v="07:10 PM"/>
    <s v="07:48 PM"/>
    <d v="1899-12-30T00:38:00"/>
    <x v="3"/>
    <s v="G"/>
    <x v="2"/>
    <x v="0"/>
    <x v="3"/>
    <x v="0"/>
    <x v="2"/>
    <x v="3"/>
    <x v="12"/>
    <n v="19"/>
    <x v="7"/>
    <x v="0"/>
  </r>
  <r>
    <s v="018323"/>
    <x v="2"/>
    <d v="2017-09-19T00:00:00"/>
    <s v="08:33 PM"/>
    <s v="08:45 PM"/>
    <d v="1899-12-30T00:12:00"/>
    <x v="0"/>
    <s v="A"/>
    <x v="3"/>
    <x v="4"/>
    <x v="5"/>
    <x v="0"/>
    <x v="2"/>
    <x v="3"/>
    <x v="12"/>
    <n v="20"/>
    <x v="16"/>
    <x v="0"/>
  </r>
  <r>
    <s v="016192"/>
    <x v="3"/>
    <d v="2017-09-20T00:00:00"/>
    <s v="06:28 PM"/>
    <s v="06:58 PM"/>
    <d v="1899-12-30T00:30:00"/>
    <x v="0"/>
    <s v="A"/>
    <x v="3"/>
    <x v="3"/>
    <x v="1"/>
    <x v="0"/>
    <x v="2"/>
    <x v="3"/>
    <x v="12"/>
    <n v="18"/>
    <x v="10"/>
    <x v="1"/>
  </r>
  <r>
    <s v="018323"/>
    <x v="4"/>
    <d v="2017-09-20T00:00:00"/>
    <s v="03:36 PM"/>
    <s v="04:02 PM"/>
    <d v="1899-12-30T00:26:00"/>
    <x v="3"/>
    <s v="D"/>
    <x v="1"/>
    <x v="3"/>
    <x v="5"/>
    <x v="0"/>
    <x v="2"/>
    <x v="3"/>
    <x v="12"/>
    <n v="15"/>
    <x v="2"/>
    <x v="1"/>
  </r>
  <r>
    <s v="017771"/>
    <x v="5"/>
    <d v="2017-09-20T00:00:00"/>
    <s v="03:41 PM"/>
    <s v="03:49 PM"/>
    <d v="1899-12-30T00:08:00"/>
    <x v="1"/>
    <s v="C"/>
    <x v="1"/>
    <x v="4"/>
    <x v="4"/>
    <x v="0"/>
    <x v="2"/>
    <x v="3"/>
    <x v="12"/>
    <n v="15"/>
    <x v="2"/>
    <x v="1"/>
  </r>
  <r>
    <s v="018302"/>
    <x v="6"/>
    <d v="2017-09-21T00:00:00"/>
    <s v="05:59 PM"/>
    <s v="06:39 PM"/>
    <d v="1899-12-30T00:40:00"/>
    <x v="2"/>
    <s v="A"/>
    <x v="3"/>
    <x v="5"/>
    <x v="2"/>
    <x v="0"/>
    <x v="2"/>
    <x v="3"/>
    <x v="12"/>
    <n v="17"/>
    <x v="3"/>
    <x v="2"/>
  </r>
  <r>
    <s v="016192"/>
    <x v="7"/>
    <d v="2017-09-22T00:00:00"/>
    <s v="02:14 PM"/>
    <s v="02:27 PM"/>
    <d v="1899-12-30T00:13:00"/>
    <x v="4"/>
    <s v="B"/>
    <x v="2"/>
    <x v="2"/>
    <x v="2"/>
    <x v="0"/>
    <x v="2"/>
    <x v="3"/>
    <x v="12"/>
    <n v="14"/>
    <x v="9"/>
    <x v="5"/>
  </r>
  <r>
    <s v="016192"/>
    <x v="8"/>
    <d v="2017-09-22T00:00:00"/>
    <s v="06:33 PM"/>
    <s v="06:36 PM"/>
    <d v="1899-12-30T00:03:00"/>
    <x v="0"/>
    <s v="B"/>
    <x v="1"/>
    <x v="2"/>
    <x v="2"/>
    <x v="0"/>
    <x v="2"/>
    <x v="3"/>
    <x v="12"/>
    <n v="18"/>
    <x v="10"/>
    <x v="5"/>
  </r>
  <r>
    <s v="017590"/>
    <x v="9"/>
    <d v="2017-09-22T00:00:00"/>
    <s v="02:49 PM"/>
    <s v="02:59 PM"/>
    <d v="1899-12-30T00:10:00"/>
    <x v="1"/>
    <s v="C"/>
    <x v="1"/>
    <x v="1"/>
    <x v="5"/>
    <x v="0"/>
    <x v="2"/>
    <x v="3"/>
    <x v="12"/>
    <n v="14"/>
    <x v="9"/>
    <x v="5"/>
  </r>
  <r>
    <s v="017428"/>
    <x v="0"/>
    <d v="2017-09-23T00:00:00"/>
    <s v="12:47 PM"/>
    <s v="01:07 PM"/>
    <d v="1899-12-30T00:20:00"/>
    <x v="0"/>
    <s v="E"/>
    <x v="2"/>
    <x v="4"/>
    <x v="3"/>
    <x v="0"/>
    <x v="2"/>
    <x v="3"/>
    <x v="12"/>
    <n v="12"/>
    <x v="0"/>
    <x v="3"/>
  </r>
  <r>
    <s v="018325"/>
    <x v="1"/>
    <d v="2017-09-23T00:00:00"/>
    <s v="06:58 PM"/>
    <s v="07:18 PM"/>
    <d v="1899-12-30T00:20:00"/>
    <x v="1"/>
    <s v="C"/>
    <x v="3"/>
    <x v="4"/>
    <x v="2"/>
    <x v="0"/>
    <x v="2"/>
    <x v="3"/>
    <x v="12"/>
    <n v="18"/>
    <x v="10"/>
    <x v="3"/>
  </r>
  <r>
    <s v="017820"/>
    <x v="2"/>
    <d v="2017-09-23T00:00:00"/>
    <s v="06:56 PM"/>
    <s v="07:16 PM"/>
    <d v="1899-12-30T00:20:00"/>
    <x v="2"/>
    <s v="C"/>
    <x v="0"/>
    <x v="4"/>
    <x v="2"/>
    <x v="0"/>
    <x v="2"/>
    <x v="3"/>
    <x v="12"/>
    <n v="18"/>
    <x v="10"/>
    <x v="3"/>
  </r>
  <r>
    <s v="016542"/>
    <x v="3"/>
    <d v="2017-09-25T00:00:00"/>
    <s v="03:31 PM"/>
    <s v="04:26 PM"/>
    <d v="1899-12-30T00:55:00"/>
    <x v="2"/>
    <s v="A"/>
    <x v="3"/>
    <x v="3"/>
    <x v="1"/>
    <x v="0"/>
    <x v="2"/>
    <x v="3"/>
    <x v="13"/>
    <n v="15"/>
    <x v="2"/>
    <x v="6"/>
  </r>
  <r>
    <s v="007537"/>
    <x v="4"/>
    <d v="2017-09-25T00:00:00"/>
    <s v="08:02 AM"/>
    <d v="1899-12-30T08:13:00"/>
    <d v="1899-12-30T00:11:00"/>
    <x v="0"/>
    <s v="C"/>
    <x v="0"/>
    <x v="5"/>
    <x v="2"/>
    <x v="0"/>
    <x v="2"/>
    <x v="3"/>
    <x v="13"/>
    <n v="8"/>
    <x v="4"/>
    <x v="6"/>
  </r>
  <r>
    <s v="017428"/>
    <x v="5"/>
    <d v="2017-09-26T00:00:00"/>
    <s v="03:37 PM"/>
    <s v="04:36 PM"/>
    <d v="1899-12-30T00:59:00"/>
    <x v="1"/>
    <s v="B"/>
    <x v="0"/>
    <x v="4"/>
    <x v="0"/>
    <x v="0"/>
    <x v="2"/>
    <x v="3"/>
    <x v="13"/>
    <n v="15"/>
    <x v="2"/>
    <x v="0"/>
  </r>
  <r>
    <s v="018302"/>
    <x v="6"/>
    <d v="2017-09-26T00:00:00"/>
    <s v="09:43 AM"/>
    <s v="10:20 AM"/>
    <d v="1899-12-30T00:37:00"/>
    <x v="0"/>
    <s v="E"/>
    <x v="2"/>
    <x v="0"/>
    <x v="3"/>
    <x v="0"/>
    <x v="2"/>
    <x v="3"/>
    <x v="13"/>
    <n v="9"/>
    <x v="6"/>
    <x v="0"/>
  </r>
  <r>
    <s v="016192"/>
    <x v="7"/>
    <d v="2017-09-27T00:00:00"/>
    <s v="06:30 PM"/>
    <s v="06:42 PM"/>
    <d v="1899-12-30T00:12:00"/>
    <x v="2"/>
    <s v="E"/>
    <x v="1"/>
    <x v="0"/>
    <x v="0"/>
    <x v="0"/>
    <x v="2"/>
    <x v="3"/>
    <x v="13"/>
    <n v="18"/>
    <x v="10"/>
    <x v="1"/>
  </r>
  <r>
    <s v="017590"/>
    <x v="8"/>
    <d v="2017-09-29T00:00:00"/>
    <s v="10:36 AM"/>
    <s v="10:44 AM"/>
    <d v="1899-12-30T00:08:00"/>
    <x v="0"/>
    <s v="F"/>
    <x v="1"/>
    <x v="5"/>
    <x v="0"/>
    <x v="0"/>
    <x v="2"/>
    <x v="3"/>
    <x v="13"/>
    <n v="10"/>
    <x v="11"/>
    <x v="5"/>
  </r>
  <r>
    <s v="018302"/>
    <x v="9"/>
    <d v="2017-10-01T00:00:00"/>
    <s v="09:26 AM"/>
    <s v="10:08 AM"/>
    <d v="1899-12-30T00:42:00"/>
    <x v="1"/>
    <s v="A"/>
    <x v="2"/>
    <x v="5"/>
    <x v="3"/>
    <x v="1"/>
    <x v="3"/>
    <x v="3"/>
    <x v="13"/>
    <n v="9"/>
    <x v="6"/>
    <x v="4"/>
  </r>
  <r>
    <s v="015462"/>
    <x v="0"/>
    <d v="2017-10-02T00:00:00"/>
    <s v="01:42 PM"/>
    <s v="01:52 PM"/>
    <d v="1899-12-30T00:10:00"/>
    <x v="0"/>
    <s v="F"/>
    <x v="2"/>
    <x v="3"/>
    <x v="3"/>
    <x v="1"/>
    <x v="3"/>
    <x v="3"/>
    <x v="14"/>
    <n v="13"/>
    <x v="1"/>
    <x v="6"/>
  </r>
  <r>
    <s v="018313"/>
    <x v="1"/>
    <d v="2017-10-02T00:00:00"/>
    <s v="08:17 PM"/>
    <s v="08:45 PM"/>
    <d v="1899-12-30T00:28:00"/>
    <x v="3"/>
    <s v="F"/>
    <x v="0"/>
    <x v="2"/>
    <x v="5"/>
    <x v="1"/>
    <x v="3"/>
    <x v="3"/>
    <x v="14"/>
    <n v="20"/>
    <x v="16"/>
    <x v="6"/>
  </r>
  <r>
    <s v="017590"/>
    <x v="2"/>
    <d v="2017-10-02T00:00:00"/>
    <s v="06:20 AM"/>
    <s v="06:37 AM"/>
    <d v="1899-12-30T00:17:00"/>
    <x v="4"/>
    <s v="A"/>
    <x v="1"/>
    <x v="1"/>
    <x v="4"/>
    <x v="1"/>
    <x v="3"/>
    <x v="3"/>
    <x v="14"/>
    <n v="6"/>
    <x v="21"/>
    <x v="6"/>
  </r>
  <r>
    <s v="016192"/>
    <x v="3"/>
    <d v="2017-10-03T00:00:00"/>
    <s v="01:32 PM"/>
    <s v="01:47 PM"/>
    <d v="1899-12-30T00:15:00"/>
    <x v="0"/>
    <s v="G"/>
    <x v="3"/>
    <x v="1"/>
    <x v="2"/>
    <x v="1"/>
    <x v="3"/>
    <x v="3"/>
    <x v="14"/>
    <n v="13"/>
    <x v="1"/>
    <x v="0"/>
  </r>
  <r>
    <s v="014293"/>
    <x v="4"/>
    <d v="2017-10-04T00:00:00"/>
    <s v="05:45 PM"/>
    <s v="05:49 PM"/>
    <d v="1899-12-30T00:04:00"/>
    <x v="0"/>
    <s v="B"/>
    <x v="3"/>
    <x v="5"/>
    <x v="4"/>
    <x v="1"/>
    <x v="3"/>
    <x v="3"/>
    <x v="14"/>
    <n v="17"/>
    <x v="3"/>
    <x v="1"/>
  </r>
  <r>
    <s v="017590"/>
    <x v="5"/>
    <d v="2017-10-05T00:00:00"/>
    <s v="01:28 PM"/>
    <s v="02:00 PM"/>
    <d v="1899-12-30T00:32:00"/>
    <x v="4"/>
    <s v="D"/>
    <x v="3"/>
    <x v="0"/>
    <x v="3"/>
    <x v="1"/>
    <x v="3"/>
    <x v="3"/>
    <x v="14"/>
    <n v="13"/>
    <x v="1"/>
    <x v="2"/>
  </r>
  <r>
    <s v="018482"/>
    <x v="6"/>
    <d v="2017-10-06T00:00:00"/>
    <s v="04:41 PM"/>
    <s v="05:14 PM"/>
    <d v="1899-12-30T00:33:00"/>
    <x v="2"/>
    <s v="D"/>
    <x v="2"/>
    <x v="5"/>
    <x v="2"/>
    <x v="1"/>
    <x v="3"/>
    <x v="3"/>
    <x v="14"/>
    <n v="16"/>
    <x v="13"/>
    <x v="5"/>
  </r>
  <r>
    <s v="007555"/>
    <x v="7"/>
    <d v="2017-10-12T00:00:00"/>
    <s v="01:53 PM"/>
    <s v="02:12 PM"/>
    <d v="1899-12-30T00:19:00"/>
    <x v="1"/>
    <s v="E"/>
    <x v="1"/>
    <x v="4"/>
    <x v="3"/>
    <x v="1"/>
    <x v="3"/>
    <x v="3"/>
    <x v="15"/>
    <n v="13"/>
    <x v="1"/>
    <x v="2"/>
  </r>
  <r>
    <s v="015462"/>
    <x v="8"/>
    <d v="2017-10-09T00:00:00"/>
    <s v="07:44 PM"/>
    <s v="07:53 PM"/>
    <d v="1899-12-30T00:09:00"/>
    <x v="3"/>
    <s v="A"/>
    <x v="3"/>
    <x v="1"/>
    <x v="2"/>
    <x v="1"/>
    <x v="3"/>
    <x v="3"/>
    <x v="15"/>
    <n v="19"/>
    <x v="7"/>
    <x v="6"/>
  </r>
  <r>
    <s v="016192"/>
    <x v="9"/>
    <d v="2017-10-13T00:00:00"/>
    <s v="02:49 PM"/>
    <s v="03:10 PM"/>
    <d v="1899-12-30T00:21:00"/>
    <x v="2"/>
    <s v="F"/>
    <x v="3"/>
    <x v="5"/>
    <x v="2"/>
    <x v="1"/>
    <x v="3"/>
    <x v="3"/>
    <x v="15"/>
    <n v="14"/>
    <x v="9"/>
    <x v="5"/>
  </r>
  <r>
    <s v="017019"/>
    <x v="0"/>
    <d v="2017-10-15T00:00:00"/>
    <s v="09:43 AM"/>
    <s v="10:05 AM"/>
    <d v="1899-12-30T00:22:00"/>
    <x v="2"/>
    <s v="E"/>
    <x v="1"/>
    <x v="3"/>
    <x v="3"/>
    <x v="1"/>
    <x v="3"/>
    <x v="3"/>
    <x v="15"/>
    <n v="9"/>
    <x v="6"/>
    <x v="4"/>
  </r>
  <r>
    <s v="017590"/>
    <x v="1"/>
    <d v="2017-10-09T00:00:00"/>
    <s v="05:59 PM"/>
    <s v="06:26 PM"/>
    <d v="1899-12-30T00:27:00"/>
    <x v="2"/>
    <s v="A"/>
    <x v="3"/>
    <x v="4"/>
    <x v="5"/>
    <x v="1"/>
    <x v="3"/>
    <x v="3"/>
    <x v="15"/>
    <n v="17"/>
    <x v="3"/>
    <x v="6"/>
  </r>
  <r>
    <s v="017590"/>
    <x v="2"/>
    <d v="2017-10-10T00:00:00"/>
    <s v="06:51 PM"/>
    <s v="07:11 PM"/>
    <d v="1899-12-30T00:20:00"/>
    <x v="3"/>
    <s v="B"/>
    <x v="1"/>
    <x v="2"/>
    <x v="1"/>
    <x v="1"/>
    <x v="3"/>
    <x v="3"/>
    <x v="15"/>
    <n v="18"/>
    <x v="10"/>
    <x v="0"/>
  </r>
  <r>
    <s v="018302"/>
    <x v="3"/>
    <d v="2017-10-15T00:00:00"/>
    <s v="09:43 AM"/>
    <s v="10:04 AM"/>
    <d v="1899-12-30T00:21:00"/>
    <x v="3"/>
    <s v="E"/>
    <x v="1"/>
    <x v="1"/>
    <x v="2"/>
    <x v="1"/>
    <x v="3"/>
    <x v="3"/>
    <x v="15"/>
    <n v="9"/>
    <x v="6"/>
    <x v="4"/>
  </r>
  <r>
    <s v="018482"/>
    <x v="4"/>
    <d v="2017-10-13T00:00:00"/>
    <s v="01:32 PM"/>
    <s v="01:43 PM"/>
    <d v="1899-12-30T00:11:00"/>
    <x v="3"/>
    <s v="F"/>
    <x v="2"/>
    <x v="3"/>
    <x v="0"/>
    <x v="1"/>
    <x v="3"/>
    <x v="3"/>
    <x v="15"/>
    <n v="13"/>
    <x v="1"/>
    <x v="5"/>
  </r>
  <r>
    <s v="018482"/>
    <x v="5"/>
    <d v="2017-10-13T00:00:00"/>
    <s v="01:43 PM"/>
    <s v="02:13 PM"/>
    <d v="1899-12-30T00:30:00"/>
    <x v="1"/>
    <s v="A"/>
    <x v="0"/>
    <x v="2"/>
    <x v="4"/>
    <x v="1"/>
    <x v="3"/>
    <x v="3"/>
    <x v="15"/>
    <n v="13"/>
    <x v="1"/>
    <x v="5"/>
  </r>
  <r>
    <s v="007537"/>
    <x v="6"/>
    <d v="2017-10-16T00:00:00"/>
    <s v="06:05 PM"/>
    <s v="06:24 PM"/>
    <d v="1899-12-30T00:19:00"/>
    <x v="4"/>
    <s v="E"/>
    <x v="1"/>
    <x v="5"/>
    <x v="0"/>
    <x v="1"/>
    <x v="3"/>
    <x v="3"/>
    <x v="16"/>
    <n v="18"/>
    <x v="10"/>
    <x v="6"/>
  </r>
  <r>
    <s v="007555"/>
    <x v="7"/>
    <d v="2017-10-22T00:00:00"/>
    <s v="08:08 PM"/>
    <s v="08:24 PM"/>
    <d v="1899-12-30T00:16:00"/>
    <x v="0"/>
    <s v="E"/>
    <x v="1"/>
    <x v="3"/>
    <x v="4"/>
    <x v="1"/>
    <x v="3"/>
    <x v="3"/>
    <x v="16"/>
    <n v="20"/>
    <x v="16"/>
    <x v="4"/>
  </r>
  <r>
    <s v="016192"/>
    <x v="8"/>
    <d v="2017-10-22T00:00:00"/>
    <s v="07:00 PM"/>
    <s v="07:08 PM"/>
    <d v="1899-12-30T00:08:00"/>
    <x v="0"/>
    <s v="E"/>
    <x v="0"/>
    <x v="3"/>
    <x v="1"/>
    <x v="1"/>
    <x v="3"/>
    <x v="3"/>
    <x v="16"/>
    <n v="19"/>
    <x v="7"/>
    <x v="4"/>
  </r>
  <r>
    <s v="016192"/>
    <x v="9"/>
    <d v="2017-10-22T00:00:00"/>
    <s v="07:08 PM"/>
    <s v="07:37 PM"/>
    <d v="1899-12-30T00:29:00"/>
    <x v="3"/>
    <s v="D"/>
    <x v="1"/>
    <x v="2"/>
    <x v="4"/>
    <x v="1"/>
    <x v="3"/>
    <x v="3"/>
    <x v="16"/>
    <n v="19"/>
    <x v="7"/>
    <x v="4"/>
  </r>
  <r>
    <s v="016542"/>
    <x v="0"/>
    <d v="2017-10-16T00:00:00"/>
    <s v="06:10 PM"/>
    <s v="06:29 PM"/>
    <d v="1899-12-30T00:19:00"/>
    <x v="2"/>
    <s v="A"/>
    <x v="2"/>
    <x v="3"/>
    <x v="4"/>
    <x v="1"/>
    <x v="3"/>
    <x v="3"/>
    <x v="16"/>
    <n v="18"/>
    <x v="10"/>
    <x v="6"/>
  </r>
  <r>
    <s v="016542"/>
    <x v="1"/>
    <d v="2017-10-19T00:00:00"/>
    <s v="11:30 AM"/>
    <s v="11:34 AM"/>
    <d v="1899-12-30T00:04:00"/>
    <x v="0"/>
    <s v="D"/>
    <x v="0"/>
    <x v="0"/>
    <x v="2"/>
    <x v="1"/>
    <x v="3"/>
    <x v="3"/>
    <x v="16"/>
    <n v="11"/>
    <x v="8"/>
    <x v="2"/>
  </r>
  <r>
    <s v="017019"/>
    <x v="2"/>
    <d v="2017-10-16T00:00:00"/>
    <s v="03:00 PM"/>
    <s v="03:13 PM"/>
    <d v="1899-12-30T00:13:00"/>
    <x v="0"/>
    <s v="F"/>
    <x v="3"/>
    <x v="3"/>
    <x v="2"/>
    <x v="1"/>
    <x v="3"/>
    <x v="3"/>
    <x v="16"/>
    <n v="15"/>
    <x v="2"/>
    <x v="6"/>
  </r>
  <r>
    <s v="017019"/>
    <x v="3"/>
    <d v="2017-10-16T00:00:00"/>
    <s v="06:13 PM"/>
    <s v="06:26 PM"/>
    <d v="1899-12-30T00:13:00"/>
    <x v="3"/>
    <s v="D"/>
    <x v="2"/>
    <x v="0"/>
    <x v="4"/>
    <x v="1"/>
    <x v="3"/>
    <x v="3"/>
    <x v="16"/>
    <n v="18"/>
    <x v="10"/>
    <x v="6"/>
  </r>
  <r>
    <s v="017019"/>
    <x v="4"/>
    <d v="2017-10-17T00:00:00"/>
    <s v="11:11 AM"/>
    <s v="11:20 AM"/>
    <d v="1899-12-30T00:09:00"/>
    <x v="0"/>
    <s v="A"/>
    <x v="0"/>
    <x v="0"/>
    <x v="5"/>
    <x v="1"/>
    <x v="3"/>
    <x v="3"/>
    <x v="16"/>
    <n v="11"/>
    <x v="8"/>
    <x v="0"/>
  </r>
  <r>
    <s v="017019"/>
    <x v="5"/>
    <d v="2017-10-20T00:00:00"/>
    <s v="05:24 PM"/>
    <s v="05:39 PM"/>
    <d v="1899-12-30T00:15:00"/>
    <x v="3"/>
    <s v="G"/>
    <x v="2"/>
    <x v="3"/>
    <x v="3"/>
    <x v="1"/>
    <x v="3"/>
    <x v="3"/>
    <x v="16"/>
    <n v="17"/>
    <x v="3"/>
    <x v="5"/>
  </r>
  <r>
    <s v="017428"/>
    <x v="6"/>
    <d v="2017-10-22T00:00:00"/>
    <s v="09:15 PM"/>
    <s v="11:15 PM"/>
    <d v="1899-12-30T02:00:00"/>
    <x v="1"/>
    <s v="D"/>
    <x v="0"/>
    <x v="3"/>
    <x v="3"/>
    <x v="1"/>
    <x v="3"/>
    <x v="3"/>
    <x v="16"/>
    <n v="21"/>
    <x v="5"/>
    <x v="4"/>
  </r>
  <r>
    <s v="017590"/>
    <x v="7"/>
    <d v="2017-10-22T00:00:00"/>
    <s v="04:45 PM"/>
    <s v="04:58 PM"/>
    <d v="1899-12-30T00:13:00"/>
    <x v="4"/>
    <s v="D"/>
    <x v="1"/>
    <x v="3"/>
    <x v="0"/>
    <x v="1"/>
    <x v="3"/>
    <x v="3"/>
    <x v="16"/>
    <n v="16"/>
    <x v="13"/>
    <x v="4"/>
  </r>
  <r>
    <s v="017771"/>
    <x v="8"/>
    <d v="2017-10-16T00:00:00"/>
    <s v="01:38 PM"/>
    <s v="01:55 PM"/>
    <d v="1899-12-30T00:17:00"/>
    <x v="1"/>
    <s v="G"/>
    <x v="1"/>
    <x v="0"/>
    <x v="5"/>
    <x v="1"/>
    <x v="3"/>
    <x v="3"/>
    <x v="16"/>
    <n v="13"/>
    <x v="1"/>
    <x v="6"/>
  </r>
  <r>
    <s v="018115"/>
    <x v="9"/>
    <d v="2017-10-16T00:00:00"/>
    <s v="04:41 PM"/>
    <s v="05:13 PM"/>
    <d v="1899-12-30T00:32:00"/>
    <x v="3"/>
    <s v="D"/>
    <x v="2"/>
    <x v="4"/>
    <x v="5"/>
    <x v="1"/>
    <x v="3"/>
    <x v="3"/>
    <x v="16"/>
    <n v="16"/>
    <x v="13"/>
    <x v="6"/>
  </r>
  <r>
    <s v="018313"/>
    <x v="0"/>
    <d v="2017-10-21T00:00:00"/>
    <s v="06:35 PM"/>
    <s v="06:50 PM"/>
    <d v="1899-12-30T00:15:00"/>
    <x v="4"/>
    <s v="B"/>
    <x v="0"/>
    <x v="0"/>
    <x v="5"/>
    <x v="1"/>
    <x v="3"/>
    <x v="3"/>
    <x v="16"/>
    <n v="18"/>
    <x v="10"/>
    <x v="3"/>
  </r>
  <r>
    <s v="018325"/>
    <x v="1"/>
    <d v="2017-10-22T00:00:00"/>
    <s v="08:08 PM"/>
    <s v="08:27 PM"/>
    <d v="1899-12-30T00:19:00"/>
    <x v="3"/>
    <s v="D"/>
    <x v="0"/>
    <x v="4"/>
    <x v="0"/>
    <x v="1"/>
    <x v="3"/>
    <x v="3"/>
    <x v="16"/>
    <n v="20"/>
    <x v="16"/>
    <x v="4"/>
  </r>
  <r>
    <s v="018325"/>
    <x v="2"/>
    <d v="2017-10-22T00:00:00"/>
    <s v="09:15 PM"/>
    <s v="11:15 PM"/>
    <d v="1899-12-30T02:00:00"/>
    <x v="1"/>
    <s v="F"/>
    <x v="3"/>
    <x v="1"/>
    <x v="3"/>
    <x v="1"/>
    <x v="3"/>
    <x v="3"/>
    <x v="16"/>
    <n v="21"/>
    <x v="5"/>
    <x v="4"/>
  </r>
  <r>
    <s v="018915"/>
    <x v="3"/>
    <d v="2017-10-20T00:00:00"/>
    <s v="09:29 AM"/>
    <s v="09:37 AM"/>
    <d v="1899-12-30T00:08:00"/>
    <x v="0"/>
    <s v="E"/>
    <x v="0"/>
    <x v="0"/>
    <x v="5"/>
    <x v="1"/>
    <x v="3"/>
    <x v="3"/>
    <x v="16"/>
    <n v="9"/>
    <x v="6"/>
    <x v="5"/>
  </r>
  <r>
    <s v="016542"/>
    <x v="4"/>
    <d v="2017-10-27T00:00:00"/>
    <s v="06:56 AM"/>
    <s v="07:07 AM"/>
    <d v="1899-12-30T00:11:00"/>
    <x v="4"/>
    <s v="F"/>
    <x v="3"/>
    <x v="0"/>
    <x v="0"/>
    <x v="1"/>
    <x v="3"/>
    <x v="3"/>
    <x v="17"/>
    <n v="6"/>
    <x v="21"/>
    <x v="5"/>
  </r>
  <r>
    <s v="016542"/>
    <x v="5"/>
    <d v="2017-10-28T00:00:00"/>
    <s v="06:05 PM"/>
    <s v="06:34 PM"/>
    <d v="1899-12-30T00:29:00"/>
    <x v="4"/>
    <s v="E"/>
    <x v="2"/>
    <x v="4"/>
    <x v="3"/>
    <x v="1"/>
    <x v="3"/>
    <x v="3"/>
    <x v="17"/>
    <n v="18"/>
    <x v="10"/>
    <x v="3"/>
  </r>
  <r>
    <s v="016542"/>
    <x v="6"/>
    <d v="2017-10-28T00:00:00"/>
    <s v="07:37 AM"/>
    <s v="07:50 AM"/>
    <d v="1899-12-30T00:13:00"/>
    <x v="1"/>
    <s v="F"/>
    <x v="3"/>
    <x v="3"/>
    <x v="5"/>
    <x v="1"/>
    <x v="3"/>
    <x v="3"/>
    <x v="17"/>
    <n v="7"/>
    <x v="14"/>
    <x v="3"/>
  </r>
  <r>
    <s v="018915"/>
    <x v="7"/>
    <d v="2017-10-23T00:00:00"/>
    <s v="09:53 AM"/>
    <s v="10:08 AM"/>
    <d v="1899-12-30T00:15:00"/>
    <x v="4"/>
    <s v="B"/>
    <x v="1"/>
    <x v="0"/>
    <x v="2"/>
    <x v="1"/>
    <x v="3"/>
    <x v="3"/>
    <x v="17"/>
    <n v="9"/>
    <x v="6"/>
    <x v="6"/>
  </r>
  <r>
    <s v="018915"/>
    <x v="8"/>
    <d v="2017-10-23T00:00:00"/>
    <s v="12:22 PM"/>
    <s v="12:33 PM"/>
    <d v="1899-12-30T00:11:00"/>
    <x v="1"/>
    <s v="C"/>
    <x v="0"/>
    <x v="2"/>
    <x v="3"/>
    <x v="1"/>
    <x v="3"/>
    <x v="3"/>
    <x v="17"/>
    <n v="12"/>
    <x v="0"/>
    <x v="6"/>
  </r>
  <r>
    <s v="018915"/>
    <x v="9"/>
    <d v="2017-10-24T00:00:00"/>
    <s v="07:47 PM"/>
    <s v="07:59 PM"/>
    <d v="1899-12-30T00:12:00"/>
    <x v="2"/>
    <s v="G"/>
    <x v="3"/>
    <x v="1"/>
    <x v="5"/>
    <x v="1"/>
    <x v="3"/>
    <x v="3"/>
    <x v="17"/>
    <n v="19"/>
    <x v="7"/>
    <x v="0"/>
  </r>
  <r>
    <s v="018915"/>
    <x v="0"/>
    <d v="2017-10-25T00:00:00"/>
    <s v="06:06 PM"/>
    <s v="06:28 PM"/>
    <d v="1899-12-30T00:22:00"/>
    <x v="3"/>
    <s v="F"/>
    <x v="1"/>
    <x v="5"/>
    <x v="3"/>
    <x v="1"/>
    <x v="3"/>
    <x v="3"/>
    <x v="17"/>
    <n v="18"/>
    <x v="10"/>
    <x v="1"/>
  </r>
  <r>
    <s v="018915"/>
    <x v="1"/>
    <d v="2017-10-25T00:00:00"/>
    <s v="06:40 PM"/>
    <s v="06:54 PM"/>
    <d v="1899-12-30T00:14:00"/>
    <x v="2"/>
    <s v="E"/>
    <x v="3"/>
    <x v="3"/>
    <x v="0"/>
    <x v="1"/>
    <x v="3"/>
    <x v="3"/>
    <x v="17"/>
    <n v="18"/>
    <x v="10"/>
    <x v="1"/>
  </r>
  <r>
    <s v="018915"/>
    <x v="2"/>
    <d v="2017-10-29T00:00:00"/>
    <s v="06:50 PM"/>
    <s v="07:08 PM"/>
    <d v="1899-12-30T00:18:00"/>
    <x v="0"/>
    <s v="E"/>
    <x v="2"/>
    <x v="2"/>
    <x v="2"/>
    <x v="1"/>
    <x v="3"/>
    <x v="3"/>
    <x v="17"/>
    <n v="18"/>
    <x v="10"/>
    <x v="4"/>
  </r>
  <r>
    <s v="007537"/>
    <x v="3"/>
    <d v="2017-10-25T00:00:00"/>
    <s v="12:29 PM"/>
    <s v="12:51 PM"/>
    <d v="1899-12-30T00:22:00"/>
    <x v="2"/>
    <s v="G"/>
    <x v="0"/>
    <x v="3"/>
    <x v="2"/>
    <x v="1"/>
    <x v="3"/>
    <x v="3"/>
    <x v="17"/>
    <n v="12"/>
    <x v="0"/>
    <x v="1"/>
  </r>
  <r>
    <s v="007537"/>
    <x v="4"/>
    <d v="2017-10-28T00:00:00"/>
    <s v="04:50 PM"/>
    <s v="05:28 PM"/>
    <d v="1899-12-30T00:38:00"/>
    <x v="4"/>
    <s v="G"/>
    <x v="2"/>
    <x v="5"/>
    <x v="3"/>
    <x v="1"/>
    <x v="3"/>
    <x v="3"/>
    <x v="17"/>
    <n v="16"/>
    <x v="13"/>
    <x v="3"/>
  </r>
  <r>
    <s v="007537"/>
    <x v="5"/>
    <d v="2017-10-28T00:00:00"/>
    <s v="05:28 PM"/>
    <s v="05:55 PM"/>
    <d v="1899-12-30T00:27:00"/>
    <x v="3"/>
    <s v="D"/>
    <x v="2"/>
    <x v="0"/>
    <x v="1"/>
    <x v="1"/>
    <x v="3"/>
    <x v="3"/>
    <x v="17"/>
    <n v="17"/>
    <x v="3"/>
    <x v="3"/>
  </r>
  <r>
    <s v="018482"/>
    <x v="6"/>
    <d v="2017-10-23T00:00:00"/>
    <s v="08:58 AM"/>
    <s v="09:28 AM"/>
    <d v="1899-12-30T00:30:00"/>
    <x v="3"/>
    <s v="E"/>
    <x v="3"/>
    <x v="5"/>
    <x v="5"/>
    <x v="1"/>
    <x v="3"/>
    <x v="3"/>
    <x v="17"/>
    <n v="8"/>
    <x v="4"/>
    <x v="6"/>
  </r>
  <r>
    <s v="018482"/>
    <x v="7"/>
    <d v="2017-10-29T00:00:00"/>
    <s v="06:57 PM"/>
    <s v="07:25 PM"/>
    <d v="1899-12-30T00:28:00"/>
    <x v="4"/>
    <s v="G"/>
    <x v="2"/>
    <x v="4"/>
    <x v="4"/>
    <x v="1"/>
    <x v="3"/>
    <x v="3"/>
    <x v="17"/>
    <n v="18"/>
    <x v="10"/>
    <x v="4"/>
  </r>
  <r>
    <s v="017019"/>
    <x v="8"/>
    <d v="2017-10-29T00:00:00"/>
    <s v="07:12 PM"/>
    <s v="07:24 PM"/>
    <d v="1899-12-30T00:12:00"/>
    <x v="2"/>
    <s v="C"/>
    <x v="2"/>
    <x v="0"/>
    <x v="1"/>
    <x v="1"/>
    <x v="3"/>
    <x v="3"/>
    <x v="17"/>
    <n v="19"/>
    <x v="7"/>
    <x v="4"/>
  </r>
  <r>
    <s v="016192"/>
    <x v="9"/>
    <d v="2017-10-26T00:00:00"/>
    <s v="06:11 PM"/>
    <s v="07:00 PM"/>
    <d v="1899-12-30T00:49:00"/>
    <x v="4"/>
    <s v="E"/>
    <x v="1"/>
    <x v="1"/>
    <x v="1"/>
    <x v="1"/>
    <x v="3"/>
    <x v="3"/>
    <x v="17"/>
    <n v="18"/>
    <x v="10"/>
    <x v="2"/>
  </r>
  <r>
    <s v="016192"/>
    <x v="0"/>
    <d v="2017-10-27T00:00:00"/>
    <s v="06:52 PM"/>
    <s v="07:18 PM"/>
    <d v="1899-12-30T00:26:00"/>
    <x v="0"/>
    <s v="G"/>
    <x v="3"/>
    <x v="0"/>
    <x v="1"/>
    <x v="1"/>
    <x v="3"/>
    <x v="3"/>
    <x v="17"/>
    <n v="18"/>
    <x v="10"/>
    <x v="5"/>
  </r>
  <r>
    <s v="016192"/>
    <x v="1"/>
    <d v="2017-10-29T00:00:00"/>
    <s v="10:16 AM"/>
    <s v="10:55 AM"/>
    <d v="1899-12-30T00:39:00"/>
    <x v="3"/>
    <s v="G"/>
    <x v="3"/>
    <x v="3"/>
    <x v="2"/>
    <x v="1"/>
    <x v="3"/>
    <x v="3"/>
    <x v="17"/>
    <n v="10"/>
    <x v="11"/>
    <x v="4"/>
  </r>
  <r>
    <s v="007555"/>
    <x v="2"/>
    <d v="2017-10-28T00:00:00"/>
    <s v="08:04 AM"/>
    <s v="08:10 AM"/>
    <d v="1899-12-30T00:06:00"/>
    <x v="1"/>
    <s v="A"/>
    <x v="2"/>
    <x v="1"/>
    <x v="1"/>
    <x v="1"/>
    <x v="3"/>
    <x v="3"/>
    <x v="17"/>
    <n v="8"/>
    <x v="4"/>
    <x v="3"/>
  </r>
  <r>
    <s v="007555"/>
    <x v="3"/>
    <d v="2017-10-28T00:00:00"/>
    <s v="09:21 AM"/>
    <s v="09:45 AM"/>
    <d v="1899-12-30T00:24:00"/>
    <x v="3"/>
    <s v="B"/>
    <x v="3"/>
    <x v="1"/>
    <x v="1"/>
    <x v="1"/>
    <x v="3"/>
    <x v="3"/>
    <x v="17"/>
    <n v="9"/>
    <x v="6"/>
    <x v="3"/>
  </r>
  <r>
    <s v="018115"/>
    <x v="4"/>
    <d v="2017-10-23T00:00:00"/>
    <s v="04:40 PM"/>
    <s v="04:57 PM"/>
    <d v="1899-12-30T00:17:00"/>
    <x v="0"/>
    <s v="B"/>
    <x v="2"/>
    <x v="3"/>
    <x v="4"/>
    <x v="1"/>
    <x v="3"/>
    <x v="3"/>
    <x v="17"/>
    <n v="16"/>
    <x v="13"/>
    <x v="6"/>
  </r>
  <r>
    <s v="017771"/>
    <x v="5"/>
    <d v="2017-10-26T00:00:00"/>
    <s v="08:40 PM"/>
    <s v="08:52 PM"/>
    <d v="1899-12-30T00:12:00"/>
    <x v="0"/>
    <s v="B"/>
    <x v="3"/>
    <x v="3"/>
    <x v="3"/>
    <x v="1"/>
    <x v="3"/>
    <x v="3"/>
    <x v="17"/>
    <n v="20"/>
    <x v="16"/>
    <x v="2"/>
  </r>
  <r>
    <s v="017771"/>
    <x v="6"/>
    <d v="2017-10-27T00:00:00"/>
    <s v="03:10 PM"/>
    <s v="03:22 PM"/>
    <d v="1899-12-30T00:12:00"/>
    <x v="2"/>
    <s v="G"/>
    <x v="0"/>
    <x v="3"/>
    <x v="4"/>
    <x v="1"/>
    <x v="3"/>
    <x v="3"/>
    <x v="17"/>
    <n v="15"/>
    <x v="2"/>
    <x v="5"/>
  </r>
  <r>
    <s v="017590"/>
    <x v="7"/>
    <d v="2017-10-23T00:00:00"/>
    <s v="02:51 PM"/>
    <s v="02:59 PM"/>
    <d v="1899-12-30T00:08:00"/>
    <x v="2"/>
    <s v="D"/>
    <x v="3"/>
    <x v="4"/>
    <x v="5"/>
    <x v="1"/>
    <x v="3"/>
    <x v="3"/>
    <x v="17"/>
    <n v="14"/>
    <x v="9"/>
    <x v="6"/>
  </r>
  <r>
    <s v="017590"/>
    <x v="8"/>
    <d v="2017-10-29T00:00:00"/>
    <s v="06:47 PM"/>
    <s v="06:59 PM"/>
    <d v="1899-12-30T00:12:00"/>
    <x v="0"/>
    <s v="F"/>
    <x v="2"/>
    <x v="4"/>
    <x v="5"/>
    <x v="1"/>
    <x v="3"/>
    <x v="3"/>
    <x v="17"/>
    <n v="18"/>
    <x v="10"/>
    <x v="4"/>
  </r>
  <r>
    <s v="016542"/>
    <x v="9"/>
    <d v="2017-11-01T00:00:00"/>
    <s v="06:02 PM"/>
    <s v="06:30 PM"/>
    <d v="1899-12-30T00:28:00"/>
    <x v="4"/>
    <s v="B"/>
    <x v="0"/>
    <x v="3"/>
    <x v="0"/>
    <x v="1"/>
    <x v="4"/>
    <x v="3"/>
    <x v="18"/>
    <n v="18"/>
    <x v="10"/>
    <x v="1"/>
  </r>
  <r>
    <s v="016542"/>
    <x v="0"/>
    <d v="2017-11-01T00:00:00"/>
    <s v="06:33 PM"/>
    <s v="06:52 PM"/>
    <d v="1899-12-30T00:19:00"/>
    <x v="2"/>
    <s v="E"/>
    <x v="2"/>
    <x v="5"/>
    <x v="4"/>
    <x v="1"/>
    <x v="4"/>
    <x v="3"/>
    <x v="18"/>
    <n v="18"/>
    <x v="10"/>
    <x v="1"/>
  </r>
  <r>
    <s v="016542"/>
    <x v="1"/>
    <d v="2017-11-05T00:00:00"/>
    <s v="05:58 PM"/>
    <s v="06:09 PM"/>
    <d v="1899-12-30T00:11:00"/>
    <x v="2"/>
    <s v="D"/>
    <x v="2"/>
    <x v="5"/>
    <x v="5"/>
    <x v="1"/>
    <x v="4"/>
    <x v="3"/>
    <x v="18"/>
    <n v="17"/>
    <x v="3"/>
    <x v="4"/>
  </r>
  <r>
    <s v="018915"/>
    <x v="2"/>
    <d v="2017-10-30T00:00:00"/>
    <s v="10:35 AM"/>
    <s v="10:59 AM"/>
    <d v="1899-12-30T00:24:00"/>
    <x v="2"/>
    <s v="D"/>
    <x v="3"/>
    <x v="5"/>
    <x v="3"/>
    <x v="1"/>
    <x v="3"/>
    <x v="3"/>
    <x v="18"/>
    <n v="10"/>
    <x v="11"/>
    <x v="6"/>
  </r>
  <r>
    <s v="018915"/>
    <x v="3"/>
    <d v="2017-10-30T00:00:00"/>
    <s v="05:35 PM"/>
    <s v="05:49 PM"/>
    <d v="1899-12-30T00:14:00"/>
    <x v="1"/>
    <s v="A"/>
    <x v="1"/>
    <x v="1"/>
    <x v="5"/>
    <x v="1"/>
    <x v="3"/>
    <x v="3"/>
    <x v="18"/>
    <n v="17"/>
    <x v="3"/>
    <x v="6"/>
  </r>
  <r>
    <s v="018915"/>
    <x v="4"/>
    <d v="2017-10-30T00:00:00"/>
    <s v="05:57 PM"/>
    <s v="06:22 PM"/>
    <d v="1899-12-30T00:25:00"/>
    <x v="2"/>
    <s v="G"/>
    <x v="3"/>
    <x v="0"/>
    <x v="4"/>
    <x v="1"/>
    <x v="3"/>
    <x v="3"/>
    <x v="18"/>
    <n v="17"/>
    <x v="3"/>
    <x v="6"/>
  </r>
  <r>
    <s v="018915"/>
    <x v="5"/>
    <d v="2017-11-01T00:00:00"/>
    <s v="02:29 PM"/>
    <s v="02:47 PM"/>
    <d v="1899-12-30T00:18:00"/>
    <x v="2"/>
    <s v="B"/>
    <x v="3"/>
    <x v="2"/>
    <x v="5"/>
    <x v="1"/>
    <x v="4"/>
    <x v="3"/>
    <x v="18"/>
    <n v="14"/>
    <x v="9"/>
    <x v="1"/>
  </r>
  <r>
    <s v="018915"/>
    <x v="6"/>
    <d v="2017-11-01T00:00:00"/>
    <s v="11:16 AM"/>
    <s v="11:20 AM"/>
    <d v="1899-12-30T00:04:00"/>
    <x v="2"/>
    <s v="A"/>
    <x v="0"/>
    <x v="4"/>
    <x v="3"/>
    <x v="1"/>
    <x v="4"/>
    <x v="3"/>
    <x v="18"/>
    <n v="11"/>
    <x v="8"/>
    <x v="1"/>
  </r>
  <r>
    <s v="018915"/>
    <x v="7"/>
    <d v="2017-11-02T00:00:00"/>
    <s v="07:42 AM"/>
    <s v="07:58 AM"/>
    <d v="1899-12-30T00:16:00"/>
    <x v="3"/>
    <s v="B"/>
    <x v="1"/>
    <x v="0"/>
    <x v="3"/>
    <x v="1"/>
    <x v="4"/>
    <x v="3"/>
    <x v="18"/>
    <n v="7"/>
    <x v="14"/>
    <x v="2"/>
  </r>
  <r>
    <s v="018915"/>
    <x v="8"/>
    <d v="2017-11-02T00:00:00"/>
    <s v="12:34 PM"/>
    <s v="12:45 PM"/>
    <d v="1899-12-30T00:11:00"/>
    <x v="3"/>
    <s v="F"/>
    <x v="1"/>
    <x v="3"/>
    <x v="0"/>
    <x v="1"/>
    <x v="4"/>
    <x v="3"/>
    <x v="18"/>
    <n v="12"/>
    <x v="0"/>
    <x v="2"/>
  </r>
  <r>
    <s v="018915"/>
    <x v="9"/>
    <d v="2017-11-02T00:00:00"/>
    <s v="02:15 PM"/>
    <s v="02:23 PM"/>
    <d v="1899-12-30T00:08:00"/>
    <x v="1"/>
    <s v="D"/>
    <x v="3"/>
    <x v="2"/>
    <x v="1"/>
    <x v="1"/>
    <x v="4"/>
    <x v="3"/>
    <x v="18"/>
    <n v="14"/>
    <x v="9"/>
    <x v="2"/>
  </r>
  <r>
    <s v="018915"/>
    <x v="0"/>
    <d v="2017-11-05T00:00:00"/>
    <s v="10:06 AM"/>
    <s v="10:13 AM"/>
    <d v="1899-12-30T00:07:00"/>
    <x v="2"/>
    <s v="F"/>
    <x v="3"/>
    <x v="5"/>
    <x v="0"/>
    <x v="1"/>
    <x v="4"/>
    <x v="3"/>
    <x v="18"/>
    <n v="10"/>
    <x v="11"/>
    <x v="4"/>
  </r>
  <r>
    <s v="017428"/>
    <x v="1"/>
    <d v="2017-11-05T00:00:00"/>
    <s v="12:55 AM"/>
    <s v="01:16 AM"/>
    <d v="1899-12-30T00:21:00"/>
    <x v="1"/>
    <s v="G"/>
    <x v="2"/>
    <x v="5"/>
    <x v="3"/>
    <x v="1"/>
    <x v="4"/>
    <x v="3"/>
    <x v="18"/>
    <n v="0"/>
    <x v="23"/>
    <x v="4"/>
  </r>
  <r>
    <s v="018313"/>
    <x v="2"/>
    <d v="2017-11-05T00:00:00"/>
    <s v="04:35 PM"/>
    <s v="04:56 PM"/>
    <d v="1899-12-30T00:21:00"/>
    <x v="0"/>
    <s v="C"/>
    <x v="3"/>
    <x v="4"/>
    <x v="0"/>
    <x v="1"/>
    <x v="4"/>
    <x v="3"/>
    <x v="18"/>
    <n v="16"/>
    <x v="13"/>
    <x v="4"/>
  </r>
  <r>
    <s v="018482"/>
    <x v="3"/>
    <d v="2017-11-05T00:00:00"/>
    <s v="03:25 PM"/>
    <s v="04:00 PM"/>
    <d v="1899-12-30T00:35:00"/>
    <x v="4"/>
    <s v="E"/>
    <x v="3"/>
    <x v="2"/>
    <x v="0"/>
    <x v="1"/>
    <x v="4"/>
    <x v="3"/>
    <x v="18"/>
    <n v="15"/>
    <x v="2"/>
    <x v="4"/>
  </r>
  <r>
    <s v="018325"/>
    <x v="4"/>
    <d v="2017-11-05T00:00:00"/>
    <s v="12:50 AM"/>
    <s v="01:16 AM"/>
    <d v="1899-12-30T00:26:00"/>
    <x v="0"/>
    <s v="G"/>
    <x v="2"/>
    <x v="4"/>
    <x v="3"/>
    <x v="1"/>
    <x v="4"/>
    <x v="3"/>
    <x v="18"/>
    <n v="0"/>
    <x v="23"/>
    <x v="4"/>
  </r>
  <r>
    <s v="016192"/>
    <x v="5"/>
    <d v="2017-11-05T00:00:00"/>
    <s v="07:58 AM"/>
    <s v="08:46 AM"/>
    <d v="1899-12-30T00:48:00"/>
    <x v="2"/>
    <s v="C"/>
    <x v="3"/>
    <x v="1"/>
    <x v="0"/>
    <x v="1"/>
    <x v="4"/>
    <x v="3"/>
    <x v="18"/>
    <n v="7"/>
    <x v="14"/>
    <x v="4"/>
  </r>
  <r>
    <s v="015462"/>
    <x v="6"/>
    <d v="2017-10-31T00:00:00"/>
    <s v="04:53 PM"/>
    <s v="05:05 PM"/>
    <d v="1899-12-30T00:12:00"/>
    <x v="2"/>
    <s v="B"/>
    <x v="0"/>
    <x v="1"/>
    <x v="2"/>
    <x v="1"/>
    <x v="3"/>
    <x v="3"/>
    <x v="18"/>
    <n v="16"/>
    <x v="13"/>
    <x v="0"/>
  </r>
  <r>
    <s v="007555"/>
    <x v="7"/>
    <d v="2017-11-05T00:00:00"/>
    <s v="02:52 PM"/>
    <s v="03:06 PM"/>
    <d v="1899-12-30T00:14:00"/>
    <x v="1"/>
    <s v="B"/>
    <x v="1"/>
    <x v="0"/>
    <x v="5"/>
    <x v="1"/>
    <x v="4"/>
    <x v="3"/>
    <x v="18"/>
    <n v="14"/>
    <x v="9"/>
    <x v="4"/>
  </r>
  <r>
    <s v="017590"/>
    <x v="8"/>
    <d v="2017-11-01T00:00:00"/>
    <s v="05:47 PM"/>
    <s v="06:04 PM"/>
    <d v="1899-12-30T00:17:00"/>
    <x v="0"/>
    <s v="E"/>
    <x v="1"/>
    <x v="3"/>
    <x v="2"/>
    <x v="1"/>
    <x v="4"/>
    <x v="3"/>
    <x v="18"/>
    <n v="17"/>
    <x v="3"/>
    <x v="1"/>
  </r>
  <r>
    <s v="017590"/>
    <x v="9"/>
    <d v="2017-11-01T00:00:00"/>
    <s v="10:46 AM"/>
    <s v="10:54 AM"/>
    <d v="1899-12-30T00:08:00"/>
    <x v="2"/>
    <s v="A"/>
    <x v="2"/>
    <x v="3"/>
    <x v="4"/>
    <x v="1"/>
    <x v="4"/>
    <x v="3"/>
    <x v="18"/>
    <n v="10"/>
    <x v="11"/>
    <x v="1"/>
  </r>
  <r>
    <s v="017590"/>
    <x v="0"/>
    <d v="2017-11-03T00:00:00"/>
    <s v="08:47 PM"/>
    <s v="08:50 PM"/>
    <d v="1899-12-30T00:03:00"/>
    <x v="1"/>
    <s v="F"/>
    <x v="1"/>
    <x v="3"/>
    <x v="0"/>
    <x v="1"/>
    <x v="4"/>
    <x v="3"/>
    <x v="18"/>
    <n v="20"/>
    <x v="16"/>
    <x v="5"/>
  </r>
  <r>
    <s v="016542"/>
    <x v="1"/>
    <d v="2017-11-12T00:00:00"/>
    <s v="06:13 PM"/>
    <s v="06:37 PM"/>
    <d v="1899-12-30T00:24:00"/>
    <x v="3"/>
    <s v="A"/>
    <x v="1"/>
    <x v="5"/>
    <x v="0"/>
    <x v="1"/>
    <x v="4"/>
    <x v="3"/>
    <x v="19"/>
    <n v="18"/>
    <x v="10"/>
    <x v="4"/>
  </r>
  <r>
    <s v="018915"/>
    <x v="2"/>
    <d v="2017-11-07T00:00:00"/>
    <s v="06:33 PM"/>
    <s v="07:05 PM"/>
    <d v="1899-12-30T00:32:00"/>
    <x v="4"/>
    <s v="G"/>
    <x v="3"/>
    <x v="5"/>
    <x v="3"/>
    <x v="1"/>
    <x v="4"/>
    <x v="3"/>
    <x v="19"/>
    <n v="18"/>
    <x v="10"/>
    <x v="0"/>
  </r>
  <r>
    <s v="018915"/>
    <x v="3"/>
    <d v="2017-11-07T00:00:00"/>
    <s v="02:15 PM"/>
    <s v="02:23 PM"/>
    <d v="1899-12-30T00:08:00"/>
    <x v="4"/>
    <s v="A"/>
    <x v="0"/>
    <x v="4"/>
    <x v="2"/>
    <x v="1"/>
    <x v="4"/>
    <x v="3"/>
    <x v="19"/>
    <n v="14"/>
    <x v="9"/>
    <x v="0"/>
  </r>
  <r>
    <s v="018915"/>
    <x v="4"/>
    <d v="2017-11-08T00:00:00"/>
    <s v="08:29 AM"/>
    <s v="08:40 AM"/>
    <d v="1899-12-30T00:11:00"/>
    <x v="4"/>
    <s v="E"/>
    <x v="1"/>
    <x v="2"/>
    <x v="3"/>
    <x v="1"/>
    <x v="4"/>
    <x v="3"/>
    <x v="19"/>
    <n v="8"/>
    <x v="4"/>
    <x v="1"/>
  </r>
  <r>
    <s v="018915"/>
    <x v="5"/>
    <d v="2017-11-09T00:00:00"/>
    <s v="06:51 PM"/>
    <s v="07:39 PM"/>
    <d v="1899-12-30T00:48:00"/>
    <x v="3"/>
    <s v="E"/>
    <x v="2"/>
    <x v="3"/>
    <x v="1"/>
    <x v="1"/>
    <x v="4"/>
    <x v="3"/>
    <x v="19"/>
    <n v="18"/>
    <x v="10"/>
    <x v="2"/>
  </r>
  <r>
    <s v="017428"/>
    <x v="6"/>
    <d v="2017-11-07T00:00:00"/>
    <s v="09:08 PM"/>
    <s v="09:40 PM"/>
    <d v="1899-12-30T00:32:00"/>
    <x v="1"/>
    <s v="F"/>
    <x v="1"/>
    <x v="3"/>
    <x v="4"/>
    <x v="1"/>
    <x v="4"/>
    <x v="3"/>
    <x v="19"/>
    <n v="21"/>
    <x v="5"/>
    <x v="0"/>
  </r>
  <r>
    <s v="017019"/>
    <x v="7"/>
    <d v="2017-11-07T00:00:00"/>
    <s v="11:33 AM"/>
    <s v="11:45 AM"/>
    <d v="1899-12-30T00:12:00"/>
    <x v="4"/>
    <s v="F"/>
    <x v="3"/>
    <x v="1"/>
    <x v="4"/>
    <x v="1"/>
    <x v="4"/>
    <x v="3"/>
    <x v="19"/>
    <n v="11"/>
    <x v="8"/>
    <x v="0"/>
  </r>
  <r>
    <s v="017019"/>
    <x v="8"/>
    <d v="2017-11-09T00:00:00"/>
    <s v="06:56 PM"/>
    <s v="07:19 PM"/>
    <d v="1899-12-30T00:23:00"/>
    <x v="2"/>
    <s v="C"/>
    <x v="0"/>
    <x v="3"/>
    <x v="2"/>
    <x v="1"/>
    <x v="4"/>
    <x v="3"/>
    <x v="19"/>
    <n v="18"/>
    <x v="10"/>
    <x v="2"/>
  </r>
  <r>
    <s v="017019"/>
    <x v="9"/>
    <d v="2017-11-11T00:00:00"/>
    <s v="10:50 AM"/>
    <s v="11:04 AM"/>
    <d v="1899-12-30T00:14:00"/>
    <x v="3"/>
    <s v="F"/>
    <x v="3"/>
    <x v="0"/>
    <x v="3"/>
    <x v="1"/>
    <x v="4"/>
    <x v="3"/>
    <x v="19"/>
    <n v="10"/>
    <x v="11"/>
    <x v="3"/>
  </r>
  <r>
    <s v="014293"/>
    <x v="0"/>
    <d v="2017-11-10T00:00:00"/>
    <s v="12:33 PM"/>
    <s v="12:46 PM"/>
    <d v="1899-12-30T00:13:00"/>
    <x v="0"/>
    <s v="C"/>
    <x v="1"/>
    <x v="4"/>
    <x v="4"/>
    <x v="1"/>
    <x v="4"/>
    <x v="3"/>
    <x v="19"/>
    <n v="12"/>
    <x v="0"/>
    <x v="5"/>
  </r>
  <r>
    <s v="017590"/>
    <x v="1"/>
    <d v="2017-11-06T00:00:00"/>
    <s v="05:08 PM"/>
    <s v="05:30 PM"/>
    <d v="1899-12-30T00:22:00"/>
    <x v="2"/>
    <s v="F"/>
    <x v="0"/>
    <x v="3"/>
    <x v="3"/>
    <x v="1"/>
    <x v="4"/>
    <x v="3"/>
    <x v="19"/>
    <n v="17"/>
    <x v="3"/>
    <x v="6"/>
  </r>
  <r>
    <s v="017590"/>
    <x v="2"/>
    <d v="2017-11-09T00:00:00"/>
    <s v="02:15 PM"/>
    <s v="02:49 PM"/>
    <d v="1899-12-30T00:34:00"/>
    <x v="3"/>
    <s v="A"/>
    <x v="2"/>
    <x v="2"/>
    <x v="1"/>
    <x v="1"/>
    <x v="4"/>
    <x v="3"/>
    <x v="19"/>
    <n v="14"/>
    <x v="9"/>
    <x v="2"/>
  </r>
  <r>
    <s v="018915"/>
    <x v="3"/>
    <d v="2017-11-15T00:00:00"/>
    <s v="01:02 PM"/>
    <s v="01:24 PM"/>
    <d v="1899-12-30T00:22:00"/>
    <x v="1"/>
    <s v="G"/>
    <x v="2"/>
    <x v="4"/>
    <x v="2"/>
    <x v="1"/>
    <x v="4"/>
    <x v="3"/>
    <x v="20"/>
    <n v="13"/>
    <x v="1"/>
    <x v="1"/>
  </r>
  <r>
    <s v="018915"/>
    <x v="4"/>
    <d v="2017-11-19T00:00:00"/>
    <s v="12:51 PM"/>
    <s v="01:00 PM"/>
    <d v="1899-12-30T00:09:00"/>
    <x v="0"/>
    <s v="G"/>
    <x v="1"/>
    <x v="0"/>
    <x v="1"/>
    <x v="1"/>
    <x v="4"/>
    <x v="3"/>
    <x v="20"/>
    <n v="12"/>
    <x v="0"/>
    <x v="4"/>
  </r>
  <r>
    <s v="015462"/>
    <x v="5"/>
    <d v="2017-11-14T00:00:00"/>
    <s v="10:45 AM"/>
    <s v="11:14 AM"/>
    <d v="1899-12-30T00:29:00"/>
    <x v="4"/>
    <s v="G"/>
    <x v="3"/>
    <x v="4"/>
    <x v="1"/>
    <x v="1"/>
    <x v="4"/>
    <x v="3"/>
    <x v="20"/>
    <n v="10"/>
    <x v="11"/>
    <x v="0"/>
  </r>
  <r>
    <s v="014293"/>
    <x v="6"/>
    <d v="2017-11-17T00:00:00"/>
    <s v="04:40 PM"/>
    <s v="05:05 PM"/>
    <d v="1899-12-30T00:25:00"/>
    <x v="1"/>
    <s v="E"/>
    <x v="1"/>
    <x v="5"/>
    <x v="1"/>
    <x v="1"/>
    <x v="4"/>
    <x v="3"/>
    <x v="20"/>
    <n v="16"/>
    <x v="13"/>
    <x v="5"/>
  </r>
  <r>
    <s v="014293"/>
    <x v="7"/>
    <d v="2017-11-19T00:00:00"/>
    <s v="10:11 AM"/>
    <s v="10:22 AM"/>
    <d v="1899-12-30T00:11:00"/>
    <x v="3"/>
    <s v="B"/>
    <x v="2"/>
    <x v="5"/>
    <x v="4"/>
    <x v="1"/>
    <x v="4"/>
    <x v="3"/>
    <x v="20"/>
    <n v="10"/>
    <x v="11"/>
    <x v="4"/>
  </r>
  <r>
    <s v="017590"/>
    <x v="8"/>
    <d v="2017-11-14T00:00:00"/>
    <s v="03:07 PM"/>
    <s v="03:35 PM"/>
    <d v="1899-12-30T00:28:00"/>
    <x v="4"/>
    <s v="G"/>
    <x v="3"/>
    <x v="4"/>
    <x v="2"/>
    <x v="1"/>
    <x v="4"/>
    <x v="3"/>
    <x v="20"/>
    <n v="15"/>
    <x v="2"/>
    <x v="0"/>
  </r>
  <r>
    <s v="018915"/>
    <x v="9"/>
    <n v="43061"/>
    <s v="10:37 AM"/>
    <s v="10:47 AM"/>
    <d v="1899-12-30T00:10:00"/>
    <x v="2"/>
    <s v="C"/>
    <x v="0"/>
    <x v="3"/>
    <x v="2"/>
    <x v="1"/>
    <x v="4"/>
    <x v="3"/>
    <x v="21"/>
    <n v="10"/>
    <x v="11"/>
    <x v="1"/>
  </r>
  <r>
    <s v="016542"/>
    <x v="0"/>
    <n v="43062"/>
    <s v="06:58 PM"/>
    <s v="07:29 PM"/>
    <d v="1899-12-30T00:31:00"/>
    <x v="1"/>
    <s v="A"/>
    <x v="1"/>
    <x v="2"/>
    <x v="2"/>
    <x v="1"/>
    <x v="4"/>
    <x v="3"/>
    <x v="21"/>
    <n v="18"/>
    <x v="10"/>
    <x v="2"/>
  </r>
  <r>
    <s v="018915"/>
    <x v="1"/>
    <n v="43062"/>
    <s v="06:45 PM"/>
    <s v="07:02 PM"/>
    <d v="1899-12-30T00:17:00"/>
    <x v="1"/>
    <s v="C"/>
    <x v="2"/>
    <x v="4"/>
    <x v="4"/>
    <x v="1"/>
    <x v="4"/>
    <x v="3"/>
    <x v="21"/>
    <n v="18"/>
    <x v="10"/>
    <x v="2"/>
  </r>
  <r>
    <s v="018427"/>
    <x v="2"/>
    <n v="43063"/>
    <s v="09:04 PM"/>
    <s v="09:24 PM"/>
    <d v="1899-12-30T00:20:00"/>
    <x v="3"/>
    <s v="B"/>
    <x v="0"/>
    <x v="4"/>
    <x v="2"/>
    <x v="1"/>
    <x v="4"/>
    <x v="3"/>
    <x v="21"/>
    <n v="21"/>
    <x v="5"/>
    <x v="5"/>
  </r>
  <r>
    <s v="018482"/>
    <x v="3"/>
    <n v="43063"/>
    <s v="10:23 AM"/>
    <s v="11:02 AM"/>
    <d v="1899-12-30T00:39:00"/>
    <x v="2"/>
    <s v="E"/>
    <x v="1"/>
    <x v="4"/>
    <x v="3"/>
    <x v="1"/>
    <x v="4"/>
    <x v="3"/>
    <x v="21"/>
    <n v="10"/>
    <x v="11"/>
    <x v="5"/>
  </r>
  <r>
    <s v="016542"/>
    <x v="4"/>
    <n v="43064"/>
    <s v="07:06 PM"/>
    <s v="07:09 PM"/>
    <d v="1899-12-30T00:03:00"/>
    <x v="1"/>
    <s v="D"/>
    <x v="1"/>
    <x v="5"/>
    <x v="1"/>
    <x v="1"/>
    <x v="4"/>
    <x v="3"/>
    <x v="21"/>
    <n v="19"/>
    <x v="7"/>
    <x v="3"/>
  </r>
  <r>
    <s v="017019"/>
    <x v="5"/>
    <n v="43064"/>
    <s v="07:04 PM"/>
    <s v="07:41 PM"/>
    <d v="1899-12-30T00:37:00"/>
    <x v="1"/>
    <s v="D"/>
    <x v="1"/>
    <x v="0"/>
    <x v="1"/>
    <x v="1"/>
    <x v="4"/>
    <x v="3"/>
    <x v="21"/>
    <n v="19"/>
    <x v="7"/>
    <x v="3"/>
  </r>
  <r>
    <s v="018302"/>
    <x v="6"/>
    <n v="43064"/>
    <s v="10:44 AM"/>
    <s v="11:27 AM"/>
    <d v="1899-12-30T00:43:00"/>
    <x v="2"/>
    <s v="G"/>
    <x v="1"/>
    <x v="0"/>
    <x v="0"/>
    <x v="1"/>
    <x v="4"/>
    <x v="3"/>
    <x v="21"/>
    <n v="10"/>
    <x v="11"/>
    <x v="3"/>
  </r>
  <r>
    <s v="018915"/>
    <x v="7"/>
    <n v="43064"/>
    <s v="02:36 PM"/>
    <s v="03:25 PM"/>
    <d v="1899-12-30T00:49:00"/>
    <x v="2"/>
    <s v="F"/>
    <x v="1"/>
    <x v="1"/>
    <x v="0"/>
    <x v="1"/>
    <x v="4"/>
    <x v="3"/>
    <x v="21"/>
    <n v="14"/>
    <x v="9"/>
    <x v="3"/>
  </r>
  <r>
    <s v="018915"/>
    <x v="8"/>
    <d v="2017-11-27T00:00:00"/>
    <s v="09:30 AM"/>
    <s v="09:46 AM"/>
    <d v="1899-12-30T00:16:00"/>
    <x v="0"/>
    <s v="B"/>
    <x v="0"/>
    <x v="0"/>
    <x v="4"/>
    <x v="1"/>
    <x v="4"/>
    <x v="3"/>
    <x v="22"/>
    <n v="9"/>
    <x v="6"/>
    <x v="6"/>
  </r>
  <r>
    <s v="018915"/>
    <x v="9"/>
    <d v="2017-12-03T00:00:00"/>
    <s v="09:44 AM"/>
    <s v="10:21 AM"/>
    <d v="1899-12-30T00:37:00"/>
    <x v="1"/>
    <s v="D"/>
    <x v="1"/>
    <x v="0"/>
    <x v="4"/>
    <x v="1"/>
    <x v="5"/>
    <x v="3"/>
    <x v="22"/>
    <n v="9"/>
    <x v="6"/>
    <x v="4"/>
  </r>
  <r>
    <s v="007537"/>
    <x v="0"/>
    <d v="2017-11-28T00:00:00"/>
    <s v="10:47 AM"/>
    <s v="11:23 AM"/>
    <d v="1899-12-30T00:36:00"/>
    <x v="2"/>
    <s v="D"/>
    <x v="3"/>
    <x v="2"/>
    <x v="5"/>
    <x v="1"/>
    <x v="4"/>
    <x v="3"/>
    <x v="22"/>
    <n v="10"/>
    <x v="11"/>
    <x v="0"/>
  </r>
  <r>
    <s v="007537"/>
    <x v="1"/>
    <d v="2017-11-29T00:00:00"/>
    <s v="06:15 PM"/>
    <s v="06:46 PM"/>
    <d v="1899-12-30T00:31:00"/>
    <x v="0"/>
    <s v="B"/>
    <x v="1"/>
    <x v="4"/>
    <x v="4"/>
    <x v="1"/>
    <x v="4"/>
    <x v="3"/>
    <x v="22"/>
    <n v="18"/>
    <x v="10"/>
    <x v="1"/>
  </r>
  <r>
    <s v="018482"/>
    <x v="2"/>
    <d v="2017-11-30T00:00:00"/>
    <s v="02:11 PM"/>
    <s v="02:26 PM"/>
    <d v="1899-12-30T00:15:00"/>
    <x v="4"/>
    <s v="E"/>
    <x v="1"/>
    <x v="4"/>
    <x v="2"/>
    <x v="1"/>
    <x v="4"/>
    <x v="3"/>
    <x v="22"/>
    <n v="14"/>
    <x v="9"/>
    <x v="2"/>
  </r>
  <r>
    <s v="016192"/>
    <x v="3"/>
    <d v="2017-12-02T00:00:00"/>
    <s v="12:02 PM"/>
    <s v="12:27 PM"/>
    <d v="1899-12-30T00:25:00"/>
    <x v="4"/>
    <s v="F"/>
    <x v="1"/>
    <x v="3"/>
    <x v="4"/>
    <x v="1"/>
    <x v="5"/>
    <x v="3"/>
    <x v="22"/>
    <n v="12"/>
    <x v="0"/>
    <x v="3"/>
  </r>
  <r>
    <s v="015462"/>
    <x v="4"/>
    <d v="2017-11-28T00:00:00"/>
    <s v="02:06 PM"/>
    <s v="02:19 PM"/>
    <d v="1899-12-30T00:13:00"/>
    <x v="1"/>
    <s v="A"/>
    <x v="1"/>
    <x v="5"/>
    <x v="3"/>
    <x v="1"/>
    <x v="4"/>
    <x v="3"/>
    <x v="22"/>
    <n v="14"/>
    <x v="9"/>
    <x v="0"/>
  </r>
  <r>
    <s v="007537"/>
    <x v="5"/>
    <d v="2017-12-07T00:00:00"/>
    <s v="05:31 PM"/>
    <s v="05:49 PM"/>
    <d v="1899-12-30T00:18:00"/>
    <x v="2"/>
    <s v="A"/>
    <x v="1"/>
    <x v="3"/>
    <x v="2"/>
    <x v="1"/>
    <x v="5"/>
    <x v="3"/>
    <x v="23"/>
    <n v="17"/>
    <x v="3"/>
    <x v="2"/>
  </r>
  <r>
    <s v="007537"/>
    <x v="6"/>
    <d v="2017-12-09T00:00:00"/>
    <s v="05:43 PM"/>
    <s v="06:15 PM"/>
    <d v="1899-12-30T00:32:00"/>
    <x v="3"/>
    <s v="F"/>
    <x v="1"/>
    <x v="5"/>
    <x v="4"/>
    <x v="1"/>
    <x v="5"/>
    <x v="3"/>
    <x v="23"/>
    <n v="17"/>
    <x v="3"/>
    <x v="3"/>
  </r>
  <r>
    <s v="016192"/>
    <x v="7"/>
    <d v="2017-12-05T00:00:00"/>
    <s v="09:30 AM"/>
    <s v="09:40 AM"/>
    <d v="1899-12-30T00:10:00"/>
    <x v="0"/>
    <s v="F"/>
    <x v="1"/>
    <x v="5"/>
    <x v="3"/>
    <x v="1"/>
    <x v="5"/>
    <x v="3"/>
    <x v="23"/>
    <n v="9"/>
    <x v="6"/>
    <x v="0"/>
  </r>
  <r>
    <s v="018915"/>
    <x v="8"/>
    <d v="2017-12-06T00:00:00"/>
    <s v="02:47 PM"/>
    <s v="02:52 PM"/>
    <d v="1899-12-30T00:05:00"/>
    <x v="0"/>
    <s v="B"/>
    <x v="2"/>
    <x v="2"/>
    <x v="5"/>
    <x v="1"/>
    <x v="5"/>
    <x v="3"/>
    <x v="23"/>
    <n v="14"/>
    <x v="9"/>
    <x v="1"/>
  </r>
  <r>
    <s v="018915"/>
    <x v="9"/>
    <d v="2017-12-09T00:00:00"/>
    <s v="07:27 PM"/>
    <s v="08:06 PM"/>
    <d v="1899-12-30T00:39:00"/>
    <x v="3"/>
    <s v="F"/>
    <x v="0"/>
    <x v="2"/>
    <x v="2"/>
    <x v="1"/>
    <x v="5"/>
    <x v="3"/>
    <x v="23"/>
    <n v="19"/>
    <x v="7"/>
    <x v="3"/>
  </r>
  <r>
    <s v="018915"/>
    <x v="0"/>
    <d v="2017-12-10T00:00:00"/>
    <s v="07:22 PM"/>
    <s v="07:55 PM"/>
    <d v="1899-12-30T00:33:00"/>
    <x v="4"/>
    <s v="A"/>
    <x v="0"/>
    <x v="0"/>
    <x v="5"/>
    <x v="1"/>
    <x v="5"/>
    <x v="3"/>
    <x v="23"/>
    <n v="19"/>
    <x v="7"/>
    <x v="4"/>
  </r>
  <r>
    <s v="007537"/>
    <x v="1"/>
    <n v="43080"/>
    <s v="08:31 PM"/>
    <s v="08:41 PM"/>
    <d v="1899-12-30T00:10:00"/>
    <x v="0"/>
    <s v="F"/>
    <x v="0"/>
    <x v="4"/>
    <x v="4"/>
    <x v="1"/>
    <x v="5"/>
    <x v="3"/>
    <x v="24"/>
    <n v="20"/>
    <x v="16"/>
    <x v="6"/>
  </r>
  <r>
    <s v="018915"/>
    <x v="2"/>
    <n v="43080"/>
    <s v="12:36 PM"/>
    <s v="12:44 PM"/>
    <d v="1899-12-30T00:08:00"/>
    <x v="1"/>
    <s v="C"/>
    <x v="3"/>
    <x v="4"/>
    <x v="4"/>
    <x v="1"/>
    <x v="5"/>
    <x v="3"/>
    <x v="24"/>
    <n v="12"/>
    <x v="0"/>
    <x v="6"/>
  </r>
  <r>
    <s v="014293"/>
    <x v="3"/>
    <n v="43081"/>
    <s v="07:40 AM"/>
    <s v="07:50 AM"/>
    <d v="1899-12-30T00:10:00"/>
    <x v="4"/>
    <s v="G"/>
    <x v="0"/>
    <x v="3"/>
    <x v="2"/>
    <x v="1"/>
    <x v="5"/>
    <x v="3"/>
    <x v="24"/>
    <n v="7"/>
    <x v="14"/>
    <x v="0"/>
  </r>
  <r>
    <s v="017590"/>
    <x v="4"/>
    <n v="43084"/>
    <s v="05:44 PM"/>
    <s v="06:00 PM"/>
    <d v="1899-12-30T00:16:00"/>
    <x v="1"/>
    <s v="A"/>
    <x v="1"/>
    <x v="3"/>
    <x v="5"/>
    <x v="1"/>
    <x v="5"/>
    <x v="3"/>
    <x v="24"/>
    <n v="17"/>
    <x v="3"/>
    <x v="5"/>
  </r>
  <r>
    <s v="017771"/>
    <x v="5"/>
    <n v="43086"/>
    <s v="08:45 AM"/>
    <s v="09:04 AM"/>
    <d v="1899-12-30T00:19:00"/>
    <x v="2"/>
    <s v="G"/>
    <x v="3"/>
    <x v="1"/>
    <x v="1"/>
    <x v="1"/>
    <x v="5"/>
    <x v="3"/>
    <x v="24"/>
    <n v="8"/>
    <x v="4"/>
    <x v="4"/>
  </r>
  <r>
    <s v="012790"/>
    <x v="6"/>
    <d v="2017-12-22T00:00:00"/>
    <s v="08:12 AM"/>
    <s v="08:32 AM"/>
    <d v="1899-12-30T00:20:00"/>
    <x v="4"/>
    <s v="C"/>
    <x v="0"/>
    <x v="0"/>
    <x v="4"/>
    <x v="1"/>
    <x v="5"/>
    <x v="3"/>
    <x v="25"/>
    <n v="8"/>
    <x v="4"/>
    <x v="5"/>
  </r>
  <r>
    <s v="012790"/>
    <x v="7"/>
    <d v="2017-12-22T00:00:00"/>
    <s v="03:40 PM"/>
    <s v="03:57 PM"/>
    <d v="1899-12-30T00:17:00"/>
    <x v="3"/>
    <s v="B"/>
    <x v="3"/>
    <x v="4"/>
    <x v="2"/>
    <x v="1"/>
    <x v="5"/>
    <x v="3"/>
    <x v="25"/>
    <n v="15"/>
    <x v="2"/>
    <x v="5"/>
  </r>
  <r>
    <s v="014293"/>
    <x v="8"/>
    <d v="2017-12-19T00:00:00"/>
    <s v="01:01 PM"/>
    <s v="01:17 PM"/>
    <d v="1899-12-30T00:16:00"/>
    <x v="1"/>
    <s v="G"/>
    <x v="2"/>
    <x v="2"/>
    <x v="4"/>
    <x v="1"/>
    <x v="5"/>
    <x v="3"/>
    <x v="25"/>
    <n v="13"/>
    <x v="1"/>
    <x v="0"/>
  </r>
  <r>
    <s v="014293"/>
    <x v="9"/>
    <d v="2017-12-21T00:00:00"/>
    <s v="09:17 PM"/>
    <s v="09:35 PM"/>
    <d v="1899-12-30T00:18:00"/>
    <x v="3"/>
    <s v="E"/>
    <x v="1"/>
    <x v="5"/>
    <x v="3"/>
    <x v="1"/>
    <x v="5"/>
    <x v="3"/>
    <x v="25"/>
    <n v="21"/>
    <x v="5"/>
    <x v="2"/>
  </r>
  <r>
    <s v="017590"/>
    <x v="0"/>
    <d v="2017-12-24T00:00:00"/>
    <s v="11:24 AM"/>
    <s v="12:01 PM"/>
    <d v="1899-12-30T00:37:00"/>
    <x v="4"/>
    <s v="C"/>
    <x v="3"/>
    <x v="2"/>
    <x v="4"/>
    <x v="1"/>
    <x v="5"/>
    <x v="3"/>
    <x v="25"/>
    <n v="11"/>
    <x v="8"/>
    <x v="4"/>
  </r>
  <r>
    <s v="012790"/>
    <x v="1"/>
    <d v="2017-12-30T00:00:00"/>
    <s v="02:59 PM"/>
    <s v="03:35 PM"/>
    <d v="1899-12-30T00:36:00"/>
    <x v="0"/>
    <s v="C"/>
    <x v="3"/>
    <x v="5"/>
    <x v="5"/>
    <x v="1"/>
    <x v="5"/>
    <x v="3"/>
    <x v="26"/>
    <n v="14"/>
    <x v="9"/>
    <x v="3"/>
  </r>
  <r>
    <s v="017590"/>
    <x v="2"/>
    <d v="2017-12-30T00:00:00"/>
    <s v="04:19 PM"/>
    <s v="04:53 PM"/>
    <d v="1899-12-30T00:34:00"/>
    <x v="4"/>
    <s v="C"/>
    <x v="2"/>
    <x v="5"/>
    <x v="5"/>
    <x v="1"/>
    <x v="5"/>
    <x v="3"/>
    <x v="26"/>
    <n v="16"/>
    <x v="13"/>
    <x v="3"/>
  </r>
  <r>
    <s v="018302"/>
    <x v="3"/>
    <d v="2017-12-26T00:00:00"/>
    <s v="06:02 PM"/>
    <s v="07:02 PM"/>
    <d v="1899-12-30T01:00:00"/>
    <x v="1"/>
    <s v="B"/>
    <x v="2"/>
    <x v="4"/>
    <x v="5"/>
    <x v="1"/>
    <x v="5"/>
    <x v="3"/>
    <x v="26"/>
    <n v="18"/>
    <x v="10"/>
    <x v="0"/>
  </r>
  <r>
    <s v="018482"/>
    <x v="4"/>
    <d v="2017-12-29T00:00:00"/>
    <s v="05:07 PM"/>
    <s v="05:56 PM"/>
    <d v="1899-12-30T00:49:00"/>
    <x v="3"/>
    <s v="B"/>
    <x v="1"/>
    <x v="0"/>
    <x v="5"/>
    <x v="1"/>
    <x v="5"/>
    <x v="3"/>
    <x v="26"/>
    <n v="17"/>
    <x v="3"/>
    <x v="5"/>
  </r>
  <r>
    <s v="007537"/>
    <x v="5"/>
    <n v="43105"/>
    <s v="11:28 AM"/>
    <s v="11:41 AM"/>
    <d v="1899-12-30T00:13:00"/>
    <x v="2"/>
    <s v="C"/>
    <x v="0"/>
    <x v="5"/>
    <x v="2"/>
    <x v="2"/>
    <x v="6"/>
    <x v="3"/>
    <x v="27"/>
    <n v="11"/>
    <x v="8"/>
    <x v="5"/>
  </r>
  <r>
    <s v="012790"/>
    <x v="6"/>
    <n v="43103"/>
    <s v="06:33 PM"/>
    <s v="07:04 PM"/>
    <d v="1899-12-30T00:31:00"/>
    <x v="4"/>
    <s v="A"/>
    <x v="0"/>
    <x v="1"/>
    <x v="5"/>
    <x v="2"/>
    <x v="6"/>
    <x v="3"/>
    <x v="27"/>
    <n v="18"/>
    <x v="10"/>
    <x v="1"/>
  </r>
  <r>
    <s v="012790"/>
    <x v="7"/>
    <n v="43106"/>
    <s v="03:43 PM"/>
    <s v="04:25 PM"/>
    <d v="1899-12-30T00:42:00"/>
    <x v="1"/>
    <s v="F"/>
    <x v="2"/>
    <x v="0"/>
    <x v="4"/>
    <x v="2"/>
    <x v="6"/>
    <x v="3"/>
    <x v="27"/>
    <n v="15"/>
    <x v="2"/>
    <x v="3"/>
  </r>
  <r>
    <s v="017590"/>
    <x v="8"/>
    <n v="43104"/>
    <s v="11:57 AM"/>
    <s v="12:17 PM"/>
    <d v="1899-12-30T00:20:00"/>
    <x v="0"/>
    <s v="B"/>
    <x v="0"/>
    <x v="3"/>
    <x v="4"/>
    <x v="2"/>
    <x v="6"/>
    <x v="3"/>
    <x v="27"/>
    <n v="11"/>
    <x v="8"/>
    <x v="2"/>
  </r>
  <r>
    <s v="017590"/>
    <x v="9"/>
    <n v="43106"/>
    <s v="01:53 PM"/>
    <s v="02:26 PM"/>
    <d v="1899-12-30T00:33:00"/>
    <x v="2"/>
    <s v="F"/>
    <x v="0"/>
    <x v="5"/>
    <x v="3"/>
    <x v="2"/>
    <x v="6"/>
    <x v="3"/>
    <x v="27"/>
    <n v="13"/>
    <x v="1"/>
    <x v="3"/>
  </r>
  <r>
    <s v="019073"/>
    <x v="0"/>
    <n v="43105"/>
    <s v="08:23 PM"/>
    <s v="08:56 PM"/>
    <d v="1899-12-30T00:33:00"/>
    <x v="0"/>
    <s v="C"/>
    <x v="1"/>
    <x v="1"/>
    <x v="0"/>
    <x v="2"/>
    <x v="6"/>
    <x v="3"/>
    <x v="27"/>
    <n v="20"/>
    <x v="16"/>
    <x v="5"/>
  </r>
  <r>
    <n v="1489531"/>
    <x v="1"/>
    <s v="01/17/2018"/>
    <s v="09:07 AM"/>
    <s v="09:26 AM"/>
    <d v="1899-12-30T00:19:00"/>
    <x v="4"/>
    <s v="E"/>
    <x v="2"/>
    <x v="3"/>
    <x v="2"/>
    <x v="2"/>
    <x v="6"/>
    <x v="3"/>
    <x v="29"/>
    <n v="9"/>
    <x v="6"/>
    <x v="1"/>
  </r>
  <r>
    <n v="1485808"/>
    <x v="2"/>
    <s v="01/18/2018"/>
    <s v="10:30 AM"/>
    <s v="11:02 AM"/>
    <d v="1899-12-30T00:32:00"/>
    <x v="4"/>
    <s v="E"/>
    <x v="3"/>
    <x v="0"/>
    <x v="1"/>
    <x v="2"/>
    <x v="6"/>
    <x v="3"/>
    <x v="29"/>
    <n v="10"/>
    <x v="11"/>
    <x v="2"/>
  </r>
  <r>
    <n v="1494821"/>
    <x v="3"/>
    <s v="01/20/2018"/>
    <s v="11:39 AM"/>
    <s v="12:08 PM"/>
    <d v="1899-12-30T00:29:00"/>
    <x v="2"/>
    <s v="D"/>
    <x v="0"/>
    <x v="4"/>
    <x v="4"/>
    <x v="2"/>
    <x v="6"/>
    <x v="3"/>
    <x v="29"/>
    <n v="11"/>
    <x v="8"/>
    <x v="3"/>
  </r>
  <r>
    <n v="1486307"/>
    <x v="4"/>
    <d v="2018-01-15T00:00:00"/>
    <d v="1899-12-30T16:00:00"/>
    <d v="1899-12-30T16:20:00"/>
    <d v="1899-12-30T00:20:00"/>
    <x v="3"/>
    <s v="G"/>
    <x v="1"/>
    <x v="5"/>
    <x v="3"/>
    <x v="2"/>
    <x v="6"/>
    <x v="3"/>
    <x v="29"/>
    <n v="16"/>
    <x v="13"/>
    <x v="6"/>
  </r>
  <r>
    <n v="1489638"/>
    <x v="5"/>
    <s v="1/14/2018"/>
    <d v="1899-12-30T16:35:00"/>
    <d v="1899-12-30T16:53:00"/>
    <d v="1899-12-30T00:18:00"/>
    <x v="0"/>
    <s v="F"/>
    <x v="1"/>
    <x v="2"/>
    <x v="4"/>
    <x v="2"/>
    <x v="6"/>
    <x v="3"/>
    <x v="28"/>
    <n v="16"/>
    <x v="13"/>
    <x v="4"/>
  </r>
  <r>
    <n v="1484657"/>
    <x v="6"/>
    <s v="1/10/2018"/>
    <d v="1899-12-30T19:04:00"/>
    <d v="1899-12-30T19:38:00"/>
    <d v="1899-12-30T00:34:00"/>
    <x v="3"/>
    <s v="D"/>
    <x v="0"/>
    <x v="4"/>
    <x v="1"/>
    <x v="2"/>
    <x v="6"/>
    <x v="3"/>
    <x v="28"/>
    <n v="19"/>
    <x v="7"/>
    <x v="1"/>
  </r>
  <r>
    <n v="1505967"/>
    <x v="7"/>
    <s v="1/26/2018"/>
    <s v="09:24 AM"/>
    <s v="09:57 AM"/>
    <d v="1899-12-30T00:33:00"/>
    <x v="3"/>
    <s v="B"/>
    <x v="2"/>
    <x v="4"/>
    <x v="5"/>
    <x v="2"/>
    <x v="6"/>
    <x v="3"/>
    <x v="30"/>
    <n v="9"/>
    <x v="6"/>
    <x v="5"/>
  </r>
  <r>
    <n v="1489531"/>
    <x v="8"/>
    <s v="1/26/2018"/>
    <s v="04:55 PM"/>
    <s v="05:08 PM"/>
    <d v="1899-12-30T00:13:00"/>
    <x v="4"/>
    <s v="F"/>
    <x v="0"/>
    <x v="1"/>
    <x v="1"/>
    <x v="2"/>
    <x v="6"/>
    <x v="3"/>
    <x v="30"/>
    <n v="16"/>
    <x v="13"/>
    <x v="5"/>
  </r>
  <r>
    <n v="1487076"/>
    <x v="9"/>
    <s v="1/26/2018"/>
    <s v="05:54 PM"/>
    <s v="06:12 PM"/>
    <d v="1899-12-30T00:18:00"/>
    <x v="1"/>
    <s v="E"/>
    <x v="0"/>
    <x v="5"/>
    <x v="2"/>
    <x v="2"/>
    <x v="6"/>
    <x v="3"/>
    <x v="30"/>
    <n v="17"/>
    <x v="3"/>
    <x v="5"/>
  </r>
  <r>
    <n v="57779147"/>
    <x v="0"/>
    <s v="1/29/2018"/>
    <s v="11:39 AM"/>
    <s v="11:47 AM"/>
    <d v="1899-12-30T00:08:00"/>
    <x v="3"/>
    <s v="F"/>
    <x v="1"/>
    <x v="3"/>
    <x v="3"/>
    <x v="2"/>
    <x v="6"/>
    <x v="3"/>
    <x v="52"/>
    <n v="11"/>
    <x v="8"/>
    <x v="6"/>
  </r>
  <r>
    <n v="57899474"/>
    <x v="1"/>
    <s v="2/3/2018"/>
    <s v="11:22 AM"/>
    <s v="11:23 AM"/>
    <d v="1899-12-30T00:01:00"/>
    <x v="1"/>
    <s v="D"/>
    <x v="1"/>
    <x v="2"/>
    <x v="0"/>
    <x v="2"/>
    <x v="7"/>
    <x v="3"/>
    <x v="52"/>
    <n v="11"/>
    <x v="8"/>
    <x v="3"/>
  </r>
  <r>
    <n v="57919111"/>
    <x v="2"/>
    <s v="2/4/2018"/>
    <s v="06:28 PM"/>
    <s v="06:37 PM"/>
    <d v="1899-12-30T00:09:00"/>
    <x v="0"/>
    <s v="G"/>
    <x v="0"/>
    <x v="5"/>
    <x v="2"/>
    <x v="2"/>
    <x v="7"/>
    <x v="3"/>
    <x v="52"/>
    <n v="18"/>
    <x v="10"/>
    <x v="4"/>
  </r>
  <r>
    <n v="1483763"/>
    <x v="3"/>
    <s v="2/8/2018"/>
    <s v="03:20 PM"/>
    <s v="03:31 PM"/>
    <d v="1899-12-30T00:11:00"/>
    <x v="3"/>
    <s v="D"/>
    <x v="0"/>
    <x v="3"/>
    <x v="4"/>
    <x v="2"/>
    <x v="7"/>
    <x v="3"/>
    <x v="31"/>
    <n v="15"/>
    <x v="2"/>
    <x v="2"/>
  </r>
  <r>
    <n v="1484657"/>
    <x v="4"/>
    <s v="2/6/2018"/>
    <s v="04:29 PM"/>
    <s v="04:37 PM"/>
    <d v="1899-12-30T00:08:00"/>
    <x v="3"/>
    <s v="B"/>
    <x v="3"/>
    <x v="1"/>
    <x v="2"/>
    <x v="2"/>
    <x v="7"/>
    <x v="3"/>
    <x v="31"/>
    <n v="16"/>
    <x v="13"/>
    <x v="0"/>
  </r>
  <r>
    <n v="1484657"/>
    <x v="5"/>
    <s v="2/7/2018"/>
    <s v="12:30 PM"/>
    <s v="12:45 PM"/>
    <d v="1899-12-30T00:15:00"/>
    <x v="3"/>
    <s v="B"/>
    <x v="0"/>
    <x v="4"/>
    <x v="5"/>
    <x v="2"/>
    <x v="7"/>
    <x v="3"/>
    <x v="31"/>
    <n v="12"/>
    <x v="0"/>
    <x v="1"/>
  </r>
  <r>
    <n v="1484657"/>
    <x v="6"/>
    <s v="2/9/2018"/>
    <s v="11:32 AM"/>
    <s v="11:57 AM"/>
    <d v="1899-12-30T00:25:00"/>
    <x v="1"/>
    <s v="B"/>
    <x v="2"/>
    <x v="0"/>
    <x v="1"/>
    <x v="2"/>
    <x v="7"/>
    <x v="3"/>
    <x v="31"/>
    <n v="11"/>
    <x v="8"/>
    <x v="5"/>
  </r>
  <r>
    <n v="1484796"/>
    <x v="7"/>
    <s v="2/5/2018"/>
    <s v="02:13 PM"/>
    <s v="02:35 PM"/>
    <d v="1899-12-30T00:22:00"/>
    <x v="2"/>
    <s v="E"/>
    <x v="0"/>
    <x v="3"/>
    <x v="1"/>
    <x v="2"/>
    <x v="7"/>
    <x v="3"/>
    <x v="31"/>
    <n v="14"/>
    <x v="9"/>
    <x v="6"/>
  </r>
  <r>
    <n v="1484796"/>
    <x v="8"/>
    <s v="2/11/2018"/>
    <s v="09:10 AM"/>
    <s v="09:24 AM"/>
    <d v="1899-12-30T00:14:00"/>
    <x v="1"/>
    <s v="A"/>
    <x v="0"/>
    <x v="4"/>
    <x v="3"/>
    <x v="2"/>
    <x v="7"/>
    <x v="3"/>
    <x v="31"/>
    <n v="9"/>
    <x v="6"/>
    <x v="4"/>
  </r>
  <r>
    <n v="1485808"/>
    <x v="9"/>
    <s v="2/5/2018"/>
    <s v="01:06 PM"/>
    <s v="01:32 PM"/>
    <d v="1899-12-30T00:26:00"/>
    <x v="0"/>
    <s v="F"/>
    <x v="3"/>
    <x v="1"/>
    <x v="5"/>
    <x v="2"/>
    <x v="7"/>
    <x v="3"/>
    <x v="31"/>
    <n v="13"/>
    <x v="1"/>
    <x v="6"/>
  </r>
  <r>
    <n v="1486307"/>
    <x v="0"/>
    <s v="2/7/2018"/>
    <s v="02:45 PM"/>
    <s v="03:00 PM"/>
    <d v="1899-12-30T00:15:00"/>
    <x v="3"/>
    <s v="D"/>
    <x v="2"/>
    <x v="5"/>
    <x v="2"/>
    <x v="2"/>
    <x v="7"/>
    <x v="3"/>
    <x v="31"/>
    <n v="14"/>
    <x v="9"/>
    <x v="1"/>
  </r>
  <r>
    <n v="1489531"/>
    <x v="1"/>
    <s v="2/6/2018"/>
    <s v="03:20 PM"/>
    <s v="03:36 PM"/>
    <d v="1899-12-30T00:16:00"/>
    <x v="4"/>
    <s v="B"/>
    <x v="0"/>
    <x v="5"/>
    <x v="3"/>
    <x v="2"/>
    <x v="7"/>
    <x v="3"/>
    <x v="31"/>
    <n v="15"/>
    <x v="2"/>
    <x v="0"/>
  </r>
  <r>
    <n v="1489531"/>
    <x v="2"/>
    <s v="2/7/2018"/>
    <s v="09:30 AM"/>
    <s v="09:38 AM"/>
    <d v="1899-12-30T00:08:00"/>
    <x v="1"/>
    <s v="B"/>
    <x v="2"/>
    <x v="5"/>
    <x v="4"/>
    <x v="2"/>
    <x v="7"/>
    <x v="3"/>
    <x v="31"/>
    <n v="9"/>
    <x v="6"/>
    <x v="1"/>
  </r>
  <r>
    <n v="1494821"/>
    <x v="3"/>
    <s v="2/7/2018"/>
    <s v="02:43 PM"/>
    <s v="03:14 PM"/>
    <d v="1899-12-30T00:31:00"/>
    <x v="4"/>
    <s v="B"/>
    <x v="3"/>
    <x v="1"/>
    <x v="5"/>
    <x v="2"/>
    <x v="7"/>
    <x v="3"/>
    <x v="31"/>
    <n v="14"/>
    <x v="9"/>
    <x v="1"/>
  </r>
  <r>
    <n v="1489531"/>
    <x v="4"/>
    <s v="2/19/2018"/>
    <s v="02:36 PM"/>
    <s v="02:54 PM"/>
    <d v="1899-12-30T00:18:00"/>
    <x v="3"/>
    <s v="G"/>
    <x v="2"/>
    <x v="3"/>
    <x v="4"/>
    <x v="2"/>
    <x v="7"/>
    <x v="3"/>
    <x v="33"/>
    <n v="14"/>
    <x v="9"/>
    <x v="6"/>
  </r>
  <r>
    <n v="1489531"/>
    <x v="5"/>
    <s v="2/21/2018"/>
    <s v="05:49 PM"/>
    <s v="06:31 PM"/>
    <d v="1899-12-30T00:42:00"/>
    <x v="4"/>
    <s v="F"/>
    <x v="1"/>
    <x v="1"/>
    <x v="2"/>
    <x v="2"/>
    <x v="7"/>
    <x v="3"/>
    <x v="33"/>
    <n v="17"/>
    <x v="3"/>
    <x v="1"/>
  </r>
  <r>
    <n v="1484657"/>
    <x v="6"/>
    <s v="2/21/2018"/>
    <s v="08:09 AM"/>
    <d v="1899-12-30T08:39:00"/>
    <d v="1899-12-30T00:30:00"/>
    <x v="1"/>
    <s v="D"/>
    <x v="0"/>
    <x v="1"/>
    <x v="3"/>
    <x v="2"/>
    <x v="7"/>
    <x v="3"/>
    <x v="33"/>
    <n v="8"/>
    <x v="4"/>
    <x v="1"/>
  </r>
  <r>
    <n v="1484796"/>
    <x v="7"/>
    <s v="2/22/2018"/>
    <s v="02:47 PM"/>
    <s v="03:00 PM"/>
    <d v="1899-12-30T00:13:00"/>
    <x v="4"/>
    <s v="E"/>
    <x v="3"/>
    <x v="5"/>
    <x v="1"/>
    <x v="2"/>
    <x v="7"/>
    <x v="3"/>
    <x v="33"/>
    <n v="14"/>
    <x v="9"/>
    <x v="2"/>
  </r>
  <r>
    <n v="1484796"/>
    <x v="8"/>
    <s v="2/23/2018"/>
    <s v="10:57 AM"/>
    <s v="11:15 AM"/>
    <d v="1899-12-30T00:18:00"/>
    <x v="4"/>
    <s v="D"/>
    <x v="1"/>
    <x v="5"/>
    <x v="5"/>
    <x v="2"/>
    <x v="7"/>
    <x v="3"/>
    <x v="33"/>
    <n v="10"/>
    <x v="11"/>
    <x v="5"/>
  </r>
  <r>
    <n v="1483763"/>
    <x v="9"/>
    <s v="2/25/2018"/>
    <s v="01:21 PM"/>
    <s v="01:28 PM"/>
    <d v="1899-12-30T00:07:00"/>
    <x v="3"/>
    <s v="B"/>
    <x v="2"/>
    <x v="5"/>
    <x v="1"/>
    <x v="2"/>
    <x v="7"/>
    <x v="3"/>
    <x v="33"/>
    <n v="13"/>
    <x v="1"/>
    <x v="4"/>
  </r>
  <r>
    <n v="1484657"/>
    <x v="0"/>
    <s v="02/26/2018"/>
    <s v="08:36 AM"/>
    <s v="08:47 AM"/>
    <d v="1899-12-30T00:11:00"/>
    <x v="4"/>
    <s v="C"/>
    <x v="0"/>
    <x v="5"/>
    <x v="5"/>
    <x v="2"/>
    <x v="7"/>
    <x v="3"/>
    <x v="34"/>
    <n v="8"/>
    <x v="4"/>
    <x v="6"/>
  </r>
  <r>
    <n v="1484657"/>
    <x v="1"/>
    <s v="03/04/2018"/>
    <s v="07:49 AM"/>
    <s v="08:31 AM"/>
    <d v="1899-12-30T00:42:00"/>
    <x v="3"/>
    <s v="A"/>
    <x v="2"/>
    <x v="2"/>
    <x v="0"/>
    <x v="2"/>
    <x v="8"/>
    <x v="3"/>
    <x v="34"/>
    <n v="7"/>
    <x v="14"/>
    <x v="4"/>
  </r>
  <r>
    <n v="1484657"/>
    <x v="2"/>
    <s v="03/04/2018"/>
    <s v="07:20 PM"/>
    <s v="07:38 PM"/>
    <d v="1899-12-30T00:18:00"/>
    <x v="4"/>
    <s v="D"/>
    <x v="2"/>
    <x v="0"/>
    <x v="4"/>
    <x v="2"/>
    <x v="8"/>
    <x v="3"/>
    <x v="34"/>
    <n v="19"/>
    <x v="7"/>
    <x v="4"/>
  </r>
  <r>
    <n v="1486307"/>
    <x v="3"/>
    <s v="02/28/2018"/>
    <s v="11:03 AM"/>
    <s v="11:21 AM"/>
    <d v="1899-12-30T00:18:00"/>
    <x v="3"/>
    <s v="B"/>
    <x v="3"/>
    <x v="0"/>
    <x v="2"/>
    <x v="2"/>
    <x v="7"/>
    <x v="3"/>
    <x v="34"/>
    <n v="11"/>
    <x v="8"/>
    <x v="1"/>
  </r>
  <r>
    <n v="1505967"/>
    <x v="4"/>
    <s v="03/03/2018"/>
    <s v="02:58 PM"/>
    <s v="03:03 PM"/>
    <d v="1899-12-30T00:05:00"/>
    <x v="4"/>
    <s v="A"/>
    <x v="3"/>
    <x v="3"/>
    <x v="3"/>
    <x v="2"/>
    <x v="8"/>
    <x v="3"/>
    <x v="34"/>
    <n v="14"/>
    <x v="9"/>
    <x v="3"/>
  </r>
  <r>
    <n v="1489531"/>
    <x v="5"/>
    <s v="02/26/2018"/>
    <s v="06:38 PM"/>
    <s v="06:53 PM"/>
    <d v="1899-12-30T00:15:00"/>
    <x v="0"/>
    <s v="D"/>
    <x v="2"/>
    <x v="3"/>
    <x v="4"/>
    <x v="2"/>
    <x v="7"/>
    <x v="3"/>
    <x v="34"/>
    <n v="18"/>
    <x v="10"/>
    <x v="6"/>
  </r>
  <r>
    <n v="1489531"/>
    <x v="6"/>
    <s v="02/28/2018"/>
    <s v="11:31 AM"/>
    <s v="11:55 AM"/>
    <d v="1899-12-30T00:24:00"/>
    <x v="1"/>
    <s v="D"/>
    <x v="3"/>
    <x v="5"/>
    <x v="2"/>
    <x v="2"/>
    <x v="7"/>
    <x v="3"/>
    <x v="34"/>
    <n v="11"/>
    <x v="8"/>
    <x v="1"/>
  </r>
  <r>
    <n v="1489531"/>
    <x v="7"/>
    <s v="03/01/2018"/>
    <s v="01:19 PM"/>
    <s v="01:31 PM"/>
    <d v="1899-12-30T00:12:00"/>
    <x v="3"/>
    <s v="E"/>
    <x v="0"/>
    <x v="4"/>
    <x v="5"/>
    <x v="2"/>
    <x v="8"/>
    <x v="3"/>
    <x v="34"/>
    <n v="13"/>
    <x v="1"/>
    <x v="2"/>
  </r>
  <r>
    <n v="1489531"/>
    <x v="8"/>
    <s v="03/04/2018"/>
    <s v="03:54 PM"/>
    <s v="04:09 PM"/>
    <d v="1899-12-30T00:15:00"/>
    <x v="0"/>
    <s v="G"/>
    <x v="0"/>
    <x v="5"/>
    <x v="0"/>
    <x v="2"/>
    <x v="8"/>
    <x v="3"/>
    <x v="34"/>
    <n v="15"/>
    <x v="2"/>
    <x v="4"/>
  </r>
  <r>
    <n v="1518213"/>
    <x v="9"/>
    <s v="02/27/2018"/>
    <s v="09:29 AM"/>
    <s v="10:10 AM"/>
    <d v="1899-12-30T00:41:00"/>
    <x v="1"/>
    <s v="C"/>
    <x v="1"/>
    <x v="3"/>
    <x v="3"/>
    <x v="2"/>
    <x v="7"/>
    <x v="3"/>
    <x v="34"/>
    <n v="9"/>
    <x v="6"/>
    <x v="0"/>
  </r>
  <r>
    <n v="1494821"/>
    <x v="0"/>
    <s v="03/01/2018"/>
    <s v="01:18 PM"/>
    <s v="01:35 PM"/>
    <d v="1899-12-30T00:17:00"/>
    <x v="3"/>
    <s v="A"/>
    <x v="2"/>
    <x v="5"/>
    <x v="2"/>
    <x v="2"/>
    <x v="8"/>
    <x v="3"/>
    <x v="34"/>
    <n v="13"/>
    <x v="1"/>
    <x v="2"/>
  </r>
  <r>
    <n v="1483763"/>
    <x v="1"/>
    <s v="2/13/2018"/>
    <s v="04:30 PM"/>
    <s v="04:54 PM"/>
    <d v="1899-12-30T00:24:00"/>
    <x v="0"/>
    <s v="F"/>
    <x v="3"/>
    <x v="4"/>
    <x v="3"/>
    <x v="2"/>
    <x v="7"/>
    <x v="3"/>
    <x v="32"/>
    <n v="16"/>
    <x v="13"/>
    <x v="0"/>
  </r>
  <r>
    <n v="1484657"/>
    <x v="2"/>
    <s v="2/18/2018"/>
    <s v="05:58 PM"/>
    <s v="06:24 PM"/>
    <d v="1899-12-30T00:26:00"/>
    <x v="0"/>
    <s v="F"/>
    <x v="0"/>
    <x v="3"/>
    <x v="0"/>
    <x v="2"/>
    <x v="7"/>
    <x v="3"/>
    <x v="32"/>
    <n v="17"/>
    <x v="3"/>
    <x v="4"/>
  </r>
  <r>
    <n v="1484796"/>
    <x v="3"/>
    <s v="2/18/2018"/>
    <s v="09:27 AM"/>
    <s v="09:45 AM"/>
    <d v="1899-12-30T00:18:00"/>
    <x v="4"/>
    <s v="G"/>
    <x v="2"/>
    <x v="1"/>
    <x v="1"/>
    <x v="2"/>
    <x v="7"/>
    <x v="3"/>
    <x v="32"/>
    <n v="9"/>
    <x v="6"/>
    <x v="4"/>
  </r>
  <r>
    <n v="1494821"/>
    <x v="4"/>
    <s v="2/13/2018"/>
    <s v="12:03 PM"/>
    <s v="12:19 PM"/>
    <d v="1899-12-30T00:16:00"/>
    <x v="4"/>
    <s v="B"/>
    <x v="3"/>
    <x v="0"/>
    <x v="2"/>
    <x v="2"/>
    <x v="7"/>
    <x v="3"/>
    <x v="32"/>
    <n v="12"/>
    <x v="0"/>
    <x v="0"/>
  </r>
  <r>
    <n v="1494821"/>
    <x v="5"/>
    <s v="2/13/2018"/>
    <s v="06:36 PM"/>
    <s v="07:06 PM"/>
    <d v="1899-12-30T00:30:00"/>
    <x v="2"/>
    <s v="F"/>
    <x v="1"/>
    <x v="3"/>
    <x v="3"/>
    <x v="2"/>
    <x v="7"/>
    <x v="3"/>
    <x v="32"/>
    <n v="18"/>
    <x v="10"/>
    <x v="0"/>
  </r>
  <r>
    <n v="1494821"/>
    <x v="6"/>
    <s v="2/18/2018"/>
    <s v="12:33 PM"/>
    <s v="12:47 PM"/>
    <d v="1899-12-30T00:14:00"/>
    <x v="2"/>
    <s v="B"/>
    <x v="2"/>
    <x v="3"/>
    <x v="1"/>
    <x v="2"/>
    <x v="7"/>
    <x v="3"/>
    <x v="32"/>
    <n v="12"/>
    <x v="0"/>
    <x v="4"/>
  </r>
  <r>
    <n v="1527219"/>
    <x v="7"/>
    <s v="03/07/2018"/>
    <n v="0.44513888888888892"/>
    <n v="0.45208333333333334"/>
    <d v="1899-12-30T00:10:00"/>
    <x v="3"/>
    <s v="A"/>
    <x v="2"/>
    <x v="2"/>
    <x v="0"/>
    <x v="2"/>
    <x v="8"/>
    <x v="3"/>
    <x v="35"/>
    <n v="10"/>
    <x v="11"/>
    <x v="1"/>
  </r>
  <r>
    <n v="1489531"/>
    <x v="8"/>
    <s v="03/07/2018"/>
    <s v="03:07 PM"/>
    <s v="03:37 PM"/>
    <d v="1899-12-30T00:30:00"/>
    <x v="4"/>
    <s v="D"/>
    <x v="3"/>
    <x v="0"/>
    <x v="4"/>
    <x v="2"/>
    <x v="8"/>
    <x v="3"/>
    <x v="35"/>
    <n v="15"/>
    <x v="2"/>
    <x v="1"/>
  </r>
  <r>
    <n v="1489531"/>
    <x v="9"/>
    <s v="03/08/2018"/>
    <s v="03:05 PM"/>
    <s v="03:37 PM"/>
    <d v="1899-12-30T00:32:00"/>
    <x v="3"/>
    <s v="E"/>
    <x v="3"/>
    <x v="5"/>
    <x v="4"/>
    <x v="2"/>
    <x v="8"/>
    <x v="3"/>
    <x v="35"/>
    <n v="15"/>
    <x v="2"/>
    <x v="2"/>
  </r>
  <r>
    <n v="1488988"/>
    <x v="0"/>
    <s v="03/09/2018"/>
    <s v="02:13 PM"/>
    <s v="02:40 PM"/>
    <d v="1899-12-30T00:27:00"/>
    <x v="3"/>
    <s v="A"/>
    <x v="0"/>
    <x v="3"/>
    <x v="1"/>
    <x v="2"/>
    <x v="8"/>
    <x v="3"/>
    <x v="35"/>
    <n v="14"/>
    <x v="9"/>
    <x v="5"/>
  </r>
  <r>
    <n v="1488988"/>
    <x v="1"/>
    <s v="03/10/2018"/>
    <s v="02:28 PM"/>
    <s v="02:49 PM"/>
    <d v="1899-12-30T00:21:00"/>
    <x v="2"/>
    <s v="D"/>
    <x v="1"/>
    <x v="4"/>
    <x v="5"/>
    <x v="2"/>
    <x v="8"/>
    <x v="3"/>
    <x v="35"/>
    <n v="14"/>
    <x v="9"/>
    <x v="3"/>
  </r>
  <r>
    <n v="1517554"/>
    <x v="2"/>
    <s v="03/17/2018"/>
    <s v="11:27 AM"/>
    <s v="11:37 AM"/>
    <d v="1899-12-30T00:10:00"/>
    <x v="0"/>
    <s v="D"/>
    <x v="2"/>
    <x v="1"/>
    <x v="2"/>
    <x v="2"/>
    <x v="8"/>
    <x v="3"/>
    <x v="36"/>
    <n v="11"/>
    <x v="8"/>
    <x v="3"/>
  </r>
  <r>
    <n v="1487076"/>
    <x v="3"/>
    <s v="03/12/2018"/>
    <s v="11:21 AM"/>
    <s v="12:19 PM"/>
    <d v="1899-12-30T00:58:00"/>
    <x v="2"/>
    <s v="B"/>
    <x v="0"/>
    <x v="3"/>
    <x v="0"/>
    <x v="2"/>
    <x v="8"/>
    <x v="3"/>
    <x v="36"/>
    <n v="11"/>
    <x v="8"/>
    <x v="6"/>
  </r>
  <r>
    <n v="1488988"/>
    <x v="4"/>
    <s v="03/15/2018"/>
    <s v="04:56 PM"/>
    <s v="05:30 PM"/>
    <d v="1899-12-30T00:34:00"/>
    <x v="0"/>
    <s v="C"/>
    <x v="0"/>
    <x v="2"/>
    <x v="0"/>
    <x v="2"/>
    <x v="8"/>
    <x v="3"/>
    <x v="36"/>
    <n v="16"/>
    <x v="13"/>
    <x v="2"/>
  </r>
  <r>
    <n v="1489531"/>
    <x v="5"/>
    <s v="03/14/2018"/>
    <s v="10:54 AM"/>
    <s v="11:16 AM"/>
    <d v="1899-12-30T00:22:00"/>
    <x v="0"/>
    <s v="D"/>
    <x v="0"/>
    <x v="3"/>
    <x v="1"/>
    <x v="2"/>
    <x v="8"/>
    <x v="3"/>
    <x v="36"/>
    <n v="10"/>
    <x v="11"/>
    <x v="1"/>
  </r>
  <r>
    <n v="1489531"/>
    <x v="6"/>
    <s v="03/18/2018"/>
    <s v="03:56 PM"/>
    <s v="04:02 PM"/>
    <d v="1899-12-30T00:06:00"/>
    <x v="3"/>
    <s v="E"/>
    <x v="0"/>
    <x v="5"/>
    <x v="1"/>
    <x v="2"/>
    <x v="8"/>
    <x v="3"/>
    <x v="36"/>
    <n v="15"/>
    <x v="2"/>
    <x v="4"/>
  </r>
  <r>
    <n v="1494821"/>
    <x v="7"/>
    <s v="03/14/2018"/>
    <s v="12:29 PM"/>
    <s v="12:46 PM"/>
    <d v="1899-12-30T00:17:00"/>
    <x v="3"/>
    <s v="B"/>
    <x v="3"/>
    <x v="0"/>
    <x v="5"/>
    <x v="2"/>
    <x v="8"/>
    <x v="3"/>
    <x v="36"/>
    <n v="12"/>
    <x v="0"/>
    <x v="1"/>
  </r>
  <r>
    <n v="1494821"/>
    <x v="8"/>
    <s v="03/16/2018"/>
    <s v="06:07 PM"/>
    <s v="06:15 PM"/>
    <d v="1899-12-30T00:08:00"/>
    <x v="3"/>
    <s v="C"/>
    <x v="0"/>
    <x v="4"/>
    <x v="1"/>
    <x v="2"/>
    <x v="8"/>
    <x v="3"/>
    <x v="36"/>
    <n v="18"/>
    <x v="10"/>
    <x v="5"/>
  </r>
  <r>
    <n v="1527219"/>
    <x v="9"/>
    <s v="03/20/2018"/>
    <s v="01:10 PM"/>
    <s v="01:56 PM"/>
    <d v="1899-12-30T00:46:00"/>
    <x v="4"/>
    <s v="G"/>
    <x v="3"/>
    <x v="5"/>
    <x v="0"/>
    <x v="2"/>
    <x v="8"/>
    <x v="3"/>
    <x v="37"/>
    <n v="13"/>
    <x v="1"/>
    <x v="0"/>
  </r>
  <r>
    <n v="1488988"/>
    <x v="0"/>
    <s v="03/23/2018"/>
    <s v="09:56 AM"/>
    <s v="10:20 AM"/>
    <d v="1899-12-30T00:24:00"/>
    <x v="1"/>
    <s v="D"/>
    <x v="3"/>
    <x v="0"/>
    <x v="1"/>
    <x v="2"/>
    <x v="8"/>
    <x v="3"/>
    <x v="37"/>
    <n v="9"/>
    <x v="6"/>
    <x v="5"/>
  </r>
  <r>
    <n v="1484657"/>
    <x v="1"/>
    <s v="03/24/2018"/>
    <s v="06:57 PM"/>
    <s v="07:05 PM"/>
    <d v="1899-12-30T00:08:00"/>
    <x v="2"/>
    <s v="B"/>
    <x v="0"/>
    <x v="4"/>
    <x v="0"/>
    <x v="2"/>
    <x v="8"/>
    <x v="3"/>
    <x v="37"/>
    <n v="18"/>
    <x v="10"/>
    <x v="3"/>
  </r>
  <r>
    <n v="1484796"/>
    <x v="2"/>
    <s v="03/25/2018"/>
    <s v="12:38 PM"/>
    <s v="01:01 PM"/>
    <d v="1899-12-30T00:23:00"/>
    <x v="0"/>
    <s v="A"/>
    <x v="1"/>
    <x v="5"/>
    <x v="5"/>
    <x v="2"/>
    <x v="8"/>
    <x v="3"/>
    <x v="37"/>
    <n v="12"/>
    <x v="0"/>
    <x v="4"/>
  </r>
  <r>
    <n v="1483763"/>
    <x v="3"/>
    <s v="03/26/2018"/>
    <s v="06:12 PM"/>
    <s v="06:13 PM"/>
    <d v="1899-12-30T00:01:00"/>
    <x v="3"/>
    <s v="G"/>
    <x v="2"/>
    <x v="4"/>
    <x v="3"/>
    <x v="2"/>
    <x v="8"/>
    <x v="3"/>
    <x v="38"/>
    <n v="18"/>
    <x v="10"/>
    <x v="6"/>
  </r>
  <r>
    <n v="1483763"/>
    <x v="4"/>
    <s v="03/26/2018"/>
    <s v="06:16 PM"/>
    <s v="06:21 PM"/>
    <d v="1899-12-30T00:05:00"/>
    <x v="2"/>
    <s v="D"/>
    <x v="1"/>
    <x v="0"/>
    <x v="4"/>
    <x v="2"/>
    <x v="8"/>
    <x v="3"/>
    <x v="38"/>
    <n v="18"/>
    <x v="10"/>
    <x v="6"/>
  </r>
  <r>
    <n v="1517554"/>
    <x v="5"/>
    <s v="03/26/2018"/>
    <s v="05:39 PM"/>
    <s v="05:46 PM"/>
    <d v="1899-12-30T00:07:00"/>
    <x v="4"/>
    <s v="G"/>
    <x v="0"/>
    <x v="1"/>
    <x v="1"/>
    <x v="2"/>
    <x v="8"/>
    <x v="3"/>
    <x v="38"/>
    <n v="17"/>
    <x v="3"/>
    <x v="6"/>
  </r>
  <r>
    <n v="1517554"/>
    <x v="6"/>
    <s v="04/01/2018"/>
    <s v="06:15 PM"/>
    <s v="07:01 PM"/>
    <d v="1899-12-30T00:46:00"/>
    <x v="4"/>
    <s v="C"/>
    <x v="0"/>
    <x v="0"/>
    <x v="2"/>
    <x v="3"/>
    <x v="9"/>
    <x v="3"/>
    <x v="38"/>
    <n v="18"/>
    <x v="10"/>
    <x v="4"/>
  </r>
  <r>
    <n v="1527219"/>
    <x v="7"/>
    <s v="03/28/2018"/>
    <s v="10:31 AM"/>
    <s v="10:56 AM"/>
    <d v="1899-12-30T00:25:00"/>
    <x v="0"/>
    <s v="E"/>
    <x v="1"/>
    <x v="4"/>
    <x v="0"/>
    <x v="2"/>
    <x v="8"/>
    <x v="3"/>
    <x v="38"/>
    <n v="10"/>
    <x v="11"/>
    <x v="1"/>
  </r>
  <r>
    <n v="1527219"/>
    <x v="8"/>
    <s v="03/30/2018"/>
    <s v="04:30 PM"/>
    <s v="05:08 PM"/>
    <d v="1899-12-30T00:38:00"/>
    <x v="0"/>
    <s v="E"/>
    <x v="3"/>
    <x v="4"/>
    <x v="2"/>
    <x v="2"/>
    <x v="8"/>
    <x v="3"/>
    <x v="38"/>
    <n v="16"/>
    <x v="13"/>
    <x v="5"/>
  </r>
  <r>
    <n v="1487076"/>
    <x v="9"/>
    <s v="03/30/2018"/>
    <s v="07:03 PM"/>
    <s v="07:35 PM"/>
    <d v="1899-12-30T00:32:00"/>
    <x v="2"/>
    <s v="G"/>
    <x v="1"/>
    <x v="1"/>
    <x v="4"/>
    <x v="2"/>
    <x v="8"/>
    <x v="3"/>
    <x v="38"/>
    <n v="19"/>
    <x v="7"/>
    <x v="5"/>
  </r>
  <r>
    <n v="1488988"/>
    <x v="0"/>
    <s v="03/30/2018"/>
    <s v="01:08 PM"/>
    <s v="01:22 PM"/>
    <d v="1899-12-30T00:14:00"/>
    <x v="0"/>
    <s v="G"/>
    <x v="0"/>
    <x v="5"/>
    <x v="1"/>
    <x v="2"/>
    <x v="8"/>
    <x v="3"/>
    <x v="38"/>
    <n v="13"/>
    <x v="1"/>
    <x v="5"/>
  </r>
  <r>
    <n v="1489531"/>
    <x v="1"/>
    <s v="04/01/2018"/>
    <s v="03:16 PM"/>
    <s v="03:33 PM"/>
    <d v="1899-12-30T00:17:00"/>
    <x v="1"/>
    <s v="G"/>
    <x v="0"/>
    <x v="3"/>
    <x v="5"/>
    <x v="3"/>
    <x v="9"/>
    <x v="3"/>
    <x v="38"/>
    <n v="15"/>
    <x v="2"/>
    <x v="4"/>
  </r>
  <r>
    <n v="1489531"/>
    <x v="2"/>
    <s v="04/01/2018"/>
    <s v="07:04 PM"/>
    <s v="07:05 PM"/>
    <d v="1899-12-30T00:01:00"/>
    <x v="2"/>
    <s v="D"/>
    <x v="3"/>
    <x v="2"/>
    <x v="2"/>
    <x v="3"/>
    <x v="9"/>
    <x v="3"/>
    <x v="38"/>
    <n v="19"/>
    <x v="7"/>
    <x v="4"/>
  </r>
  <r>
    <n v="1489531"/>
    <x v="3"/>
    <s v="04/01/2018"/>
    <s v="07:05 PM"/>
    <s v="07:14 PM"/>
    <d v="1899-12-30T00:09:00"/>
    <x v="0"/>
    <s v="D"/>
    <x v="2"/>
    <x v="4"/>
    <x v="3"/>
    <x v="3"/>
    <x v="9"/>
    <x v="3"/>
    <x v="38"/>
    <n v="19"/>
    <x v="7"/>
    <x v="4"/>
  </r>
  <r>
    <n v="1494459"/>
    <x v="4"/>
    <s v="03/27/2018"/>
    <s v="11:08 AM"/>
    <s v="11:19 AM"/>
    <d v="1899-12-30T00:11:00"/>
    <x v="4"/>
    <s v="G"/>
    <x v="1"/>
    <x v="2"/>
    <x v="4"/>
    <x v="2"/>
    <x v="8"/>
    <x v="3"/>
    <x v="38"/>
    <n v="11"/>
    <x v="8"/>
    <x v="0"/>
  </r>
  <r>
    <n v="1494459"/>
    <x v="5"/>
    <s v="03/27/2018"/>
    <s v="04:09 PM"/>
    <s v="04:21 PM"/>
    <d v="1899-12-30T00:12:00"/>
    <x v="2"/>
    <s v="G"/>
    <x v="1"/>
    <x v="2"/>
    <x v="1"/>
    <x v="2"/>
    <x v="8"/>
    <x v="3"/>
    <x v="38"/>
    <n v="16"/>
    <x v="13"/>
    <x v="0"/>
  </r>
  <r>
    <n v="1494459"/>
    <x v="6"/>
    <s v="03/27/2018"/>
    <s v="04:57 PM"/>
    <s v="05:51 PM"/>
    <d v="1899-12-30T00:54:00"/>
    <x v="0"/>
    <s v="B"/>
    <x v="3"/>
    <x v="0"/>
    <x v="1"/>
    <x v="2"/>
    <x v="8"/>
    <x v="3"/>
    <x v="38"/>
    <n v="16"/>
    <x v="13"/>
    <x v="0"/>
  </r>
  <r>
    <n v="1518213"/>
    <x v="7"/>
    <s v="04/01/2018"/>
    <s v="01:58 PM"/>
    <s v="02:24 PM"/>
    <d v="1899-12-30T00:26:00"/>
    <x v="0"/>
    <s v="A"/>
    <x v="0"/>
    <x v="1"/>
    <x v="4"/>
    <x v="3"/>
    <x v="9"/>
    <x v="3"/>
    <x v="38"/>
    <n v="13"/>
    <x v="1"/>
    <x v="4"/>
  </r>
  <r>
    <n v="1527219"/>
    <x v="8"/>
    <s v="04/10/2018"/>
    <s v="08:31 AM"/>
    <s v="08:44 AM"/>
    <d v="1899-12-30T00:13:00"/>
    <x v="2"/>
    <s v="B"/>
    <x v="2"/>
    <x v="3"/>
    <x v="3"/>
    <x v="3"/>
    <x v="9"/>
    <x v="3"/>
    <x v="40"/>
    <n v="8"/>
    <x v="4"/>
    <x v="0"/>
  </r>
  <r>
    <n v="1489531"/>
    <x v="9"/>
    <s v="04/10/2018"/>
    <s v="08:53 AM"/>
    <s v="09:04 AM"/>
    <d v="1899-12-30T00:11:00"/>
    <x v="3"/>
    <s v="A"/>
    <x v="3"/>
    <x v="0"/>
    <x v="0"/>
    <x v="3"/>
    <x v="9"/>
    <x v="3"/>
    <x v="40"/>
    <n v="8"/>
    <x v="4"/>
    <x v="0"/>
  </r>
  <r>
    <n v="1489531"/>
    <x v="0"/>
    <s v="04/10/2018"/>
    <s v="03:48 PM"/>
    <s v="04:06 PM"/>
    <d v="1899-12-30T00:18:00"/>
    <x v="0"/>
    <s v="C"/>
    <x v="1"/>
    <x v="5"/>
    <x v="4"/>
    <x v="3"/>
    <x v="9"/>
    <x v="3"/>
    <x v="40"/>
    <n v="15"/>
    <x v="2"/>
    <x v="0"/>
  </r>
  <r>
    <n v="1488988"/>
    <x v="1"/>
    <s v="04/10/2018"/>
    <s v="07:14 PM"/>
    <s v="07:28 PM"/>
    <d v="1899-12-30T00:14:00"/>
    <x v="4"/>
    <s v="F"/>
    <x v="2"/>
    <x v="1"/>
    <x v="5"/>
    <x v="3"/>
    <x v="9"/>
    <x v="3"/>
    <x v="40"/>
    <n v="19"/>
    <x v="7"/>
    <x v="0"/>
  </r>
  <r>
    <n v="1483763"/>
    <x v="2"/>
    <s v="04/11/2018"/>
    <s v="04:12 PM"/>
    <s v="04:19 PM"/>
    <d v="1899-12-30T00:07:00"/>
    <x v="1"/>
    <s v="E"/>
    <x v="3"/>
    <x v="1"/>
    <x v="2"/>
    <x v="3"/>
    <x v="9"/>
    <x v="3"/>
    <x v="40"/>
    <n v="16"/>
    <x v="13"/>
    <x v="1"/>
  </r>
  <r>
    <n v="1506399"/>
    <x v="3"/>
    <s v="04/11/2018"/>
    <s v="05:30 PM"/>
    <s v="05:50 PM"/>
    <d v="1899-12-30T00:20:00"/>
    <x v="4"/>
    <s v="C"/>
    <x v="3"/>
    <x v="1"/>
    <x v="2"/>
    <x v="3"/>
    <x v="9"/>
    <x v="3"/>
    <x v="40"/>
    <n v="17"/>
    <x v="3"/>
    <x v="1"/>
  </r>
  <r>
    <n v="1491315"/>
    <x v="4"/>
    <s v="04/12/2018"/>
    <s v="03:39 PM"/>
    <s v="03:58 PM"/>
    <d v="1899-12-30T00:19:00"/>
    <x v="1"/>
    <s v="A"/>
    <x v="3"/>
    <x v="3"/>
    <x v="1"/>
    <x v="3"/>
    <x v="9"/>
    <x v="3"/>
    <x v="40"/>
    <n v="15"/>
    <x v="2"/>
    <x v="2"/>
  </r>
  <r>
    <n v="1488988"/>
    <x v="5"/>
    <s v="04/13/2018"/>
    <s v="04:05 PM"/>
    <s v="04:12 PM"/>
    <d v="1899-12-30T00:07:00"/>
    <x v="4"/>
    <s v="C"/>
    <x v="1"/>
    <x v="2"/>
    <x v="5"/>
    <x v="3"/>
    <x v="9"/>
    <x v="3"/>
    <x v="40"/>
    <n v="16"/>
    <x v="13"/>
    <x v="5"/>
  </r>
  <r>
    <n v="1489531"/>
    <x v="6"/>
    <s v="04/14/2018"/>
    <s v="11:58 AM"/>
    <s v="12:12 PM"/>
    <d v="1899-12-30T00:14:00"/>
    <x v="0"/>
    <s v="A"/>
    <x v="0"/>
    <x v="5"/>
    <x v="0"/>
    <x v="3"/>
    <x v="9"/>
    <x v="3"/>
    <x v="40"/>
    <n v="11"/>
    <x v="8"/>
    <x v="3"/>
  </r>
  <r>
    <n v="1484657"/>
    <x v="7"/>
    <s v="04/06/2018"/>
    <s v="08:09 AM"/>
    <s v="08:35 AM"/>
    <d v="1899-12-30T00:26:00"/>
    <x v="2"/>
    <s v="E"/>
    <x v="3"/>
    <x v="2"/>
    <x v="3"/>
    <x v="3"/>
    <x v="9"/>
    <x v="3"/>
    <x v="39"/>
    <n v="8"/>
    <x v="4"/>
    <x v="5"/>
  </r>
  <r>
    <n v="1484796"/>
    <x v="8"/>
    <s v="04/03/2018"/>
    <s v="07:19 AM"/>
    <s v="07:25 AM"/>
    <d v="1899-12-30T00:06:00"/>
    <x v="2"/>
    <s v="E"/>
    <x v="2"/>
    <x v="3"/>
    <x v="5"/>
    <x v="3"/>
    <x v="9"/>
    <x v="3"/>
    <x v="39"/>
    <n v="7"/>
    <x v="14"/>
    <x v="0"/>
  </r>
  <r>
    <n v="1484796"/>
    <x v="9"/>
    <s v="04/03/2018"/>
    <s v="08:28 AM"/>
    <s v="08:47 AM"/>
    <d v="1899-12-30T00:19:00"/>
    <x v="4"/>
    <s v="A"/>
    <x v="2"/>
    <x v="0"/>
    <x v="3"/>
    <x v="3"/>
    <x v="9"/>
    <x v="3"/>
    <x v="39"/>
    <n v="8"/>
    <x v="4"/>
    <x v="0"/>
  </r>
  <r>
    <n v="1484796"/>
    <x v="0"/>
    <s v="04/03/2018"/>
    <s v="08:58 AM"/>
    <s v="09:54 AM"/>
    <d v="1899-12-30T00:56:00"/>
    <x v="0"/>
    <s v="B"/>
    <x v="2"/>
    <x v="4"/>
    <x v="2"/>
    <x v="3"/>
    <x v="9"/>
    <x v="3"/>
    <x v="39"/>
    <n v="8"/>
    <x v="4"/>
    <x v="0"/>
  </r>
  <r>
    <n v="1484796"/>
    <x v="1"/>
    <s v="04/06/2018"/>
    <s v="06:39 PM"/>
    <s v="06:45 PM"/>
    <d v="1899-12-30T00:06:00"/>
    <x v="4"/>
    <s v="G"/>
    <x v="2"/>
    <x v="3"/>
    <x v="1"/>
    <x v="3"/>
    <x v="9"/>
    <x v="3"/>
    <x v="39"/>
    <n v="18"/>
    <x v="10"/>
    <x v="5"/>
  </r>
  <r>
    <n v="1517554"/>
    <x v="2"/>
    <s v="04/06/2018"/>
    <s v="04:58 PM"/>
    <s v="05:10 PM"/>
    <d v="1899-12-30T00:12:00"/>
    <x v="4"/>
    <s v="F"/>
    <x v="2"/>
    <x v="4"/>
    <x v="4"/>
    <x v="3"/>
    <x v="9"/>
    <x v="3"/>
    <x v="39"/>
    <n v="16"/>
    <x v="13"/>
    <x v="5"/>
  </r>
  <r>
    <n v="1489531"/>
    <x v="3"/>
    <s v="04/03/2018"/>
    <s v="01:04 PM"/>
    <s v="01:22 PM"/>
    <d v="1899-12-30T00:18:00"/>
    <x v="3"/>
    <s v="F"/>
    <x v="3"/>
    <x v="4"/>
    <x v="2"/>
    <x v="3"/>
    <x v="9"/>
    <x v="3"/>
    <x v="39"/>
    <n v="13"/>
    <x v="1"/>
    <x v="0"/>
  </r>
  <r>
    <n v="1489531"/>
    <x v="4"/>
    <s v="04/05/2018"/>
    <s v="07:15 PM"/>
    <s v="07:33 PM"/>
    <d v="1899-12-30T00:18:00"/>
    <x v="3"/>
    <s v="C"/>
    <x v="3"/>
    <x v="0"/>
    <x v="3"/>
    <x v="3"/>
    <x v="9"/>
    <x v="3"/>
    <x v="39"/>
    <n v="19"/>
    <x v="7"/>
    <x v="2"/>
  </r>
  <r>
    <n v="1489531"/>
    <x v="5"/>
    <s v="04/07/2018"/>
    <s v="11:53 AM"/>
    <s v="12:05 PM"/>
    <d v="1899-12-30T00:12:00"/>
    <x v="1"/>
    <s v="B"/>
    <x v="1"/>
    <x v="4"/>
    <x v="5"/>
    <x v="3"/>
    <x v="9"/>
    <x v="3"/>
    <x v="39"/>
    <n v="11"/>
    <x v="8"/>
    <x v="3"/>
  </r>
  <r>
    <n v="1489531"/>
    <x v="6"/>
    <s v="04/07/2018"/>
    <s v="06:59 PM"/>
    <s v="07:04 PM"/>
    <d v="1899-12-30T00:05:00"/>
    <x v="3"/>
    <s v="G"/>
    <x v="1"/>
    <x v="5"/>
    <x v="0"/>
    <x v="3"/>
    <x v="9"/>
    <x v="3"/>
    <x v="39"/>
    <n v="18"/>
    <x v="10"/>
    <x v="3"/>
  </r>
  <r>
    <n v="1489531"/>
    <x v="7"/>
    <s v="04/07/2018"/>
    <s v="07:05 PM"/>
    <s v="07:13 PM"/>
    <d v="1899-12-30T00:08:00"/>
    <x v="3"/>
    <s v="F"/>
    <x v="2"/>
    <x v="4"/>
    <x v="0"/>
    <x v="3"/>
    <x v="9"/>
    <x v="3"/>
    <x v="39"/>
    <n v="19"/>
    <x v="7"/>
    <x v="3"/>
  </r>
  <r>
    <n v="1491315"/>
    <x v="8"/>
    <s v="04/08/2018"/>
    <s v="08:08 PM"/>
    <s v="08:14 PM"/>
    <d v="1899-12-30T00:06:00"/>
    <x v="1"/>
    <s v="E"/>
    <x v="1"/>
    <x v="0"/>
    <x v="0"/>
    <x v="3"/>
    <x v="9"/>
    <x v="3"/>
    <x v="39"/>
    <n v="20"/>
    <x v="16"/>
    <x v="4"/>
  </r>
  <r>
    <n v="1491315"/>
    <x v="9"/>
    <s v="04/08/2018"/>
    <s v="08:15 PM"/>
    <s v="08:32 PM"/>
    <d v="1899-12-30T00:17:00"/>
    <x v="2"/>
    <s v="C"/>
    <x v="2"/>
    <x v="2"/>
    <x v="4"/>
    <x v="3"/>
    <x v="9"/>
    <x v="3"/>
    <x v="39"/>
    <n v="20"/>
    <x v="16"/>
    <x v="4"/>
  </r>
  <r>
    <n v="1492799"/>
    <x v="0"/>
    <s v="04/05/2018"/>
    <s v="05:17 PM"/>
    <s v="05:20 PM"/>
    <d v="1899-12-30T00:03:00"/>
    <x v="3"/>
    <s v="C"/>
    <x v="0"/>
    <x v="1"/>
    <x v="5"/>
    <x v="3"/>
    <x v="9"/>
    <x v="3"/>
    <x v="39"/>
    <n v="17"/>
    <x v="3"/>
    <x v="2"/>
  </r>
  <r>
    <n v="1494821"/>
    <x v="1"/>
    <s v="04/05/2018"/>
    <s v="04:45 PM"/>
    <s v="04:50 PM"/>
    <d v="1899-12-30T00:05:00"/>
    <x v="0"/>
    <s v="G"/>
    <x v="1"/>
    <x v="0"/>
    <x v="3"/>
    <x v="3"/>
    <x v="9"/>
    <x v="3"/>
    <x v="39"/>
    <n v="16"/>
    <x v="13"/>
    <x v="2"/>
  </r>
  <r>
    <n v="1483763"/>
    <x v="2"/>
    <s v="04/18/2018"/>
    <s v="03:51 PM"/>
    <s v="04:04 PM"/>
    <d v="1899-12-30T00:13:00"/>
    <x v="1"/>
    <s v="F"/>
    <x v="1"/>
    <x v="1"/>
    <x v="0"/>
    <x v="3"/>
    <x v="9"/>
    <x v="3"/>
    <x v="41"/>
    <n v="15"/>
    <x v="2"/>
    <x v="1"/>
  </r>
  <r>
    <n v="1484796"/>
    <x v="3"/>
    <s v="04/18/2018"/>
    <s v="09:18 AM"/>
    <s v="09:35 AM"/>
    <d v="1899-12-30T00:17:00"/>
    <x v="0"/>
    <s v="A"/>
    <x v="1"/>
    <x v="4"/>
    <x v="5"/>
    <x v="3"/>
    <x v="9"/>
    <x v="3"/>
    <x v="41"/>
    <n v="9"/>
    <x v="6"/>
    <x v="1"/>
  </r>
  <r>
    <n v="1485210"/>
    <x v="4"/>
    <s v="04/21/2018"/>
    <s v="03:00 PM"/>
    <s v="03:10 PM"/>
    <d v="1899-12-30T00:10:00"/>
    <x v="0"/>
    <s v="F"/>
    <x v="3"/>
    <x v="2"/>
    <x v="0"/>
    <x v="3"/>
    <x v="9"/>
    <x v="3"/>
    <x v="41"/>
    <n v="15"/>
    <x v="2"/>
    <x v="3"/>
  </r>
  <r>
    <n v="1527219"/>
    <x v="5"/>
    <s v="04/22/2018"/>
    <s v="12:09 PM"/>
    <s v="12:44 PM"/>
    <d v="1899-12-30T00:35:00"/>
    <x v="1"/>
    <s v="B"/>
    <x v="3"/>
    <x v="5"/>
    <x v="5"/>
    <x v="3"/>
    <x v="9"/>
    <x v="3"/>
    <x v="41"/>
    <n v="12"/>
    <x v="0"/>
    <x v="4"/>
  </r>
  <r>
    <n v="1532011"/>
    <x v="6"/>
    <s v="04/19/2018"/>
    <s v="11:58 AM"/>
    <s v="12:05 PM"/>
    <d v="1899-12-30T00:07:00"/>
    <x v="1"/>
    <s v="G"/>
    <x v="2"/>
    <x v="5"/>
    <x v="5"/>
    <x v="3"/>
    <x v="9"/>
    <x v="3"/>
    <x v="41"/>
    <n v="11"/>
    <x v="8"/>
    <x v="2"/>
  </r>
  <r>
    <n v="1488988"/>
    <x v="7"/>
    <s v="04/16/2018"/>
    <s v="11:07 AM"/>
    <s v="11:29 AM"/>
    <d v="1899-12-30T00:22:00"/>
    <x v="2"/>
    <s v="A"/>
    <x v="0"/>
    <x v="3"/>
    <x v="5"/>
    <x v="3"/>
    <x v="9"/>
    <x v="3"/>
    <x v="41"/>
    <n v="11"/>
    <x v="8"/>
    <x v="6"/>
  </r>
  <r>
    <n v="1489531"/>
    <x v="8"/>
    <s v="04/18/2018"/>
    <s v="10:57 AM"/>
    <s v="11:25 AM"/>
    <d v="1899-12-30T00:28:00"/>
    <x v="4"/>
    <s v="A"/>
    <x v="2"/>
    <x v="5"/>
    <x v="5"/>
    <x v="3"/>
    <x v="9"/>
    <x v="3"/>
    <x v="41"/>
    <n v="10"/>
    <x v="11"/>
    <x v="1"/>
  </r>
  <r>
    <n v="1489531"/>
    <x v="9"/>
    <s v="04/18/2018"/>
    <s v="03:53 PM"/>
    <s v="03:55 PM"/>
    <d v="1899-12-30T00:02:00"/>
    <x v="2"/>
    <s v="F"/>
    <x v="3"/>
    <x v="4"/>
    <x v="2"/>
    <x v="3"/>
    <x v="9"/>
    <x v="3"/>
    <x v="41"/>
    <n v="1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P2:Q10" firstHeaderRow="1" firstDataRow="1" firstDataCol="1"/>
  <pivotFields count="18">
    <pivotField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showAll="0"/>
    <pivotField showAll="0"/>
    <pivotField showAll="0"/>
    <pivotField showAll="0"/>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showAll="0">
      <items count="13">
        <item h="1" x="6"/>
        <item h="1" x="7"/>
        <item x="8"/>
        <item h="1" x="9"/>
        <item h="1" x="10"/>
        <item h="1" x="11"/>
        <item h="1" x="0"/>
        <item h="1" x="1"/>
        <item h="1" x="2"/>
        <item h="1" x="3"/>
        <item h="1" x="4"/>
        <item h="1" x="5"/>
        <item t="default"/>
      </items>
    </pivotField>
    <pivotField showAll="0">
      <items count="5">
        <item h="1" x="0"/>
        <item h="1" x="1"/>
        <item h="1" x="2"/>
        <item x="3"/>
        <item t="default"/>
      </items>
    </pivotField>
    <pivotField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axis="axisRow" dataField="1" showAll="0">
      <items count="8">
        <item x="4"/>
        <item x="6"/>
        <item x="0"/>
        <item x="1"/>
        <item x="2"/>
        <item x="5"/>
        <item x="3"/>
        <item t="default"/>
      </items>
    </pivotField>
  </pivotFields>
  <rowFields count="1">
    <field x="17"/>
  </rowFields>
  <rowItems count="8">
    <i>
      <x/>
    </i>
    <i>
      <x v="1"/>
    </i>
    <i>
      <x v="2"/>
    </i>
    <i>
      <x v="3"/>
    </i>
    <i>
      <x v="4"/>
    </i>
    <i>
      <x v="5"/>
    </i>
    <i>
      <x v="6"/>
    </i>
    <i t="grand">
      <x/>
    </i>
  </rowItems>
  <colItems count="1">
    <i/>
  </colItems>
  <dataFields count="1">
    <dataField name="Count of Weekday" fld="1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M2:N15" firstHeaderRow="1" firstDataRow="1" firstDataCol="1"/>
  <pivotFields count="18">
    <pivotField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showAll="0"/>
    <pivotField showAll="0"/>
    <pivotField showAll="0"/>
    <pivotField showAll="0"/>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showAll="0">
      <items count="13">
        <item h="1" x="6"/>
        <item h="1" x="7"/>
        <item x="8"/>
        <item h="1" x="9"/>
        <item h="1" x="10"/>
        <item h="1" x="11"/>
        <item h="1" x="0"/>
        <item h="1" x="1"/>
        <item h="1" x="2"/>
        <item h="1" x="3"/>
        <item h="1" x="4"/>
        <item h="1" x="5"/>
        <item t="default"/>
      </items>
    </pivotField>
    <pivotField showAll="0">
      <items count="5">
        <item h="1" x="0"/>
        <item h="1" x="1"/>
        <item h="1" x="2"/>
        <item x="3"/>
        <item t="default"/>
      </items>
    </pivotField>
    <pivotField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Row" dataField="1" showAll="0">
      <items count="25">
        <item x="21"/>
        <item x="14"/>
        <item x="4"/>
        <item x="6"/>
        <item x="11"/>
        <item x="19"/>
        <item x="17"/>
        <item x="8"/>
        <item x="0"/>
        <item x="22"/>
        <item x="1"/>
        <item x="9"/>
        <item x="2"/>
        <item x="12"/>
        <item x="13"/>
        <item x="18"/>
        <item x="3"/>
        <item x="10"/>
        <item x="7"/>
        <item x="16"/>
        <item x="5"/>
        <item x="23"/>
        <item x="20"/>
        <item x="15"/>
        <item t="default"/>
      </items>
    </pivotField>
    <pivotField showAll="0"/>
  </pivotFields>
  <rowFields count="1">
    <field x="16"/>
  </rowFields>
  <rowItems count="13">
    <i>
      <x v="1"/>
    </i>
    <i>
      <x v="3"/>
    </i>
    <i>
      <x v="4"/>
    </i>
    <i>
      <x v="7"/>
    </i>
    <i>
      <x v="8"/>
    </i>
    <i>
      <x v="10"/>
    </i>
    <i>
      <x v="11"/>
    </i>
    <i>
      <x v="12"/>
    </i>
    <i>
      <x v="14"/>
    </i>
    <i>
      <x v="16"/>
    </i>
    <i>
      <x v="17"/>
    </i>
    <i>
      <x v="18"/>
    </i>
    <i t="grand">
      <x/>
    </i>
  </rowItems>
  <colItems count="1">
    <i/>
  </colItems>
  <dataFields count="1">
    <dataField name="Count of Hour Range"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D2:E9" firstHeaderRow="1" firstDataRow="1" firstDataCol="1"/>
  <pivotFields count="18">
    <pivotField dataField="1"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showAll="0"/>
    <pivotField showAll="0"/>
    <pivotField showAll="0"/>
    <pivotField showAll="0"/>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showAll="0">
      <items count="13">
        <item h="1" x="6"/>
        <item h="1" x="7"/>
        <item x="8"/>
        <item h="1" x="9"/>
        <item h="1" x="10"/>
        <item h="1" x="11"/>
        <item h="1" x="0"/>
        <item h="1" x="1"/>
        <item h="1" x="2"/>
        <item h="1" x="3"/>
        <item h="1" x="4"/>
        <item h="1" x="5"/>
        <item t="default"/>
      </items>
    </pivotField>
    <pivotField axis="axisRow" showAll="0">
      <items count="5">
        <item h="1" x="0"/>
        <item h="1" x="1"/>
        <item h="1" x="2"/>
        <item x="3"/>
        <item t="default"/>
      </items>
    </pivotField>
    <pivotField axis="axisRow"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s>
  <rowFields count="2">
    <field x="13"/>
    <field x="14"/>
  </rowFields>
  <rowItems count="7">
    <i>
      <x v="3"/>
    </i>
    <i r="1">
      <x v="8"/>
    </i>
    <i r="1">
      <x v="9"/>
    </i>
    <i r="1">
      <x v="10"/>
    </i>
    <i r="1">
      <x v="11"/>
    </i>
    <i r="1">
      <x v="12"/>
    </i>
    <i t="grand">
      <x/>
    </i>
  </rowItems>
  <colItems count="1">
    <i/>
  </colItems>
  <dataFields count="1">
    <dataField name="Count of #"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G2:H8" firstHeaderRow="1" firstDataRow="1" firstDataCol="1"/>
  <pivotFields count="18">
    <pivotField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axis="axisRow" dataField="1" showAll="0">
      <items count="35">
        <item m="1" x="8"/>
        <item m="1" x="10"/>
        <item m="1" x="12"/>
        <item m="1" x="33"/>
        <item m="1" x="27"/>
        <item m="1" x="30"/>
        <item m="1" x="20"/>
        <item m="1" x="19"/>
        <item m="1" x="22"/>
        <item m="1" x="11"/>
        <item m="1" x="18"/>
        <item m="1" x="9"/>
        <item m="1" x="5"/>
        <item m="1" x="13"/>
        <item m="1" x="25"/>
        <item m="1" x="28"/>
        <item m="1" x="32"/>
        <item m="1" x="26"/>
        <item m="1" x="17"/>
        <item m="1" x="23"/>
        <item m="1" x="24"/>
        <item m="1" x="31"/>
        <item m="1" x="14"/>
        <item m="1" x="29"/>
        <item m="1" x="6"/>
        <item m="1" x="7"/>
        <item m="1" x="21"/>
        <item m="1" x="15"/>
        <item m="1" x="16"/>
        <item x="3"/>
        <item x="1"/>
        <item x="0"/>
        <item x="4"/>
        <item x="2"/>
        <item t="default"/>
      </items>
    </pivotField>
    <pivotField showAll="0"/>
    <pivotField showAll="0"/>
    <pivotField showAll="0"/>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showAll="0">
      <items count="13">
        <item h="1" x="6"/>
        <item h="1" x="7"/>
        <item x="8"/>
        <item h="1" x="9"/>
        <item h="1" x="10"/>
        <item h="1" x="11"/>
        <item h="1" x="0"/>
        <item h="1" x="1"/>
        <item h="1" x="2"/>
        <item h="1" x="3"/>
        <item h="1" x="4"/>
        <item h="1" x="5"/>
        <item t="default"/>
      </items>
    </pivotField>
    <pivotField showAll="0">
      <items count="5">
        <item h="1" x="0"/>
        <item h="1" x="1"/>
        <item h="1" x="2"/>
        <item x="3"/>
        <item t="default"/>
      </items>
    </pivotField>
    <pivotField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s>
  <rowFields count="1">
    <field x="6"/>
  </rowFields>
  <rowItems count="6">
    <i>
      <x v="29"/>
    </i>
    <i>
      <x v="30"/>
    </i>
    <i>
      <x v="31"/>
    </i>
    <i>
      <x v="32"/>
    </i>
    <i>
      <x v="33"/>
    </i>
    <i t="grand">
      <x/>
    </i>
  </rowItems>
  <colItems count="1">
    <i/>
  </colItems>
  <dataFields count="1">
    <dataField name="Count of Location"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B5" firstHeaderRow="1" firstDataRow="1" firstDataCol="1"/>
  <pivotFields count="18">
    <pivotField dataField="1"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showAll="0"/>
    <pivotField showAll="0"/>
    <pivotField showAll="0"/>
    <pivotField showAll="0"/>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axis="axisRow" showAll="0">
      <items count="13">
        <item h="1" x="6"/>
        <item h="1" x="7"/>
        <item x="8"/>
        <item h="1" x="9"/>
        <item h="1" x="10"/>
        <item h="1" x="11"/>
        <item h="1" x="0"/>
        <item h="1" x="1"/>
        <item h="1" x="2"/>
        <item h="1" x="3"/>
        <item h="1" x="4"/>
        <item h="1" x="5"/>
        <item t="default"/>
      </items>
    </pivotField>
    <pivotField axis="axisRow" showAll="0">
      <items count="5">
        <item h="1" x="0"/>
        <item h="1" x="1"/>
        <item h="1" x="2"/>
        <item x="3"/>
        <item t="default"/>
      </items>
    </pivotField>
    <pivotField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s>
  <rowFields count="2">
    <field x="13"/>
    <field x="12"/>
  </rowFields>
  <rowItems count="3">
    <i>
      <x v="3"/>
    </i>
    <i r="1">
      <x v="2"/>
    </i>
    <i t="grand">
      <x/>
    </i>
  </rowItems>
  <colItems count="1">
    <i/>
  </colItems>
  <dataFields count="1">
    <dataField name="Count of #"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S2:T9" firstHeaderRow="1" firstDataRow="1" firstDataCol="1"/>
  <pivotFields count="18">
    <pivotField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showAll="0"/>
    <pivotField showAll="0"/>
    <pivotField showAll="0"/>
    <pivotField axis="axisRow" dataField="1" showAll="0">
      <items count="25">
        <item m="1" x="13"/>
        <item m="1" x="18"/>
        <item m="1" x="9"/>
        <item m="1" x="10"/>
        <item m="1" x="6"/>
        <item m="1" x="22"/>
        <item m="1" x="12"/>
        <item m="1" x="14"/>
        <item m="1" x="23"/>
        <item m="1" x="15"/>
        <item m="1" x="21"/>
        <item m="1" x="16"/>
        <item m="1" x="7"/>
        <item m="1" x="8"/>
        <item m="1" x="19"/>
        <item m="1" x="17"/>
        <item m="1" x="20"/>
        <item m="1" x="11"/>
        <item x="0"/>
        <item x="4"/>
        <item x="1"/>
        <item x="5"/>
        <item x="2"/>
        <item x="3"/>
        <item t="default"/>
      </items>
    </pivotField>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showAll="0">
      <items count="13">
        <item h="1" x="6"/>
        <item h="1" x="7"/>
        <item x="8"/>
        <item h="1" x="9"/>
        <item h="1" x="10"/>
        <item h="1" x="11"/>
        <item h="1" x="0"/>
        <item h="1" x="1"/>
        <item h="1" x="2"/>
        <item h="1" x="3"/>
        <item h="1" x="4"/>
        <item h="1" x="5"/>
        <item t="default"/>
      </items>
    </pivotField>
    <pivotField showAll="0">
      <items count="5">
        <item h="1" x="0"/>
        <item h="1" x="1"/>
        <item h="1" x="2"/>
        <item x="3"/>
        <item t="default"/>
      </items>
    </pivotField>
    <pivotField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s>
  <rowFields count="1">
    <field x="9"/>
  </rowFields>
  <rowItems count="7">
    <i>
      <x v="18"/>
    </i>
    <i>
      <x v="19"/>
    </i>
    <i>
      <x v="20"/>
    </i>
    <i>
      <x v="21"/>
    </i>
    <i>
      <x v="22"/>
    </i>
    <i>
      <x v="23"/>
    </i>
    <i t="grand">
      <x/>
    </i>
  </rowItems>
  <colItems count="1">
    <i/>
  </colItems>
  <dataFields count="1">
    <dataField name="Count of Cause" fld="9"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J2:K7" firstHeaderRow="1" firstDataRow="1" firstDataCol="1"/>
  <pivotFields count="18">
    <pivotField showAll="0"/>
    <pivotField showAll="0">
      <items count="157">
        <item m="1" x="151"/>
        <item m="1" x="124"/>
        <item m="1" x="143"/>
        <item m="1" x="98"/>
        <item m="1" x="68"/>
        <item m="1" x="106"/>
        <item m="1" x="51"/>
        <item m="1" x="117"/>
        <item m="1" x="141"/>
        <item m="1" x="120"/>
        <item m="1" x="114"/>
        <item m="1" x="23"/>
        <item m="1" x="72"/>
        <item m="1" x="22"/>
        <item m="1" x="52"/>
        <item m="1" x="46"/>
        <item m="1" x="127"/>
        <item m="1" x="74"/>
        <item m="1" x="25"/>
        <item m="1" x="58"/>
        <item m="1" x="137"/>
        <item m="1" x="146"/>
        <item m="1" x="84"/>
        <item m="1" x="131"/>
        <item m="1" x="101"/>
        <item m="1" x="14"/>
        <item m="1" x="80"/>
        <item m="1" x="148"/>
        <item x="0"/>
        <item x="9"/>
        <item x="1"/>
        <item x="2"/>
        <item x="3"/>
        <item x="4"/>
        <item x="5"/>
        <item x="6"/>
        <item x="7"/>
        <item x="8"/>
        <item m="1" x="94"/>
        <item m="1" x="111"/>
        <item m="1" x="50"/>
        <item m="1" x="37"/>
        <item m="1" x="142"/>
        <item m="1" x="121"/>
        <item m="1" x="13"/>
        <item m="1" x="75"/>
        <item m="1" x="30"/>
        <item m="1" x="122"/>
        <item m="1" x="49"/>
        <item m="1" x="150"/>
        <item m="1" x="61"/>
        <item m="1" x="67"/>
        <item m="1" x="139"/>
        <item m="1" x="20"/>
        <item m="1" x="91"/>
        <item m="1" x="123"/>
        <item m="1" x="90"/>
        <item m="1" x="47"/>
        <item m="1" x="79"/>
        <item m="1" x="55"/>
        <item m="1" x="118"/>
        <item m="1" x="19"/>
        <item m="1" x="152"/>
        <item m="1" x="135"/>
        <item m="1" x="28"/>
        <item m="1" x="48"/>
        <item m="1" x="40"/>
        <item m="1" x="95"/>
        <item m="1" x="129"/>
        <item m="1" x="113"/>
        <item m="1" x="126"/>
        <item m="1" x="57"/>
        <item m="1" x="100"/>
        <item m="1" x="12"/>
        <item m="1" x="34"/>
        <item m="1" x="66"/>
        <item m="1" x="134"/>
        <item m="1" x="112"/>
        <item m="1" x="26"/>
        <item m="1" x="102"/>
        <item m="1" x="88"/>
        <item m="1" x="108"/>
        <item m="1" x="31"/>
        <item m="1" x="110"/>
        <item m="1" x="89"/>
        <item m="1" x="93"/>
        <item m="1" x="82"/>
        <item m="1" x="53"/>
        <item m="1" x="85"/>
        <item m="1" x="130"/>
        <item m="1" x="76"/>
        <item m="1" x="144"/>
        <item m="1" x="138"/>
        <item m="1" x="24"/>
        <item m="1" x="125"/>
        <item m="1" x="96"/>
        <item m="1" x="153"/>
        <item m="1" x="54"/>
        <item m="1" x="155"/>
        <item m="1" x="145"/>
        <item m="1" x="41"/>
        <item m="1" x="92"/>
        <item m="1" x="77"/>
        <item m="1" x="62"/>
        <item m="1" x="81"/>
        <item m="1" x="33"/>
        <item m="1" x="27"/>
        <item m="1" x="42"/>
        <item m="1" x="73"/>
        <item m="1" x="35"/>
        <item m="1" x="103"/>
        <item m="1" x="59"/>
        <item m="1" x="133"/>
        <item m="1" x="119"/>
        <item m="1" x="21"/>
        <item m="1" x="116"/>
        <item m="1" x="132"/>
        <item m="1" x="38"/>
        <item m="1" x="154"/>
        <item m="1" x="56"/>
        <item m="1" x="16"/>
        <item m="1" x="63"/>
        <item m="1" x="83"/>
        <item m="1" x="43"/>
        <item m="1" x="44"/>
        <item m="1" x="86"/>
        <item m="1" x="17"/>
        <item m="1" x="78"/>
        <item m="1" x="115"/>
        <item m="1" x="136"/>
        <item m="1" x="39"/>
        <item m="1" x="128"/>
        <item m="1" x="64"/>
        <item m="1" x="104"/>
        <item m="1" x="87"/>
        <item m="1" x="99"/>
        <item m="1" x="29"/>
        <item m="1" x="105"/>
        <item m="1" x="18"/>
        <item m="1" x="149"/>
        <item m="1" x="70"/>
        <item m="1" x="36"/>
        <item m="1" x="69"/>
        <item m="1" x="45"/>
        <item m="1" x="97"/>
        <item m="1" x="107"/>
        <item m="1" x="60"/>
        <item m="1" x="65"/>
        <item m="1" x="147"/>
        <item m="1" x="71"/>
        <item m="1" x="32"/>
        <item m="1" x="11"/>
        <item m="1" x="109"/>
        <item m="1" x="15"/>
        <item m="1" x="10"/>
        <item m="1" x="140"/>
        <item t="default"/>
      </items>
    </pivotField>
    <pivotField showAll="0"/>
    <pivotField showAll="0"/>
    <pivotField showAll="0"/>
    <pivotField numFmtId="167" showAll="0"/>
    <pivotField showAll="0"/>
    <pivotField showAll="0"/>
    <pivotField axis="axisRow" dataField="1" showAll="0">
      <items count="20">
        <item m="1" x="13"/>
        <item m="1" x="15"/>
        <item m="1" x="9"/>
        <item m="1" x="10"/>
        <item m="1" x="14"/>
        <item m="1" x="5"/>
        <item m="1" x="18"/>
        <item m="1" x="7"/>
        <item m="1" x="8"/>
        <item m="1" x="11"/>
        <item m="1" x="6"/>
        <item m="1" x="16"/>
        <item m="1" x="12"/>
        <item m="1" x="17"/>
        <item m="1" x="4"/>
        <item x="1"/>
        <item x="0"/>
        <item x="2"/>
        <item x="3"/>
        <item t="default"/>
      </items>
    </pivotField>
    <pivotField showAll="0"/>
    <pivotField showAll="0">
      <items count="24">
        <item m="1" x="6"/>
        <item x="0"/>
        <item m="1" x="11"/>
        <item m="1" x="10"/>
        <item m="1" x="22"/>
        <item m="1" x="9"/>
        <item m="1" x="20"/>
        <item x="1"/>
        <item x="2"/>
        <item x="4"/>
        <item m="1" x="16"/>
        <item m="1" x="15"/>
        <item m="1" x="12"/>
        <item m="1" x="8"/>
        <item m="1" x="17"/>
        <item m="1" x="13"/>
        <item x="5"/>
        <item m="1" x="7"/>
        <item m="1" x="21"/>
        <item x="3"/>
        <item m="1" x="19"/>
        <item m="1" x="14"/>
        <item m="1" x="18"/>
        <item t="default"/>
      </items>
    </pivotField>
    <pivotField showAll="0">
      <items count="5">
        <item x="0"/>
        <item x="1"/>
        <item x="2"/>
        <item x="3"/>
        <item t="default"/>
      </items>
    </pivotField>
    <pivotField showAll="0">
      <items count="13">
        <item h="1" x="6"/>
        <item h="1" x="7"/>
        <item x="8"/>
        <item h="1" x="9"/>
        <item h="1" x="10"/>
        <item h="1" x="11"/>
        <item h="1" x="0"/>
        <item h="1" x="1"/>
        <item h="1" x="2"/>
        <item h="1" x="3"/>
        <item h="1" x="4"/>
        <item h="1" x="5"/>
        <item t="default"/>
      </items>
    </pivotField>
    <pivotField showAll="0">
      <items count="5">
        <item h="1" x="0"/>
        <item h="1" x="1"/>
        <item h="1" x="2"/>
        <item x="3"/>
        <item t="default"/>
      </items>
    </pivotField>
    <pivotField showAll="0">
      <items count="54">
        <item x="27"/>
        <item x="28"/>
        <item x="29"/>
        <item x="30"/>
        <item x="52"/>
        <item x="31"/>
        <item x="32"/>
        <item x="33"/>
        <item x="34"/>
        <item x="35"/>
        <item x="36"/>
        <item x="37"/>
        <item x="38"/>
        <item x="39"/>
        <item x="40"/>
        <item x="41"/>
        <item x="42"/>
        <item x="43"/>
        <item x="44"/>
        <item x="45"/>
        <item x="46"/>
        <item x="47"/>
        <item x="48"/>
        <item x="49"/>
        <item x="50"/>
        <item x="51"/>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s>
  <rowFields count="1">
    <field x="8"/>
  </rowFields>
  <rowItems count="5">
    <i>
      <x v="15"/>
    </i>
    <i>
      <x v="16"/>
    </i>
    <i>
      <x v="17"/>
    </i>
    <i>
      <x v="18"/>
    </i>
    <i t="grand">
      <x/>
    </i>
  </rowItems>
  <colItems count="1">
    <i/>
  </colItems>
  <dataFields count="1">
    <dataField name="Count of Reason" fld="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4">
        <i x="0"/>
        <i x="1"/>
        <i x="2"/>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00000000-0013-0000-FFFF-FFFF02000000}" sourceName="Month2">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12">
        <i x="6"/>
        <i x="7"/>
        <i x="8" s="1"/>
        <i x="9"/>
        <i x="0"/>
        <i x="1"/>
        <i x="2"/>
        <i x="3"/>
        <i x="4"/>
        <i x="5"/>
        <i x="10" nd="1"/>
        <i x="1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0000000-0013-0000-FFFF-FFFF03000000}" sourceName="Week">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53">
        <i x="34" s="1"/>
        <i x="35" s="1"/>
        <i x="36" s="1"/>
        <i x="37" s="1"/>
        <i x="38" s="1"/>
        <i x="27" s="1" nd="1"/>
        <i x="28" s="1" nd="1"/>
        <i x="29" s="1" nd="1"/>
        <i x="30" s="1" nd="1"/>
        <i x="52" s="1" nd="1"/>
        <i x="31" s="1" nd="1"/>
        <i x="32" s="1" nd="1"/>
        <i x="33" s="1" nd="1"/>
        <i x="39" s="1" nd="1"/>
        <i x="40" s="1" nd="1"/>
        <i x="41" s="1" nd="1"/>
        <i x="42" s="1" nd="1"/>
        <i x="43" s="1" nd="1"/>
        <i x="44" s="1" nd="1"/>
        <i x="45" s="1" nd="1"/>
        <i x="46" s="1" nd="1"/>
        <i x="47" s="1" nd="1"/>
        <i x="48" s="1" nd="1"/>
        <i x="49" s="1" nd="1"/>
        <i x="50" s="1" nd="1"/>
        <i x="51" s="1" nd="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4000000}" sourceName="Nam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156">
        <i x="0" s="1"/>
        <i x="9" s="1"/>
        <i x="1" s="1"/>
        <i x="2" s="1"/>
        <i x="3" s="1"/>
        <i x="4" s="1"/>
        <i x="5" s="1"/>
        <i x="6" s="1"/>
        <i x="7" s="1"/>
        <i x="8" s="1"/>
        <i x="151" s="1" nd="1"/>
        <i x="124" s="1" nd="1"/>
        <i x="143" s="1" nd="1"/>
        <i x="98" s="1" nd="1"/>
        <i x="68" s="1" nd="1"/>
        <i x="106" s="1" nd="1"/>
        <i x="51" s="1" nd="1"/>
        <i x="117" s="1" nd="1"/>
        <i x="141" s="1" nd="1"/>
        <i x="120" s="1" nd="1"/>
        <i x="114" s="1" nd="1"/>
        <i x="23" s="1" nd="1"/>
        <i x="72" s="1" nd="1"/>
        <i x="22" s="1" nd="1"/>
        <i x="52" s="1" nd="1"/>
        <i x="46" s="1" nd="1"/>
        <i x="127" s="1" nd="1"/>
        <i x="74" s="1" nd="1"/>
        <i x="25" s="1" nd="1"/>
        <i x="58" s="1" nd="1"/>
        <i x="137" s="1" nd="1"/>
        <i x="146" s="1" nd="1"/>
        <i x="84" s="1" nd="1"/>
        <i x="131" s="1" nd="1"/>
        <i x="101" s="1" nd="1"/>
        <i x="14" s="1" nd="1"/>
        <i x="80" s="1" nd="1"/>
        <i x="148" s="1" nd="1"/>
        <i x="94" s="1" nd="1"/>
        <i x="111" s="1" nd="1"/>
        <i x="50" s="1" nd="1"/>
        <i x="37" s="1" nd="1"/>
        <i x="142" s="1" nd="1"/>
        <i x="121" s="1" nd="1"/>
        <i x="13" s="1" nd="1"/>
        <i x="75" s="1" nd="1"/>
        <i x="30" s="1" nd="1"/>
        <i x="122" s="1" nd="1"/>
        <i x="49" s="1" nd="1"/>
        <i x="150" s="1" nd="1"/>
        <i x="61" s="1" nd="1"/>
        <i x="67" s="1" nd="1"/>
        <i x="139" s="1" nd="1"/>
        <i x="20" s="1" nd="1"/>
        <i x="91" s="1" nd="1"/>
        <i x="123" s="1" nd="1"/>
        <i x="90" s="1" nd="1"/>
        <i x="47" s="1" nd="1"/>
        <i x="79" s="1" nd="1"/>
        <i x="55" s="1" nd="1"/>
        <i x="118" s="1" nd="1"/>
        <i x="19" s="1" nd="1"/>
        <i x="152" s="1" nd="1"/>
        <i x="135" s="1" nd="1"/>
        <i x="28" s="1" nd="1"/>
        <i x="48" s="1" nd="1"/>
        <i x="40" s="1" nd="1"/>
        <i x="95" s="1" nd="1"/>
        <i x="129" s="1" nd="1"/>
        <i x="113" s="1" nd="1"/>
        <i x="126" s="1" nd="1"/>
        <i x="57" s="1" nd="1"/>
        <i x="100" s="1" nd="1"/>
        <i x="12" s="1" nd="1"/>
        <i x="34" s="1" nd="1"/>
        <i x="66" s="1" nd="1"/>
        <i x="134" s="1" nd="1"/>
        <i x="112" s="1" nd="1"/>
        <i x="26" s="1" nd="1"/>
        <i x="102" s="1" nd="1"/>
        <i x="88" s="1" nd="1"/>
        <i x="108" s="1" nd="1"/>
        <i x="31" s="1" nd="1"/>
        <i x="110" s="1" nd="1"/>
        <i x="89" s="1" nd="1"/>
        <i x="93" s="1" nd="1"/>
        <i x="82" s="1" nd="1"/>
        <i x="53" s="1" nd="1"/>
        <i x="85" s="1" nd="1"/>
        <i x="130" s="1" nd="1"/>
        <i x="76" s="1" nd="1"/>
        <i x="144" s="1" nd="1"/>
        <i x="138" s="1" nd="1"/>
        <i x="24" s="1" nd="1"/>
        <i x="125" s="1" nd="1"/>
        <i x="96" s="1" nd="1"/>
        <i x="153" s="1" nd="1"/>
        <i x="54" s="1" nd="1"/>
        <i x="155" s="1" nd="1"/>
        <i x="145" s="1" nd="1"/>
        <i x="41" s="1" nd="1"/>
        <i x="92" s="1" nd="1"/>
        <i x="77" s="1" nd="1"/>
        <i x="62" s="1" nd="1"/>
        <i x="81" s="1" nd="1"/>
        <i x="33" s="1" nd="1"/>
        <i x="27" s="1" nd="1"/>
        <i x="42" s="1" nd="1"/>
        <i x="73" s="1" nd="1"/>
        <i x="35" s="1" nd="1"/>
        <i x="103" s="1" nd="1"/>
        <i x="59" s="1" nd="1"/>
        <i x="133" s="1" nd="1"/>
        <i x="119" s="1" nd="1"/>
        <i x="21" s="1" nd="1"/>
        <i x="116" s="1" nd="1"/>
        <i x="132" s="1" nd="1"/>
        <i x="38" s="1" nd="1"/>
        <i x="154" s="1" nd="1"/>
        <i x="56" s="1" nd="1"/>
        <i x="16" s="1" nd="1"/>
        <i x="63" s="1" nd="1"/>
        <i x="83" s="1" nd="1"/>
        <i x="43" s="1" nd="1"/>
        <i x="44" s="1" nd="1"/>
        <i x="86" s="1" nd="1"/>
        <i x="17" s="1" nd="1"/>
        <i x="78" s="1" nd="1"/>
        <i x="115" s="1" nd="1"/>
        <i x="136" s="1" nd="1"/>
        <i x="39" s="1" nd="1"/>
        <i x="128" s="1" nd="1"/>
        <i x="64" s="1" nd="1"/>
        <i x="104" s="1" nd="1"/>
        <i x="87" s="1" nd="1"/>
        <i x="99" s="1" nd="1"/>
        <i x="29" s="1" nd="1"/>
        <i x="105" s="1" nd="1"/>
        <i x="18" s="1" nd="1"/>
        <i x="149" s="1" nd="1"/>
        <i x="70" s="1" nd="1"/>
        <i x="36" s="1" nd="1"/>
        <i x="69" s="1" nd="1"/>
        <i x="45" s="1" nd="1"/>
        <i x="97" s="1" nd="1"/>
        <i x="107" s="1" nd="1"/>
        <i x="60" s="1" nd="1"/>
        <i x="65" s="1" nd="1"/>
        <i x="147" s="1" nd="1"/>
        <i x="71" s="1" nd="1"/>
        <i x="32" s="1" nd="1"/>
        <i x="11" s="1" nd="1"/>
        <i x="109" s="1" nd="1"/>
        <i x="15" s="1" nd="1"/>
        <i x="10" s="1" nd="1"/>
        <i x="14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5000000}" sourceName="Quart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4">
        <i x="2" s="1"/>
        <i x="0" s="1" nd="1"/>
        <i x="1"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ttage" xr10:uid="{00000000-0013-0000-FFFF-FFFF06000000}" sourceName="Cottag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
      <items count="23">
        <i x="0" s="1"/>
        <i x="1" s="1"/>
        <i x="2" s="1"/>
        <i x="4" s="1"/>
        <i x="5" s="1"/>
        <i x="3" s="1"/>
        <i x="6" s="1" nd="1"/>
        <i x="11" s="1" nd="1"/>
        <i x="10" s="1" nd="1"/>
        <i x="22" s="1" nd="1"/>
        <i x="9" s="1" nd="1"/>
        <i x="20" s="1" nd="1"/>
        <i x="16" s="1" nd="1"/>
        <i x="15" s="1" nd="1"/>
        <i x="12" s="1" nd="1"/>
        <i x="8" s="1" nd="1"/>
        <i x="17" s="1" nd="1"/>
        <i x="13" s="1" nd="1"/>
        <i x="7" s="1" nd="1"/>
        <i x="21" s="1" nd="1"/>
        <i x="19" s="1" nd="1"/>
        <i x="14" s="1" nd="1"/>
        <i x="1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rowHeight="241300"/>
  <slicer name="Month2" xr10:uid="{00000000-0014-0000-FFFF-FFFF02000000}" cache="Slicer_Month2" caption="Month" columnCount="3" rowHeight="241300"/>
  <slicer name="Week" xr10:uid="{00000000-0014-0000-FFFF-FFFF03000000}" cache="Slicer_Week" caption="Week (Starts in Jan)" columnCount="4" rowHeight="241300"/>
  <slicer name="Name" xr10:uid="{00000000-0014-0000-FFFF-FFFF04000000}" cache="Slicer_Name" caption="Youth" rowHeight="241300"/>
  <slicer name="Quarter" xr10:uid="{00000000-0014-0000-FFFF-FFFF05000000}" cache="Slicer_Quarter" caption="Quarter" columnCount="4" rowHeight="241300"/>
  <slicer name="Cottage" xr10:uid="{00000000-0014-0000-FFFF-FFFF06000000}" cache="Slicer_Cottage" caption="Progra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751" totalsRowShown="0">
  <autoFilter ref="A1:R1751" xr:uid="{00000000-0009-0000-0100-000001000000}"/>
  <tableColumns count="18">
    <tableColumn id="1" xr3:uid="{00000000-0010-0000-0000-000001000000}" name="#" dataDxfId="17"/>
    <tableColumn id="2" xr3:uid="{00000000-0010-0000-0000-000002000000}" name="Name" dataDxfId="16">
      <calculatedColumnFormula>IF(B1="Name","Client 1",IF(B1="Client 1","Client 2",IF(B1="Client 2","Client 3",IF(B1="Client 3","Client 4", IF(B1="Client 4","Client 5", IF(B1="Client 5","Client 6", IF(B1="Client 6","Client 7",IF(B1="Client 7","Client 8", IF(B1="Client 8","Client 9", IF(B1="Client 9","Client 10", IF(B1="Client 10","Client 1", "Client 11")))))))))))</calculatedColumnFormula>
    </tableColumn>
    <tableColumn id="3" xr3:uid="{00000000-0010-0000-0000-000003000000}" name="Date" dataDxfId="15"/>
    <tableColumn id="4" xr3:uid="{00000000-0010-0000-0000-000004000000}" name="Start" dataDxfId="14"/>
    <tableColumn id="5" xr3:uid="{00000000-0010-0000-0000-000005000000}" name="End" dataDxfId="13"/>
    <tableColumn id="6" xr3:uid="{00000000-0010-0000-0000-000006000000}" name="Duration" dataDxfId="12">
      <calculatedColumnFormula>Table1[[#This Row],[End]]-Table1[[#This Row],[Start]]</calculatedColumnFormula>
    </tableColumn>
    <tableColumn id="7" xr3:uid="{00000000-0010-0000-0000-000007000000}" name="Location" dataDxfId="11">
      <calculatedColumnFormula>VLOOKUP(RANDBETWEEN(1,5),$T$1:$Y$8,2,FALSE)</calculatedColumnFormula>
    </tableColumn>
    <tableColumn id="8" xr3:uid="{00000000-0010-0000-0000-000008000000}" name="Response Type" dataDxfId="10">
      <calculatedColumnFormula>VLOOKUP(RANDBETWEEN(1,7),$T$1:$Y$8,3,FALSE)</calculatedColumnFormula>
    </tableColumn>
    <tableColumn id="9" xr3:uid="{00000000-0010-0000-0000-000009000000}" name="Reason" dataDxfId="9">
      <calculatedColumnFormula>VLOOKUP(RANDBETWEEN(1,4),$T$1:$Y$8,4,FALSE)</calculatedColumnFormula>
    </tableColumn>
    <tableColumn id="10" xr3:uid="{00000000-0010-0000-0000-00000A000000}" name="Cause" dataDxfId="8">
      <calculatedColumnFormula>VLOOKUP(RANDBETWEEN(1,6),$T$1:$Y$8,5,FALSE)</calculatedColumnFormula>
    </tableColumn>
    <tableColumn id="11" xr3:uid="{00000000-0010-0000-0000-00000B000000}" name="Cottage" dataDxfId="7">
      <calculatedColumnFormula>VLOOKUP(RANDBETWEEN(1,6),$T$1:$Y$8,6,FALSE)</calculatedColumnFormula>
    </tableColumn>
    <tableColumn id="13" xr3:uid="{00000000-0010-0000-0000-00000D000000}" name="Quarter" dataDxfId="6">
      <calculatedColumnFormula>IF(OR(Table1[[#This Row],[Month2]]="Jul",Table1[[#This Row],[Month2]]="Aug",Table1[[#This Row],[Month2]]="Sep"),"Q1", IF(OR(Table1[[#This Row],[Month2]]="Oct",Table1[[#This Row],[Month2]]="Nov",Table1[[#This Row],[Month2]]="Dec"),"Q2",IF(OR(Table1[[#This Row],[Month2]]="Jan",Table1[[#This Row],[Month2]]="Feb",Table1[[#This Row],[Month2]]="Mar"),"Q3", "Q4")))</calculatedColumnFormula>
    </tableColumn>
    <tableColumn id="14" xr3:uid="{00000000-0010-0000-0000-00000E000000}" name="Month2" dataDxfId="5">
      <calculatedColumnFormula>TEXT(Table1[[#This Row],[Date]],"mmm")</calculatedColumnFormula>
    </tableColumn>
    <tableColumn id="15" xr3:uid="{00000000-0010-0000-0000-00000F000000}" name="Year" dataDxfId="4">
      <calculatedColumnFormula>IF(MONTH(Table1[[#This Row],[Date]])&gt;6, YEAR(Table1[[#This Row],[Date]])&amp;"-"&amp;YEAR(Table1[[#This Row],[Date]])+1,YEAR(Table1[[#This Row],[Date]])-1&amp;"-"&amp;YEAR(Table1[[#This Row],[Date]]))</calculatedColumnFormula>
    </tableColumn>
    <tableColumn id="16" xr3:uid="{00000000-0010-0000-0000-000010000000}" name="Week" dataDxfId="3">
      <calculatedColumnFormula>WEEKNUM(Table1[[#This Row],[Date]],2)</calculatedColumnFormula>
    </tableColumn>
    <tableColumn id="17" xr3:uid="{00000000-0010-0000-0000-000011000000}" name="HourCode" dataDxfId="2">
      <calculatedColumnFormula>HOUR(Table1[[#This Row],[Start]])</calculatedColumnFormula>
    </tableColumn>
    <tableColumn id="18" xr3:uid="{00000000-0010-0000-0000-000012000000}" name="Hour Range" dataDxfId="1">
      <calculatedColumnFormula>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calculatedColumnFormula>
    </tableColumn>
    <tableColumn id="19" xr3:uid="{00000000-0010-0000-0000-000013000000}" name="Weekday" dataDxfId="0">
      <calculatedColumnFormula>TEXT(Table1[[#This Row],[Date]],"ddd")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751"/>
  <sheetViews>
    <sheetView topLeftCell="F1" workbookViewId="0">
      <selection activeCell="P1" sqref="P1"/>
    </sheetView>
  </sheetViews>
  <sheetFormatPr defaultRowHeight="14.4" x14ac:dyDescent="0.55000000000000004"/>
  <cols>
    <col min="2" max="2" width="17.41796875" customWidth="1"/>
    <col min="6" max="6" width="10.83984375" style="28" customWidth="1"/>
    <col min="7" max="7" width="12" customWidth="1"/>
    <col min="8" max="9" width="9.578125" customWidth="1"/>
    <col min="10" max="10" width="15.68359375" style="28" customWidth="1"/>
    <col min="11" max="11" width="9.83984375" style="28" customWidth="1"/>
    <col min="12" max="13" width="6.41796875" customWidth="1"/>
    <col min="16" max="16" width="9.83984375" customWidth="1"/>
    <col min="17" max="17" width="11.83984375" customWidth="1"/>
    <col min="18" max="18" width="11" customWidth="1"/>
  </cols>
  <sheetData>
    <row r="1" spans="1:25" x14ac:dyDescent="0.55000000000000004">
      <c r="A1" s="1" t="s">
        <v>0</v>
      </c>
      <c r="B1" s="10" t="s">
        <v>1</v>
      </c>
      <c r="C1" s="10" t="s">
        <v>2</v>
      </c>
      <c r="D1" s="10" t="s">
        <v>3</v>
      </c>
      <c r="E1" s="10" t="s">
        <v>4</v>
      </c>
      <c r="F1" s="28" t="s">
        <v>5</v>
      </c>
      <c r="G1" s="10" t="s">
        <v>15</v>
      </c>
      <c r="H1" s="10" t="s">
        <v>1365</v>
      </c>
      <c r="I1" s="10" t="s">
        <v>6</v>
      </c>
      <c r="J1" s="10" t="s">
        <v>1242</v>
      </c>
      <c r="K1" s="10" t="s">
        <v>7</v>
      </c>
      <c r="L1" t="s">
        <v>8</v>
      </c>
      <c r="M1" t="s">
        <v>13</v>
      </c>
      <c r="N1" t="s">
        <v>9</v>
      </c>
      <c r="O1" t="s">
        <v>10</v>
      </c>
      <c r="P1" t="s">
        <v>11</v>
      </c>
      <c r="Q1" t="s">
        <v>12</v>
      </c>
      <c r="R1" t="s">
        <v>14</v>
      </c>
      <c r="U1" t="s">
        <v>15</v>
      </c>
      <c r="V1" t="s">
        <v>1373</v>
      </c>
      <c r="W1" t="s">
        <v>6</v>
      </c>
      <c r="X1" t="s">
        <v>1242</v>
      </c>
      <c r="Y1" t="s">
        <v>1387</v>
      </c>
    </row>
    <row r="2" spans="1:25" x14ac:dyDescent="0.55000000000000004">
      <c r="A2" s="2" t="s">
        <v>16</v>
      </c>
      <c r="B2" s="2" t="str">
        <f t="shared" ref="B2:B65" si="0">IF(B1="Name","Client 1",IF(B1="Client 1","Client 2",IF(B1="Client 2","Client 3",IF(B1="Client 3","Client 4", IF(B1="Client 4","Client 5", IF(B1="Client 5","Client 6", IF(B1="Client 6","Client 7",IF(B1="Client 7","Client 8", IF(B1="Client 8","Client 9", IF(B1="Client 9","Client 10", IF(B1="Client 10","Client 1", "Client 11")))))))))))</f>
        <v>Client 1</v>
      </c>
      <c r="C2" s="12">
        <v>41821</v>
      </c>
      <c r="D2" s="2" t="s">
        <v>170</v>
      </c>
      <c r="E2" s="2" t="s">
        <v>381</v>
      </c>
      <c r="F2" s="28">
        <f>Table1[[#This Row],[End]]-Table1[[#This Row],[Start]]</f>
        <v>3.3333333333333326E-2</v>
      </c>
      <c r="G2" s="25" t="str">
        <f ca="1">VLOOKUP(RANDBETWEEN(1,5),$T$1:$Y$8,2,FALSE)</f>
        <v>Lab</v>
      </c>
      <c r="H2" s="2" t="str">
        <f t="shared" ref="H2:H65" ca="1" si="1">VLOOKUP(RANDBETWEEN(1,7),$T$1:$Y$8,3,FALSE)</f>
        <v>F</v>
      </c>
      <c r="I2" s="2" t="str">
        <f t="shared" ref="I2:I65" ca="1" si="2">VLOOKUP(RANDBETWEEN(1,4),$T$1:$Y$8,4,FALSE)</f>
        <v>Mistake</v>
      </c>
      <c r="J2" s="9" t="str">
        <f ca="1">VLOOKUP(RANDBETWEEN(1,6),$T$1:$Y$8,5,FALSE)</f>
        <v>Wrong placement</v>
      </c>
      <c r="K2" s="9" t="str">
        <f t="shared" ref="K2:K65" ca="1" si="3">VLOOKUP(RANDBETWEEN(1,6),$T$1:$Y$8,6,FALSE)</f>
        <v>Admin</v>
      </c>
      <c r="L2" t="str">
        <f>IF(OR(Table1[[#This Row],[Month2]]="Jul",Table1[[#This Row],[Month2]]="Aug",Table1[[#This Row],[Month2]]="Sep"),"Q1", IF(OR(Table1[[#This Row],[Month2]]="Oct",Table1[[#This Row],[Month2]]="Nov",Table1[[#This Row],[Month2]]="Dec"),"Q2",IF(OR(Table1[[#This Row],[Month2]]="Jan",Table1[[#This Row],[Month2]]="Feb",Table1[[#This Row],[Month2]]="Mar"),"Q3", "Q4")))</f>
        <v>Q1</v>
      </c>
      <c r="M2" t="str">
        <f>TEXT(Table1[[#This Row],[Date]],"mmm")</f>
        <v>Jul</v>
      </c>
      <c r="N2" t="str">
        <f>IF(MONTH(Table1[[#This Row],[Date]])&gt;6, YEAR(Table1[[#This Row],[Date]])&amp;"-"&amp;YEAR(Table1[[#This Row],[Date]])+1,YEAR(Table1[[#This Row],[Date]])-1&amp;"-"&amp;YEAR(Table1[[#This Row],[Date]]))</f>
        <v>2014-2015</v>
      </c>
      <c r="O2">
        <f>WEEKNUM(Table1[[#This Row],[Date]],2)</f>
        <v>27</v>
      </c>
      <c r="P2">
        <f>HOUR(Table1[[#This Row],[Start]])</f>
        <v>12</v>
      </c>
      <c r="Q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 t="str">
        <f>TEXT(Table1[[#This Row],[Date]],"ddd")</f>
        <v>Tue</v>
      </c>
      <c r="T2">
        <v>1</v>
      </c>
      <c r="U2" t="s">
        <v>1374</v>
      </c>
      <c r="V2" t="s">
        <v>1366</v>
      </c>
      <c r="W2" t="s">
        <v>1379</v>
      </c>
      <c r="X2" t="s">
        <v>1384</v>
      </c>
      <c r="Y2" t="s">
        <v>1388</v>
      </c>
    </row>
    <row r="3" spans="1:25" x14ac:dyDescent="0.55000000000000004">
      <c r="A3" s="2" t="s">
        <v>17</v>
      </c>
      <c r="B3" s="2" t="str">
        <f t="shared" si="0"/>
        <v>Client 2</v>
      </c>
      <c r="C3" s="12">
        <v>41821</v>
      </c>
      <c r="D3" s="2" t="s">
        <v>171</v>
      </c>
      <c r="E3" s="2" t="s">
        <v>571</v>
      </c>
      <c r="F3" s="28">
        <f>Table1[[#This Row],[End]]-Table1[[#This Row],[Start]]</f>
        <v>2.3611111111111027E-2</v>
      </c>
      <c r="G3" s="25" t="str">
        <f t="shared" ref="G3:G65" ca="1" si="4">VLOOKUP(RANDBETWEEN(1,5),$T$1:$Y$8,2,FALSE)</f>
        <v>Room A</v>
      </c>
      <c r="H3" s="2" t="str">
        <f t="shared" ca="1" si="1"/>
        <v>E</v>
      </c>
      <c r="I3" s="2" t="str">
        <f t="shared" ca="1" si="2"/>
        <v>Interaction</v>
      </c>
      <c r="J3" s="2" t="str">
        <f t="shared" ref="J3:J65" ca="1" si="5">VLOOKUP(RANDBETWEEN(1,6),$T$1:$Y$8,5,FALSE)</f>
        <v>Wrong placement</v>
      </c>
      <c r="K3" s="25" t="str">
        <f t="shared" ca="1" si="3"/>
        <v>Floor</v>
      </c>
      <c r="L3" t="str">
        <f>IF(OR(Table1[[#This Row],[Month2]]="Jul",Table1[[#This Row],[Month2]]="Aug",Table1[[#This Row],[Month2]]="Sep"),"Q1", IF(OR(Table1[[#This Row],[Month2]]="Oct",Table1[[#This Row],[Month2]]="Nov",Table1[[#This Row],[Month2]]="Dec"),"Q2",IF(OR(Table1[[#This Row],[Month2]]="Jan",Table1[[#This Row],[Month2]]="Feb",Table1[[#This Row],[Month2]]="Mar"),"Q3", "Q4")))</f>
        <v>Q1</v>
      </c>
      <c r="M3" t="str">
        <f>TEXT(Table1[[#This Row],[Date]],"mmm")</f>
        <v>Jul</v>
      </c>
      <c r="N3" t="str">
        <f>IF(MONTH(Table1[[#This Row],[Date]])&gt;6, YEAR(Table1[[#This Row],[Date]])&amp;"-"&amp;YEAR(Table1[[#This Row],[Date]])+1,YEAR(Table1[[#This Row],[Date]])-1&amp;"-"&amp;YEAR(Table1[[#This Row],[Date]]))</f>
        <v>2014-2015</v>
      </c>
      <c r="O3">
        <f>WEEKNUM(Table1[[#This Row],[Date]],2)</f>
        <v>27</v>
      </c>
      <c r="P3">
        <f>HOUR(Table1[[#This Row],[Start]])</f>
        <v>13</v>
      </c>
      <c r="Q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3" t="str">
        <f>TEXT(Table1[[#This Row],[Date]],"ddd")</f>
        <v>Tue</v>
      </c>
      <c r="T3">
        <v>2</v>
      </c>
      <c r="U3" t="s">
        <v>1375</v>
      </c>
      <c r="V3" t="s">
        <v>1367</v>
      </c>
      <c r="W3" t="s">
        <v>1380</v>
      </c>
      <c r="X3" t="s">
        <v>1383</v>
      </c>
      <c r="Y3" t="s">
        <v>1395</v>
      </c>
    </row>
    <row r="4" spans="1:25" x14ac:dyDescent="0.55000000000000004">
      <c r="A4" s="2" t="s">
        <v>18</v>
      </c>
      <c r="B4" s="2" t="str">
        <f t="shared" si="0"/>
        <v>Client 3</v>
      </c>
      <c r="C4" s="12">
        <v>41822</v>
      </c>
      <c r="D4" s="2" t="s">
        <v>172</v>
      </c>
      <c r="E4" s="2" t="s">
        <v>750</v>
      </c>
      <c r="F4" s="28">
        <f>Table1[[#This Row],[End]]-Table1[[#This Row],[Start]]</f>
        <v>1.2499999999999956E-2</v>
      </c>
      <c r="G4" s="25" t="str">
        <f t="shared" ca="1" si="4"/>
        <v>Warehouse</v>
      </c>
      <c r="H4" s="2" t="str">
        <f t="shared" ca="1" si="1"/>
        <v>A</v>
      </c>
      <c r="I4" s="2" t="str">
        <f t="shared" ca="1" si="2"/>
        <v>Interaction</v>
      </c>
      <c r="J4" s="2" t="str">
        <f t="shared" ca="1" si="5"/>
        <v>Wrong placement</v>
      </c>
      <c r="K4" s="25" t="str">
        <f t="shared" ca="1" si="3"/>
        <v>Admin</v>
      </c>
      <c r="L4" t="str">
        <f>IF(OR(Table1[[#This Row],[Month2]]="Jul",Table1[[#This Row],[Month2]]="Aug",Table1[[#This Row],[Month2]]="Sep"),"Q1", IF(OR(Table1[[#This Row],[Month2]]="Oct",Table1[[#This Row],[Month2]]="Nov",Table1[[#This Row],[Month2]]="Dec"),"Q2",IF(OR(Table1[[#This Row],[Month2]]="Jan",Table1[[#This Row],[Month2]]="Feb",Table1[[#This Row],[Month2]]="Mar"),"Q3", "Q4")))</f>
        <v>Q1</v>
      </c>
      <c r="M4" t="str">
        <f>TEXT(Table1[[#This Row],[Date]],"mmm")</f>
        <v>Jul</v>
      </c>
      <c r="N4" t="str">
        <f>IF(MONTH(Table1[[#This Row],[Date]])&gt;6, YEAR(Table1[[#This Row],[Date]])&amp;"-"&amp;YEAR(Table1[[#This Row],[Date]])+1,YEAR(Table1[[#This Row],[Date]])-1&amp;"-"&amp;YEAR(Table1[[#This Row],[Date]]))</f>
        <v>2014-2015</v>
      </c>
      <c r="O4">
        <f>WEEKNUM(Table1[[#This Row],[Date]],2)</f>
        <v>27</v>
      </c>
      <c r="P4">
        <f>HOUR(Table1[[#This Row],[Start]])</f>
        <v>15</v>
      </c>
      <c r="Q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 t="str">
        <f>TEXT(Table1[[#This Row],[Date]],"ddd")</f>
        <v>Wed</v>
      </c>
      <c r="T4">
        <v>3</v>
      </c>
      <c r="U4" t="s">
        <v>1376</v>
      </c>
      <c r="V4" t="s">
        <v>1368</v>
      </c>
      <c r="W4" t="s">
        <v>1381</v>
      </c>
      <c r="X4" t="s">
        <v>1385</v>
      </c>
      <c r="Y4" t="s">
        <v>1394</v>
      </c>
    </row>
    <row r="5" spans="1:25" x14ac:dyDescent="0.55000000000000004">
      <c r="A5" s="2" t="s">
        <v>18</v>
      </c>
      <c r="B5" s="2" t="str">
        <f t="shared" si="0"/>
        <v>Client 4</v>
      </c>
      <c r="C5" s="12">
        <v>41822</v>
      </c>
      <c r="D5" s="2" t="s">
        <v>173</v>
      </c>
      <c r="E5" s="2" t="s">
        <v>355</v>
      </c>
      <c r="F5" s="28">
        <f>Table1[[#This Row],[End]]-Table1[[#This Row],[Start]]</f>
        <v>1.1805555555555514E-2</v>
      </c>
      <c r="G5" s="25" t="str">
        <f t="shared" ca="1" si="4"/>
        <v>Room A</v>
      </c>
      <c r="H5" s="2" t="str">
        <f t="shared" ca="1" si="1"/>
        <v>D</v>
      </c>
      <c r="I5" s="2" t="str">
        <f t="shared" ca="1" si="2"/>
        <v>Interaction</v>
      </c>
      <c r="J5" s="2" t="str">
        <f t="shared" ca="1" si="5"/>
        <v>Entry error</v>
      </c>
      <c r="K5" s="25" t="str">
        <f t="shared" ca="1" si="3"/>
        <v>Widgets</v>
      </c>
      <c r="L5" t="str">
        <f>IF(OR(Table1[[#This Row],[Month2]]="Jul",Table1[[#This Row],[Month2]]="Aug",Table1[[#This Row],[Month2]]="Sep"),"Q1", IF(OR(Table1[[#This Row],[Month2]]="Oct",Table1[[#This Row],[Month2]]="Nov",Table1[[#This Row],[Month2]]="Dec"),"Q2",IF(OR(Table1[[#This Row],[Month2]]="Jan",Table1[[#This Row],[Month2]]="Feb",Table1[[#This Row],[Month2]]="Mar"),"Q3", "Q4")))</f>
        <v>Q1</v>
      </c>
      <c r="M5" t="str">
        <f>TEXT(Table1[[#This Row],[Date]],"mmm")</f>
        <v>Jul</v>
      </c>
      <c r="N5" t="str">
        <f>IF(MONTH(Table1[[#This Row],[Date]])&gt;6, YEAR(Table1[[#This Row],[Date]])&amp;"-"&amp;YEAR(Table1[[#This Row],[Date]])+1,YEAR(Table1[[#This Row],[Date]])-1&amp;"-"&amp;YEAR(Table1[[#This Row],[Date]]))</f>
        <v>2014-2015</v>
      </c>
      <c r="O5">
        <f>WEEKNUM(Table1[[#This Row],[Date]],2)</f>
        <v>27</v>
      </c>
      <c r="P5">
        <f>HOUR(Table1[[#This Row],[Start]])</f>
        <v>17</v>
      </c>
      <c r="Q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 t="str">
        <f>TEXT(Table1[[#This Row],[Date]],"ddd")</f>
        <v>Wed</v>
      </c>
      <c r="T5">
        <v>4</v>
      </c>
      <c r="U5" t="s">
        <v>1377</v>
      </c>
      <c r="V5" t="s">
        <v>1369</v>
      </c>
      <c r="W5" t="s">
        <v>1382</v>
      </c>
      <c r="X5" t="s">
        <v>1386</v>
      </c>
      <c r="Y5" t="s">
        <v>1393</v>
      </c>
    </row>
    <row r="6" spans="1:25" x14ac:dyDescent="0.55000000000000004">
      <c r="A6" s="2" t="s">
        <v>19</v>
      </c>
      <c r="B6" s="2" t="str">
        <f t="shared" si="0"/>
        <v>Client 5</v>
      </c>
      <c r="C6" s="12">
        <v>41823</v>
      </c>
      <c r="D6" s="2" t="s">
        <v>174</v>
      </c>
      <c r="E6" s="2" t="s">
        <v>745</v>
      </c>
      <c r="F6" s="28">
        <f>Table1[[#This Row],[End]]-Table1[[#This Row],[Start]]</f>
        <v>9.7222222222221877E-3</v>
      </c>
      <c r="G6" s="25" t="str">
        <f t="shared" ca="1" si="4"/>
        <v>Office</v>
      </c>
      <c r="H6" s="2" t="str">
        <f t="shared" ca="1" si="1"/>
        <v>D</v>
      </c>
      <c r="I6" s="2" t="str">
        <f t="shared" ca="1" si="2"/>
        <v>Accident</v>
      </c>
      <c r="J6" s="2" t="str">
        <f t="shared" ca="1" si="5"/>
        <v>Misconduct</v>
      </c>
      <c r="K6" s="25" t="str">
        <f t="shared" ca="1" si="3"/>
        <v>Finance</v>
      </c>
      <c r="L6" t="str">
        <f>IF(OR(Table1[[#This Row],[Month2]]="Jul",Table1[[#This Row],[Month2]]="Aug",Table1[[#This Row],[Month2]]="Sep"),"Q1", IF(OR(Table1[[#This Row],[Month2]]="Oct",Table1[[#This Row],[Month2]]="Nov",Table1[[#This Row],[Month2]]="Dec"),"Q2",IF(OR(Table1[[#This Row],[Month2]]="Jan",Table1[[#This Row],[Month2]]="Feb",Table1[[#This Row],[Month2]]="Mar"),"Q3", "Q4")))</f>
        <v>Q1</v>
      </c>
      <c r="M6" t="str">
        <f>TEXT(Table1[[#This Row],[Date]],"mmm")</f>
        <v>Jul</v>
      </c>
      <c r="N6" t="str">
        <f>IF(MONTH(Table1[[#This Row],[Date]])&gt;6, YEAR(Table1[[#This Row],[Date]])&amp;"-"&amp;YEAR(Table1[[#This Row],[Date]])+1,YEAR(Table1[[#This Row],[Date]])-1&amp;"-"&amp;YEAR(Table1[[#This Row],[Date]]))</f>
        <v>2014-2015</v>
      </c>
      <c r="O6">
        <f>WEEKNUM(Table1[[#This Row],[Date]],2)</f>
        <v>27</v>
      </c>
      <c r="P6">
        <f>HOUR(Table1[[#This Row],[Start]])</f>
        <v>8</v>
      </c>
      <c r="Q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 t="str">
        <f>TEXT(Table1[[#This Row],[Date]],"ddd")</f>
        <v>Thu</v>
      </c>
      <c r="T6">
        <v>5</v>
      </c>
      <c r="U6" t="s">
        <v>1378</v>
      </c>
      <c r="V6" t="s">
        <v>1370</v>
      </c>
      <c r="X6" t="s">
        <v>1389</v>
      </c>
      <c r="Y6" t="s">
        <v>1391</v>
      </c>
    </row>
    <row r="7" spans="1:25" x14ac:dyDescent="0.55000000000000004">
      <c r="A7" s="2" t="s">
        <v>20</v>
      </c>
      <c r="B7" s="2" t="str">
        <f t="shared" si="0"/>
        <v>Client 6</v>
      </c>
      <c r="C7" s="12">
        <v>41823</v>
      </c>
      <c r="D7" s="2" t="s">
        <v>175</v>
      </c>
      <c r="E7" s="2" t="s">
        <v>962</v>
      </c>
      <c r="F7" s="28">
        <f>Table1[[#This Row],[End]]-Table1[[#This Row],[Start]]</f>
        <v>2.430555555555558E-2</v>
      </c>
      <c r="G7" s="25" t="str">
        <f t="shared" ca="1" si="4"/>
        <v>Room A</v>
      </c>
      <c r="H7" s="2" t="str">
        <f t="shared" ca="1" si="1"/>
        <v>D</v>
      </c>
      <c r="I7" s="2" t="str">
        <f t="shared" ca="1" si="2"/>
        <v>Interaction</v>
      </c>
      <c r="J7" s="2" t="str">
        <f t="shared" ca="1" si="5"/>
        <v>Tone of voice</v>
      </c>
      <c r="K7" s="25" t="str">
        <f t="shared" ca="1" si="3"/>
        <v>Widgets</v>
      </c>
      <c r="L7" t="str">
        <f>IF(OR(Table1[[#This Row],[Month2]]="Jul",Table1[[#This Row],[Month2]]="Aug",Table1[[#This Row],[Month2]]="Sep"),"Q1", IF(OR(Table1[[#This Row],[Month2]]="Oct",Table1[[#This Row],[Month2]]="Nov",Table1[[#This Row],[Month2]]="Dec"),"Q2",IF(OR(Table1[[#This Row],[Month2]]="Jan",Table1[[#This Row],[Month2]]="Feb",Table1[[#This Row],[Month2]]="Mar"),"Q3", "Q4")))</f>
        <v>Q1</v>
      </c>
      <c r="M7" t="str">
        <f>TEXT(Table1[[#This Row],[Date]],"mmm")</f>
        <v>Jul</v>
      </c>
      <c r="N7" t="str">
        <f>IF(MONTH(Table1[[#This Row],[Date]])&gt;6, YEAR(Table1[[#This Row],[Date]])&amp;"-"&amp;YEAR(Table1[[#This Row],[Date]])+1,YEAR(Table1[[#This Row],[Date]])-1&amp;"-"&amp;YEAR(Table1[[#This Row],[Date]]))</f>
        <v>2014-2015</v>
      </c>
      <c r="O7">
        <f>WEEKNUM(Table1[[#This Row],[Date]],2)</f>
        <v>27</v>
      </c>
      <c r="P7">
        <f>HOUR(Table1[[#This Row],[Start]])</f>
        <v>21</v>
      </c>
      <c r="Q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 t="str">
        <f>TEXT(Table1[[#This Row],[Date]],"ddd")</f>
        <v>Thu</v>
      </c>
      <c r="T7">
        <v>6</v>
      </c>
      <c r="V7" t="s">
        <v>1371</v>
      </c>
      <c r="X7" t="s">
        <v>1390</v>
      </c>
      <c r="Y7" t="s">
        <v>1392</v>
      </c>
    </row>
    <row r="8" spans="1:25" x14ac:dyDescent="0.55000000000000004">
      <c r="A8" s="2" t="s">
        <v>20</v>
      </c>
      <c r="B8" s="2" t="str">
        <f t="shared" si="0"/>
        <v>Client 7</v>
      </c>
      <c r="C8" s="12">
        <v>41823</v>
      </c>
      <c r="D8" s="2" t="s">
        <v>176</v>
      </c>
      <c r="E8" s="2" t="s">
        <v>963</v>
      </c>
      <c r="F8" s="28">
        <f>Table1[[#This Row],[End]]-Table1[[#This Row],[Start]]</f>
        <v>1.7361111111110938E-2</v>
      </c>
      <c r="G8" s="25" t="str">
        <f t="shared" ca="1" si="4"/>
        <v>Room A</v>
      </c>
      <c r="H8" s="2" t="str">
        <f t="shared" ca="1" si="1"/>
        <v>D</v>
      </c>
      <c r="I8" s="2" t="str">
        <f t="shared" ca="1" si="2"/>
        <v>Interaction</v>
      </c>
      <c r="J8" s="2" t="str">
        <f t="shared" ca="1" si="5"/>
        <v>Entry error</v>
      </c>
      <c r="K8" s="25" t="str">
        <f t="shared" ca="1" si="3"/>
        <v>IT</v>
      </c>
      <c r="L8" t="str">
        <f>IF(OR(Table1[[#This Row],[Month2]]="Jul",Table1[[#This Row],[Month2]]="Aug",Table1[[#This Row],[Month2]]="Sep"),"Q1", IF(OR(Table1[[#This Row],[Month2]]="Oct",Table1[[#This Row],[Month2]]="Nov",Table1[[#This Row],[Month2]]="Dec"),"Q2",IF(OR(Table1[[#This Row],[Month2]]="Jan",Table1[[#This Row],[Month2]]="Feb",Table1[[#This Row],[Month2]]="Mar"),"Q3", "Q4")))</f>
        <v>Q1</v>
      </c>
      <c r="M8" t="str">
        <f>TEXT(Table1[[#This Row],[Date]],"mmm")</f>
        <v>Jul</v>
      </c>
      <c r="N8" t="str">
        <f>IF(MONTH(Table1[[#This Row],[Date]])&gt;6, YEAR(Table1[[#This Row],[Date]])&amp;"-"&amp;YEAR(Table1[[#This Row],[Date]])+1,YEAR(Table1[[#This Row],[Date]])-1&amp;"-"&amp;YEAR(Table1[[#This Row],[Date]]))</f>
        <v>2014-2015</v>
      </c>
      <c r="O8">
        <f>WEEKNUM(Table1[[#This Row],[Date]],2)</f>
        <v>27</v>
      </c>
      <c r="P8">
        <f>HOUR(Table1[[#This Row],[Start]])</f>
        <v>21</v>
      </c>
      <c r="Q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8" t="str">
        <f>TEXT(Table1[[#This Row],[Date]],"ddd")</f>
        <v>Thu</v>
      </c>
      <c r="T8">
        <v>7</v>
      </c>
      <c r="V8" t="s">
        <v>1372</v>
      </c>
    </row>
    <row r="9" spans="1:25" x14ac:dyDescent="0.55000000000000004">
      <c r="A9" s="2" t="s">
        <v>21</v>
      </c>
      <c r="B9" s="2" t="str">
        <f t="shared" si="0"/>
        <v>Client 8</v>
      </c>
      <c r="C9" s="12">
        <v>41823</v>
      </c>
      <c r="D9" s="2" t="s">
        <v>177</v>
      </c>
      <c r="E9" s="2" t="s">
        <v>847</v>
      </c>
      <c r="F9" s="28">
        <f>Table1[[#This Row],[End]]-Table1[[#This Row],[Start]]</f>
        <v>7.6388888888888618E-3</v>
      </c>
      <c r="G9" s="25" t="str">
        <f t="shared" ca="1" si="4"/>
        <v>Room B</v>
      </c>
      <c r="H9" s="2" t="str">
        <f t="shared" ca="1" si="1"/>
        <v>C</v>
      </c>
      <c r="I9" s="2" t="str">
        <f t="shared" ca="1" si="2"/>
        <v>Mistake</v>
      </c>
      <c r="J9" s="2" t="str">
        <f t="shared" ca="1" si="5"/>
        <v>Mechanical failure</v>
      </c>
      <c r="K9" s="25" t="str">
        <f t="shared" ca="1" si="3"/>
        <v>Shipping</v>
      </c>
      <c r="L9" t="str">
        <f>IF(OR(Table1[[#This Row],[Month2]]="Jul",Table1[[#This Row],[Month2]]="Aug",Table1[[#This Row],[Month2]]="Sep"),"Q1", IF(OR(Table1[[#This Row],[Month2]]="Oct",Table1[[#This Row],[Month2]]="Nov",Table1[[#This Row],[Month2]]="Dec"),"Q2",IF(OR(Table1[[#This Row],[Month2]]="Jan",Table1[[#This Row],[Month2]]="Feb",Table1[[#This Row],[Month2]]="Mar"),"Q3", "Q4")))</f>
        <v>Q1</v>
      </c>
      <c r="M9" t="str">
        <f>TEXT(Table1[[#This Row],[Date]],"mmm")</f>
        <v>Jul</v>
      </c>
      <c r="N9" t="str">
        <f>IF(MONTH(Table1[[#This Row],[Date]])&gt;6, YEAR(Table1[[#This Row],[Date]])&amp;"-"&amp;YEAR(Table1[[#This Row],[Date]])+1,YEAR(Table1[[#This Row],[Date]])-1&amp;"-"&amp;YEAR(Table1[[#This Row],[Date]]))</f>
        <v>2014-2015</v>
      </c>
      <c r="O9">
        <f>WEEKNUM(Table1[[#This Row],[Date]],2)</f>
        <v>27</v>
      </c>
      <c r="P9">
        <f>HOUR(Table1[[#This Row],[Start]])</f>
        <v>13</v>
      </c>
      <c r="Q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9" t="str">
        <f>TEXT(Table1[[#This Row],[Date]],"ddd")</f>
        <v>Thu</v>
      </c>
      <c r="T9" t="s">
        <v>1364</v>
      </c>
    </row>
    <row r="10" spans="1:25" x14ac:dyDescent="0.55000000000000004">
      <c r="A10" s="2" t="s">
        <v>22</v>
      </c>
      <c r="B10" s="2" t="str">
        <f t="shared" si="0"/>
        <v>Client 9</v>
      </c>
      <c r="C10" s="12">
        <v>41825</v>
      </c>
      <c r="D10" s="2" t="s">
        <v>178</v>
      </c>
      <c r="E10" s="2" t="s">
        <v>933</v>
      </c>
      <c r="F10" s="28">
        <f>Table1[[#This Row],[End]]-Table1[[#This Row],[Start]]</f>
        <v>1.1111111111111127E-2</v>
      </c>
      <c r="G10" s="25" t="str">
        <f t="shared" ca="1" si="4"/>
        <v>Lab</v>
      </c>
      <c r="H10" s="2" t="str">
        <f t="shared" ca="1" si="1"/>
        <v>A</v>
      </c>
      <c r="I10" s="2" t="str">
        <f t="shared" ca="1" si="2"/>
        <v>Interaction</v>
      </c>
      <c r="J10" s="2" t="str">
        <f t="shared" ca="1" si="5"/>
        <v>Wrong placement</v>
      </c>
      <c r="K10" s="25" t="str">
        <f t="shared" ca="1" si="3"/>
        <v>IT</v>
      </c>
      <c r="L10" t="str">
        <f>IF(OR(Table1[[#This Row],[Month2]]="Jul",Table1[[#This Row],[Month2]]="Aug",Table1[[#This Row],[Month2]]="Sep"),"Q1", IF(OR(Table1[[#This Row],[Month2]]="Oct",Table1[[#This Row],[Month2]]="Nov",Table1[[#This Row],[Month2]]="Dec"),"Q2",IF(OR(Table1[[#This Row],[Month2]]="Jan",Table1[[#This Row],[Month2]]="Feb",Table1[[#This Row],[Month2]]="Mar"),"Q3", "Q4")))</f>
        <v>Q1</v>
      </c>
      <c r="M10" t="str">
        <f>TEXT(Table1[[#This Row],[Date]],"mmm")</f>
        <v>Jul</v>
      </c>
      <c r="N10" t="str">
        <f>IF(MONTH(Table1[[#This Row],[Date]])&gt;6, YEAR(Table1[[#This Row],[Date]])&amp;"-"&amp;YEAR(Table1[[#This Row],[Date]])+1,YEAR(Table1[[#This Row],[Date]])-1&amp;"-"&amp;YEAR(Table1[[#This Row],[Date]]))</f>
        <v>2014-2015</v>
      </c>
      <c r="O10">
        <f>WEEKNUM(Table1[[#This Row],[Date]],2)</f>
        <v>27</v>
      </c>
      <c r="P10">
        <f>HOUR(Table1[[#This Row],[Start]])</f>
        <v>9</v>
      </c>
      <c r="Q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 t="str">
        <f>TEXT(Table1[[#This Row],[Date]],"ddd")</f>
        <v>Sat</v>
      </c>
      <c r="T10" t="s">
        <v>1364</v>
      </c>
    </row>
    <row r="11" spans="1:25" x14ac:dyDescent="0.55000000000000004">
      <c r="A11" s="2" t="s">
        <v>16</v>
      </c>
      <c r="B11" s="2" t="str">
        <f t="shared" si="0"/>
        <v>Client 10</v>
      </c>
      <c r="C11" s="12">
        <v>41825</v>
      </c>
      <c r="D11" s="2" t="s">
        <v>179</v>
      </c>
      <c r="E11" s="2" t="s">
        <v>598</v>
      </c>
      <c r="F11" s="28">
        <f>Table1[[#This Row],[End]]-Table1[[#This Row],[Start]]</f>
        <v>1.5972222222222165E-2</v>
      </c>
      <c r="G11" s="25" t="str">
        <f t="shared" ca="1" si="4"/>
        <v>Room A</v>
      </c>
      <c r="H11" s="2" t="str">
        <f t="shared" ca="1" si="1"/>
        <v>G</v>
      </c>
      <c r="I11" s="2" t="str">
        <f t="shared" ca="1" si="2"/>
        <v>Interaction</v>
      </c>
      <c r="J11" s="2" t="str">
        <f t="shared" ca="1" si="5"/>
        <v>Wrong placement</v>
      </c>
      <c r="K11" s="25" t="str">
        <f t="shared" ca="1" si="3"/>
        <v>Floor</v>
      </c>
      <c r="L11" t="str">
        <f>IF(OR(Table1[[#This Row],[Month2]]="Jul",Table1[[#This Row],[Month2]]="Aug",Table1[[#This Row],[Month2]]="Sep"),"Q1", IF(OR(Table1[[#This Row],[Month2]]="Oct",Table1[[#This Row],[Month2]]="Nov",Table1[[#This Row],[Month2]]="Dec"),"Q2",IF(OR(Table1[[#This Row],[Month2]]="Jan",Table1[[#This Row],[Month2]]="Feb",Table1[[#This Row],[Month2]]="Mar"),"Q3", "Q4")))</f>
        <v>Q1</v>
      </c>
      <c r="M11" t="str">
        <f>TEXT(Table1[[#This Row],[Date]],"mmm")</f>
        <v>Jul</v>
      </c>
      <c r="N11" t="str">
        <f>IF(MONTH(Table1[[#This Row],[Date]])&gt;6, YEAR(Table1[[#This Row],[Date]])&amp;"-"&amp;YEAR(Table1[[#This Row],[Date]])+1,YEAR(Table1[[#This Row],[Date]])-1&amp;"-"&amp;YEAR(Table1[[#This Row],[Date]]))</f>
        <v>2014-2015</v>
      </c>
      <c r="O11">
        <f>WEEKNUM(Table1[[#This Row],[Date]],2)</f>
        <v>27</v>
      </c>
      <c r="P11">
        <f>HOUR(Table1[[#This Row],[Start]])</f>
        <v>19</v>
      </c>
      <c r="Q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 t="str">
        <f>TEXT(Table1[[#This Row],[Date]],"ddd")</f>
        <v>Sat</v>
      </c>
    </row>
    <row r="12" spans="1:25" x14ac:dyDescent="0.55000000000000004">
      <c r="A12" s="2" t="s">
        <v>23</v>
      </c>
      <c r="B12" s="2" t="str">
        <f t="shared" si="0"/>
        <v>Client 1</v>
      </c>
      <c r="C12" s="12">
        <v>41826</v>
      </c>
      <c r="D12" s="2" t="s">
        <v>180</v>
      </c>
      <c r="E12" s="2" t="s">
        <v>178</v>
      </c>
      <c r="F12" s="28">
        <f>Table1[[#This Row],[End]]-Table1[[#This Row],[Start]]</f>
        <v>1.1111111111111072E-2</v>
      </c>
      <c r="G12" s="25" t="str">
        <f t="shared" ca="1" si="4"/>
        <v>Room A</v>
      </c>
      <c r="H12" s="2" t="str">
        <f t="shared" ca="1" si="1"/>
        <v>C</v>
      </c>
      <c r="I12" s="2" t="str">
        <f t="shared" ca="1" si="2"/>
        <v>Mistake</v>
      </c>
      <c r="J12" s="2" t="str">
        <f t="shared" ca="1" si="5"/>
        <v>Misconduct</v>
      </c>
      <c r="K12" s="25" t="str">
        <f t="shared" ca="1" si="3"/>
        <v>Finance</v>
      </c>
      <c r="L12" t="str">
        <f>IF(OR(Table1[[#This Row],[Month2]]="Jul",Table1[[#This Row],[Month2]]="Aug",Table1[[#This Row],[Month2]]="Sep"),"Q1", IF(OR(Table1[[#This Row],[Month2]]="Oct",Table1[[#This Row],[Month2]]="Nov",Table1[[#This Row],[Month2]]="Dec"),"Q2",IF(OR(Table1[[#This Row],[Month2]]="Jan",Table1[[#This Row],[Month2]]="Feb",Table1[[#This Row],[Month2]]="Mar"),"Q3", "Q4")))</f>
        <v>Q1</v>
      </c>
      <c r="M12" t="str">
        <f>TEXT(Table1[[#This Row],[Date]],"mmm")</f>
        <v>Jul</v>
      </c>
      <c r="N12" t="str">
        <f>IF(MONTH(Table1[[#This Row],[Date]])&gt;6, YEAR(Table1[[#This Row],[Date]])&amp;"-"&amp;YEAR(Table1[[#This Row],[Date]])+1,YEAR(Table1[[#This Row],[Date]])-1&amp;"-"&amp;YEAR(Table1[[#This Row],[Date]]))</f>
        <v>2014-2015</v>
      </c>
      <c r="O12">
        <f>WEEKNUM(Table1[[#This Row],[Date]],2)</f>
        <v>27</v>
      </c>
      <c r="P12">
        <f>HOUR(Table1[[#This Row],[Start]])</f>
        <v>8</v>
      </c>
      <c r="Q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2" t="str">
        <f>TEXT(Table1[[#This Row],[Date]],"ddd")</f>
        <v>Sun</v>
      </c>
    </row>
    <row r="13" spans="1:25" x14ac:dyDescent="0.55000000000000004">
      <c r="A13" s="2" t="s">
        <v>24</v>
      </c>
      <c r="B13" s="2" t="str">
        <f t="shared" si="0"/>
        <v>Client 2</v>
      </c>
      <c r="C13" s="12">
        <v>41826</v>
      </c>
      <c r="D13" s="2" t="s">
        <v>181</v>
      </c>
      <c r="E13" s="2" t="s">
        <v>487</v>
      </c>
      <c r="F13" s="28">
        <f>Table1[[#This Row],[End]]-Table1[[#This Row],[Start]]</f>
        <v>3.4722222222222654E-3</v>
      </c>
      <c r="G13" s="25" t="str">
        <f t="shared" ca="1" si="4"/>
        <v>Warehouse</v>
      </c>
      <c r="H13" s="2" t="str">
        <f t="shared" ca="1" si="1"/>
        <v>B</v>
      </c>
      <c r="I13" s="2" t="str">
        <f t="shared" ca="1" si="2"/>
        <v>Mistake</v>
      </c>
      <c r="J13" s="2" t="str">
        <f t="shared" ca="1" si="5"/>
        <v>Entry error</v>
      </c>
      <c r="K13" s="25" t="str">
        <f t="shared" ca="1" si="3"/>
        <v>Finance</v>
      </c>
      <c r="L13" t="str">
        <f>IF(OR(Table1[[#This Row],[Month2]]="Jul",Table1[[#This Row],[Month2]]="Aug",Table1[[#This Row],[Month2]]="Sep"),"Q1", IF(OR(Table1[[#This Row],[Month2]]="Oct",Table1[[#This Row],[Month2]]="Nov",Table1[[#This Row],[Month2]]="Dec"),"Q2",IF(OR(Table1[[#This Row],[Month2]]="Jan",Table1[[#This Row],[Month2]]="Feb",Table1[[#This Row],[Month2]]="Mar"),"Q3", "Q4")))</f>
        <v>Q1</v>
      </c>
      <c r="M13" t="str">
        <f>TEXT(Table1[[#This Row],[Date]],"mmm")</f>
        <v>Jul</v>
      </c>
      <c r="N13" t="str">
        <f>IF(MONTH(Table1[[#This Row],[Date]])&gt;6, YEAR(Table1[[#This Row],[Date]])&amp;"-"&amp;YEAR(Table1[[#This Row],[Date]])+1,YEAR(Table1[[#This Row],[Date]])-1&amp;"-"&amp;YEAR(Table1[[#This Row],[Date]]))</f>
        <v>2014-2015</v>
      </c>
      <c r="O13">
        <f>WEEKNUM(Table1[[#This Row],[Date]],2)</f>
        <v>27</v>
      </c>
      <c r="P13">
        <f>HOUR(Table1[[#This Row],[Start]])</f>
        <v>11</v>
      </c>
      <c r="Q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 t="str">
        <f>TEXT(Table1[[#This Row],[Date]],"ddd")</f>
        <v>Sun</v>
      </c>
    </row>
    <row r="14" spans="1:25" x14ac:dyDescent="0.55000000000000004">
      <c r="A14" s="2" t="s">
        <v>25</v>
      </c>
      <c r="B14" s="2" t="str">
        <f t="shared" si="0"/>
        <v>Client 3</v>
      </c>
      <c r="C14" s="12">
        <v>41828</v>
      </c>
      <c r="D14" s="2" t="s">
        <v>171</v>
      </c>
      <c r="E14" s="2" t="s">
        <v>488</v>
      </c>
      <c r="F14" s="28">
        <f>Table1[[#This Row],[End]]-Table1[[#This Row],[Start]]</f>
        <v>2.7777777777777679E-3</v>
      </c>
      <c r="G14" s="25" t="str">
        <f t="shared" ca="1" si="4"/>
        <v>Office</v>
      </c>
      <c r="H14" s="2" t="str">
        <f t="shared" ca="1" si="1"/>
        <v>A</v>
      </c>
      <c r="I14" s="2" t="str">
        <f t="shared" ca="1" si="2"/>
        <v>Accident</v>
      </c>
      <c r="J14" s="2" t="str">
        <f t="shared" ca="1" si="5"/>
        <v>Tone of voice</v>
      </c>
      <c r="K14" s="25" t="str">
        <f t="shared" ca="1" si="3"/>
        <v>Widgets</v>
      </c>
      <c r="L14" t="str">
        <f>IF(OR(Table1[[#This Row],[Month2]]="Jul",Table1[[#This Row],[Month2]]="Aug",Table1[[#This Row],[Month2]]="Sep"),"Q1", IF(OR(Table1[[#This Row],[Month2]]="Oct",Table1[[#This Row],[Month2]]="Nov",Table1[[#This Row],[Month2]]="Dec"),"Q2",IF(OR(Table1[[#This Row],[Month2]]="Jan",Table1[[#This Row],[Month2]]="Feb",Table1[[#This Row],[Month2]]="Mar"),"Q3", "Q4")))</f>
        <v>Q1</v>
      </c>
      <c r="M14" t="str">
        <f>TEXT(Table1[[#This Row],[Date]],"mmm")</f>
        <v>Jul</v>
      </c>
      <c r="N14" t="str">
        <f>IF(MONTH(Table1[[#This Row],[Date]])&gt;6, YEAR(Table1[[#This Row],[Date]])&amp;"-"&amp;YEAR(Table1[[#This Row],[Date]])+1,YEAR(Table1[[#This Row],[Date]])-1&amp;"-"&amp;YEAR(Table1[[#This Row],[Date]]))</f>
        <v>2014-2015</v>
      </c>
      <c r="O14">
        <f>WEEKNUM(Table1[[#This Row],[Date]],2)</f>
        <v>28</v>
      </c>
      <c r="P14">
        <f>HOUR(Table1[[#This Row],[Start]])</f>
        <v>13</v>
      </c>
      <c r="Q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4" t="str">
        <f>TEXT(Table1[[#This Row],[Date]],"ddd")</f>
        <v>Tue</v>
      </c>
    </row>
    <row r="15" spans="1:25" x14ac:dyDescent="0.55000000000000004">
      <c r="A15" s="2" t="s">
        <v>20</v>
      </c>
      <c r="B15" s="2" t="str">
        <f t="shared" si="0"/>
        <v>Client 4</v>
      </c>
      <c r="C15" s="12">
        <v>41828</v>
      </c>
      <c r="D15" s="2" t="s">
        <v>182</v>
      </c>
      <c r="E15" s="2" t="s">
        <v>964</v>
      </c>
      <c r="F15" s="28">
        <f>Table1[[#This Row],[End]]-Table1[[#This Row],[Start]]</f>
        <v>1.7361111111111105E-2</v>
      </c>
      <c r="G15" s="25" t="str">
        <f t="shared" ca="1" si="4"/>
        <v>Warehouse</v>
      </c>
      <c r="H15" s="2" t="str">
        <f t="shared" ca="1" si="1"/>
        <v>F</v>
      </c>
      <c r="I15" s="2" t="str">
        <f t="shared" ca="1" si="2"/>
        <v>Accident</v>
      </c>
      <c r="J15" s="2" t="str">
        <f t="shared" ca="1" si="5"/>
        <v>Tone of voice</v>
      </c>
      <c r="K15" s="25" t="str">
        <f t="shared" ca="1" si="3"/>
        <v>Shipping</v>
      </c>
      <c r="L15" t="str">
        <f>IF(OR(Table1[[#This Row],[Month2]]="Jul",Table1[[#This Row],[Month2]]="Aug",Table1[[#This Row],[Month2]]="Sep"),"Q1", IF(OR(Table1[[#This Row],[Month2]]="Oct",Table1[[#This Row],[Month2]]="Nov",Table1[[#This Row],[Month2]]="Dec"),"Q2",IF(OR(Table1[[#This Row],[Month2]]="Jan",Table1[[#This Row],[Month2]]="Feb",Table1[[#This Row],[Month2]]="Mar"),"Q3", "Q4")))</f>
        <v>Q1</v>
      </c>
      <c r="M15" t="str">
        <f>TEXT(Table1[[#This Row],[Date]],"mmm")</f>
        <v>Jul</v>
      </c>
      <c r="N15" t="str">
        <f>IF(MONTH(Table1[[#This Row],[Date]])&gt;6, YEAR(Table1[[#This Row],[Date]])&amp;"-"&amp;YEAR(Table1[[#This Row],[Date]])+1,YEAR(Table1[[#This Row],[Date]])-1&amp;"-"&amp;YEAR(Table1[[#This Row],[Date]]))</f>
        <v>2014-2015</v>
      </c>
      <c r="O15">
        <f>WEEKNUM(Table1[[#This Row],[Date]],2)</f>
        <v>28</v>
      </c>
      <c r="P15">
        <f>HOUR(Table1[[#This Row],[Start]])</f>
        <v>11</v>
      </c>
      <c r="Q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5" t="str">
        <f>TEXT(Table1[[#This Row],[Date]],"ddd")</f>
        <v>Tue</v>
      </c>
    </row>
    <row r="16" spans="1:25" x14ac:dyDescent="0.55000000000000004">
      <c r="A16" s="2" t="s">
        <v>16</v>
      </c>
      <c r="B16" s="2" t="str">
        <f t="shared" si="0"/>
        <v>Client 5</v>
      </c>
      <c r="C16" s="12">
        <v>41828</v>
      </c>
      <c r="D16" s="2" t="s">
        <v>181</v>
      </c>
      <c r="E16" s="2" t="s">
        <v>965</v>
      </c>
      <c r="F16" s="28">
        <f>Table1[[#This Row],[End]]-Table1[[#This Row],[Start]]</f>
        <v>1.6666666666666663E-2</v>
      </c>
      <c r="G16" s="25" t="str">
        <f t="shared" ca="1" si="4"/>
        <v>Room A</v>
      </c>
      <c r="H16" s="2" t="str">
        <f t="shared" ca="1" si="1"/>
        <v>D</v>
      </c>
      <c r="I16" s="2" t="str">
        <f t="shared" ca="1" si="2"/>
        <v>Accident</v>
      </c>
      <c r="J16" s="2" t="str">
        <f t="shared" ca="1" si="5"/>
        <v>Mechanical failure</v>
      </c>
      <c r="K16" s="25" t="str">
        <f t="shared" ca="1" si="3"/>
        <v>Floor</v>
      </c>
      <c r="L16" t="str">
        <f>IF(OR(Table1[[#This Row],[Month2]]="Jul",Table1[[#This Row],[Month2]]="Aug",Table1[[#This Row],[Month2]]="Sep"),"Q1", IF(OR(Table1[[#This Row],[Month2]]="Oct",Table1[[#This Row],[Month2]]="Nov",Table1[[#This Row],[Month2]]="Dec"),"Q2",IF(OR(Table1[[#This Row],[Month2]]="Jan",Table1[[#This Row],[Month2]]="Feb",Table1[[#This Row],[Month2]]="Mar"),"Q3", "Q4")))</f>
        <v>Q1</v>
      </c>
      <c r="M16" t="str">
        <f>TEXT(Table1[[#This Row],[Date]],"mmm")</f>
        <v>Jul</v>
      </c>
      <c r="N16" t="str">
        <f>IF(MONTH(Table1[[#This Row],[Date]])&gt;6, YEAR(Table1[[#This Row],[Date]])&amp;"-"&amp;YEAR(Table1[[#This Row],[Date]])+1,YEAR(Table1[[#This Row],[Date]])-1&amp;"-"&amp;YEAR(Table1[[#This Row],[Date]]))</f>
        <v>2014-2015</v>
      </c>
      <c r="O16">
        <f>WEEKNUM(Table1[[#This Row],[Date]],2)</f>
        <v>28</v>
      </c>
      <c r="P16">
        <f>HOUR(Table1[[#This Row],[Start]])</f>
        <v>11</v>
      </c>
      <c r="Q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 t="str">
        <f>TEXT(Table1[[#This Row],[Date]],"ddd")</f>
        <v>Tue</v>
      </c>
    </row>
    <row r="17" spans="1:18" x14ac:dyDescent="0.55000000000000004">
      <c r="A17" s="2" t="s">
        <v>21</v>
      </c>
      <c r="B17" s="2" t="str">
        <f t="shared" si="0"/>
        <v>Client 6</v>
      </c>
      <c r="C17" s="12">
        <v>41828</v>
      </c>
      <c r="D17" s="2" t="s">
        <v>171</v>
      </c>
      <c r="E17" s="2" t="s">
        <v>338</v>
      </c>
      <c r="F17" s="28">
        <f>Table1[[#This Row],[End]]-Table1[[#This Row],[Start]]</f>
        <v>9.0277777777777457E-3</v>
      </c>
      <c r="G17" s="25" t="str">
        <f t="shared" ca="1" si="4"/>
        <v>Warehouse</v>
      </c>
      <c r="H17" s="2" t="str">
        <f t="shared" ca="1" si="1"/>
        <v>F</v>
      </c>
      <c r="I17" s="2" t="str">
        <f t="shared" ca="1" si="2"/>
        <v>Mistake</v>
      </c>
      <c r="J17" s="2" t="str">
        <f t="shared" ca="1" si="5"/>
        <v>Mechanical failure</v>
      </c>
      <c r="K17" s="25" t="str">
        <f t="shared" ca="1" si="3"/>
        <v>IT</v>
      </c>
      <c r="L17" t="str">
        <f>IF(OR(Table1[[#This Row],[Month2]]="Jul",Table1[[#This Row],[Month2]]="Aug",Table1[[#This Row],[Month2]]="Sep"),"Q1", IF(OR(Table1[[#This Row],[Month2]]="Oct",Table1[[#This Row],[Month2]]="Nov",Table1[[#This Row],[Month2]]="Dec"),"Q2",IF(OR(Table1[[#This Row],[Month2]]="Jan",Table1[[#This Row],[Month2]]="Feb",Table1[[#This Row],[Month2]]="Mar"),"Q3", "Q4")))</f>
        <v>Q1</v>
      </c>
      <c r="M17" t="str">
        <f>TEXT(Table1[[#This Row],[Date]],"mmm")</f>
        <v>Jul</v>
      </c>
      <c r="N17" t="str">
        <f>IF(MONTH(Table1[[#This Row],[Date]])&gt;6, YEAR(Table1[[#This Row],[Date]])&amp;"-"&amp;YEAR(Table1[[#This Row],[Date]])+1,YEAR(Table1[[#This Row],[Date]])-1&amp;"-"&amp;YEAR(Table1[[#This Row],[Date]]))</f>
        <v>2014-2015</v>
      </c>
      <c r="O17">
        <f>WEEKNUM(Table1[[#This Row],[Date]],2)</f>
        <v>28</v>
      </c>
      <c r="P17">
        <f>HOUR(Table1[[#This Row],[Start]])</f>
        <v>13</v>
      </c>
      <c r="Q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7" t="str">
        <f>TEXT(Table1[[#This Row],[Date]],"ddd")</f>
        <v>Tue</v>
      </c>
    </row>
    <row r="18" spans="1:18" x14ac:dyDescent="0.55000000000000004">
      <c r="A18" s="2" t="s">
        <v>26</v>
      </c>
      <c r="B18" s="2" t="str">
        <f t="shared" si="0"/>
        <v>Client 7</v>
      </c>
      <c r="C18" s="12">
        <v>41828</v>
      </c>
      <c r="D18" s="2" t="s">
        <v>183</v>
      </c>
      <c r="E18" s="2" t="s">
        <v>966</v>
      </c>
      <c r="F18" s="28">
        <f>Table1[[#This Row],[End]]-Table1[[#This Row],[Start]]</f>
        <v>4.9305555555555491E-2</v>
      </c>
      <c r="G18" s="25" t="str">
        <f t="shared" ca="1" si="4"/>
        <v>Warehouse</v>
      </c>
      <c r="H18" s="2" t="str">
        <f t="shared" ca="1" si="1"/>
        <v>D</v>
      </c>
      <c r="I18" s="2" t="str">
        <f t="shared" ca="1" si="2"/>
        <v>Accident</v>
      </c>
      <c r="J18" s="2" t="str">
        <f t="shared" ca="1" si="5"/>
        <v>Wrong placement</v>
      </c>
      <c r="K18" s="25" t="str">
        <f t="shared" ca="1" si="3"/>
        <v>Admin</v>
      </c>
      <c r="L18" t="str">
        <f>IF(OR(Table1[[#This Row],[Month2]]="Jul",Table1[[#This Row],[Month2]]="Aug",Table1[[#This Row],[Month2]]="Sep"),"Q1", IF(OR(Table1[[#This Row],[Month2]]="Oct",Table1[[#This Row],[Month2]]="Nov",Table1[[#This Row],[Month2]]="Dec"),"Q2",IF(OR(Table1[[#This Row],[Month2]]="Jan",Table1[[#This Row],[Month2]]="Feb",Table1[[#This Row],[Month2]]="Mar"),"Q3", "Q4")))</f>
        <v>Q1</v>
      </c>
      <c r="M18" t="str">
        <f>TEXT(Table1[[#This Row],[Date]],"mmm")</f>
        <v>Jul</v>
      </c>
      <c r="N18" t="str">
        <f>IF(MONTH(Table1[[#This Row],[Date]])&gt;6, YEAR(Table1[[#This Row],[Date]])&amp;"-"&amp;YEAR(Table1[[#This Row],[Date]])+1,YEAR(Table1[[#This Row],[Date]])-1&amp;"-"&amp;YEAR(Table1[[#This Row],[Date]]))</f>
        <v>2014-2015</v>
      </c>
      <c r="O18">
        <f>WEEKNUM(Table1[[#This Row],[Date]],2)</f>
        <v>28</v>
      </c>
      <c r="P18">
        <f>HOUR(Table1[[#This Row],[Start]])</f>
        <v>19</v>
      </c>
      <c r="Q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8" t="str">
        <f>TEXT(Table1[[#This Row],[Date]],"ddd")</f>
        <v>Tue</v>
      </c>
    </row>
    <row r="19" spans="1:18" x14ac:dyDescent="0.55000000000000004">
      <c r="A19" s="2" t="s">
        <v>27</v>
      </c>
      <c r="B19" s="2" t="str">
        <f t="shared" si="0"/>
        <v>Client 8</v>
      </c>
      <c r="C19" s="12">
        <v>41829</v>
      </c>
      <c r="D19" s="2" t="s">
        <v>184</v>
      </c>
      <c r="E19" s="2" t="s">
        <v>696</v>
      </c>
      <c r="F19" s="28">
        <f>Table1[[#This Row],[End]]-Table1[[#This Row],[Start]]</f>
        <v>1.3194444444444509E-2</v>
      </c>
      <c r="G19" s="25" t="str">
        <f t="shared" ca="1" si="4"/>
        <v>Lab</v>
      </c>
      <c r="H19" s="2" t="str">
        <f t="shared" ca="1" si="1"/>
        <v>B</v>
      </c>
      <c r="I19" s="2" t="str">
        <f t="shared" ca="1" si="2"/>
        <v>Accident</v>
      </c>
      <c r="J19" s="2" t="str">
        <f t="shared" ca="1" si="5"/>
        <v>Wrong placement</v>
      </c>
      <c r="K19" s="25" t="str">
        <f t="shared" ca="1" si="3"/>
        <v>Admin</v>
      </c>
      <c r="L19" t="str">
        <f>IF(OR(Table1[[#This Row],[Month2]]="Jul",Table1[[#This Row],[Month2]]="Aug",Table1[[#This Row],[Month2]]="Sep"),"Q1", IF(OR(Table1[[#This Row],[Month2]]="Oct",Table1[[#This Row],[Month2]]="Nov",Table1[[#This Row],[Month2]]="Dec"),"Q2",IF(OR(Table1[[#This Row],[Month2]]="Jan",Table1[[#This Row],[Month2]]="Feb",Table1[[#This Row],[Month2]]="Mar"),"Q3", "Q4")))</f>
        <v>Q1</v>
      </c>
      <c r="M19" t="str">
        <f>TEXT(Table1[[#This Row],[Date]],"mmm")</f>
        <v>Jul</v>
      </c>
      <c r="N19" t="str">
        <f>IF(MONTH(Table1[[#This Row],[Date]])&gt;6, YEAR(Table1[[#This Row],[Date]])&amp;"-"&amp;YEAR(Table1[[#This Row],[Date]])+1,YEAR(Table1[[#This Row],[Date]])-1&amp;"-"&amp;YEAR(Table1[[#This Row],[Date]]))</f>
        <v>2014-2015</v>
      </c>
      <c r="O19">
        <f>WEEKNUM(Table1[[#This Row],[Date]],2)</f>
        <v>28</v>
      </c>
      <c r="P19">
        <f>HOUR(Table1[[#This Row],[Start]])</f>
        <v>15</v>
      </c>
      <c r="Q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9" t="str">
        <f>TEXT(Table1[[#This Row],[Date]],"ddd")</f>
        <v>Wed</v>
      </c>
    </row>
    <row r="20" spans="1:18" x14ac:dyDescent="0.55000000000000004">
      <c r="A20" s="2" t="s">
        <v>26</v>
      </c>
      <c r="B20" s="2" t="str">
        <f t="shared" si="0"/>
        <v>Client 9</v>
      </c>
      <c r="C20" s="12">
        <v>41829</v>
      </c>
      <c r="D20" s="2" t="s">
        <v>185</v>
      </c>
      <c r="E20" s="2" t="s">
        <v>190</v>
      </c>
      <c r="F20" s="28">
        <f>Table1[[#This Row],[End]]-Table1[[#This Row],[Start]]</f>
        <v>2.9166666666666674E-2</v>
      </c>
      <c r="G20" s="25" t="str">
        <f t="shared" ca="1" si="4"/>
        <v>Room B</v>
      </c>
      <c r="H20" s="2" t="str">
        <f t="shared" ca="1" si="1"/>
        <v>D</v>
      </c>
      <c r="I20" s="2" t="str">
        <f t="shared" ca="1" si="2"/>
        <v>Grievance</v>
      </c>
      <c r="J20" s="2" t="str">
        <f t="shared" ca="1" si="5"/>
        <v>Misconduct</v>
      </c>
      <c r="K20" s="25" t="str">
        <f t="shared" ca="1" si="3"/>
        <v>Admin</v>
      </c>
      <c r="L20" t="str">
        <f>IF(OR(Table1[[#This Row],[Month2]]="Jul",Table1[[#This Row],[Month2]]="Aug",Table1[[#This Row],[Month2]]="Sep"),"Q1", IF(OR(Table1[[#This Row],[Month2]]="Oct",Table1[[#This Row],[Month2]]="Nov",Table1[[#This Row],[Month2]]="Dec"),"Q2",IF(OR(Table1[[#This Row],[Month2]]="Jan",Table1[[#This Row],[Month2]]="Feb",Table1[[#This Row],[Month2]]="Mar"),"Q3", "Q4")))</f>
        <v>Q1</v>
      </c>
      <c r="M20" t="str">
        <f>TEXT(Table1[[#This Row],[Date]],"mmm")</f>
        <v>Jul</v>
      </c>
      <c r="N20" t="str">
        <f>IF(MONTH(Table1[[#This Row],[Date]])&gt;6, YEAR(Table1[[#This Row],[Date]])&amp;"-"&amp;YEAR(Table1[[#This Row],[Date]])+1,YEAR(Table1[[#This Row],[Date]])-1&amp;"-"&amp;YEAR(Table1[[#This Row],[Date]]))</f>
        <v>2014-2015</v>
      </c>
      <c r="O20">
        <f>WEEKNUM(Table1[[#This Row],[Date]],2)</f>
        <v>28</v>
      </c>
      <c r="P20">
        <f>HOUR(Table1[[#This Row],[Start]])</f>
        <v>14</v>
      </c>
      <c r="Q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20" t="str">
        <f>TEXT(Table1[[#This Row],[Date]],"ddd")</f>
        <v>Wed</v>
      </c>
    </row>
    <row r="21" spans="1:18" x14ac:dyDescent="0.55000000000000004">
      <c r="A21" s="2" t="s">
        <v>28</v>
      </c>
      <c r="B21" s="2" t="str">
        <f t="shared" si="0"/>
        <v>Client 10</v>
      </c>
      <c r="C21" s="12">
        <v>41830</v>
      </c>
      <c r="D21" s="2" t="s">
        <v>186</v>
      </c>
      <c r="E21" s="2" t="s">
        <v>339</v>
      </c>
      <c r="F21" s="28">
        <f>Table1[[#This Row],[End]]-Table1[[#This Row],[Start]]</f>
        <v>8.3333333333333037E-3</v>
      </c>
      <c r="G21" s="25" t="str">
        <f t="shared" ca="1" si="4"/>
        <v>Warehouse</v>
      </c>
      <c r="H21" s="2" t="str">
        <f t="shared" ca="1" si="1"/>
        <v>A</v>
      </c>
      <c r="I21" s="2" t="str">
        <f t="shared" ca="1" si="2"/>
        <v>Grievance</v>
      </c>
      <c r="J21" s="2" t="str">
        <f t="shared" ca="1" si="5"/>
        <v>Paperwork deficiency</v>
      </c>
      <c r="K21" s="25" t="str">
        <f t="shared" ca="1" si="3"/>
        <v>Admin</v>
      </c>
      <c r="L21" t="str">
        <f>IF(OR(Table1[[#This Row],[Month2]]="Jul",Table1[[#This Row],[Month2]]="Aug",Table1[[#This Row],[Month2]]="Sep"),"Q1", IF(OR(Table1[[#This Row],[Month2]]="Oct",Table1[[#This Row],[Month2]]="Nov",Table1[[#This Row],[Month2]]="Dec"),"Q2",IF(OR(Table1[[#This Row],[Month2]]="Jan",Table1[[#This Row],[Month2]]="Feb",Table1[[#This Row],[Month2]]="Mar"),"Q3", "Q4")))</f>
        <v>Q1</v>
      </c>
      <c r="M21" t="str">
        <f>TEXT(Table1[[#This Row],[Date]],"mmm")</f>
        <v>Jul</v>
      </c>
      <c r="N21" t="str">
        <f>IF(MONTH(Table1[[#This Row],[Date]])&gt;6, YEAR(Table1[[#This Row],[Date]])&amp;"-"&amp;YEAR(Table1[[#This Row],[Date]])+1,YEAR(Table1[[#This Row],[Date]])-1&amp;"-"&amp;YEAR(Table1[[#This Row],[Date]]))</f>
        <v>2014-2015</v>
      </c>
      <c r="O21">
        <f>WEEKNUM(Table1[[#This Row],[Date]],2)</f>
        <v>28</v>
      </c>
      <c r="P21">
        <f>HOUR(Table1[[#This Row],[Start]])</f>
        <v>18</v>
      </c>
      <c r="Q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1" t="str">
        <f>TEXT(Table1[[#This Row],[Date]],"ddd")</f>
        <v>Thu</v>
      </c>
    </row>
    <row r="22" spans="1:18" x14ac:dyDescent="0.55000000000000004">
      <c r="A22" s="2" t="s">
        <v>21</v>
      </c>
      <c r="B22" s="2" t="str">
        <f t="shared" si="0"/>
        <v>Client 1</v>
      </c>
      <c r="C22" s="12">
        <v>41830</v>
      </c>
      <c r="D22" s="2" t="s">
        <v>187</v>
      </c>
      <c r="E22" s="2" t="s">
        <v>779</v>
      </c>
      <c r="F22" s="28">
        <f>Table1[[#This Row],[End]]-Table1[[#This Row],[Start]]</f>
        <v>6.2499999999999778E-3</v>
      </c>
      <c r="G22" s="25" t="str">
        <f t="shared" ca="1" si="4"/>
        <v>Room A</v>
      </c>
      <c r="H22" s="2" t="str">
        <f t="shared" ca="1" si="1"/>
        <v>E</v>
      </c>
      <c r="I22" s="2" t="str">
        <f t="shared" ca="1" si="2"/>
        <v>Interaction</v>
      </c>
      <c r="J22" s="2" t="str">
        <f t="shared" ca="1" si="5"/>
        <v>Wrong placement</v>
      </c>
      <c r="K22" s="25" t="str">
        <f t="shared" ca="1" si="3"/>
        <v>Floor</v>
      </c>
      <c r="L22" t="str">
        <f>IF(OR(Table1[[#This Row],[Month2]]="Jul",Table1[[#This Row],[Month2]]="Aug",Table1[[#This Row],[Month2]]="Sep"),"Q1", IF(OR(Table1[[#This Row],[Month2]]="Oct",Table1[[#This Row],[Month2]]="Nov",Table1[[#This Row],[Month2]]="Dec"),"Q2",IF(OR(Table1[[#This Row],[Month2]]="Jan",Table1[[#This Row],[Month2]]="Feb",Table1[[#This Row],[Month2]]="Mar"),"Q3", "Q4")))</f>
        <v>Q1</v>
      </c>
      <c r="M22" t="str">
        <f>TEXT(Table1[[#This Row],[Date]],"mmm")</f>
        <v>Jul</v>
      </c>
      <c r="N22" t="str">
        <f>IF(MONTH(Table1[[#This Row],[Date]])&gt;6, YEAR(Table1[[#This Row],[Date]])&amp;"-"&amp;YEAR(Table1[[#This Row],[Date]])+1,YEAR(Table1[[#This Row],[Date]])-1&amp;"-"&amp;YEAR(Table1[[#This Row],[Date]]))</f>
        <v>2014-2015</v>
      </c>
      <c r="O22">
        <f>WEEKNUM(Table1[[#This Row],[Date]],2)</f>
        <v>28</v>
      </c>
      <c r="P22">
        <f>HOUR(Table1[[#This Row],[Start]])</f>
        <v>18</v>
      </c>
      <c r="Q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2" t="str">
        <f>TEXT(Table1[[#This Row],[Date]],"ddd")</f>
        <v>Thu</v>
      </c>
    </row>
    <row r="23" spans="1:18" x14ac:dyDescent="0.55000000000000004">
      <c r="A23" s="2" t="s">
        <v>16</v>
      </c>
      <c r="B23" s="2" t="str">
        <f t="shared" si="0"/>
        <v>Client 2</v>
      </c>
      <c r="C23" s="12">
        <v>41831</v>
      </c>
      <c r="D23" s="2" t="s">
        <v>188</v>
      </c>
      <c r="E23" s="2" t="s">
        <v>823</v>
      </c>
      <c r="F23" s="28">
        <f>Table1[[#This Row],[End]]-Table1[[#This Row],[Start]]</f>
        <v>6.9444444444443088E-3</v>
      </c>
      <c r="G23" s="25" t="str">
        <f t="shared" ca="1" si="4"/>
        <v>Room B</v>
      </c>
      <c r="H23" s="2" t="str">
        <f t="shared" ca="1" si="1"/>
        <v>G</v>
      </c>
      <c r="I23" s="2" t="str">
        <f t="shared" ca="1" si="2"/>
        <v>Interaction</v>
      </c>
      <c r="J23" s="2" t="str">
        <f t="shared" ca="1" si="5"/>
        <v>Mechanical failure</v>
      </c>
      <c r="K23" s="25" t="str">
        <f t="shared" ca="1" si="3"/>
        <v>Floor</v>
      </c>
      <c r="L23" t="str">
        <f>IF(OR(Table1[[#This Row],[Month2]]="Jul",Table1[[#This Row],[Month2]]="Aug",Table1[[#This Row],[Month2]]="Sep"),"Q1", IF(OR(Table1[[#This Row],[Month2]]="Oct",Table1[[#This Row],[Month2]]="Nov",Table1[[#This Row],[Month2]]="Dec"),"Q2",IF(OR(Table1[[#This Row],[Month2]]="Jan",Table1[[#This Row],[Month2]]="Feb",Table1[[#This Row],[Month2]]="Mar"),"Q3", "Q4")))</f>
        <v>Q1</v>
      </c>
      <c r="M23" t="str">
        <f>TEXT(Table1[[#This Row],[Date]],"mmm")</f>
        <v>Jul</v>
      </c>
      <c r="N23" t="str">
        <f>IF(MONTH(Table1[[#This Row],[Date]])&gt;6, YEAR(Table1[[#This Row],[Date]])&amp;"-"&amp;YEAR(Table1[[#This Row],[Date]])+1,YEAR(Table1[[#This Row],[Date]])-1&amp;"-"&amp;YEAR(Table1[[#This Row],[Date]]))</f>
        <v>2014-2015</v>
      </c>
      <c r="O23">
        <f>WEEKNUM(Table1[[#This Row],[Date]],2)</f>
        <v>28</v>
      </c>
      <c r="P23">
        <f>HOUR(Table1[[#This Row],[Start]])</f>
        <v>19</v>
      </c>
      <c r="Q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3" t="str">
        <f>TEXT(Table1[[#This Row],[Date]],"ddd")</f>
        <v>Fri</v>
      </c>
    </row>
    <row r="24" spans="1:18" x14ac:dyDescent="0.55000000000000004">
      <c r="A24" s="2" t="s">
        <v>21</v>
      </c>
      <c r="B24" s="2" t="str">
        <f t="shared" si="0"/>
        <v>Client 3</v>
      </c>
      <c r="C24" s="12">
        <v>41833</v>
      </c>
      <c r="D24" s="2" t="s">
        <v>189</v>
      </c>
      <c r="E24" s="2" t="s">
        <v>268</v>
      </c>
      <c r="F24" s="28">
        <f>Table1[[#This Row],[End]]-Table1[[#This Row],[Start]]</f>
        <v>2.083333333333437E-3</v>
      </c>
      <c r="G24" s="25" t="str">
        <f t="shared" ca="1" si="4"/>
        <v>Lab</v>
      </c>
      <c r="H24" s="2" t="str">
        <f t="shared" ca="1" si="1"/>
        <v>F</v>
      </c>
      <c r="I24" s="2" t="str">
        <f t="shared" ca="1" si="2"/>
        <v>Mistake</v>
      </c>
      <c r="J24" s="2" t="str">
        <f t="shared" ca="1" si="5"/>
        <v>Entry error</v>
      </c>
      <c r="K24" s="25" t="str">
        <f t="shared" ca="1" si="3"/>
        <v>Shipping</v>
      </c>
      <c r="L24" t="str">
        <f>IF(OR(Table1[[#This Row],[Month2]]="Jul",Table1[[#This Row],[Month2]]="Aug",Table1[[#This Row],[Month2]]="Sep"),"Q1", IF(OR(Table1[[#This Row],[Month2]]="Oct",Table1[[#This Row],[Month2]]="Nov",Table1[[#This Row],[Month2]]="Dec"),"Q2",IF(OR(Table1[[#This Row],[Month2]]="Jan",Table1[[#This Row],[Month2]]="Feb",Table1[[#This Row],[Month2]]="Mar"),"Q3", "Q4")))</f>
        <v>Q1</v>
      </c>
      <c r="M24" t="str">
        <f>TEXT(Table1[[#This Row],[Date]],"mmm")</f>
        <v>Jul</v>
      </c>
      <c r="N24" t="str">
        <f>IF(MONTH(Table1[[#This Row],[Date]])&gt;6, YEAR(Table1[[#This Row],[Date]])&amp;"-"&amp;YEAR(Table1[[#This Row],[Date]])+1,YEAR(Table1[[#This Row],[Date]])-1&amp;"-"&amp;YEAR(Table1[[#This Row],[Date]]))</f>
        <v>2014-2015</v>
      </c>
      <c r="O24">
        <f>WEEKNUM(Table1[[#This Row],[Date]],2)</f>
        <v>28</v>
      </c>
      <c r="P24">
        <f>HOUR(Table1[[#This Row],[Start]])</f>
        <v>18</v>
      </c>
      <c r="Q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4" t="str">
        <f>TEXT(Table1[[#This Row],[Date]],"ddd")</f>
        <v>Sun</v>
      </c>
    </row>
    <row r="25" spans="1:18" x14ac:dyDescent="0.55000000000000004">
      <c r="A25" s="2" t="s">
        <v>20</v>
      </c>
      <c r="B25" s="2" t="str">
        <f t="shared" si="0"/>
        <v>Client 4</v>
      </c>
      <c r="C25" s="12">
        <v>41834</v>
      </c>
      <c r="D25" s="2" t="s">
        <v>190</v>
      </c>
      <c r="E25" s="2" t="s">
        <v>730</v>
      </c>
      <c r="F25" s="28">
        <f>Table1[[#This Row],[End]]-Table1[[#This Row],[Start]]</f>
        <v>9.0277777777777457E-3</v>
      </c>
      <c r="G25" s="25" t="str">
        <f t="shared" ca="1" si="4"/>
        <v>Lab</v>
      </c>
      <c r="H25" s="2" t="str">
        <f t="shared" ca="1" si="1"/>
        <v>E</v>
      </c>
      <c r="I25" s="2" t="str">
        <f t="shared" ca="1" si="2"/>
        <v>Mistake</v>
      </c>
      <c r="J25" s="2" t="str">
        <f t="shared" ca="1" si="5"/>
        <v>Tone of voice</v>
      </c>
      <c r="K25" s="25" t="str">
        <f t="shared" ca="1" si="3"/>
        <v>Shipping</v>
      </c>
      <c r="L25" t="str">
        <f>IF(OR(Table1[[#This Row],[Month2]]="Jul",Table1[[#This Row],[Month2]]="Aug",Table1[[#This Row],[Month2]]="Sep"),"Q1", IF(OR(Table1[[#This Row],[Month2]]="Oct",Table1[[#This Row],[Month2]]="Nov",Table1[[#This Row],[Month2]]="Dec"),"Q2",IF(OR(Table1[[#This Row],[Month2]]="Jan",Table1[[#This Row],[Month2]]="Feb",Table1[[#This Row],[Month2]]="Mar"),"Q3", "Q4")))</f>
        <v>Q1</v>
      </c>
      <c r="M25" t="str">
        <f>TEXT(Table1[[#This Row],[Date]],"mmm")</f>
        <v>Jul</v>
      </c>
      <c r="N25" t="str">
        <f>IF(MONTH(Table1[[#This Row],[Date]])&gt;6, YEAR(Table1[[#This Row],[Date]])&amp;"-"&amp;YEAR(Table1[[#This Row],[Date]])+1,YEAR(Table1[[#This Row],[Date]])-1&amp;"-"&amp;YEAR(Table1[[#This Row],[Date]]))</f>
        <v>2014-2015</v>
      </c>
      <c r="O25">
        <f>WEEKNUM(Table1[[#This Row],[Date]],2)</f>
        <v>29</v>
      </c>
      <c r="P25">
        <f>HOUR(Table1[[#This Row],[Start]])</f>
        <v>15</v>
      </c>
      <c r="Q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5" t="str">
        <f>TEXT(Table1[[#This Row],[Date]],"ddd")</f>
        <v>Mon</v>
      </c>
    </row>
    <row r="26" spans="1:18" x14ac:dyDescent="0.55000000000000004">
      <c r="A26" s="2" t="s">
        <v>29</v>
      </c>
      <c r="B26" s="2" t="str">
        <f t="shared" si="0"/>
        <v>Client 5</v>
      </c>
      <c r="C26" s="12">
        <v>41834</v>
      </c>
      <c r="D26" s="2" t="s">
        <v>191</v>
      </c>
      <c r="E26" s="2" t="s">
        <v>655</v>
      </c>
      <c r="F26" s="28">
        <f>Table1[[#This Row],[End]]-Table1[[#This Row],[Start]]</f>
        <v>1.1805555555555514E-2</v>
      </c>
      <c r="G26" s="25" t="str">
        <f t="shared" ca="1" si="4"/>
        <v>Room B</v>
      </c>
      <c r="H26" s="2" t="str">
        <f t="shared" ca="1" si="1"/>
        <v>B</v>
      </c>
      <c r="I26" s="2" t="str">
        <f t="shared" ca="1" si="2"/>
        <v>Mistake</v>
      </c>
      <c r="J26" s="2" t="str">
        <f t="shared" ca="1" si="5"/>
        <v>Tone of voice</v>
      </c>
      <c r="K26" s="25" t="str">
        <f t="shared" ca="1" si="3"/>
        <v>Finance</v>
      </c>
      <c r="L26" t="str">
        <f>IF(OR(Table1[[#This Row],[Month2]]="Jul",Table1[[#This Row],[Month2]]="Aug",Table1[[#This Row],[Month2]]="Sep"),"Q1", IF(OR(Table1[[#This Row],[Month2]]="Oct",Table1[[#This Row],[Month2]]="Nov",Table1[[#This Row],[Month2]]="Dec"),"Q2",IF(OR(Table1[[#This Row],[Month2]]="Jan",Table1[[#This Row],[Month2]]="Feb",Table1[[#This Row],[Month2]]="Mar"),"Q3", "Q4")))</f>
        <v>Q1</v>
      </c>
      <c r="M26" t="str">
        <f>TEXT(Table1[[#This Row],[Date]],"mmm")</f>
        <v>Jul</v>
      </c>
      <c r="N26" t="str">
        <f>IF(MONTH(Table1[[#This Row],[Date]])&gt;6, YEAR(Table1[[#This Row],[Date]])&amp;"-"&amp;YEAR(Table1[[#This Row],[Date]])+1,YEAR(Table1[[#This Row],[Date]])-1&amp;"-"&amp;YEAR(Table1[[#This Row],[Date]]))</f>
        <v>2014-2015</v>
      </c>
      <c r="O26">
        <f>WEEKNUM(Table1[[#This Row],[Date]],2)</f>
        <v>29</v>
      </c>
      <c r="P26">
        <f>HOUR(Table1[[#This Row],[Start]])</f>
        <v>8</v>
      </c>
      <c r="Q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26" t="str">
        <f>TEXT(Table1[[#This Row],[Date]],"ddd")</f>
        <v>Mon</v>
      </c>
    </row>
    <row r="27" spans="1:18" x14ac:dyDescent="0.55000000000000004">
      <c r="A27" s="2" t="s">
        <v>18</v>
      </c>
      <c r="B27" s="2" t="str">
        <f t="shared" si="0"/>
        <v>Client 6</v>
      </c>
      <c r="C27" s="12">
        <v>41834</v>
      </c>
      <c r="D27" s="2" t="s">
        <v>192</v>
      </c>
      <c r="E27" s="2" t="s">
        <v>664</v>
      </c>
      <c r="F27" s="28">
        <f>Table1[[#This Row],[End]]-Table1[[#This Row],[Start]]</f>
        <v>1.3194444444444509E-2</v>
      </c>
      <c r="G27" s="25" t="str">
        <f t="shared" ca="1" si="4"/>
        <v>Room B</v>
      </c>
      <c r="H27" s="2" t="str">
        <f t="shared" ca="1" si="1"/>
        <v>A</v>
      </c>
      <c r="I27" s="2" t="str">
        <f t="shared" ca="1" si="2"/>
        <v>Grievance</v>
      </c>
      <c r="J27" s="2" t="str">
        <f t="shared" ca="1" si="5"/>
        <v>Paperwork deficiency</v>
      </c>
      <c r="K27" s="25" t="str">
        <f t="shared" ca="1" si="3"/>
        <v>IT</v>
      </c>
      <c r="L27" t="str">
        <f>IF(OR(Table1[[#This Row],[Month2]]="Jul",Table1[[#This Row],[Month2]]="Aug",Table1[[#This Row],[Month2]]="Sep"),"Q1", IF(OR(Table1[[#This Row],[Month2]]="Oct",Table1[[#This Row],[Month2]]="Nov",Table1[[#This Row],[Month2]]="Dec"),"Q2",IF(OR(Table1[[#This Row],[Month2]]="Jan",Table1[[#This Row],[Month2]]="Feb",Table1[[#This Row],[Month2]]="Mar"),"Q3", "Q4")))</f>
        <v>Q1</v>
      </c>
      <c r="M27" t="str">
        <f>TEXT(Table1[[#This Row],[Date]],"mmm")</f>
        <v>Jul</v>
      </c>
      <c r="N27" t="str">
        <f>IF(MONTH(Table1[[#This Row],[Date]])&gt;6, YEAR(Table1[[#This Row],[Date]])&amp;"-"&amp;YEAR(Table1[[#This Row],[Date]])+1,YEAR(Table1[[#This Row],[Date]])-1&amp;"-"&amp;YEAR(Table1[[#This Row],[Date]]))</f>
        <v>2014-2015</v>
      </c>
      <c r="O27">
        <f>WEEKNUM(Table1[[#This Row],[Date]],2)</f>
        <v>29</v>
      </c>
      <c r="P27">
        <f>HOUR(Table1[[#This Row],[Start]])</f>
        <v>21</v>
      </c>
      <c r="Q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27" t="str">
        <f>TEXT(Table1[[#This Row],[Date]],"ddd")</f>
        <v>Mon</v>
      </c>
    </row>
    <row r="28" spans="1:18" x14ac:dyDescent="0.55000000000000004">
      <c r="A28" s="2" t="s">
        <v>23</v>
      </c>
      <c r="B28" s="2" t="str">
        <f t="shared" si="0"/>
        <v>Client 7</v>
      </c>
      <c r="C28" s="12">
        <v>41835</v>
      </c>
      <c r="D28" s="2" t="s">
        <v>193</v>
      </c>
      <c r="E28" s="2" t="s">
        <v>482</v>
      </c>
      <c r="F28" s="28">
        <f>Table1[[#This Row],[End]]-Table1[[#This Row],[Start]]</f>
        <v>7.6388888888888618E-3</v>
      </c>
      <c r="G28" s="25" t="str">
        <f t="shared" ca="1" si="4"/>
        <v>Warehouse</v>
      </c>
      <c r="H28" s="2" t="str">
        <f t="shared" ca="1" si="1"/>
        <v>B</v>
      </c>
      <c r="I28" s="2" t="str">
        <f t="shared" ca="1" si="2"/>
        <v>Interaction</v>
      </c>
      <c r="J28" s="2" t="str">
        <f t="shared" ca="1" si="5"/>
        <v>Wrong placement</v>
      </c>
      <c r="K28" s="25" t="str">
        <f t="shared" ca="1" si="3"/>
        <v>IT</v>
      </c>
      <c r="L28" t="str">
        <f>IF(OR(Table1[[#This Row],[Month2]]="Jul",Table1[[#This Row],[Month2]]="Aug",Table1[[#This Row],[Month2]]="Sep"),"Q1", IF(OR(Table1[[#This Row],[Month2]]="Oct",Table1[[#This Row],[Month2]]="Nov",Table1[[#This Row],[Month2]]="Dec"),"Q2",IF(OR(Table1[[#This Row],[Month2]]="Jan",Table1[[#This Row],[Month2]]="Feb",Table1[[#This Row],[Month2]]="Mar"),"Q3", "Q4")))</f>
        <v>Q1</v>
      </c>
      <c r="M28" t="str">
        <f>TEXT(Table1[[#This Row],[Date]],"mmm")</f>
        <v>Jul</v>
      </c>
      <c r="N28" t="str">
        <f>IF(MONTH(Table1[[#This Row],[Date]])&gt;6, YEAR(Table1[[#This Row],[Date]])&amp;"-"&amp;YEAR(Table1[[#This Row],[Date]])+1,YEAR(Table1[[#This Row],[Date]])-1&amp;"-"&amp;YEAR(Table1[[#This Row],[Date]]))</f>
        <v>2014-2015</v>
      </c>
      <c r="O28">
        <f>WEEKNUM(Table1[[#This Row],[Date]],2)</f>
        <v>29</v>
      </c>
      <c r="P28">
        <f>HOUR(Table1[[#This Row],[Start]])</f>
        <v>17</v>
      </c>
      <c r="Q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8" t="str">
        <f>TEXT(Table1[[#This Row],[Date]],"ddd")</f>
        <v>Tue</v>
      </c>
    </row>
    <row r="29" spans="1:18" x14ac:dyDescent="0.55000000000000004">
      <c r="A29" s="2" t="s">
        <v>23</v>
      </c>
      <c r="B29" s="2" t="str">
        <f t="shared" si="0"/>
        <v>Client 8</v>
      </c>
      <c r="C29" s="12">
        <v>41835</v>
      </c>
      <c r="D29" s="2" t="s">
        <v>194</v>
      </c>
      <c r="E29" s="2" t="s">
        <v>462</v>
      </c>
      <c r="F29" s="28">
        <f>Table1[[#This Row],[End]]-Table1[[#This Row],[Start]]</f>
        <v>6.2499999999998668E-3</v>
      </c>
      <c r="G29" s="25" t="str">
        <f t="shared" ca="1" si="4"/>
        <v>Office</v>
      </c>
      <c r="H29" s="2" t="str">
        <f t="shared" ca="1" si="1"/>
        <v>E</v>
      </c>
      <c r="I29" s="2" t="str">
        <f t="shared" ca="1" si="2"/>
        <v>Interaction</v>
      </c>
      <c r="J29" s="2" t="str">
        <f t="shared" ca="1" si="5"/>
        <v>Mechanical failure</v>
      </c>
      <c r="K29" s="25" t="str">
        <f t="shared" ca="1" si="3"/>
        <v>Floor</v>
      </c>
      <c r="L29" t="str">
        <f>IF(OR(Table1[[#This Row],[Month2]]="Jul",Table1[[#This Row],[Month2]]="Aug",Table1[[#This Row],[Month2]]="Sep"),"Q1", IF(OR(Table1[[#This Row],[Month2]]="Oct",Table1[[#This Row],[Month2]]="Nov",Table1[[#This Row],[Month2]]="Dec"),"Q2",IF(OR(Table1[[#This Row],[Month2]]="Jan",Table1[[#This Row],[Month2]]="Feb",Table1[[#This Row],[Month2]]="Mar"),"Q3", "Q4")))</f>
        <v>Q1</v>
      </c>
      <c r="M29" t="str">
        <f>TEXT(Table1[[#This Row],[Date]],"mmm")</f>
        <v>Jul</v>
      </c>
      <c r="N29" t="str">
        <f>IF(MONTH(Table1[[#This Row],[Date]])&gt;6, YEAR(Table1[[#This Row],[Date]])&amp;"-"&amp;YEAR(Table1[[#This Row],[Date]])+1,YEAR(Table1[[#This Row],[Date]])-1&amp;"-"&amp;YEAR(Table1[[#This Row],[Date]]))</f>
        <v>2014-2015</v>
      </c>
      <c r="O29">
        <f>WEEKNUM(Table1[[#This Row],[Date]],2)</f>
        <v>29</v>
      </c>
      <c r="P29">
        <f>HOUR(Table1[[#This Row],[Start]])</f>
        <v>18</v>
      </c>
      <c r="Q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9" t="str">
        <f>TEXT(Table1[[#This Row],[Date]],"ddd")</f>
        <v>Tue</v>
      </c>
    </row>
    <row r="30" spans="1:18" x14ac:dyDescent="0.55000000000000004">
      <c r="A30" s="2" t="s">
        <v>18</v>
      </c>
      <c r="B30" s="2" t="str">
        <f t="shared" si="0"/>
        <v>Client 9</v>
      </c>
      <c r="C30" s="12">
        <v>41835</v>
      </c>
      <c r="D30" s="2" t="s">
        <v>195</v>
      </c>
      <c r="E30" s="2" t="s">
        <v>848</v>
      </c>
      <c r="F30" s="28">
        <f>Table1[[#This Row],[End]]-Table1[[#This Row],[Start]]</f>
        <v>9.7222222222221877E-3</v>
      </c>
      <c r="G30" s="25" t="str">
        <f t="shared" ca="1" si="4"/>
        <v>Office</v>
      </c>
      <c r="H30" s="2" t="str">
        <f t="shared" ca="1" si="1"/>
        <v>C</v>
      </c>
      <c r="I30" s="2" t="str">
        <f t="shared" ca="1" si="2"/>
        <v>Interaction</v>
      </c>
      <c r="J30" s="2" t="str">
        <f t="shared" ca="1" si="5"/>
        <v>Entry error</v>
      </c>
      <c r="K30" s="25" t="str">
        <f t="shared" ca="1" si="3"/>
        <v>Floor</v>
      </c>
      <c r="L30" t="str">
        <f>IF(OR(Table1[[#This Row],[Month2]]="Jul",Table1[[#This Row],[Month2]]="Aug",Table1[[#This Row],[Month2]]="Sep"),"Q1", IF(OR(Table1[[#This Row],[Month2]]="Oct",Table1[[#This Row],[Month2]]="Nov",Table1[[#This Row],[Month2]]="Dec"),"Q2",IF(OR(Table1[[#This Row],[Month2]]="Jan",Table1[[#This Row],[Month2]]="Feb",Table1[[#This Row],[Month2]]="Mar"),"Q3", "Q4")))</f>
        <v>Q1</v>
      </c>
      <c r="M30" t="str">
        <f>TEXT(Table1[[#This Row],[Date]],"mmm")</f>
        <v>Jul</v>
      </c>
      <c r="N30" t="str">
        <f>IF(MONTH(Table1[[#This Row],[Date]])&gt;6, YEAR(Table1[[#This Row],[Date]])&amp;"-"&amp;YEAR(Table1[[#This Row],[Date]])+1,YEAR(Table1[[#This Row],[Date]])-1&amp;"-"&amp;YEAR(Table1[[#This Row],[Date]]))</f>
        <v>2014-2015</v>
      </c>
      <c r="O30">
        <f>WEEKNUM(Table1[[#This Row],[Date]],2)</f>
        <v>29</v>
      </c>
      <c r="P30">
        <f>HOUR(Table1[[#This Row],[Start]])</f>
        <v>15</v>
      </c>
      <c r="Q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0" t="str">
        <f>TEXT(Table1[[#This Row],[Date]],"ddd")</f>
        <v>Tue</v>
      </c>
    </row>
    <row r="31" spans="1:18" x14ac:dyDescent="0.55000000000000004">
      <c r="A31" s="2" t="s">
        <v>23</v>
      </c>
      <c r="B31" s="2" t="str">
        <f t="shared" si="0"/>
        <v>Client 10</v>
      </c>
      <c r="C31" s="12">
        <v>41836</v>
      </c>
      <c r="D31" s="2" t="s">
        <v>196</v>
      </c>
      <c r="E31" s="2" t="s">
        <v>593</v>
      </c>
      <c r="F31" s="28">
        <f>Table1[[#This Row],[End]]-Table1[[#This Row],[Start]]</f>
        <v>7.6388888888889173E-3</v>
      </c>
      <c r="G31" s="25" t="str">
        <f t="shared" ca="1" si="4"/>
        <v>Room A</v>
      </c>
      <c r="H31" s="2" t="str">
        <f t="shared" ca="1" si="1"/>
        <v>F</v>
      </c>
      <c r="I31" s="2" t="str">
        <f t="shared" ca="1" si="2"/>
        <v>Interaction</v>
      </c>
      <c r="J31" s="2" t="str">
        <f t="shared" ca="1" si="5"/>
        <v>Tone of voice</v>
      </c>
      <c r="K31" s="25" t="str">
        <f t="shared" ca="1" si="3"/>
        <v>Floor</v>
      </c>
      <c r="L31" t="str">
        <f>IF(OR(Table1[[#This Row],[Month2]]="Jul",Table1[[#This Row],[Month2]]="Aug",Table1[[#This Row],[Month2]]="Sep"),"Q1", IF(OR(Table1[[#This Row],[Month2]]="Oct",Table1[[#This Row],[Month2]]="Nov",Table1[[#This Row],[Month2]]="Dec"),"Q2",IF(OR(Table1[[#This Row],[Month2]]="Jan",Table1[[#This Row],[Month2]]="Feb",Table1[[#This Row],[Month2]]="Mar"),"Q3", "Q4")))</f>
        <v>Q1</v>
      </c>
      <c r="M31" t="str">
        <f>TEXT(Table1[[#This Row],[Date]],"mmm")</f>
        <v>Jul</v>
      </c>
      <c r="N31" t="str">
        <f>IF(MONTH(Table1[[#This Row],[Date]])&gt;6, YEAR(Table1[[#This Row],[Date]])&amp;"-"&amp;YEAR(Table1[[#This Row],[Date]])+1,YEAR(Table1[[#This Row],[Date]])-1&amp;"-"&amp;YEAR(Table1[[#This Row],[Date]]))</f>
        <v>2014-2015</v>
      </c>
      <c r="O31">
        <f>WEEKNUM(Table1[[#This Row],[Date]],2)</f>
        <v>29</v>
      </c>
      <c r="P31">
        <f>HOUR(Table1[[#This Row],[Start]])</f>
        <v>8</v>
      </c>
      <c r="Q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1" t="str">
        <f>TEXT(Table1[[#This Row],[Date]],"ddd")</f>
        <v>Wed</v>
      </c>
    </row>
    <row r="32" spans="1:18" x14ac:dyDescent="0.55000000000000004">
      <c r="A32" s="2" t="s">
        <v>23</v>
      </c>
      <c r="B32" s="2" t="str">
        <f t="shared" si="0"/>
        <v>Client 1</v>
      </c>
      <c r="C32" s="12">
        <v>41837</v>
      </c>
      <c r="D32" s="2" t="s">
        <v>197</v>
      </c>
      <c r="E32" s="2" t="s">
        <v>306</v>
      </c>
      <c r="F32" s="28">
        <f>Table1[[#This Row],[End]]-Table1[[#This Row],[Start]]</f>
        <v>2.2222222222222365E-2</v>
      </c>
      <c r="G32" s="25" t="str">
        <f t="shared" ca="1" si="4"/>
        <v>Lab</v>
      </c>
      <c r="H32" s="2" t="str">
        <f t="shared" ca="1" si="1"/>
        <v>F</v>
      </c>
      <c r="I32" s="2" t="str">
        <f t="shared" ca="1" si="2"/>
        <v>Interaction</v>
      </c>
      <c r="J32" s="2" t="str">
        <f t="shared" ca="1" si="5"/>
        <v>Wrong placement</v>
      </c>
      <c r="K32" s="25" t="str">
        <f t="shared" ca="1" si="3"/>
        <v>Floor</v>
      </c>
      <c r="L32" t="str">
        <f>IF(OR(Table1[[#This Row],[Month2]]="Jul",Table1[[#This Row],[Month2]]="Aug",Table1[[#This Row],[Month2]]="Sep"),"Q1", IF(OR(Table1[[#This Row],[Month2]]="Oct",Table1[[#This Row],[Month2]]="Nov",Table1[[#This Row],[Month2]]="Dec"),"Q2",IF(OR(Table1[[#This Row],[Month2]]="Jan",Table1[[#This Row],[Month2]]="Feb",Table1[[#This Row],[Month2]]="Mar"),"Q3", "Q4")))</f>
        <v>Q1</v>
      </c>
      <c r="M32" t="str">
        <f>TEXT(Table1[[#This Row],[Date]],"mmm")</f>
        <v>Jul</v>
      </c>
      <c r="N32" t="str">
        <f>IF(MONTH(Table1[[#This Row],[Date]])&gt;6, YEAR(Table1[[#This Row],[Date]])&amp;"-"&amp;YEAR(Table1[[#This Row],[Date]])+1,YEAR(Table1[[#This Row],[Date]])-1&amp;"-"&amp;YEAR(Table1[[#This Row],[Date]]))</f>
        <v>2014-2015</v>
      </c>
      <c r="O32">
        <f>WEEKNUM(Table1[[#This Row],[Date]],2)</f>
        <v>29</v>
      </c>
      <c r="P32">
        <f>HOUR(Table1[[#This Row],[Start]])</f>
        <v>18</v>
      </c>
      <c r="Q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2" t="str">
        <f>TEXT(Table1[[#This Row],[Date]],"ddd")</f>
        <v>Thu</v>
      </c>
    </row>
    <row r="33" spans="1:18" x14ac:dyDescent="0.55000000000000004">
      <c r="A33" s="2" t="s">
        <v>23</v>
      </c>
      <c r="B33" s="2" t="str">
        <f t="shared" si="0"/>
        <v>Client 2</v>
      </c>
      <c r="C33" s="12">
        <v>41838</v>
      </c>
      <c r="D33" s="2" t="s">
        <v>198</v>
      </c>
      <c r="E33" s="2" t="s">
        <v>667</v>
      </c>
      <c r="F33" s="28">
        <f>Table1[[#This Row],[End]]-Table1[[#This Row],[Start]]</f>
        <v>4.0277777777777857E-2</v>
      </c>
      <c r="G33" s="25" t="str">
        <f t="shared" ca="1" si="4"/>
        <v>Room A</v>
      </c>
      <c r="H33" s="2" t="str">
        <f t="shared" ca="1" si="1"/>
        <v>E</v>
      </c>
      <c r="I33" s="2" t="str">
        <f t="shared" ca="1" si="2"/>
        <v>Accident</v>
      </c>
      <c r="J33" s="2" t="str">
        <f t="shared" ca="1" si="5"/>
        <v>Paperwork deficiency</v>
      </c>
      <c r="K33" s="25" t="str">
        <f t="shared" ca="1" si="3"/>
        <v>Admin</v>
      </c>
      <c r="L33" t="str">
        <f>IF(OR(Table1[[#This Row],[Month2]]="Jul",Table1[[#This Row],[Month2]]="Aug",Table1[[#This Row],[Month2]]="Sep"),"Q1", IF(OR(Table1[[#This Row],[Month2]]="Oct",Table1[[#This Row],[Month2]]="Nov",Table1[[#This Row],[Month2]]="Dec"),"Q2",IF(OR(Table1[[#This Row],[Month2]]="Jan",Table1[[#This Row],[Month2]]="Feb",Table1[[#This Row],[Month2]]="Mar"),"Q3", "Q4")))</f>
        <v>Q1</v>
      </c>
      <c r="M33" t="str">
        <f>TEXT(Table1[[#This Row],[Date]],"mmm")</f>
        <v>Jul</v>
      </c>
      <c r="N33" t="str">
        <f>IF(MONTH(Table1[[#This Row],[Date]])&gt;6, YEAR(Table1[[#This Row],[Date]])&amp;"-"&amp;YEAR(Table1[[#This Row],[Date]])+1,YEAR(Table1[[#This Row],[Date]])-1&amp;"-"&amp;YEAR(Table1[[#This Row],[Date]]))</f>
        <v>2014-2015</v>
      </c>
      <c r="O33">
        <f>WEEKNUM(Table1[[#This Row],[Date]],2)</f>
        <v>29</v>
      </c>
      <c r="P33">
        <f>HOUR(Table1[[#This Row],[Start]])</f>
        <v>18</v>
      </c>
      <c r="Q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3" t="str">
        <f>TEXT(Table1[[#This Row],[Date]],"ddd")</f>
        <v>Fri</v>
      </c>
    </row>
    <row r="34" spans="1:18" x14ac:dyDescent="0.55000000000000004">
      <c r="A34" s="2" t="s">
        <v>20</v>
      </c>
      <c r="B34" s="2" t="str">
        <f t="shared" si="0"/>
        <v>Client 3</v>
      </c>
      <c r="C34" s="12">
        <v>41838</v>
      </c>
      <c r="D34" s="2" t="s">
        <v>199</v>
      </c>
      <c r="E34" s="2" t="s">
        <v>967</v>
      </c>
      <c r="F34" s="28">
        <f>Table1[[#This Row],[End]]-Table1[[#This Row],[Start]]</f>
        <v>2.7777777777777846E-2</v>
      </c>
      <c r="G34" s="25" t="str">
        <f t="shared" ca="1" si="4"/>
        <v>Warehouse</v>
      </c>
      <c r="H34" s="2" t="str">
        <f t="shared" ca="1" si="1"/>
        <v>G</v>
      </c>
      <c r="I34" s="2" t="str">
        <f t="shared" ca="1" si="2"/>
        <v>Interaction</v>
      </c>
      <c r="J34" s="2" t="str">
        <f t="shared" ca="1" si="5"/>
        <v>Wrong placement</v>
      </c>
      <c r="K34" s="25" t="str">
        <f t="shared" ca="1" si="3"/>
        <v>IT</v>
      </c>
      <c r="L34" t="str">
        <f>IF(OR(Table1[[#This Row],[Month2]]="Jul",Table1[[#This Row],[Month2]]="Aug",Table1[[#This Row],[Month2]]="Sep"),"Q1", IF(OR(Table1[[#This Row],[Month2]]="Oct",Table1[[#This Row],[Month2]]="Nov",Table1[[#This Row],[Month2]]="Dec"),"Q2",IF(OR(Table1[[#This Row],[Month2]]="Jan",Table1[[#This Row],[Month2]]="Feb",Table1[[#This Row],[Month2]]="Mar"),"Q3", "Q4")))</f>
        <v>Q1</v>
      </c>
      <c r="M34" t="str">
        <f>TEXT(Table1[[#This Row],[Date]],"mmm")</f>
        <v>Jul</v>
      </c>
      <c r="N34" t="str">
        <f>IF(MONTH(Table1[[#This Row],[Date]])&gt;6, YEAR(Table1[[#This Row],[Date]])&amp;"-"&amp;YEAR(Table1[[#This Row],[Date]])+1,YEAR(Table1[[#This Row],[Date]])-1&amp;"-"&amp;YEAR(Table1[[#This Row],[Date]]))</f>
        <v>2014-2015</v>
      </c>
      <c r="O34">
        <f>WEEKNUM(Table1[[#This Row],[Date]],2)</f>
        <v>29</v>
      </c>
      <c r="P34">
        <f>HOUR(Table1[[#This Row],[Start]])</f>
        <v>10</v>
      </c>
      <c r="Q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4" t="str">
        <f>TEXT(Table1[[#This Row],[Date]],"ddd")</f>
        <v>Fri</v>
      </c>
    </row>
    <row r="35" spans="1:18" x14ac:dyDescent="0.55000000000000004">
      <c r="A35" s="2" t="s">
        <v>24</v>
      </c>
      <c r="B35" s="2" t="str">
        <f t="shared" si="0"/>
        <v>Client 4</v>
      </c>
      <c r="C35" s="12">
        <v>41839</v>
      </c>
      <c r="D35" s="2" t="s">
        <v>200</v>
      </c>
      <c r="E35" s="2" t="s">
        <v>913</v>
      </c>
      <c r="F35" s="28">
        <f>Table1[[#This Row],[End]]-Table1[[#This Row],[Start]]</f>
        <v>2.9861111111111172E-2</v>
      </c>
      <c r="G35" s="25" t="str">
        <f t="shared" ca="1" si="4"/>
        <v>Room B</v>
      </c>
      <c r="H35" s="2" t="str">
        <f t="shared" ca="1" si="1"/>
        <v>A</v>
      </c>
      <c r="I35" s="2" t="str">
        <f t="shared" ca="1" si="2"/>
        <v>Grievance</v>
      </c>
      <c r="J35" s="2" t="str">
        <f t="shared" ca="1" si="5"/>
        <v>Paperwork deficiency</v>
      </c>
      <c r="K35" s="25" t="str">
        <f t="shared" ca="1" si="3"/>
        <v>Finance</v>
      </c>
      <c r="L35" t="str">
        <f>IF(OR(Table1[[#This Row],[Month2]]="Jul",Table1[[#This Row],[Month2]]="Aug",Table1[[#This Row],[Month2]]="Sep"),"Q1", IF(OR(Table1[[#This Row],[Month2]]="Oct",Table1[[#This Row],[Month2]]="Nov",Table1[[#This Row],[Month2]]="Dec"),"Q2",IF(OR(Table1[[#This Row],[Month2]]="Jan",Table1[[#This Row],[Month2]]="Feb",Table1[[#This Row],[Month2]]="Mar"),"Q3", "Q4")))</f>
        <v>Q1</v>
      </c>
      <c r="M35" t="str">
        <f>TEXT(Table1[[#This Row],[Date]],"mmm")</f>
        <v>Jul</v>
      </c>
      <c r="N35" t="str">
        <f>IF(MONTH(Table1[[#This Row],[Date]])&gt;6, YEAR(Table1[[#This Row],[Date]])&amp;"-"&amp;YEAR(Table1[[#This Row],[Date]])+1,YEAR(Table1[[#This Row],[Date]])-1&amp;"-"&amp;YEAR(Table1[[#This Row],[Date]]))</f>
        <v>2014-2015</v>
      </c>
      <c r="O35">
        <f>WEEKNUM(Table1[[#This Row],[Date]],2)</f>
        <v>29</v>
      </c>
      <c r="P35">
        <f>HOUR(Table1[[#This Row],[Start]])</f>
        <v>11</v>
      </c>
      <c r="Q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35" t="str">
        <f>TEXT(Table1[[#This Row],[Date]],"ddd")</f>
        <v>Sat</v>
      </c>
    </row>
    <row r="36" spans="1:18" x14ac:dyDescent="0.55000000000000004">
      <c r="A36" s="2" t="s">
        <v>30</v>
      </c>
      <c r="B36" s="2" t="str">
        <f t="shared" si="0"/>
        <v>Client 5</v>
      </c>
      <c r="C36" s="12">
        <v>41839</v>
      </c>
      <c r="D36" s="2" t="s">
        <v>201</v>
      </c>
      <c r="E36" s="2" t="s">
        <v>646</v>
      </c>
      <c r="F36" s="28">
        <f>Table1[[#This Row],[End]]-Table1[[#This Row],[Start]]</f>
        <v>4.8611111111112049E-3</v>
      </c>
      <c r="G36" s="25" t="str">
        <f t="shared" ca="1" si="4"/>
        <v>Office</v>
      </c>
      <c r="H36" s="2" t="str">
        <f t="shared" ca="1" si="1"/>
        <v>B</v>
      </c>
      <c r="I36" s="2" t="str">
        <f t="shared" ca="1" si="2"/>
        <v>Mistake</v>
      </c>
      <c r="J36" s="2" t="str">
        <f t="shared" ca="1" si="5"/>
        <v>Entry error</v>
      </c>
      <c r="K36" s="25" t="str">
        <f t="shared" ca="1" si="3"/>
        <v>Widgets</v>
      </c>
      <c r="L36" t="str">
        <f>IF(OR(Table1[[#This Row],[Month2]]="Jul",Table1[[#This Row],[Month2]]="Aug",Table1[[#This Row],[Month2]]="Sep"),"Q1", IF(OR(Table1[[#This Row],[Month2]]="Oct",Table1[[#This Row],[Month2]]="Nov",Table1[[#This Row],[Month2]]="Dec"),"Q2",IF(OR(Table1[[#This Row],[Month2]]="Jan",Table1[[#This Row],[Month2]]="Feb",Table1[[#This Row],[Month2]]="Mar"),"Q3", "Q4")))</f>
        <v>Q1</v>
      </c>
      <c r="M36" t="str">
        <f>TEXT(Table1[[#This Row],[Date]],"mmm")</f>
        <v>Jul</v>
      </c>
      <c r="N36" t="str">
        <f>IF(MONTH(Table1[[#This Row],[Date]])&gt;6, YEAR(Table1[[#This Row],[Date]])&amp;"-"&amp;YEAR(Table1[[#This Row],[Date]])+1,YEAR(Table1[[#This Row],[Date]])-1&amp;"-"&amp;YEAR(Table1[[#This Row],[Date]]))</f>
        <v>2014-2015</v>
      </c>
      <c r="O36">
        <f>WEEKNUM(Table1[[#This Row],[Date]],2)</f>
        <v>29</v>
      </c>
      <c r="P36">
        <f>HOUR(Table1[[#This Row],[Start]])</f>
        <v>12</v>
      </c>
      <c r="Q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6" t="str">
        <f>TEXT(Table1[[#This Row],[Date]],"ddd")</f>
        <v>Sat</v>
      </c>
    </row>
    <row r="37" spans="1:18" x14ac:dyDescent="0.55000000000000004">
      <c r="A37" s="2" t="s">
        <v>21</v>
      </c>
      <c r="B37" s="2" t="str">
        <f t="shared" si="0"/>
        <v>Client 6</v>
      </c>
      <c r="C37" s="12">
        <v>41840</v>
      </c>
      <c r="D37" s="2" t="s">
        <v>202</v>
      </c>
      <c r="E37" s="2" t="s">
        <v>529</v>
      </c>
      <c r="F37" s="28">
        <f>Table1[[#This Row],[End]]-Table1[[#This Row],[Start]]</f>
        <v>1.8749999999999933E-2</v>
      </c>
      <c r="G37" s="25" t="str">
        <f t="shared" ca="1" si="4"/>
        <v>Lab</v>
      </c>
      <c r="H37" s="2" t="str">
        <f t="shared" ca="1" si="1"/>
        <v>E</v>
      </c>
      <c r="I37" s="2" t="str">
        <f t="shared" ca="1" si="2"/>
        <v>Interaction</v>
      </c>
      <c r="J37" s="2" t="str">
        <f t="shared" ca="1" si="5"/>
        <v>Tone of voice</v>
      </c>
      <c r="K37" s="25" t="str">
        <f t="shared" ca="1" si="3"/>
        <v>Floor</v>
      </c>
      <c r="L37" t="str">
        <f>IF(OR(Table1[[#This Row],[Month2]]="Jul",Table1[[#This Row],[Month2]]="Aug",Table1[[#This Row],[Month2]]="Sep"),"Q1", IF(OR(Table1[[#This Row],[Month2]]="Oct",Table1[[#This Row],[Month2]]="Nov",Table1[[#This Row],[Month2]]="Dec"),"Q2",IF(OR(Table1[[#This Row],[Month2]]="Jan",Table1[[#This Row],[Month2]]="Feb",Table1[[#This Row],[Month2]]="Mar"),"Q3", "Q4")))</f>
        <v>Q1</v>
      </c>
      <c r="M37" t="str">
        <f>TEXT(Table1[[#This Row],[Date]],"mmm")</f>
        <v>Jul</v>
      </c>
      <c r="N37" t="str">
        <f>IF(MONTH(Table1[[#This Row],[Date]])&gt;6, YEAR(Table1[[#This Row],[Date]])&amp;"-"&amp;YEAR(Table1[[#This Row],[Date]])+1,YEAR(Table1[[#This Row],[Date]])-1&amp;"-"&amp;YEAR(Table1[[#This Row],[Date]]))</f>
        <v>2014-2015</v>
      </c>
      <c r="O37">
        <f>WEEKNUM(Table1[[#This Row],[Date]],2)</f>
        <v>29</v>
      </c>
      <c r="P37">
        <f>HOUR(Table1[[#This Row],[Start]])</f>
        <v>14</v>
      </c>
      <c r="Q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7" t="str">
        <f>TEXT(Table1[[#This Row],[Date]],"ddd")</f>
        <v>Sun</v>
      </c>
    </row>
    <row r="38" spans="1:18" x14ac:dyDescent="0.55000000000000004">
      <c r="A38" s="2" t="s">
        <v>30</v>
      </c>
      <c r="B38" s="2" t="str">
        <f t="shared" si="0"/>
        <v>Client 7</v>
      </c>
      <c r="C38" s="12">
        <v>41840</v>
      </c>
      <c r="D38" s="2" t="s">
        <v>203</v>
      </c>
      <c r="E38" s="2" t="s">
        <v>243</v>
      </c>
      <c r="F38" s="28">
        <f>Table1[[#This Row],[End]]-Table1[[#This Row],[Start]]</f>
        <v>1.1805555555555514E-2</v>
      </c>
      <c r="G38" s="25" t="str">
        <f t="shared" ca="1" si="4"/>
        <v>Lab</v>
      </c>
      <c r="H38" s="2" t="str">
        <f t="shared" ca="1" si="1"/>
        <v>G</v>
      </c>
      <c r="I38" s="2" t="str">
        <f t="shared" ca="1" si="2"/>
        <v>Mistake</v>
      </c>
      <c r="J38" s="2" t="str">
        <f t="shared" ca="1" si="5"/>
        <v>Mechanical failure</v>
      </c>
      <c r="K38" s="25" t="str">
        <f t="shared" ca="1" si="3"/>
        <v>Shipping</v>
      </c>
      <c r="L38" t="str">
        <f>IF(OR(Table1[[#This Row],[Month2]]="Jul",Table1[[#This Row],[Month2]]="Aug",Table1[[#This Row],[Month2]]="Sep"),"Q1", IF(OR(Table1[[#This Row],[Month2]]="Oct",Table1[[#This Row],[Month2]]="Nov",Table1[[#This Row],[Month2]]="Dec"),"Q2",IF(OR(Table1[[#This Row],[Month2]]="Jan",Table1[[#This Row],[Month2]]="Feb",Table1[[#This Row],[Month2]]="Mar"),"Q3", "Q4")))</f>
        <v>Q1</v>
      </c>
      <c r="M38" t="str">
        <f>TEXT(Table1[[#This Row],[Date]],"mmm")</f>
        <v>Jul</v>
      </c>
      <c r="N38" t="str">
        <f>IF(MONTH(Table1[[#This Row],[Date]])&gt;6, YEAR(Table1[[#This Row],[Date]])&amp;"-"&amp;YEAR(Table1[[#This Row],[Date]])+1,YEAR(Table1[[#This Row],[Date]])-1&amp;"-"&amp;YEAR(Table1[[#This Row],[Date]]))</f>
        <v>2014-2015</v>
      </c>
      <c r="O38">
        <f>WEEKNUM(Table1[[#This Row],[Date]],2)</f>
        <v>29</v>
      </c>
      <c r="P38">
        <f>HOUR(Table1[[#This Row],[Start]])</f>
        <v>18</v>
      </c>
      <c r="Q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8" t="str">
        <f>TEXT(Table1[[#This Row],[Date]],"ddd")</f>
        <v>Sun</v>
      </c>
    </row>
    <row r="39" spans="1:18" x14ac:dyDescent="0.55000000000000004">
      <c r="A39" s="2" t="s">
        <v>26</v>
      </c>
      <c r="B39" s="2" t="str">
        <f t="shared" si="0"/>
        <v>Client 8</v>
      </c>
      <c r="C39" s="12">
        <v>41840</v>
      </c>
      <c r="D39" s="2" t="s">
        <v>204</v>
      </c>
      <c r="E39" s="2" t="s">
        <v>968</v>
      </c>
      <c r="F39" s="28">
        <f>Table1[[#This Row],[End]]-Table1[[#This Row],[Start]]</f>
        <v>2.430555555555558E-2</v>
      </c>
      <c r="G39" s="25" t="str">
        <f t="shared" ca="1" si="4"/>
        <v>Warehouse</v>
      </c>
      <c r="H39" s="2" t="str">
        <f t="shared" ca="1" si="1"/>
        <v>F</v>
      </c>
      <c r="I39" s="2" t="str">
        <f t="shared" ca="1" si="2"/>
        <v>Mistake</v>
      </c>
      <c r="J39" s="2" t="str">
        <f t="shared" ca="1" si="5"/>
        <v>Mechanical failure</v>
      </c>
      <c r="K39" s="25" t="str">
        <f t="shared" ca="1" si="3"/>
        <v>Floor</v>
      </c>
      <c r="L39" t="str">
        <f>IF(OR(Table1[[#This Row],[Month2]]="Jul",Table1[[#This Row],[Month2]]="Aug",Table1[[#This Row],[Month2]]="Sep"),"Q1", IF(OR(Table1[[#This Row],[Month2]]="Oct",Table1[[#This Row],[Month2]]="Nov",Table1[[#This Row],[Month2]]="Dec"),"Q2",IF(OR(Table1[[#This Row],[Month2]]="Jan",Table1[[#This Row],[Month2]]="Feb",Table1[[#This Row],[Month2]]="Mar"),"Q3", "Q4")))</f>
        <v>Q1</v>
      </c>
      <c r="M39" t="str">
        <f>TEXT(Table1[[#This Row],[Date]],"mmm")</f>
        <v>Jul</v>
      </c>
      <c r="N39" t="str">
        <f>IF(MONTH(Table1[[#This Row],[Date]])&gt;6, YEAR(Table1[[#This Row],[Date]])&amp;"-"&amp;YEAR(Table1[[#This Row],[Date]])+1,YEAR(Table1[[#This Row],[Date]])-1&amp;"-"&amp;YEAR(Table1[[#This Row],[Date]]))</f>
        <v>2014-2015</v>
      </c>
      <c r="O39">
        <f>WEEKNUM(Table1[[#This Row],[Date]],2)</f>
        <v>29</v>
      </c>
      <c r="P39">
        <f>HOUR(Table1[[#This Row],[Start]])</f>
        <v>4</v>
      </c>
      <c r="Q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39" t="str">
        <f>TEXT(Table1[[#This Row],[Date]],"ddd")</f>
        <v>Sun</v>
      </c>
    </row>
    <row r="40" spans="1:18" x14ac:dyDescent="0.55000000000000004">
      <c r="A40" s="2" t="s">
        <v>23</v>
      </c>
      <c r="B40" s="2" t="str">
        <f t="shared" si="0"/>
        <v>Client 9</v>
      </c>
      <c r="C40" s="12">
        <v>41841</v>
      </c>
      <c r="D40" s="2" t="s">
        <v>205</v>
      </c>
      <c r="E40" s="2" t="s">
        <v>372</v>
      </c>
      <c r="F40" s="28">
        <f>Table1[[#This Row],[End]]-Table1[[#This Row],[Start]]</f>
        <v>3.8888888888888862E-2</v>
      </c>
      <c r="G40" s="25" t="str">
        <f t="shared" ca="1" si="4"/>
        <v>Office</v>
      </c>
      <c r="H40" s="2" t="str">
        <f t="shared" ca="1" si="1"/>
        <v>B</v>
      </c>
      <c r="I40" s="2" t="str">
        <f t="shared" ca="1" si="2"/>
        <v>Accident</v>
      </c>
      <c r="J40" s="2" t="str">
        <f t="shared" ca="1" si="5"/>
        <v>Misconduct</v>
      </c>
      <c r="K40" s="25" t="str">
        <f t="shared" ca="1" si="3"/>
        <v>Widgets</v>
      </c>
      <c r="L40" t="str">
        <f>IF(OR(Table1[[#This Row],[Month2]]="Jul",Table1[[#This Row],[Month2]]="Aug",Table1[[#This Row],[Month2]]="Sep"),"Q1", IF(OR(Table1[[#This Row],[Month2]]="Oct",Table1[[#This Row],[Month2]]="Nov",Table1[[#This Row],[Month2]]="Dec"),"Q2",IF(OR(Table1[[#This Row],[Month2]]="Jan",Table1[[#This Row],[Month2]]="Feb",Table1[[#This Row],[Month2]]="Mar"),"Q3", "Q4")))</f>
        <v>Q1</v>
      </c>
      <c r="M40" t="str">
        <f>TEXT(Table1[[#This Row],[Date]],"mmm")</f>
        <v>Jul</v>
      </c>
      <c r="N40" t="str">
        <f>IF(MONTH(Table1[[#This Row],[Date]])&gt;6, YEAR(Table1[[#This Row],[Date]])&amp;"-"&amp;YEAR(Table1[[#This Row],[Date]])+1,YEAR(Table1[[#This Row],[Date]])-1&amp;"-"&amp;YEAR(Table1[[#This Row],[Date]]))</f>
        <v>2014-2015</v>
      </c>
      <c r="O40">
        <f>WEEKNUM(Table1[[#This Row],[Date]],2)</f>
        <v>30</v>
      </c>
      <c r="P40">
        <f>HOUR(Table1[[#This Row],[Start]])</f>
        <v>15</v>
      </c>
      <c r="Q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0" t="str">
        <f>TEXT(Table1[[#This Row],[Date]],"ddd")</f>
        <v>Mon</v>
      </c>
    </row>
    <row r="41" spans="1:18" x14ac:dyDescent="0.55000000000000004">
      <c r="A41" s="2" t="s">
        <v>17</v>
      </c>
      <c r="B41" s="2" t="str">
        <f t="shared" si="0"/>
        <v>Client 10</v>
      </c>
      <c r="C41" s="12">
        <v>41841</v>
      </c>
      <c r="D41" s="2" t="s">
        <v>206</v>
      </c>
      <c r="E41" s="2" t="s">
        <v>938</v>
      </c>
      <c r="F41" s="28">
        <f>Table1[[#This Row],[End]]-Table1[[#This Row],[Start]]</f>
        <v>9.0277777777778012E-3</v>
      </c>
      <c r="G41" s="25" t="str">
        <f t="shared" ca="1" si="4"/>
        <v>Office</v>
      </c>
      <c r="H41" s="2" t="str">
        <f t="shared" ca="1" si="1"/>
        <v>D</v>
      </c>
      <c r="I41" s="2" t="str">
        <f t="shared" ca="1" si="2"/>
        <v>Accident</v>
      </c>
      <c r="J41" s="2" t="str">
        <f t="shared" ca="1" si="5"/>
        <v>Tone of voice</v>
      </c>
      <c r="K41" s="25" t="str">
        <f t="shared" ca="1" si="3"/>
        <v>Floor</v>
      </c>
      <c r="L41" t="str">
        <f>IF(OR(Table1[[#This Row],[Month2]]="Jul",Table1[[#This Row],[Month2]]="Aug",Table1[[#This Row],[Month2]]="Sep"),"Q1", IF(OR(Table1[[#This Row],[Month2]]="Oct",Table1[[#This Row],[Month2]]="Nov",Table1[[#This Row],[Month2]]="Dec"),"Q2",IF(OR(Table1[[#This Row],[Month2]]="Jan",Table1[[#This Row],[Month2]]="Feb",Table1[[#This Row],[Month2]]="Mar"),"Q3", "Q4")))</f>
        <v>Q1</v>
      </c>
      <c r="M41" t="str">
        <f>TEXT(Table1[[#This Row],[Date]],"mmm")</f>
        <v>Jul</v>
      </c>
      <c r="N41" t="str">
        <f>IF(MONTH(Table1[[#This Row],[Date]])&gt;6, YEAR(Table1[[#This Row],[Date]])&amp;"-"&amp;YEAR(Table1[[#This Row],[Date]])+1,YEAR(Table1[[#This Row],[Date]])-1&amp;"-"&amp;YEAR(Table1[[#This Row],[Date]]))</f>
        <v>2014-2015</v>
      </c>
      <c r="O41">
        <f>WEEKNUM(Table1[[#This Row],[Date]],2)</f>
        <v>30</v>
      </c>
      <c r="P41">
        <f>HOUR(Table1[[#This Row],[Start]])</f>
        <v>8</v>
      </c>
      <c r="Q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1" t="str">
        <f>TEXT(Table1[[#This Row],[Date]],"ddd")</f>
        <v>Mon</v>
      </c>
    </row>
    <row r="42" spans="1:18" x14ac:dyDescent="0.55000000000000004">
      <c r="A42" s="2" t="s">
        <v>28</v>
      </c>
      <c r="B42" s="2" t="str">
        <f t="shared" si="0"/>
        <v>Client 1</v>
      </c>
      <c r="C42" s="12">
        <v>41842</v>
      </c>
      <c r="D42" s="2" t="s">
        <v>207</v>
      </c>
      <c r="E42" s="2" t="s">
        <v>287</v>
      </c>
      <c r="F42" s="28">
        <f>Table1[[#This Row],[End]]-Table1[[#This Row],[Start]]</f>
        <v>9.0277777777777457E-3</v>
      </c>
      <c r="G42" s="25" t="str">
        <f t="shared" ca="1" si="4"/>
        <v>Room A</v>
      </c>
      <c r="H42" s="2" t="str">
        <f t="shared" ca="1" si="1"/>
        <v>A</v>
      </c>
      <c r="I42" s="2" t="str">
        <f t="shared" ca="1" si="2"/>
        <v>Accident</v>
      </c>
      <c r="J42" s="2" t="str">
        <f t="shared" ca="1" si="5"/>
        <v>Paperwork deficiency</v>
      </c>
      <c r="K42" s="25" t="str">
        <f t="shared" ca="1" si="3"/>
        <v>IT</v>
      </c>
      <c r="L42" t="str">
        <f>IF(OR(Table1[[#This Row],[Month2]]="Jul",Table1[[#This Row],[Month2]]="Aug",Table1[[#This Row],[Month2]]="Sep"),"Q1", IF(OR(Table1[[#This Row],[Month2]]="Oct",Table1[[#This Row],[Month2]]="Nov",Table1[[#This Row],[Month2]]="Dec"),"Q2",IF(OR(Table1[[#This Row],[Month2]]="Jan",Table1[[#This Row],[Month2]]="Feb",Table1[[#This Row],[Month2]]="Mar"),"Q3", "Q4")))</f>
        <v>Q1</v>
      </c>
      <c r="M42" t="str">
        <f>TEXT(Table1[[#This Row],[Date]],"mmm")</f>
        <v>Jul</v>
      </c>
      <c r="N42" t="str">
        <f>IF(MONTH(Table1[[#This Row],[Date]])&gt;6, YEAR(Table1[[#This Row],[Date]])&amp;"-"&amp;YEAR(Table1[[#This Row],[Date]])+1,YEAR(Table1[[#This Row],[Date]])-1&amp;"-"&amp;YEAR(Table1[[#This Row],[Date]]))</f>
        <v>2014-2015</v>
      </c>
      <c r="O42">
        <f>WEEKNUM(Table1[[#This Row],[Date]],2)</f>
        <v>30</v>
      </c>
      <c r="P42">
        <f>HOUR(Table1[[#This Row],[Start]])</f>
        <v>14</v>
      </c>
      <c r="Q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2" t="str">
        <f>TEXT(Table1[[#This Row],[Date]],"ddd")</f>
        <v>Tue</v>
      </c>
    </row>
    <row r="43" spans="1:18" x14ac:dyDescent="0.55000000000000004">
      <c r="A43" s="2" t="s">
        <v>31</v>
      </c>
      <c r="B43" s="2" t="str">
        <f t="shared" si="0"/>
        <v>Client 2</v>
      </c>
      <c r="C43" s="12">
        <v>41842</v>
      </c>
      <c r="D43" s="2" t="s">
        <v>208</v>
      </c>
      <c r="E43" s="2" t="s">
        <v>969</v>
      </c>
      <c r="F43" s="28">
        <f>Table1[[#This Row],[End]]-Table1[[#This Row],[Start]]</f>
        <v>6.9444444444444198E-3</v>
      </c>
      <c r="G43" s="25" t="str">
        <f t="shared" ca="1" si="4"/>
        <v>Lab</v>
      </c>
      <c r="H43" s="2" t="str">
        <f t="shared" ca="1" si="1"/>
        <v>A</v>
      </c>
      <c r="I43" s="2" t="str">
        <f t="shared" ca="1" si="2"/>
        <v>Grievance</v>
      </c>
      <c r="J43" s="2" t="str">
        <f t="shared" ca="1" si="5"/>
        <v>Mechanical failure</v>
      </c>
      <c r="K43" s="25" t="str">
        <f t="shared" ca="1" si="3"/>
        <v>Finance</v>
      </c>
      <c r="L43" t="str">
        <f>IF(OR(Table1[[#This Row],[Month2]]="Jul",Table1[[#This Row],[Month2]]="Aug",Table1[[#This Row],[Month2]]="Sep"),"Q1", IF(OR(Table1[[#This Row],[Month2]]="Oct",Table1[[#This Row],[Month2]]="Nov",Table1[[#This Row],[Month2]]="Dec"),"Q2",IF(OR(Table1[[#This Row],[Month2]]="Jan",Table1[[#This Row],[Month2]]="Feb",Table1[[#This Row],[Month2]]="Mar"),"Q3", "Q4")))</f>
        <v>Q1</v>
      </c>
      <c r="M43" t="str">
        <f>TEXT(Table1[[#This Row],[Date]],"mmm")</f>
        <v>Jul</v>
      </c>
      <c r="N43" t="str">
        <f>IF(MONTH(Table1[[#This Row],[Date]])&gt;6, YEAR(Table1[[#This Row],[Date]])&amp;"-"&amp;YEAR(Table1[[#This Row],[Date]])+1,YEAR(Table1[[#This Row],[Date]])-1&amp;"-"&amp;YEAR(Table1[[#This Row],[Date]]))</f>
        <v>2014-2015</v>
      </c>
      <c r="O43">
        <f>WEEKNUM(Table1[[#This Row],[Date]],2)</f>
        <v>30</v>
      </c>
      <c r="P43">
        <f>HOUR(Table1[[#This Row],[Start]])</f>
        <v>11</v>
      </c>
      <c r="Q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3" t="str">
        <f>TEXT(Table1[[#This Row],[Date]],"ddd")</f>
        <v>Tue</v>
      </c>
    </row>
    <row r="44" spans="1:18" x14ac:dyDescent="0.55000000000000004">
      <c r="A44" s="2" t="s">
        <v>32</v>
      </c>
      <c r="B44" s="2" t="str">
        <f t="shared" si="0"/>
        <v>Client 3</v>
      </c>
      <c r="C44" s="12">
        <v>41843</v>
      </c>
      <c r="D44" s="2" t="s">
        <v>209</v>
      </c>
      <c r="E44" s="2" t="s">
        <v>720</v>
      </c>
      <c r="F44" s="28">
        <f>Table1[[#This Row],[End]]-Table1[[#This Row],[Start]]</f>
        <v>3.125E-2</v>
      </c>
      <c r="G44" s="25" t="str">
        <f t="shared" ca="1" si="4"/>
        <v>Warehouse</v>
      </c>
      <c r="H44" s="2" t="str">
        <f t="shared" ca="1" si="1"/>
        <v>D</v>
      </c>
      <c r="I44" s="2" t="str">
        <f t="shared" ca="1" si="2"/>
        <v>Grievance</v>
      </c>
      <c r="J44" s="2" t="str">
        <f t="shared" ca="1" si="5"/>
        <v>Mechanical failure</v>
      </c>
      <c r="K44" s="25" t="str">
        <f t="shared" ca="1" si="3"/>
        <v>IT</v>
      </c>
      <c r="L44" t="str">
        <f>IF(OR(Table1[[#This Row],[Month2]]="Jul",Table1[[#This Row],[Month2]]="Aug",Table1[[#This Row],[Month2]]="Sep"),"Q1", IF(OR(Table1[[#This Row],[Month2]]="Oct",Table1[[#This Row],[Month2]]="Nov",Table1[[#This Row],[Month2]]="Dec"),"Q2",IF(OR(Table1[[#This Row],[Month2]]="Jan",Table1[[#This Row],[Month2]]="Feb",Table1[[#This Row],[Month2]]="Mar"),"Q3", "Q4")))</f>
        <v>Q1</v>
      </c>
      <c r="M44" t="str">
        <f>TEXT(Table1[[#This Row],[Date]],"mmm")</f>
        <v>Jul</v>
      </c>
      <c r="N44" t="str">
        <f>IF(MONTH(Table1[[#This Row],[Date]])&gt;6, YEAR(Table1[[#This Row],[Date]])&amp;"-"&amp;YEAR(Table1[[#This Row],[Date]])+1,YEAR(Table1[[#This Row],[Date]])-1&amp;"-"&amp;YEAR(Table1[[#This Row],[Date]]))</f>
        <v>2014-2015</v>
      </c>
      <c r="O44">
        <f>WEEKNUM(Table1[[#This Row],[Date]],2)</f>
        <v>30</v>
      </c>
      <c r="P44">
        <f>HOUR(Table1[[#This Row],[Start]])</f>
        <v>8</v>
      </c>
      <c r="Q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4" t="str">
        <f>TEXT(Table1[[#This Row],[Date]],"ddd")</f>
        <v>Wed</v>
      </c>
    </row>
    <row r="45" spans="1:18" x14ac:dyDescent="0.55000000000000004">
      <c r="A45" s="2" t="s">
        <v>23</v>
      </c>
      <c r="B45" s="2" t="str">
        <f t="shared" si="0"/>
        <v>Client 4</v>
      </c>
      <c r="C45" s="12">
        <v>41843</v>
      </c>
      <c r="D45" s="2" t="s">
        <v>210</v>
      </c>
      <c r="E45" s="2" t="s">
        <v>970</v>
      </c>
      <c r="F45" s="28">
        <f>Table1[[#This Row],[End]]-Table1[[#This Row],[Start]]</f>
        <v>1.388888888888884E-2</v>
      </c>
      <c r="G45" s="25" t="str">
        <f t="shared" ca="1" si="4"/>
        <v>Office</v>
      </c>
      <c r="H45" s="2" t="str">
        <f t="shared" ca="1" si="1"/>
        <v>B</v>
      </c>
      <c r="I45" s="2" t="str">
        <f t="shared" ca="1" si="2"/>
        <v>Accident</v>
      </c>
      <c r="J45" s="2" t="str">
        <f t="shared" ca="1" si="5"/>
        <v>Paperwork deficiency</v>
      </c>
      <c r="K45" s="25" t="str">
        <f t="shared" ca="1" si="3"/>
        <v>Floor</v>
      </c>
      <c r="L45" t="str">
        <f>IF(OR(Table1[[#This Row],[Month2]]="Jul",Table1[[#This Row],[Month2]]="Aug",Table1[[#This Row],[Month2]]="Sep"),"Q1", IF(OR(Table1[[#This Row],[Month2]]="Oct",Table1[[#This Row],[Month2]]="Nov",Table1[[#This Row],[Month2]]="Dec"),"Q2",IF(OR(Table1[[#This Row],[Month2]]="Jan",Table1[[#This Row],[Month2]]="Feb",Table1[[#This Row],[Month2]]="Mar"),"Q3", "Q4")))</f>
        <v>Q1</v>
      </c>
      <c r="M45" t="str">
        <f>TEXT(Table1[[#This Row],[Date]],"mmm")</f>
        <v>Jul</v>
      </c>
      <c r="N45" t="str">
        <f>IF(MONTH(Table1[[#This Row],[Date]])&gt;6, YEAR(Table1[[#This Row],[Date]])&amp;"-"&amp;YEAR(Table1[[#This Row],[Date]])+1,YEAR(Table1[[#This Row],[Date]])-1&amp;"-"&amp;YEAR(Table1[[#This Row],[Date]]))</f>
        <v>2014-2015</v>
      </c>
      <c r="O45">
        <f>WEEKNUM(Table1[[#This Row],[Date]],2)</f>
        <v>30</v>
      </c>
      <c r="P45">
        <f>HOUR(Table1[[#This Row],[Start]])</f>
        <v>8</v>
      </c>
      <c r="Q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5" t="str">
        <f>TEXT(Table1[[#This Row],[Date]],"ddd")</f>
        <v>Wed</v>
      </c>
    </row>
    <row r="46" spans="1:18" x14ac:dyDescent="0.55000000000000004">
      <c r="A46" s="2" t="s">
        <v>23</v>
      </c>
      <c r="B46" s="2" t="str">
        <f t="shared" si="0"/>
        <v>Client 5</v>
      </c>
      <c r="C46" s="12">
        <v>41843</v>
      </c>
      <c r="D46" s="2" t="s">
        <v>211</v>
      </c>
      <c r="E46" s="2" t="s">
        <v>971</v>
      </c>
      <c r="F46" s="28">
        <f>Table1[[#This Row],[End]]-Table1[[#This Row],[Start]]</f>
        <v>6.2500000000000333E-3</v>
      </c>
      <c r="G46" s="25" t="str">
        <f t="shared" ca="1" si="4"/>
        <v>Room B</v>
      </c>
      <c r="H46" s="2" t="str">
        <f t="shared" ca="1" si="1"/>
        <v>F</v>
      </c>
      <c r="I46" s="2" t="str">
        <f t="shared" ca="1" si="2"/>
        <v>Grievance</v>
      </c>
      <c r="J46" s="2" t="str">
        <f t="shared" ca="1" si="5"/>
        <v>Entry error</v>
      </c>
      <c r="K46" s="25" t="str">
        <f t="shared" ca="1" si="3"/>
        <v>Finance</v>
      </c>
      <c r="L46" t="str">
        <f>IF(OR(Table1[[#This Row],[Month2]]="Jul",Table1[[#This Row],[Month2]]="Aug",Table1[[#This Row],[Month2]]="Sep"),"Q1", IF(OR(Table1[[#This Row],[Month2]]="Oct",Table1[[#This Row],[Month2]]="Nov",Table1[[#This Row],[Month2]]="Dec"),"Q2",IF(OR(Table1[[#This Row],[Month2]]="Jan",Table1[[#This Row],[Month2]]="Feb",Table1[[#This Row],[Month2]]="Mar"),"Q3", "Q4")))</f>
        <v>Q1</v>
      </c>
      <c r="M46" t="str">
        <f>TEXT(Table1[[#This Row],[Date]],"mmm")</f>
        <v>Jul</v>
      </c>
      <c r="N46" t="str">
        <f>IF(MONTH(Table1[[#This Row],[Date]])&gt;6, YEAR(Table1[[#This Row],[Date]])&amp;"-"&amp;YEAR(Table1[[#This Row],[Date]])+1,YEAR(Table1[[#This Row],[Date]])-1&amp;"-"&amp;YEAR(Table1[[#This Row],[Date]]))</f>
        <v>2014-2015</v>
      </c>
      <c r="O46">
        <f>WEEKNUM(Table1[[#This Row],[Date]],2)</f>
        <v>30</v>
      </c>
      <c r="P46">
        <f>HOUR(Table1[[#This Row],[Start]])</f>
        <v>9</v>
      </c>
      <c r="Q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6" t="str">
        <f>TEXT(Table1[[#This Row],[Date]],"ddd")</f>
        <v>Wed</v>
      </c>
    </row>
    <row r="47" spans="1:18" x14ac:dyDescent="0.55000000000000004">
      <c r="A47" s="2" t="s">
        <v>25</v>
      </c>
      <c r="B47" s="2" t="str">
        <f t="shared" si="0"/>
        <v>Client 6</v>
      </c>
      <c r="C47" s="12">
        <v>41843</v>
      </c>
      <c r="D47" s="2" t="s">
        <v>212</v>
      </c>
      <c r="E47" s="2" t="s">
        <v>852</v>
      </c>
      <c r="F47" s="28">
        <f>Table1[[#This Row],[End]]-Table1[[#This Row],[Start]]</f>
        <v>2.777777777777779E-2</v>
      </c>
      <c r="G47" s="25" t="str">
        <f t="shared" ca="1" si="4"/>
        <v>Room A</v>
      </c>
      <c r="H47" s="2" t="str">
        <f t="shared" ca="1" si="1"/>
        <v>G</v>
      </c>
      <c r="I47" s="2" t="str">
        <f t="shared" ca="1" si="2"/>
        <v>Mistake</v>
      </c>
      <c r="J47" s="2" t="str">
        <f t="shared" ca="1" si="5"/>
        <v>Wrong placement</v>
      </c>
      <c r="K47" s="25" t="str">
        <f t="shared" ca="1" si="3"/>
        <v>Shipping</v>
      </c>
      <c r="L47" t="str">
        <f>IF(OR(Table1[[#This Row],[Month2]]="Jul",Table1[[#This Row],[Month2]]="Aug",Table1[[#This Row],[Month2]]="Sep"),"Q1", IF(OR(Table1[[#This Row],[Month2]]="Oct",Table1[[#This Row],[Month2]]="Nov",Table1[[#This Row],[Month2]]="Dec"),"Q2",IF(OR(Table1[[#This Row],[Month2]]="Jan",Table1[[#This Row],[Month2]]="Feb",Table1[[#This Row],[Month2]]="Mar"),"Q3", "Q4")))</f>
        <v>Q1</v>
      </c>
      <c r="M47" t="str">
        <f>TEXT(Table1[[#This Row],[Date]],"mmm")</f>
        <v>Jul</v>
      </c>
      <c r="N47" t="str">
        <f>IF(MONTH(Table1[[#This Row],[Date]])&gt;6, YEAR(Table1[[#This Row],[Date]])&amp;"-"&amp;YEAR(Table1[[#This Row],[Date]])+1,YEAR(Table1[[#This Row],[Date]])-1&amp;"-"&amp;YEAR(Table1[[#This Row],[Date]]))</f>
        <v>2014-2015</v>
      </c>
      <c r="O47">
        <f>WEEKNUM(Table1[[#This Row],[Date]],2)</f>
        <v>30</v>
      </c>
      <c r="P47">
        <f>HOUR(Table1[[#This Row],[Start]])</f>
        <v>16</v>
      </c>
      <c r="Q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7" t="str">
        <f>TEXT(Table1[[#This Row],[Date]],"ddd")</f>
        <v>Wed</v>
      </c>
    </row>
    <row r="48" spans="1:18" x14ac:dyDescent="0.55000000000000004">
      <c r="A48" s="2" t="s">
        <v>20</v>
      </c>
      <c r="B48" s="2" t="str">
        <f t="shared" si="0"/>
        <v>Client 7</v>
      </c>
      <c r="C48" s="12">
        <v>41843</v>
      </c>
      <c r="D48" s="2" t="s">
        <v>213</v>
      </c>
      <c r="E48" s="2" t="s">
        <v>212</v>
      </c>
      <c r="F48" s="28">
        <f>Table1[[#This Row],[End]]-Table1[[#This Row],[Start]]</f>
        <v>1.3888888888887729E-3</v>
      </c>
      <c r="G48" s="25" t="str">
        <f t="shared" ca="1" si="4"/>
        <v>Room B</v>
      </c>
      <c r="H48" s="2" t="str">
        <f t="shared" ca="1" si="1"/>
        <v>B</v>
      </c>
      <c r="I48" s="2" t="str">
        <f t="shared" ca="1" si="2"/>
        <v>Grievance</v>
      </c>
      <c r="J48" s="2" t="str">
        <f t="shared" ca="1" si="5"/>
        <v>Entry error</v>
      </c>
      <c r="K48" s="25" t="str">
        <f t="shared" ca="1" si="3"/>
        <v>Admin</v>
      </c>
      <c r="L48" t="str">
        <f>IF(OR(Table1[[#This Row],[Month2]]="Jul",Table1[[#This Row],[Month2]]="Aug",Table1[[#This Row],[Month2]]="Sep"),"Q1", IF(OR(Table1[[#This Row],[Month2]]="Oct",Table1[[#This Row],[Month2]]="Nov",Table1[[#This Row],[Month2]]="Dec"),"Q2",IF(OR(Table1[[#This Row],[Month2]]="Jan",Table1[[#This Row],[Month2]]="Feb",Table1[[#This Row],[Month2]]="Mar"),"Q3", "Q4")))</f>
        <v>Q1</v>
      </c>
      <c r="M48" t="str">
        <f>TEXT(Table1[[#This Row],[Date]],"mmm")</f>
        <v>Jul</v>
      </c>
      <c r="N48" t="str">
        <f>IF(MONTH(Table1[[#This Row],[Date]])&gt;6, YEAR(Table1[[#This Row],[Date]])&amp;"-"&amp;YEAR(Table1[[#This Row],[Date]])+1,YEAR(Table1[[#This Row],[Date]])-1&amp;"-"&amp;YEAR(Table1[[#This Row],[Date]]))</f>
        <v>2014-2015</v>
      </c>
      <c r="O48">
        <f>WEEKNUM(Table1[[#This Row],[Date]],2)</f>
        <v>30</v>
      </c>
      <c r="P48">
        <f>HOUR(Table1[[#This Row],[Start]])</f>
        <v>16</v>
      </c>
      <c r="Q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8" t="str">
        <f>TEXT(Table1[[#This Row],[Date]],"ddd")</f>
        <v>Wed</v>
      </c>
    </row>
    <row r="49" spans="1:18" x14ac:dyDescent="0.55000000000000004">
      <c r="A49" s="2" t="s">
        <v>16</v>
      </c>
      <c r="B49" s="2" t="str">
        <f t="shared" si="0"/>
        <v>Client 8</v>
      </c>
      <c r="C49" s="12">
        <v>41843</v>
      </c>
      <c r="D49" s="2" t="s">
        <v>213</v>
      </c>
      <c r="E49" s="2" t="s">
        <v>856</v>
      </c>
      <c r="F49" s="28">
        <f>Table1[[#This Row],[End]]-Table1[[#This Row],[Start]]</f>
        <v>2.7083333333333237E-2</v>
      </c>
      <c r="G49" s="25" t="str">
        <f t="shared" ca="1" si="4"/>
        <v>Lab</v>
      </c>
      <c r="H49" s="2" t="str">
        <f t="shared" ca="1" si="1"/>
        <v>C</v>
      </c>
      <c r="I49" s="2" t="str">
        <f t="shared" ca="1" si="2"/>
        <v>Interaction</v>
      </c>
      <c r="J49" s="2" t="str">
        <f t="shared" ca="1" si="5"/>
        <v>Tone of voice</v>
      </c>
      <c r="K49" s="25" t="str">
        <f t="shared" ca="1" si="3"/>
        <v>Widgets</v>
      </c>
      <c r="L49" t="str">
        <f>IF(OR(Table1[[#This Row],[Month2]]="Jul",Table1[[#This Row],[Month2]]="Aug",Table1[[#This Row],[Month2]]="Sep"),"Q1", IF(OR(Table1[[#This Row],[Month2]]="Oct",Table1[[#This Row],[Month2]]="Nov",Table1[[#This Row],[Month2]]="Dec"),"Q2",IF(OR(Table1[[#This Row],[Month2]]="Jan",Table1[[#This Row],[Month2]]="Feb",Table1[[#This Row],[Month2]]="Mar"),"Q3", "Q4")))</f>
        <v>Q1</v>
      </c>
      <c r="M49" t="str">
        <f>TEXT(Table1[[#This Row],[Date]],"mmm")</f>
        <v>Jul</v>
      </c>
      <c r="N49" t="str">
        <f>IF(MONTH(Table1[[#This Row],[Date]])&gt;6, YEAR(Table1[[#This Row],[Date]])&amp;"-"&amp;YEAR(Table1[[#This Row],[Date]])+1,YEAR(Table1[[#This Row],[Date]])-1&amp;"-"&amp;YEAR(Table1[[#This Row],[Date]]))</f>
        <v>2014-2015</v>
      </c>
      <c r="O49">
        <f>WEEKNUM(Table1[[#This Row],[Date]],2)</f>
        <v>30</v>
      </c>
      <c r="P49">
        <f>HOUR(Table1[[#This Row],[Start]])</f>
        <v>16</v>
      </c>
      <c r="Q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9" t="str">
        <f>TEXT(Table1[[#This Row],[Date]],"ddd")</f>
        <v>Wed</v>
      </c>
    </row>
    <row r="50" spans="1:18" x14ac:dyDescent="0.55000000000000004">
      <c r="A50" s="2" t="s">
        <v>33</v>
      </c>
      <c r="B50" s="2" t="str">
        <f t="shared" si="0"/>
        <v>Client 9</v>
      </c>
      <c r="C50" s="12">
        <v>41844</v>
      </c>
      <c r="D50" s="2" t="s">
        <v>214</v>
      </c>
      <c r="E50" s="2" t="s">
        <v>866</v>
      </c>
      <c r="F50" s="28">
        <f>Table1[[#This Row],[End]]-Table1[[#This Row],[Start]]</f>
        <v>3.472222222222221E-2</v>
      </c>
      <c r="G50" s="25" t="str">
        <f t="shared" ca="1" si="4"/>
        <v>Office</v>
      </c>
      <c r="H50" s="2" t="str">
        <f t="shared" ca="1" si="1"/>
        <v>A</v>
      </c>
      <c r="I50" s="2" t="str">
        <f t="shared" ca="1" si="2"/>
        <v>Grievance</v>
      </c>
      <c r="J50" s="2" t="str">
        <f t="shared" ca="1" si="5"/>
        <v>Misconduct</v>
      </c>
      <c r="K50" s="25" t="str">
        <f t="shared" ca="1" si="3"/>
        <v>Admin</v>
      </c>
      <c r="L50" t="str">
        <f>IF(OR(Table1[[#This Row],[Month2]]="Jul",Table1[[#This Row],[Month2]]="Aug",Table1[[#This Row],[Month2]]="Sep"),"Q1", IF(OR(Table1[[#This Row],[Month2]]="Oct",Table1[[#This Row],[Month2]]="Nov",Table1[[#This Row],[Month2]]="Dec"),"Q2",IF(OR(Table1[[#This Row],[Month2]]="Jan",Table1[[#This Row],[Month2]]="Feb",Table1[[#This Row],[Month2]]="Mar"),"Q3", "Q4")))</f>
        <v>Q1</v>
      </c>
      <c r="M50" t="str">
        <f>TEXT(Table1[[#This Row],[Date]],"mmm")</f>
        <v>Jul</v>
      </c>
      <c r="N50" t="str">
        <f>IF(MONTH(Table1[[#This Row],[Date]])&gt;6, YEAR(Table1[[#This Row],[Date]])&amp;"-"&amp;YEAR(Table1[[#This Row],[Date]])+1,YEAR(Table1[[#This Row],[Date]])-1&amp;"-"&amp;YEAR(Table1[[#This Row],[Date]]))</f>
        <v>2014-2015</v>
      </c>
      <c r="O50">
        <f>WEEKNUM(Table1[[#This Row],[Date]],2)</f>
        <v>30</v>
      </c>
      <c r="P50">
        <f>HOUR(Table1[[#This Row],[Start]])</f>
        <v>17</v>
      </c>
      <c r="Q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0" t="str">
        <f>TEXT(Table1[[#This Row],[Date]],"ddd")</f>
        <v>Thu</v>
      </c>
    </row>
    <row r="51" spans="1:18" x14ac:dyDescent="0.55000000000000004">
      <c r="A51" s="2" t="s">
        <v>16</v>
      </c>
      <c r="B51" s="2" t="str">
        <f t="shared" si="0"/>
        <v>Client 10</v>
      </c>
      <c r="C51" s="12">
        <v>41845</v>
      </c>
      <c r="D51" s="2" t="s">
        <v>215</v>
      </c>
      <c r="E51" s="2" t="s">
        <v>455</v>
      </c>
      <c r="F51" s="28">
        <f>Table1[[#This Row],[End]]-Table1[[#This Row],[Start]]</f>
        <v>1.2500000000000067E-2</v>
      </c>
      <c r="G51" s="25" t="str">
        <f t="shared" ca="1" si="4"/>
        <v>Warehouse</v>
      </c>
      <c r="H51" s="2" t="str">
        <f t="shared" ca="1" si="1"/>
        <v>A</v>
      </c>
      <c r="I51" s="2" t="str">
        <f t="shared" ca="1" si="2"/>
        <v>Mistake</v>
      </c>
      <c r="J51" s="2" t="str">
        <f t="shared" ca="1" si="5"/>
        <v>Wrong placement</v>
      </c>
      <c r="K51" s="25" t="str">
        <f t="shared" ca="1" si="3"/>
        <v>Shipping</v>
      </c>
      <c r="L51" t="str">
        <f>IF(OR(Table1[[#This Row],[Month2]]="Jul",Table1[[#This Row],[Month2]]="Aug",Table1[[#This Row],[Month2]]="Sep"),"Q1", IF(OR(Table1[[#This Row],[Month2]]="Oct",Table1[[#This Row],[Month2]]="Nov",Table1[[#This Row],[Month2]]="Dec"),"Q2",IF(OR(Table1[[#This Row],[Month2]]="Jan",Table1[[#This Row],[Month2]]="Feb",Table1[[#This Row],[Month2]]="Mar"),"Q3", "Q4")))</f>
        <v>Q1</v>
      </c>
      <c r="M51" t="str">
        <f>TEXT(Table1[[#This Row],[Date]],"mmm")</f>
        <v>Jul</v>
      </c>
      <c r="N51" t="str">
        <f>IF(MONTH(Table1[[#This Row],[Date]])&gt;6, YEAR(Table1[[#This Row],[Date]])&amp;"-"&amp;YEAR(Table1[[#This Row],[Date]])+1,YEAR(Table1[[#This Row],[Date]])-1&amp;"-"&amp;YEAR(Table1[[#This Row],[Date]]))</f>
        <v>2014-2015</v>
      </c>
      <c r="O51">
        <f>WEEKNUM(Table1[[#This Row],[Date]],2)</f>
        <v>30</v>
      </c>
      <c r="P51">
        <f>HOUR(Table1[[#This Row],[Start]])</f>
        <v>16</v>
      </c>
      <c r="Q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1" t="str">
        <f>TEXT(Table1[[#This Row],[Date]],"ddd")</f>
        <v>Fri</v>
      </c>
    </row>
    <row r="52" spans="1:18" x14ac:dyDescent="0.55000000000000004">
      <c r="A52" s="2" t="s">
        <v>23</v>
      </c>
      <c r="B52" s="2" t="str">
        <f t="shared" si="0"/>
        <v>Client 1</v>
      </c>
      <c r="C52" s="12">
        <v>41850</v>
      </c>
      <c r="D52" s="2" t="s">
        <v>216</v>
      </c>
      <c r="E52" s="2" t="s">
        <v>740</v>
      </c>
      <c r="F52" s="28">
        <f>Table1[[#This Row],[End]]-Table1[[#This Row],[Start]]</f>
        <v>1.3194444444444453E-2</v>
      </c>
      <c r="G52" s="25" t="str">
        <f t="shared" ca="1" si="4"/>
        <v>Office</v>
      </c>
      <c r="H52" s="2" t="str">
        <f t="shared" ca="1" si="1"/>
        <v>E</v>
      </c>
      <c r="I52" s="2" t="str">
        <f t="shared" ca="1" si="2"/>
        <v>Grievance</v>
      </c>
      <c r="J52" s="2" t="str">
        <f t="shared" ca="1" si="5"/>
        <v>Misconduct</v>
      </c>
      <c r="K52" s="25" t="str">
        <f t="shared" ca="1" si="3"/>
        <v>IT</v>
      </c>
      <c r="L52" t="str">
        <f>IF(OR(Table1[[#This Row],[Month2]]="Jul",Table1[[#This Row],[Month2]]="Aug",Table1[[#This Row],[Month2]]="Sep"),"Q1", IF(OR(Table1[[#This Row],[Month2]]="Oct",Table1[[#This Row],[Month2]]="Nov",Table1[[#This Row],[Month2]]="Dec"),"Q2",IF(OR(Table1[[#This Row],[Month2]]="Jan",Table1[[#This Row],[Month2]]="Feb",Table1[[#This Row],[Month2]]="Mar"),"Q3", "Q4")))</f>
        <v>Q1</v>
      </c>
      <c r="M52" t="str">
        <f>TEXT(Table1[[#This Row],[Date]],"mmm")</f>
        <v>Jul</v>
      </c>
      <c r="N52" t="str">
        <f>IF(MONTH(Table1[[#This Row],[Date]])&gt;6, YEAR(Table1[[#This Row],[Date]])&amp;"-"&amp;YEAR(Table1[[#This Row],[Date]])+1,YEAR(Table1[[#This Row],[Date]])-1&amp;"-"&amp;YEAR(Table1[[#This Row],[Date]]))</f>
        <v>2014-2015</v>
      </c>
      <c r="O52">
        <f>WEEKNUM(Table1[[#This Row],[Date]],2)</f>
        <v>31</v>
      </c>
      <c r="P52">
        <f>HOUR(Table1[[#This Row],[Start]])</f>
        <v>8</v>
      </c>
      <c r="Q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2" t="str">
        <f>TEXT(Table1[[#This Row],[Date]],"ddd")</f>
        <v>Wed</v>
      </c>
    </row>
    <row r="53" spans="1:18" x14ac:dyDescent="0.55000000000000004">
      <c r="A53" s="2" t="s">
        <v>23</v>
      </c>
      <c r="B53" s="2" t="str">
        <f t="shared" si="0"/>
        <v>Client 2</v>
      </c>
      <c r="C53" s="12">
        <v>41851</v>
      </c>
      <c r="D53" s="2" t="s">
        <v>217</v>
      </c>
      <c r="E53" s="2" t="s">
        <v>851</v>
      </c>
      <c r="F53" s="28">
        <f>Table1[[#This Row],[End]]-Table1[[#This Row],[Start]]</f>
        <v>1.4583333333333393E-2</v>
      </c>
      <c r="G53" s="25" t="str">
        <f t="shared" ca="1" si="4"/>
        <v>Office</v>
      </c>
      <c r="H53" s="2" t="str">
        <f t="shared" ca="1" si="1"/>
        <v>F</v>
      </c>
      <c r="I53" s="2" t="str">
        <f t="shared" ca="1" si="2"/>
        <v>Interaction</v>
      </c>
      <c r="J53" s="2" t="str">
        <f t="shared" ca="1" si="5"/>
        <v>Tone of voice</v>
      </c>
      <c r="K53" s="25" t="str">
        <f t="shared" ca="1" si="3"/>
        <v>Finance</v>
      </c>
      <c r="L53" t="str">
        <f>IF(OR(Table1[[#This Row],[Month2]]="Jul",Table1[[#This Row],[Month2]]="Aug",Table1[[#This Row],[Month2]]="Sep"),"Q1", IF(OR(Table1[[#This Row],[Month2]]="Oct",Table1[[#This Row],[Month2]]="Nov",Table1[[#This Row],[Month2]]="Dec"),"Q2",IF(OR(Table1[[#This Row],[Month2]]="Jan",Table1[[#This Row],[Month2]]="Feb",Table1[[#This Row],[Month2]]="Mar"),"Q3", "Q4")))</f>
        <v>Q1</v>
      </c>
      <c r="M53" t="str">
        <f>TEXT(Table1[[#This Row],[Date]],"mmm")</f>
        <v>Jul</v>
      </c>
      <c r="N53" t="str">
        <f>IF(MONTH(Table1[[#This Row],[Date]])&gt;6, YEAR(Table1[[#This Row],[Date]])&amp;"-"&amp;YEAR(Table1[[#This Row],[Date]])+1,YEAR(Table1[[#This Row],[Date]])-1&amp;"-"&amp;YEAR(Table1[[#This Row],[Date]]))</f>
        <v>2014-2015</v>
      </c>
      <c r="O53">
        <f>WEEKNUM(Table1[[#This Row],[Date]],2)</f>
        <v>31</v>
      </c>
      <c r="P53">
        <f>HOUR(Table1[[#This Row],[Start]])</f>
        <v>15</v>
      </c>
      <c r="Q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3" t="str">
        <f>TEXT(Table1[[#This Row],[Date]],"ddd")</f>
        <v>Thu</v>
      </c>
    </row>
    <row r="54" spans="1:18" x14ac:dyDescent="0.55000000000000004">
      <c r="A54" s="2" t="s">
        <v>16</v>
      </c>
      <c r="B54" s="2" t="str">
        <f t="shared" si="0"/>
        <v>Client 3</v>
      </c>
      <c r="C54" s="12">
        <v>41851</v>
      </c>
      <c r="D54" s="2" t="s">
        <v>218</v>
      </c>
      <c r="E54" s="2" t="s">
        <v>585</v>
      </c>
      <c r="F54" s="28">
        <f>Table1[[#This Row],[End]]-Table1[[#This Row],[Start]]</f>
        <v>1.8055555555555547E-2</v>
      </c>
      <c r="G54" s="25" t="str">
        <f t="shared" ca="1" si="4"/>
        <v>Office</v>
      </c>
      <c r="H54" s="2" t="str">
        <f t="shared" ca="1" si="1"/>
        <v>G</v>
      </c>
      <c r="I54" s="2" t="str">
        <f t="shared" ca="1" si="2"/>
        <v>Accident</v>
      </c>
      <c r="J54" s="2" t="str">
        <f t="shared" ca="1" si="5"/>
        <v>Wrong placement</v>
      </c>
      <c r="K54" s="25" t="str">
        <f t="shared" ca="1" si="3"/>
        <v>Shipping</v>
      </c>
      <c r="L54" t="str">
        <f>IF(OR(Table1[[#This Row],[Month2]]="Jul",Table1[[#This Row],[Month2]]="Aug",Table1[[#This Row],[Month2]]="Sep"),"Q1", IF(OR(Table1[[#This Row],[Month2]]="Oct",Table1[[#This Row],[Month2]]="Nov",Table1[[#This Row],[Month2]]="Dec"),"Q2",IF(OR(Table1[[#This Row],[Month2]]="Jan",Table1[[#This Row],[Month2]]="Feb",Table1[[#This Row],[Month2]]="Mar"),"Q3", "Q4")))</f>
        <v>Q1</v>
      </c>
      <c r="M54" t="str">
        <f>TEXT(Table1[[#This Row],[Date]],"mmm")</f>
        <v>Jul</v>
      </c>
      <c r="N54" t="str">
        <f>IF(MONTH(Table1[[#This Row],[Date]])&gt;6, YEAR(Table1[[#This Row],[Date]])&amp;"-"&amp;YEAR(Table1[[#This Row],[Date]])+1,YEAR(Table1[[#This Row],[Date]])-1&amp;"-"&amp;YEAR(Table1[[#This Row],[Date]]))</f>
        <v>2014-2015</v>
      </c>
      <c r="O54">
        <f>WEEKNUM(Table1[[#This Row],[Date]],2)</f>
        <v>31</v>
      </c>
      <c r="P54">
        <f>HOUR(Table1[[#This Row],[Start]])</f>
        <v>9</v>
      </c>
      <c r="Q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4" t="str">
        <f>TEXT(Table1[[#This Row],[Date]],"ddd")</f>
        <v>Thu</v>
      </c>
    </row>
    <row r="55" spans="1:18" x14ac:dyDescent="0.55000000000000004">
      <c r="A55" s="2" t="s">
        <v>30</v>
      </c>
      <c r="B55" s="2" t="str">
        <f t="shared" si="0"/>
        <v>Client 4</v>
      </c>
      <c r="C55" s="12">
        <v>41854</v>
      </c>
      <c r="D55" s="2" t="s">
        <v>219</v>
      </c>
      <c r="E55" s="2" t="s">
        <v>541</v>
      </c>
      <c r="F55" s="28">
        <f>Table1[[#This Row],[End]]-Table1[[#This Row],[Start]]</f>
        <v>2.5000000000000022E-2</v>
      </c>
      <c r="G55" s="25" t="str">
        <f t="shared" ca="1" si="4"/>
        <v>Warehouse</v>
      </c>
      <c r="H55" s="2" t="str">
        <f t="shared" ca="1" si="1"/>
        <v>A</v>
      </c>
      <c r="I55" s="2" t="str">
        <f t="shared" ca="1" si="2"/>
        <v>Interaction</v>
      </c>
      <c r="J55" s="2" t="str">
        <f t="shared" ca="1" si="5"/>
        <v>Wrong placement</v>
      </c>
      <c r="K55" s="25" t="str">
        <f t="shared" ca="1" si="3"/>
        <v>IT</v>
      </c>
      <c r="L55" t="str">
        <f>IF(OR(Table1[[#This Row],[Month2]]="Jul",Table1[[#This Row],[Month2]]="Aug",Table1[[#This Row],[Month2]]="Sep"),"Q1", IF(OR(Table1[[#This Row],[Month2]]="Oct",Table1[[#This Row],[Month2]]="Nov",Table1[[#This Row],[Month2]]="Dec"),"Q2",IF(OR(Table1[[#This Row],[Month2]]="Jan",Table1[[#This Row],[Month2]]="Feb",Table1[[#This Row],[Month2]]="Mar"),"Q3", "Q4")))</f>
        <v>Q1</v>
      </c>
      <c r="M55" t="str">
        <f>TEXT(Table1[[#This Row],[Date]],"mmm")</f>
        <v>Aug</v>
      </c>
      <c r="N55" t="str">
        <f>IF(MONTH(Table1[[#This Row],[Date]])&gt;6, YEAR(Table1[[#This Row],[Date]])&amp;"-"&amp;YEAR(Table1[[#This Row],[Date]])+1,YEAR(Table1[[#This Row],[Date]])-1&amp;"-"&amp;YEAR(Table1[[#This Row],[Date]]))</f>
        <v>2014-2015</v>
      </c>
      <c r="O55">
        <f>WEEKNUM(Table1[[#This Row],[Date]],2)</f>
        <v>31</v>
      </c>
      <c r="P55">
        <f>HOUR(Table1[[#This Row],[Start]])</f>
        <v>17</v>
      </c>
      <c r="Q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5" t="str">
        <f>TEXT(Table1[[#This Row],[Date]],"ddd")</f>
        <v>Sun</v>
      </c>
    </row>
    <row r="56" spans="1:18" x14ac:dyDescent="0.55000000000000004">
      <c r="A56" s="2" t="s">
        <v>33</v>
      </c>
      <c r="B56" s="2" t="str">
        <f t="shared" si="0"/>
        <v>Client 5</v>
      </c>
      <c r="C56" s="12">
        <v>41855</v>
      </c>
      <c r="D56" s="2" t="s">
        <v>220</v>
      </c>
      <c r="E56" s="2" t="s">
        <v>214</v>
      </c>
      <c r="F56" s="28">
        <f>Table1[[#This Row],[End]]-Table1[[#This Row],[Start]]</f>
        <v>1.5277777777777724E-2</v>
      </c>
      <c r="G56" s="25" t="str">
        <f t="shared" ca="1" si="4"/>
        <v>Room A</v>
      </c>
      <c r="H56" s="2" t="str">
        <f t="shared" ca="1" si="1"/>
        <v>E</v>
      </c>
      <c r="I56" s="2" t="str">
        <f t="shared" ca="1" si="2"/>
        <v>Grievance</v>
      </c>
      <c r="J56" s="2" t="str">
        <f t="shared" ca="1" si="5"/>
        <v>Tone of voice</v>
      </c>
      <c r="K56" s="25" t="str">
        <f t="shared" ca="1" si="3"/>
        <v>Widgets</v>
      </c>
      <c r="L56" t="str">
        <f>IF(OR(Table1[[#This Row],[Month2]]="Jul",Table1[[#This Row],[Month2]]="Aug",Table1[[#This Row],[Month2]]="Sep"),"Q1", IF(OR(Table1[[#This Row],[Month2]]="Oct",Table1[[#This Row],[Month2]]="Nov",Table1[[#This Row],[Month2]]="Dec"),"Q2",IF(OR(Table1[[#This Row],[Month2]]="Jan",Table1[[#This Row],[Month2]]="Feb",Table1[[#This Row],[Month2]]="Mar"),"Q3", "Q4")))</f>
        <v>Q1</v>
      </c>
      <c r="M56" t="str">
        <f>TEXT(Table1[[#This Row],[Date]],"mmm")</f>
        <v>Aug</v>
      </c>
      <c r="N56" t="str">
        <f>IF(MONTH(Table1[[#This Row],[Date]])&gt;6, YEAR(Table1[[#This Row],[Date]])&amp;"-"&amp;YEAR(Table1[[#This Row],[Date]])+1,YEAR(Table1[[#This Row],[Date]])-1&amp;"-"&amp;YEAR(Table1[[#This Row],[Date]]))</f>
        <v>2014-2015</v>
      </c>
      <c r="O56">
        <f>WEEKNUM(Table1[[#This Row],[Date]],2)</f>
        <v>32</v>
      </c>
      <c r="P56">
        <f>HOUR(Table1[[#This Row],[Start]])</f>
        <v>17</v>
      </c>
      <c r="Q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6" t="str">
        <f>TEXT(Table1[[#This Row],[Date]],"ddd")</f>
        <v>Mon</v>
      </c>
    </row>
    <row r="57" spans="1:18" x14ac:dyDescent="0.55000000000000004">
      <c r="A57" s="2" t="s">
        <v>25</v>
      </c>
      <c r="B57" s="2" t="str">
        <f t="shared" si="0"/>
        <v>Client 6</v>
      </c>
      <c r="C57" s="12">
        <v>41856</v>
      </c>
      <c r="D57" s="2" t="s">
        <v>221</v>
      </c>
      <c r="E57" s="2" t="s">
        <v>874</v>
      </c>
      <c r="F57" s="28">
        <f>Table1[[#This Row],[End]]-Table1[[#This Row],[Start]]</f>
        <v>1.5277777777777612E-2</v>
      </c>
      <c r="G57" s="25" t="str">
        <f t="shared" ca="1" si="4"/>
        <v>Office</v>
      </c>
      <c r="H57" s="2" t="str">
        <f t="shared" ca="1" si="1"/>
        <v>B</v>
      </c>
      <c r="I57" s="2" t="str">
        <f t="shared" ca="1" si="2"/>
        <v>Accident</v>
      </c>
      <c r="J57" s="2" t="str">
        <f t="shared" ca="1" si="5"/>
        <v>Mechanical failure</v>
      </c>
      <c r="K57" s="25" t="str">
        <f t="shared" ca="1" si="3"/>
        <v>Widgets</v>
      </c>
      <c r="L57" t="str">
        <f>IF(OR(Table1[[#This Row],[Month2]]="Jul",Table1[[#This Row],[Month2]]="Aug",Table1[[#This Row],[Month2]]="Sep"),"Q1", IF(OR(Table1[[#This Row],[Month2]]="Oct",Table1[[#This Row],[Month2]]="Nov",Table1[[#This Row],[Month2]]="Dec"),"Q2",IF(OR(Table1[[#This Row],[Month2]]="Jan",Table1[[#This Row],[Month2]]="Feb",Table1[[#This Row],[Month2]]="Mar"),"Q3", "Q4")))</f>
        <v>Q1</v>
      </c>
      <c r="M57" t="str">
        <f>TEXT(Table1[[#This Row],[Date]],"mmm")</f>
        <v>Aug</v>
      </c>
      <c r="N57" t="str">
        <f>IF(MONTH(Table1[[#This Row],[Date]])&gt;6, YEAR(Table1[[#This Row],[Date]])&amp;"-"&amp;YEAR(Table1[[#This Row],[Date]])+1,YEAR(Table1[[#This Row],[Date]])-1&amp;"-"&amp;YEAR(Table1[[#This Row],[Date]]))</f>
        <v>2014-2015</v>
      </c>
      <c r="O57">
        <f>WEEKNUM(Table1[[#This Row],[Date]],2)</f>
        <v>32</v>
      </c>
      <c r="P57">
        <f>HOUR(Table1[[#This Row],[Start]])</f>
        <v>17</v>
      </c>
      <c r="Q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7" t="str">
        <f>TEXT(Table1[[#This Row],[Date]],"ddd")</f>
        <v>Tue</v>
      </c>
    </row>
    <row r="58" spans="1:18" x14ac:dyDescent="0.55000000000000004">
      <c r="A58" s="2" t="s">
        <v>34</v>
      </c>
      <c r="B58" s="2" t="str">
        <f t="shared" si="0"/>
        <v>Client 7</v>
      </c>
      <c r="C58" s="12">
        <v>41856</v>
      </c>
      <c r="D58" s="2" t="s">
        <v>222</v>
      </c>
      <c r="E58" s="2" t="s">
        <v>635</v>
      </c>
      <c r="F58" s="28">
        <f>Table1[[#This Row],[End]]-Table1[[#This Row],[Start]]</f>
        <v>2.7777777777777679E-3</v>
      </c>
      <c r="G58" s="25" t="str">
        <f t="shared" ca="1" si="4"/>
        <v>Lab</v>
      </c>
      <c r="H58" s="2" t="str">
        <f t="shared" ca="1" si="1"/>
        <v>A</v>
      </c>
      <c r="I58" s="2" t="str">
        <f t="shared" ca="1" si="2"/>
        <v>Interaction</v>
      </c>
      <c r="J58" s="2" t="str">
        <f t="shared" ca="1" si="5"/>
        <v>Entry error</v>
      </c>
      <c r="K58" s="25" t="str">
        <f t="shared" ca="1" si="3"/>
        <v>Shipping</v>
      </c>
      <c r="L58" t="str">
        <f>IF(OR(Table1[[#This Row],[Month2]]="Jul",Table1[[#This Row],[Month2]]="Aug",Table1[[#This Row],[Month2]]="Sep"),"Q1", IF(OR(Table1[[#This Row],[Month2]]="Oct",Table1[[#This Row],[Month2]]="Nov",Table1[[#This Row],[Month2]]="Dec"),"Q2",IF(OR(Table1[[#This Row],[Month2]]="Jan",Table1[[#This Row],[Month2]]="Feb",Table1[[#This Row],[Month2]]="Mar"),"Q3", "Q4")))</f>
        <v>Q1</v>
      </c>
      <c r="M58" t="str">
        <f>TEXT(Table1[[#This Row],[Date]],"mmm")</f>
        <v>Aug</v>
      </c>
      <c r="N58" t="str">
        <f>IF(MONTH(Table1[[#This Row],[Date]])&gt;6, YEAR(Table1[[#This Row],[Date]])&amp;"-"&amp;YEAR(Table1[[#This Row],[Date]])+1,YEAR(Table1[[#This Row],[Date]])-1&amp;"-"&amp;YEAR(Table1[[#This Row],[Date]]))</f>
        <v>2014-2015</v>
      </c>
      <c r="O58">
        <f>WEEKNUM(Table1[[#This Row],[Date]],2)</f>
        <v>32</v>
      </c>
      <c r="P58">
        <f>HOUR(Table1[[#This Row],[Start]])</f>
        <v>11</v>
      </c>
      <c r="Q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58" t="str">
        <f>TEXT(Table1[[#This Row],[Date]],"ddd")</f>
        <v>Tue</v>
      </c>
    </row>
    <row r="59" spans="1:18" x14ac:dyDescent="0.55000000000000004">
      <c r="A59" s="2" t="s">
        <v>21</v>
      </c>
      <c r="B59" s="2" t="str">
        <f t="shared" si="0"/>
        <v>Client 8</v>
      </c>
      <c r="C59" s="12">
        <v>41856</v>
      </c>
      <c r="D59" s="2" t="s">
        <v>223</v>
      </c>
      <c r="E59" s="2" t="s">
        <v>972</v>
      </c>
      <c r="F59" s="28">
        <f>Table1[[#This Row],[End]]-Table1[[#This Row],[Start]]</f>
        <v>1.388888888888995E-3</v>
      </c>
      <c r="G59" s="25" t="str">
        <f t="shared" ca="1" si="4"/>
        <v>Lab</v>
      </c>
      <c r="H59" s="2" t="str">
        <f t="shared" ca="1" si="1"/>
        <v>B</v>
      </c>
      <c r="I59" s="2" t="str">
        <f t="shared" ca="1" si="2"/>
        <v>Grievance</v>
      </c>
      <c r="J59" s="2" t="str">
        <f t="shared" ca="1" si="5"/>
        <v>Tone of voice</v>
      </c>
      <c r="K59" s="25" t="str">
        <f t="shared" ca="1" si="3"/>
        <v>IT</v>
      </c>
      <c r="L59" t="str">
        <f>IF(OR(Table1[[#This Row],[Month2]]="Jul",Table1[[#This Row],[Month2]]="Aug",Table1[[#This Row],[Month2]]="Sep"),"Q1", IF(OR(Table1[[#This Row],[Month2]]="Oct",Table1[[#This Row],[Month2]]="Nov",Table1[[#This Row],[Month2]]="Dec"),"Q2",IF(OR(Table1[[#This Row],[Month2]]="Jan",Table1[[#This Row],[Month2]]="Feb",Table1[[#This Row],[Month2]]="Mar"),"Q3", "Q4")))</f>
        <v>Q1</v>
      </c>
      <c r="M59" t="str">
        <f>TEXT(Table1[[#This Row],[Date]],"mmm")</f>
        <v>Aug</v>
      </c>
      <c r="N59" t="str">
        <f>IF(MONTH(Table1[[#This Row],[Date]])&gt;6, YEAR(Table1[[#This Row],[Date]])&amp;"-"&amp;YEAR(Table1[[#This Row],[Date]])+1,YEAR(Table1[[#This Row],[Date]])-1&amp;"-"&amp;YEAR(Table1[[#This Row],[Date]]))</f>
        <v>2014-2015</v>
      </c>
      <c r="O59">
        <f>WEEKNUM(Table1[[#This Row],[Date]],2)</f>
        <v>32</v>
      </c>
      <c r="P59">
        <f>HOUR(Table1[[#This Row],[Start]])</f>
        <v>12</v>
      </c>
      <c r="Q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9" t="str">
        <f>TEXT(Table1[[#This Row],[Date]],"ddd")</f>
        <v>Tue</v>
      </c>
    </row>
    <row r="60" spans="1:18" x14ac:dyDescent="0.55000000000000004">
      <c r="A60" s="2" t="s">
        <v>26</v>
      </c>
      <c r="B60" s="2" t="str">
        <f t="shared" si="0"/>
        <v>Client 9</v>
      </c>
      <c r="C60" s="12">
        <v>41857</v>
      </c>
      <c r="D60" s="2" t="s">
        <v>224</v>
      </c>
      <c r="E60" s="2" t="s">
        <v>609</v>
      </c>
      <c r="F60" s="28">
        <f>Table1[[#This Row],[End]]-Table1[[#This Row],[Start]]</f>
        <v>3.472222222222221E-2</v>
      </c>
      <c r="G60" s="25" t="str">
        <f t="shared" ca="1" si="4"/>
        <v>Warehouse</v>
      </c>
      <c r="H60" s="2" t="str">
        <f t="shared" ca="1" si="1"/>
        <v>C</v>
      </c>
      <c r="I60" s="2" t="str">
        <f t="shared" ca="1" si="2"/>
        <v>Mistake</v>
      </c>
      <c r="J60" s="2" t="str">
        <f t="shared" ca="1" si="5"/>
        <v>Mechanical failure</v>
      </c>
      <c r="K60" s="25" t="str">
        <f t="shared" ca="1" si="3"/>
        <v>Widgets</v>
      </c>
      <c r="L60" t="str">
        <f>IF(OR(Table1[[#This Row],[Month2]]="Jul",Table1[[#This Row],[Month2]]="Aug",Table1[[#This Row],[Month2]]="Sep"),"Q1", IF(OR(Table1[[#This Row],[Month2]]="Oct",Table1[[#This Row],[Month2]]="Nov",Table1[[#This Row],[Month2]]="Dec"),"Q2",IF(OR(Table1[[#This Row],[Month2]]="Jan",Table1[[#This Row],[Month2]]="Feb",Table1[[#This Row],[Month2]]="Mar"),"Q3", "Q4")))</f>
        <v>Q1</v>
      </c>
      <c r="M60" t="str">
        <f>TEXT(Table1[[#This Row],[Date]],"mmm")</f>
        <v>Aug</v>
      </c>
      <c r="N60" t="str">
        <f>IF(MONTH(Table1[[#This Row],[Date]])&gt;6, YEAR(Table1[[#This Row],[Date]])&amp;"-"&amp;YEAR(Table1[[#This Row],[Date]])+1,YEAR(Table1[[#This Row],[Date]])-1&amp;"-"&amp;YEAR(Table1[[#This Row],[Date]]))</f>
        <v>2014-2015</v>
      </c>
      <c r="O60">
        <f>WEEKNUM(Table1[[#This Row],[Date]],2)</f>
        <v>32</v>
      </c>
      <c r="P60">
        <f>HOUR(Table1[[#This Row],[Start]])</f>
        <v>19</v>
      </c>
      <c r="Q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0" t="str">
        <f>TEXT(Table1[[#This Row],[Date]],"ddd")</f>
        <v>Wed</v>
      </c>
    </row>
    <row r="61" spans="1:18" x14ac:dyDescent="0.55000000000000004">
      <c r="A61" s="2" t="s">
        <v>23</v>
      </c>
      <c r="B61" s="2" t="str">
        <f t="shared" si="0"/>
        <v>Client 10</v>
      </c>
      <c r="C61" s="12">
        <v>41858</v>
      </c>
      <c r="D61" s="2" t="s">
        <v>220</v>
      </c>
      <c r="E61" s="2" t="s">
        <v>632</v>
      </c>
      <c r="F61" s="28">
        <f>Table1[[#This Row],[End]]-Table1[[#This Row],[Start]]</f>
        <v>6.9444444444444198E-3</v>
      </c>
      <c r="G61" s="25" t="str">
        <f t="shared" ca="1" si="4"/>
        <v>Room B</v>
      </c>
      <c r="H61" s="2" t="str">
        <f t="shared" ca="1" si="1"/>
        <v>F</v>
      </c>
      <c r="I61" s="2" t="str">
        <f t="shared" ca="1" si="2"/>
        <v>Mistake</v>
      </c>
      <c r="J61" s="2" t="str">
        <f t="shared" ca="1" si="5"/>
        <v>Entry error</v>
      </c>
      <c r="K61" s="25" t="str">
        <f t="shared" ca="1" si="3"/>
        <v>Widgets</v>
      </c>
      <c r="L61" t="str">
        <f>IF(OR(Table1[[#This Row],[Month2]]="Jul",Table1[[#This Row],[Month2]]="Aug",Table1[[#This Row],[Month2]]="Sep"),"Q1", IF(OR(Table1[[#This Row],[Month2]]="Oct",Table1[[#This Row],[Month2]]="Nov",Table1[[#This Row],[Month2]]="Dec"),"Q2",IF(OR(Table1[[#This Row],[Month2]]="Jan",Table1[[#This Row],[Month2]]="Feb",Table1[[#This Row],[Month2]]="Mar"),"Q3", "Q4")))</f>
        <v>Q1</v>
      </c>
      <c r="M61" t="str">
        <f>TEXT(Table1[[#This Row],[Date]],"mmm")</f>
        <v>Aug</v>
      </c>
      <c r="N61" t="str">
        <f>IF(MONTH(Table1[[#This Row],[Date]])&gt;6, YEAR(Table1[[#This Row],[Date]])&amp;"-"&amp;YEAR(Table1[[#This Row],[Date]])+1,YEAR(Table1[[#This Row],[Date]])-1&amp;"-"&amp;YEAR(Table1[[#This Row],[Date]]))</f>
        <v>2014-2015</v>
      </c>
      <c r="O61">
        <f>WEEKNUM(Table1[[#This Row],[Date]],2)</f>
        <v>32</v>
      </c>
      <c r="P61">
        <f>HOUR(Table1[[#This Row],[Start]])</f>
        <v>17</v>
      </c>
      <c r="Q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1" t="str">
        <f>TEXT(Table1[[#This Row],[Date]],"ddd")</f>
        <v>Thu</v>
      </c>
    </row>
    <row r="62" spans="1:18" x14ac:dyDescent="0.55000000000000004">
      <c r="A62" s="2" t="s">
        <v>30</v>
      </c>
      <c r="B62" s="2" t="str">
        <f t="shared" si="0"/>
        <v>Client 1</v>
      </c>
      <c r="C62" s="12">
        <v>41858</v>
      </c>
      <c r="D62" s="2" t="s">
        <v>225</v>
      </c>
      <c r="E62" s="2" t="s">
        <v>650</v>
      </c>
      <c r="F62" s="28">
        <f>Table1[[#This Row],[End]]-Table1[[#This Row],[Start]]</f>
        <v>1.041666666666663E-2</v>
      </c>
      <c r="G62" s="25" t="str">
        <f t="shared" ca="1" si="4"/>
        <v>Room B</v>
      </c>
      <c r="H62" s="2" t="str">
        <f t="shared" ca="1" si="1"/>
        <v>E</v>
      </c>
      <c r="I62" s="2" t="str">
        <f t="shared" ca="1" si="2"/>
        <v>Accident</v>
      </c>
      <c r="J62" s="2" t="str">
        <f t="shared" ca="1" si="5"/>
        <v>Paperwork deficiency</v>
      </c>
      <c r="K62" s="25" t="str">
        <f t="shared" ca="1" si="3"/>
        <v>Finance</v>
      </c>
      <c r="L62" t="str">
        <f>IF(OR(Table1[[#This Row],[Month2]]="Jul",Table1[[#This Row],[Month2]]="Aug",Table1[[#This Row],[Month2]]="Sep"),"Q1", IF(OR(Table1[[#This Row],[Month2]]="Oct",Table1[[#This Row],[Month2]]="Nov",Table1[[#This Row],[Month2]]="Dec"),"Q2",IF(OR(Table1[[#This Row],[Month2]]="Jan",Table1[[#This Row],[Month2]]="Feb",Table1[[#This Row],[Month2]]="Mar"),"Q3", "Q4")))</f>
        <v>Q1</v>
      </c>
      <c r="M62" t="str">
        <f>TEXT(Table1[[#This Row],[Date]],"mmm")</f>
        <v>Aug</v>
      </c>
      <c r="N62" t="str">
        <f>IF(MONTH(Table1[[#This Row],[Date]])&gt;6, YEAR(Table1[[#This Row],[Date]])&amp;"-"&amp;YEAR(Table1[[#This Row],[Date]])+1,YEAR(Table1[[#This Row],[Date]])-1&amp;"-"&amp;YEAR(Table1[[#This Row],[Date]]))</f>
        <v>2014-2015</v>
      </c>
      <c r="O62">
        <f>WEEKNUM(Table1[[#This Row],[Date]],2)</f>
        <v>32</v>
      </c>
      <c r="P62">
        <f>HOUR(Table1[[#This Row],[Start]])</f>
        <v>15</v>
      </c>
      <c r="Q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2" t="str">
        <f>TEXT(Table1[[#This Row],[Date]],"ddd")</f>
        <v>Thu</v>
      </c>
    </row>
    <row r="63" spans="1:18" x14ac:dyDescent="0.55000000000000004">
      <c r="A63" s="2" t="s">
        <v>19</v>
      </c>
      <c r="B63" s="2" t="str">
        <f t="shared" si="0"/>
        <v>Client 2</v>
      </c>
      <c r="C63" s="12">
        <v>41859</v>
      </c>
      <c r="D63" s="2" t="s">
        <v>226</v>
      </c>
      <c r="E63" s="2" t="s">
        <v>294</v>
      </c>
      <c r="F63" s="28">
        <f>Table1[[#This Row],[End]]-Table1[[#This Row],[Start]]</f>
        <v>1.8055555555555602E-2</v>
      </c>
      <c r="G63" s="25" t="str">
        <f t="shared" ca="1" si="4"/>
        <v>Office</v>
      </c>
      <c r="H63" s="2" t="str">
        <f t="shared" ca="1" si="1"/>
        <v>C</v>
      </c>
      <c r="I63" s="2" t="str">
        <f t="shared" ca="1" si="2"/>
        <v>Interaction</v>
      </c>
      <c r="J63" s="2" t="str">
        <f t="shared" ca="1" si="5"/>
        <v>Paperwork deficiency</v>
      </c>
      <c r="K63" s="25" t="str">
        <f t="shared" ca="1" si="3"/>
        <v>IT</v>
      </c>
      <c r="L63" t="str">
        <f>IF(OR(Table1[[#This Row],[Month2]]="Jul",Table1[[#This Row],[Month2]]="Aug",Table1[[#This Row],[Month2]]="Sep"),"Q1", IF(OR(Table1[[#This Row],[Month2]]="Oct",Table1[[#This Row],[Month2]]="Nov",Table1[[#This Row],[Month2]]="Dec"),"Q2",IF(OR(Table1[[#This Row],[Month2]]="Jan",Table1[[#This Row],[Month2]]="Feb",Table1[[#This Row],[Month2]]="Mar"),"Q3", "Q4")))</f>
        <v>Q1</v>
      </c>
      <c r="M63" t="str">
        <f>TEXT(Table1[[#This Row],[Date]],"mmm")</f>
        <v>Aug</v>
      </c>
      <c r="N63" t="str">
        <f>IF(MONTH(Table1[[#This Row],[Date]])&gt;6, YEAR(Table1[[#This Row],[Date]])&amp;"-"&amp;YEAR(Table1[[#This Row],[Date]])+1,YEAR(Table1[[#This Row],[Date]])-1&amp;"-"&amp;YEAR(Table1[[#This Row],[Date]]))</f>
        <v>2014-2015</v>
      </c>
      <c r="O63">
        <f>WEEKNUM(Table1[[#This Row],[Date]],2)</f>
        <v>32</v>
      </c>
      <c r="P63">
        <f>HOUR(Table1[[#This Row],[Start]])</f>
        <v>19</v>
      </c>
      <c r="Q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3" t="str">
        <f>TEXT(Table1[[#This Row],[Date]],"ddd")</f>
        <v>Fri</v>
      </c>
    </row>
    <row r="64" spans="1:18" x14ac:dyDescent="0.55000000000000004">
      <c r="A64" s="2" t="s">
        <v>28</v>
      </c>
      <c r="B64" s="2" t="str">
        <f t="shared" si="0"/>
        <v>Client 3</v>
      </c>
      <c r="C64" s="12">
        <v>41861</v>
      </c>
      <c r="D64" s="2" t="s">
        <v>227</v>
      </c>
      <c r="E64" s="2" t="s">
        <v>602</v>
      </c>
      <c r="F64" s="28">
        <f>Table1[[#This Row],[End]]-Table1[[#This Row],[Start]]</f>
        <v>3.3333333333333326E-2</v>
      </c>
      <c r="G64" s="25" t="str">
        <f t="shared" ca="1" si="4"/>
        <v>Office</v>
      </c>
      <c r="H64" s="2" t="str">
        <f t="shared" ca="1" si="1"/>
        <v>D</v>
      </c>
      <c r="I64" s="2" t="str">
        <f t="shared" ca="1" si="2"/>
        <v>Grievance</v>
      </c>
      <c r="J64" s="2" t="str">
        <f t="shared" ca="1" si="5"/>
        <v>Wrong placement</v>
      </c>
      <c r="K64" s="25" t="str">
        <f t="shared" ca="1" si="3"/>
        <v>Admin</v>
      </c>
      <c r="L64" t="str">
        <f>IF(OR(Table1[[#This Row],[Month2]]="Jul",Table1[[#This Row],[Month2]]="Aug",Table1[[#This Row],[Month2]]="Sep"),"Q1", IF(OR(Table1[[#This Row],[Month2]]="Oct",Table1[[#This Row],[Month2]]="Nov",Table1[[#This Row],[Month2]]="Dec"),"Q2",IF(OR(Table1[[#This Row],[Month2]]="Jan",Table1[[#This Row],[Month2]]="Feb",Table1[[#This Row],[Month2]]="Mar"),"Q3", "Q4")))</f>
        <v>Q1</v>
      </c>
      <c r="M64" t="str">
        <f>TEXT(Table1[[#This Row],[Date]],"mmm")</f>
        <v>Aug</v>
      </c>
      <c r="N64" t="str">
        <f>IF(MONTH(Table1[[#This Row],[Date]])&gt;6, YEAR(Table1[[#This Row],[Date]])&amp;"-"&amp;YEAR(Table1[[#This Row],[Date]])+1,YEAR(Table1[[#This Row],[Date]])-1&amp;"-"&amp;YEAR(Table1[[#This Row],[Date]]))</f>
        <v>2014-2015</v>
      </c>
      <c r="O64">
        <f>WEEKNUM(Table1[[#This Row],[Date]],2)</f>
        <v>32</v>
      </c>
      <c r="P64">
        <f>HOUR(Table1[[#This Row],[Start]])</f>
        <v>15</v>
      </c>
      <c r="Q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4" t="str">
        <f>TEXT(Table1[[#This Row],[Date]],"ddd")</f>
        <v>Sun</v>
      </c>
    </row>
    <row r="65" spans="1:18" x14ac:dyDescent="0.55000000000000004">
      <c r="A65" s="2" t="s">
        <v>16</v>
      </c>
      <c r="B65" s="2" t="str">
        <f t="shared" si="0"/>
        <v>Client 4</v>
      </c>
      <c r="C65" s="12">
        <v>41861</v>
      </c>
      <c r="D65" s="2" t="s">
        <v>228</v>
      </c>
      <c r="E65" s="2" t="s">
        <v>562</v>
      </c>
      <c r="F65" s="28">
        <f>Table1[[#This Row],[End]]-Table1[[#This Row],[Start]]</f>
        <v>2.2916666666666585E-2</v>
      </c>
      <c r="G65" s="25" t="str">
        <f t="shared" ca="1" si="4"/>
        <v>Room B</v>
      </c>
      <c r="H65" s="2" t="str">
        <f t="shared" ca="1" si="1"/>
        <v>F</v>
      </c>
      <c r="I65" s="2" t="str">
        <f t="shared" ca="1" si="2"/>
        <v>Accident</v>
      </c>
      <c r="J65" s="2" t="str">
        <f t="shared" ca="1" si="5"/>
        <v>Wrong placement</v>
      </c>
      <c r="K65" s="25" t="str">
        <f t="shared" ca="1" si="3"/>
        <v>IT</v>
      </c>
      <c r="L65" t="str">
        <f>IF(OR(Table1[[#This Row],[Month2]]="Jul",Table1[[#This Row],[Month2]]="Aug",Table1[[#This Row],[Month2]]="Sep"),"Q1", IF(OR(Table1[[#This Row],[Month2]]="Oct",Table1[[#This Row],[Month2]]="Nov",Table1[[#This Row],[Month2]]="Dec"),"Q2",IF(OR(Table1[[#This Row],[Month2]]="Jan",Table1[[#This Row],[Month2]]="Feb",Table1[[#This Row],[Month2]]="Mar"),"Q3", "Q4")))</f>
        <v>Q1</v>
      </c>
      <c r="M65" t="str">
        <f>TEXT(Table1[[#This Row],[Date]],"mmm")</f>
        <v>Aug</v>
      </c>
      <c r="N65" t="str">
        <f>IF(MONTH(Table1[[#This Row],[Date]])&gt;6, YEAR(Table1[[#This Row],[Date]])&amp;"-"&amp;YEAR(Table1[[#This Row],[Date]])+1,YEAR(Table1[[#This Row],[Date]])-1&amp;"-"&amp;YEAR(Table1[[#This Row],[Date]]))</f>
        <v>2014-2015</v>
      </c>
      <c r="O65">
        <f>WEEKNUM(Table1[[#This Row],[Date]],2)</f>
        <v>32</v>
      </c>
      <c r="P65">
        <f>HOUR(Table1[[#This Row],[Start]])</f>
        <v>19</v>
      </c>
      <c r="Q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5" t="str">
        <f>TEXT(Table1[[#This Row],[Date]],"ddd")</f>
        <v>Sun</v>
      </c>
    </row>
    <row r="66" spans="1:18" x14ac:dyDescent="0.55000000000000004">
      <c r="A66" s="2" t="s">
        <v>35</v>
      </c>
      <c r="B66" s="2" t="str">
        <f t="shared" ref="B66:B129" si="6">IF(B65="Name","Client 1",IF(B65="Client 1","Client 2",IF(B65="Client 2","Client 3",IF(B65="Client 3","Client 4", IF(B65="Client 4","Client 5", IF(B65="Client 5","Client 6", IF(B65="Client 6","Client 7",IF(B65="Client 7","Client 8", IF(B65="Client 8","Client 9", IF(B65="Client 9","Client 10", IF(B65="Client 10","Client 1", "Client 11")))))))))))</f>
        <v>Client 5</v>
      </c>
      <c r="C66" s="12">
        <v>41861</v>
      </c>
      <c r="D66" s="2" t="s">
        <v>229</v>
      </c>
      <c r="E66" s="2" t="s">
        <v>178</v>
      </c>
      <c r="F66" s="28">
        <f>Table1[[#This Row],[End]]-Table1[[#This Row],[Start]]</f>
        <v>8.3333333333333037E-3</v>
      </c>
      <c r="G66" s="25" t="str">
        <f t="shared" ref="G66:G129" ca="1" si="7">VLOOKUP(RANDBETWEEN(1,5),$T$1:$Y$8,2,FALSE)</f>
        <v>Room A</v>
      </c>
      <c r="H66" s="2" t="str">
        <f t="shared" ref="H66:H129" ca="1" si="8">VLOOKUP(RANDBETWEEN(1,7),$T$1:$Y$8,3,FALSE)</f>
        <v>G</v>
      </c>
      <c r="I66" s="2" t="str">
        <f t="shared" ref="I66:I129" ca="1" si="9">VLOOKUP(RANDBETWEEN(1,4),$T$1:$Y$8,4,FALSE)</f>
        <v>Mistake</v>
      </c>
      <c r="J66" s="2" t="str">
        <f t="shared" ref="J66:J129" ca="1" si="10">VLOOKUP(RANDBETWEEN(1,6),$T$1:$Y$8,5,FALSE)</f>
        <v>Mechanical failure</v>
      </c>
      <c r="K66" s="25" t="str">
        <f t="shared" ref="K66:K129" ca="1" si="11">VLOOKUP(RANDBETWEEN(1,6),$T$1:$Y$8,6,FALSE)</f>
        <v>Widgets</v>
      </c>
      <c r="L66" t="str">
        <f>IF(OR(Table1[[#This Row],[Month2]]="Jul",Table1[[#This Row],[Month2]]="Aug",Table1[[#This Row],[Month2]]="Sep"),"Q1", IF(OR(Table1[[#This Row],[Month2]]="Oct",Table1[[#This Row],[Month2]]="Nov",Table1[[#This Row],[Month2]]="Dec"),"Q2",IF(OR(Table1[[#This Row],[Month2]]="Jan",Table1[[#This Row],[Month2]]="Feb",Table1[[#This Row],[Month2]]="Mar"),"Q3", "Q4")))</f>
        <v>Q1</v>
      </c>
      <c r="M66" t="str">
        <f>TEXT(Table1[[#This Row],[Date]],"mmm")</f>
        <v>Aug</v>
      </c>
      <c r="N66" t="str">
        <f>IF(MONTH(Table1[[#This Row],[Date]])&gt;6, YEAR(Table1[[#This Row],[Date]])&amp;"-"&amp;YEAR(Table1[[#This Row],[Date]])+1,YEAR(Table1[[#This Row],[Date]])-1&amp;"-"&amp;YEAR(Table1[[#This Row],[Date]]))</f>
        <v>2014-2015</v>
      </c>
      <c r="O66">
        <f>WEEKNUM(Table1[[#This Row],[Date]],2)</f>
        <v>32</v>
      </c>
      <c r="P66">
        <f>HOUR(Table1[[#This Row],[Start]])</f>
        <v>8</v>
      </c>
      <c r="Q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6" t="str">
        <f>TEXT(Table1[[#This Row],[Date]],"ddd")</f>
        <v>Sun</v>
      </c>
    </row>
    <row r="67" spans="1:18" x14ac:dyDescent="0.55000000000000004">
      <c r="A67" s="2" t="s">
        <v>23</v>
      </c>
      <c r="B67" s="2" t="str">
        <f t="shared" si="6"/>
        <v>Client 6</v>
      </c>
      <c r="C67" s="12">
        <v>41862</v>
      </c>
      <c r="D67" s="2" t="s">
        <v>230</v>
      </c>
      <c r="E67" s="2" t="s">
        <v>372</v>
      </c>
      <c r="F67" s="28">
        <f>Table1[[#This Row],[End]]-Table1[[#This Row],[Start]]</f>
        <v>6.2499999999999778E-3</v>
      </c>
      <c r="G67" s="25" t="str">
        <f t="shared" ca="1" si="7"/>
        <v>Room A</v>
      </c>
      <c r="H67" s="2" t="str">
        <f t="shared" ca="1" si="8"/>
        <v>C</v>
      </c>
      <c r="I67" s="2" t="str">
        <f t="shared" ca="1" si="9"/>
        <v>Mistake</v>
      </c>
      <c r="J67" s="2" t="str">
        <f t="shared" ca="1" si="10"/>
        <v>Tone of voice</v>
      </c>
      <c r="K67" s="25" t="str">
        <f t="shared" ca="1" si="11"/>
        <v>Widgets</v>
      </c>
      <c r="L67" t="str">
        <f>IF(OR(Table1[[#This Row],[Month2]]="Jul",Table1[[#This Row],[Month2]]="Aug",Table1[[#This Row],[Month2]]="Sep"),"Q1", IF(OR(Table1[[#This Row],[Month2]]="Oct",Table1[[#This Row],[Month2]]="Nov",Table1[[#This Row],[Month2]]="Dec"),"Q2",IF(OR(Table1[[#This Row],[Month2]]="Jan",Table1[[#This Row],[Month2]]="Feb",Table1[[#This Row],[Month2]]="Mar"),"Q3", "Q4")))</f>
        <v>Q1</v>
      </c>
      <c r="M67" t="str">
        <f>TEXT(Table1[[#This Row],[Date]],"mmm")</f>
        <v>Aug</v>
      </c>
      <c r="N67" t="str">
        <f>IF(MONTH(Table1[[#This Row],[Date]])&gt;6, YEAR(Table1[[#This Row],[Date]])&amp;"-"&amp;YEAR(Table1[[#This Row],[Date]])+1,YEAR(Table1[[#This Row],[Date]])-1&amp;"-"&amp;YEAR(Table1[[#This Row],[Date]]))</f>
        <v>2014-2015</v>
      </c>
      <c r="O67">
        <f>WEEKNUM(Table1[[#This Row],[Date]],2)</f>
        <v>33</v>
      </c>
      <c r="P67">
        <f>HOUR(Table1[[#This Row],[Start]])</f>
        <v>16</v>
      </c>
      <c r="Q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7" t="str">
        <f>TEXT(Table1[[#This Row],[Date]],"ddd")</f>
        <v>Mon</v>
      </c>
    </row>
    <row r="68" spans="1:18" x14ac:dyDescent="0.55000000000000004">
      <c r="A68" s="2" t="s">
        <v>31</v>
      </c>
      <c r="B68" s="2" t="str">
        <f t="shared" si="6"/>
        <v>Client 7</v>
      </c>
      <c r="C68" s="12">
        <v>41862</v>
      </c>
      <c r="D68" s="2" t="s">
        <v>231</v>
      </c>
      <c r="E68" s="2" t="s">
        <v>602</v>
      </c>
      <c r="F68" s="28">
        <f>Table1[[#This Row],[End]]-Table1[[#This Row],[Start]]</f>
        <v>1.388888888888884E-2</v>
      </c>
      <c r="G68" s="25" t="str">
        <f t="shared" ca="1" si="7"/>
        <v>Warehouse</v>
      </c>
      <c r="H68" s="2" t="str">
        <f t="shared" ca="1" si="8"/>
        <v>E</v>
      </c>
      <c r="I68" s="2" t="str">
        <f t="shared" ca="1" si="9"/>
        <v>Accident</v>
      </c>
      <c r="J68" s="2" t="str">
        <f t="shared" ca="1" si="10"/>
        <v>Entry error</v>
      </c>
      <c r="K68" s="25" t="str">
        <f t="shared" ca="1" si="11"/>
        <v>Widgets</v>
      </c>
      <c r="L68" t="str">
        <f>IF(OR(Table1[[#This Row],[Month2]]="Jul",Table1[[#This Row],[Month2]]="Aug",Table1[[#This Row],[Month2]]="Sep"),"Q1", IF(OR(Table1[[#This Row],[Month2]]="Oct",Table1[[#This Row],[Month2]]="Nov",Table1[[#This Row],[Month2]]="Dec"),"Q2",IF(OR(Table1[[#This Row],[Month2]]="Jan",Table1[[#This Row],[Month2]]="Feb",Table1[[#This Row],[Month2]]="Mar"),"Q3", "Q4")))</f>
        <v>Q1</v>
      </c>
      <c r="M68" t="str">
        <f>TEXT(Table1[[#This Row],[Date]],"mmm")</f>
        <v>Aug</v>
      </c>
      <c r="N68" t="str">
        <f>IF(MONTH(Table1[[#This Row],[Date]])&gt;6, YEAR(Table1[[#This Row],[Date]])&amp;"-"&amp;YEAR(Table1[[#This Row],[Date]])+1,YEAR(Table1[[#This Row],[Date]])-1&amp;"-"&amp;YEAR(Table1[[#This Row],[Date]]))</f>
        <v>2014-2015</v>
      </c>
      <c r="O68">
        <f>WEEKNUM(Table1[[#This Row],[Date]],2)</f>
        <v>33</v>
      </c>
      <c r="P68">
        <f>HOUR(Table1[[#This Row],[Start]])</f>
        <v>16</v>
      </c>
      <c r="Q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8" t="str">
        <f>TEXT(Table1[[#This Row],[Date]],"ddd")</f>
        <v>Mon</v>
      </c>
    </row>
    <row r="69" spans="1:18" x14ac:dyDescent="0.55000000000000004">
      <c r="A69" s="2" t="s">
        <v>23</v>
      </c>
      <c r="B69" s="2" t="str">
        <f t="shared" si="6"/>
        <v>Client 8</v>
      </c>
      <c r="C69" s="12">
        <v>41863</v>
      </c>
      <c r="D69" s="2" t="s">
        <v>232</v>
      </c>
      <c r="E69" s="2" t="s">
        <v>973</v>
      </c>
      <c r="F69" s="28">
        <f>Table1[[#This Row],[End]]-Table1[[#This Row],[Start]]</f>
        <v>1.0416666666666685E-2</v>
      </c>
      <c r="G69" s="25" t="str">
        <f t="shared" ca="1" si="7"/>
        <v>Room B</v>
      </c>
      <c r="H69" s="25" t="str">
        <f t="shared" ca="1" si="8"/>
        <v>C</v>
      </c>
      <c r="I69" s="2" t="str">
        <f t="shared" ca="1" si="9"/>
        <v>Interaction</v>
      </c>
      <c r="J69" s="2" t="str">
        <f t="shared" ca="1" si="10"/>
        <v>Mechanical failure</v>
      </c>
      <c r="K69" s="25" t="str">
        <f t="shared" ca="1" si="11"/>
        <v>Widgets</v>
      </c>
      <c r="L69" t="str">
        <f>IF(OR(Table1[[#This Row],[Month2]]="Jul",Table1[[#This Row],[Month2]]="Aug",Table1[[#This Row],[Month2]]="Sep"),"Q1", IF(OR(Table1[[#This Row],[Month2]]="Oct",Table1[[#This Row],[Month2]]="Nov",Table1[[#This Row],[Month2]]="Dec"),"Q2",IF(OR(Table1[[#This Row],[Month2]]="Jan",Table1[[#This Row],[Month2]]="Feb",Table1[[#This Row],[Month2]]="Mar"),"Q3", "Q4")))</f>
        <v>Q1</v>
      </c>
      <c r="M69" t="str">
        <f>TEXT(Table1[[#This Row],[Date]],"mmm")</f>
        <v>Aug</v>
      </c>
      <c r="N69" t="str">
        <f>IF(MONTH(Table1[[#This Row],[Date]])&gt;6, YEAR(Table1[[#This Row],[Date]])&amp;"-"&amp;YEAR(Table1[[#This Row],[Date]])+1,YEAR(Table1[[#This Row],[Date]])-1&amp;"-"&amp;YEAR(Table1[[#This Row],[Date]]))</f>
        <v>2014-2015</v>
      </c>
      <c r="O69">
        <f>WEEKNUM(Table1[[#This Row],[Date]],2)</f>
        <v>33</v>
      </c>
      <c r="P69">
        <f>HOUR(Table1[[#This Row],[Start]])</f>
        <v>8</v>
      </c>
      <c r="Q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9" t="str">
        <f>TEXT(Table1[[#This Row],[Date]],"ddd")</f>
        <v>Tue</v>
      </c>
    </row>
    <row r="70" spans="1:18" x14ac:dyDescent="0.55000000000000004">
      <c r="A70" s="2" t="s">
        <v>35</v>
      </c>
      <c r="B70" s="2" t="str">
        <f t="shared" si="6"/>
        <v>Client 9</v>
      </c>
      <c r="C70" s="12">
        <v>41863</v>
      </c>
      <c r="D70" s="2" t="s">
        <v>233</v>
      </c>
      <c r="E70" s="2" t="s">
        <v>702</v>
      </c>
      <c r="F70" s="28">
        <f>Table1[[#This Row],[End]]-Table1[[#This Row],[Start]]</f>
        <v>1.4583333333333337E-2</v>
      </c>
      <c r="G70" s="25" t="str">
        <f t="shared" ca="1" si="7"/>
        <v>Warehouse</v>
      </c>
      <c r="H70" s="2" t="str">
        <f t="shared" ca="1" si="8"/>
        <v>B</v>
      </c>
      <c r="I70" s="2" t="str">
        <f t="shared" ca="1" si="9"/>
        <v>Interaction</v>
      </c>
      <c r="J70" s="2" t="str">
        <f t="shared" ca="1" si="10"/>
        <v>Mechanical failure</v>
      </c>
      <c r="K70" s="25" t="str">
        <f t="shared" ca="1" si="11"/>
        <v>Floor</v>
      </c>
      <c r="L70" t="str">
        <f>IF(OR(Table1[[#This Row],[Month2]]="Jul",Table1[[#This Row],[Month2]]="Aug",Table1[[#This Row],[Month2]]="Sep"),"Q1", IF(OR(Table1[[#This Row],[Month2]]="Oct",Table1[[#This Row],[Month2]]="Nov",Table1[[#This Row],[Month2]]="Dec"),"Q2",IF(OR(Table1[[#This Row],[Month2]]="Jan",Table1[[#This Row],[Month2]]="Feb",Table1[[#This Row],[Month2]]="Mar"),"Q3", "Q4")))</f>
        <v>Q1</v>
      </c>
      <c r="M70" t="str">
        <f>TEXT(Table1[[#This Row],[Date]],"mmm")</f>
        <v>Aug</v>
      </c>
      <c r="N70" t="str">
        <f>IF(MONTH(Table1[[#This Row],[Date]])&gt;6, YEAR(Table1[[#This Row],[Date]])&amp;"-"&amp;YEAR(Table1[[#This Row],[Date]])+1,YEAR(Table1[[#This Row],[Date]])-1&amp;"-"&amp;YEAR(Table1[[#This Row],[Date]]))</f>
        <v>2014-2015</v>
      </c>
      <c r="O70">
        <f>WEEKNUM(Table1[[#This Row],[Date]],2)</f>
        <v>33</v>
      </c>
      <c r="P70">
        <f>HOUR(Table1[[#This Row],[Start]])</f>
        <v>7</v>
      </c>
      <c r="Q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70" t="str">
        <f>TEXT(Table1[[#This Row],[Date]],"ddd")</f>
        <v>Tue</v>
      </c>
    </row>
    <row r="71" spans="1:18" x14ac:dyDescent="0.55000000000000004">
      <c r="A71" s="2" t="s">
        <v>31</v>
      </c>
      <c r="B71" s="2" t="str">
        <f t="shared" si="6"/>
        <v>Client 10</v>
      </c>
      <c r="C71" s="12">
        <v>41866</v>
      </c>
      <c r="D71" s="2" t="s">
        <v>234</v>
      </c>
      <c r="E71" s="2" t="s">
        <v>448</v>
      </c>
      <c r="F71" s="28">
        <f>Table1[[#This Row],[End]]-Table1[[#This Row],[Start]]</f>
        <v>6.9444444444444198E-3</v>
      </c>
      <c r="G71" s="25" t="str">
        <f t="shared" ca="1" si="7"/>
        <v>Warehouse</v>
      </c>
      <c r="H71" s="2" t="str">
        <f t="shared" ca="1" si="8"/>
        <v>E</v>
      </c>
      <c r="I71" s="2" t="str">
        <f t="shared" ca="1" si="9"/>
        <v>Grievance</v>
      </c>
      <c r="J71" s="2" t="str">
        <f t="shared" ca="1" si="10"/>
        <v>Mechanical failure</v>
      </c>
      <c r="K71" s="25" t="str">
        <f t="shared" ca="1" si="11"/>
        <v>Widgets</v>
      </c>
      <c r="L71" t="str">
        <f>IF(OR(Table1[[#This Row],[Month2]]="Jul",Table1[[#This Row],[Month2]]="Aug",Table1[[#This Row],[Month2]]="Sep"),"Q1", IF(OR(Table1[[#This Row],[Month2]]="Oct",Table1[[#This Row],[Month2]]="Nov",Table1[[#This Row],[Month2]]="Dec"),"Q2",IF(OR(Table1[[#This Row],[Month2]]="Jan",Table1[[#This Row],[Month2]]="Feb",Table1[[#This Row],[Month2]]="Mar"),"Q3", "Q4")))</f>
        <v>Q1</v>
      </c>
      <c r="M71" t="str">
        <f>TEXT(Table1[[#This Row],[Date]],"mmm")</f>
        <v>Aug</v>
      </c>
      <c r="N71" t="str">
        <f>IF(MONTH(Table1[[#This Row],[Date]])&gt;6, YEAR(Table1[[#This Row],[Date]])&amp;"-"&amp;YEAR(Table1[[#This Row],[Date]])+1,YEAR(Table1[[#This Row],[Date]])-1&amp;"-"&amp;YEAR(Table1[[#This Row],[Date]]))</f>
        <v>2014-2015</v>
      </c>
      <c r="O71">
        <f>WEEKNUM(Table1[[#This Row],[Date]],2)</f>
        <v>33</v>
      </c>
      <c r="P71">
        <f>HOUR(Table1[[#This Row],[Start]])</f>
        <v>8</v>
      </c>
      <c r="Q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1" t="str">
        <f>TEXT(Table1[[#This Row],[Date]],"ddd")</f>
        <v>Fri</v>
      </c>
    </row>
    <row r="72" spans="1:18" x14ac:dyDescent="0.55000000000000004">
      <c r="A72" s="2" t="s">
        <v>28</v>
      </c>
      <c r="B72" s="2" t="str">
        <f t="shared" si="6"/>
        <v>Client 1</v>
      </c>
      <c r="C72" s="12">
        <v>41867</v>
      </c>
      <c r="D72" s="2" t="s">
        <v>235</v>
      </c>
      <c r="E72" s="2" t="s">
        <v>571</v>
      </c>
      <c r="F72" s="28">
        <f>Table1[[#This Row],[End]]-Table1[[#This Row],[Start]]</f>
        <v>2.4999999999999911E-2</v>
      </c>
      <c r="G72" s="25" t="str">
        <f t="shared" ca="1" si="7"/>
        <v>Warehouse</v>
      </c>
      <c r="H72" s="2" t="str">
        <f t="shared" ca="1" si="8"/>
        <v>A</v>
      </c>
      <c r="I72" s="2" t="str">
        <f t="shared" ca="1" si="9"/>
        <v>Accident</v>
      </c>
      <c r="J72" s="2" t="str">
        <f t="shared" ca="1" si="10"/>
        <v>Wrong placement</v>
      </c>
      <c r="K72" s="25" t="str">
        <f t="shared" ca="1" si="11"/>
        <v>IT</v>
      </c>
      <c r="L72" t="str">
        <f>IF(OR(Table1[[#This Row],[Month2]]="Jul",Table1[[#This Row],[Month2]]="Aug",Table1[[#This Row],[Month2]]="Sep"),"Q1", IF(OR(Table1[[#This Row],[Month2]]="Oct",Table1[[#This Row],[Month2]]="Nov",Table1[[#This Row],[Month2]]="Dec"),"Q2",IF(OR(Table1[[#This Row],[Month2]]="Jan",Table1[[#This Row],[Month2]]="Feb",Table1[[#This Row],[Month2]]="Mar"),"Q3", "Q4")))</f>
        <v>Q1</v>
      </c>
      <c r="M72" t="str">
        <f>TEXT(Table1[[#This Row],[Date]],"mmm")</f>
        <v>Aug</v>
      </c>
      <c r="N72" t="str">
        <f>IF(MONTH(Table1[[#This Row],[Date]])&gt;6, YEAR(Table1[[#This Row],[Date]])&amp;"-"&amp;YEAR(Table1[[#This Row],[Date]])+1,YEAR(Table1[[#This Row],[Date]])-1&amp;"-"&amp;YEAR(Table1[[#This Row],[Date]]))</f>
        <v>2014-2015</v>
      </c>
      <c r="O72">
        <f>WEEKNUM(Table1[[#This Row],[Date]],2)</f>
        <v>33</v>
      </c>
      <c r="P72">
        <f>HOUR(Table1[[#This Row],[Start]])</f>
        <v>13</v>
      </c>
      <c r="Q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72" t="str">
        <f>TEXT(Table1[[#This Row],[Date]],"ddd")</f>
        <v>Sat</v>
      </c>
    </row>
    <row r="73" spans="1:18" x14ac:dyDescent="0.55000000000000004">
      <c r="A73" s="2" t="s">
        <v>28</v>
      </c>
      <c r="B73" s="2" t="str">
        <f t="shared" si="6"/>
        <v>Client 2</v>
      </c>
      <c r="C73" s="12">
        <v>41867</v>
      </c>
      <c r="D73" s="2" t="s">
        <v>236</v>
      </c>
      <c r="E73" s="2" t="s">
        <v>974</v>
      </c>
      <c r="F73" s="28">
        <f>Table1[[#This Row],[End]]-Table1[[#This Row],[Start]]</f>
        <v>3.2638888888888884E-2</v>
      </c>
      <c r="G73" s="25" t="str">
        <f t="shared" ca="1" si="7"/>
        <v>Room B</v>
      </c>
      <c r="H73" s="2" t="str">
        <f t="shared" ca="1" si="8"/>
        <v>F</v>
      </c>
      <c r="I73" s="2" t="str">
        <f t="shared" ca="1" si="9"/>
        <v>Mistake</v>
      </c>
      <c r="J73" s="2" t="str">
        <f t="shared" ca="1" si="10"/>
        <v>Wrong placement</v>
      </c>
      <c r="K73" s="25" t="str">
        <f t="shared" ca="1" si="11"/>
        <v>Shipping</v>
      </c>
      <c r="L73" t="str">
        <f>IF(OR(Table1[[#This Row],[Month2]]="Jul",Table1[[#This Row],[Month2]]="Aug",Table1[[#This Row],[Month2]]="Sep"),"Q1", IF(OR(Table1[[#This Row],[Month2]]="Oct",Table1[[#This Row],[Month2]]="Nov",Table1[[#This Row],[Month2]]="Dec"),"Q2",IF(OR(Table1[[#This Row],[Month2]]="Jan",Table1[[#This Row],[Month2]]="Feb",Table1[[#This Row],[Month2]]="Mar"),"Q3", "Q4")))</f>
        <v>Q1</v>
      </c>
      <c r="M73" t="str">
        <f>TEXT(Table1[[#This Row],[Date]],"mmm")</f>
        <v>Aug</v>
      </c>
      <c r="N73" t="str">
        <f>IF(MONTH(Table1[[#This Row],[Date]])&gt;6, YEAR(Table1[[#This Row],[Date]])&amp;"-"&amp;YEAR(Table1[[#This Row],[Date]])+1,YEAR(Table1[[#This Row],[Date]])-1&amp;"-"&amp;YEAR(Table1[[#This Row],[Date]]))</f>
        <v>2014-2015</v>
      </c>
      <c r="O73">
        <f>WEEKNUM(Table1[[#This Row],[Date]],2)</f>
        <v>33</v>
      </c>
      <c r="P73">
        <f>HOUR(Table1[[#This Row],[Start]])</f>
        <v>14</v>
      </c>
      <c r="Q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3" t="str">
        <f>TEXT(Table1[[#This Row],[Date]],"ddd")</f>
        <v>Sat</v>
      </c>
    </row>
    <row r="74" spans="1:18" x14ac:dyDescent="0.55000000000000004">
      <c r="A74" s="2" t="s">
        <v>28</v>
      </c>
      <c r="B74" s="2" t="str">
        <f t="shared" si="6"/>
        <v>Client 3</v>
      </c>
      <c r="C74" s="12">
        <v>41867</v>
      </c>
      <c r="D74" s="2" t="s">
        <v>237</v>
      </c>
      <c r="E74" s="2" t="s">
        <v>771</v>
      </c>
      <c r="F74" s="28">
        <f>Table1[[#This Row],[End]]-Table1[[#This Row],[Start]]</f>
        <v>2.8472222222222232E-2</v>
      </c>
      <c r="G74" s="25" t="str">
        <f t="shared" ca="1" si="7"/>
        <v>Room B</v>
      </c>
      <c r="H74" s="2" t="str">
        <f t="shared" ca="1" si="8"/>
        <v>F</v>
      </c>
      <c r="I74" s="2" t="str">
        <f t="shared" ca="1" si="9"/>
        <v>Accident</v>
      </c>
      <c r="J74" s="2" t="str">
        <f t="shared" ca="1" si="10"/>
        <v>Mechanical failure</v>
      </c>
      <c r="K74" s="25" t="str">
        <f t="shared" ca="1" si="11"/>
        <v>Finance</v>
      </c>
      <c r="L74" t="str">
        <f>IF(OR(Table1[[#This Row],[Month2]]="Jul",Table1[[#This Row],[Month2]]="Aug",Table1[[#This Row],[Month2]]="Sep"),"Q1", IF(OR(Table1[[#This Row],[Month2]]="Oct",Table1[[#This Row],[Month2]]="Nov",Table1[[#This Row],[Month2]]="Dec"),"Q2",IF(OR(Table1[[#This Row],[Month2]]="Jan",Table1[[#This Row],[Month2]]="Feb",Table1[[#This Row],[Month2]]="Mar"),"Q3", "Q4")))</f>
        <v>Q1</v>
      </c>
      <c r="M74" t="str">
        <f>TEXT(Table1[[#This Row],[Date]],"mmm")</f>
        <v>Aug</v>
      </c>
      <c r="N74" t="str">
        <f>IF(MONTH(Table1[[#This Row],[Date]])&gt;6, YEAR(Table1[[#This Row],[Date]])&amp;"-"&amp;YEAR(Table1[[#This Row],[Date]])+1,YEAR(Table1[[#This Row],[Date]])-1&amp;"-"&amp;YEAR(Table1[[#This Row],[Date]]))</f>
        <v>2014-2015</v>
      </c>
      <c r="O74">
        <f>WEEKNUM(Table1[[#This Row],[Date]],2)</f>
        <v>33</v>
      </c>
      <c r="P74">
        <f>HOUR(Table1[[#This Row],[Start]])</f>
        <v>16</v>
      </c>
      <c r="Q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4" t="str">
        <f>TEXT(Table1[[#This Row],[Date]],"ddd")</f>
        <v>Sat</v>
      </c>
    </row>
    <row r="75" spans="1:18" x14ac:dyDescent="0.55000000000000004">
      <c r="A75" s="2" t="s">
        <v>31</v>
      </c>
      <c r="B75" s="2" t="str">
        <f t="shared" si="6"/>
        <v>Client 4</v>
      </c>
      <c r="C75" s="12">
        <v>41869</v>
      </c>
      <c r="D75" s="2" t="s">
        <v>238</v>
      </c>
      <c r="E75" s="2" t="s">
        <v>241</v>
      </c>
      <c r="F75" s="28">
        <f>Table1[[#This Row],[End]]-Table1[[#This Row],[Start]]</f>
        <v>8.3333333333333037E-3</v>
      </c>
      <c r="G75" s="25" t="str">
        <f t="shared" ca="1" si="7"/>
        <v>Warehouse</v>
      </c>
      <c r="H75" s="2" t="str">
        <f t="shared" ca="1" si="8"/>
        <v>G</v>
      </c>
      <c r="I75" s="2" t="str">
        <f t="shared" ca="1" si="9"/>
        <v>Interaction</v>
      </c>
      <c r="J75" s="2" t="str">
        <f t="shared" ca="1" si="10"/>
        <v>Mechanical failure</v>
      </c>
      <c r="K75" s="25" t="str">
        <f t="shared" ca="1" si="11"/>
        <v>Finance</v>
      </c>
      <c r="L75" t="str">
        <f>IF(OR(Table1[[#This Row],[Month2]]="Jul",Table1[[#This Row],[Month2]]="Aug",Table1[[#This Row],[Month2]]="Sep"),"Q1", IF(OR(Table1[[#This Row],[Month2]]="Oct",Table1[[#This Row],[Month2]]="Nov",Table1[[#This Row],[Month2]]="Dec"),"Q2",IF(OR(Table1[[#This Row],[Month2]]="Jan",Table1[[#This Row],[Month2]]="Feb",Table1[[#This Row],[Month2]]="Mar"),"Q3", "Q4")))</f>
        <v>Q1</v>
      </c>
      <c r="M75" t="str">
        <f>TEXT(Table1[[#This Row],[Date]],"mmm")</f>
        <v>Aug</v>
      </c>
      <c r="N75" t="str">
        <f>IF(MONTH(Table1[[#This Row],[Date]])&gt;6, YEAR(Table1[[#This Row],[Date]])&amp;"-"&amp;YEAR(Table1[[#This Row],[Date]])+1,YEAR(Table1[[#This Row],[Date]])-1&amp;"-"&amp;YEAR(Table1[[#This Row],[Date]]))</f>
        <v>2014-2015</v>
      </c>
      <c r="O75">
        <f>WEEKNUM(Table1[[#This Row],[Date]],2)</f>
        <v>34</v>
      </c>
      <c r="P75">
        <f>HOUR(Table1[[#This Row],[Start]])</f>
        <v>16</v>
      </c>
      <c r="Q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5" t="str">
        <f>TEXT(Table1[[#This Row],[Date]],"ddd")</f>
        <v>Mon</v>
      </c>
    </row>
    <row r="76" spans="1:18" x14ac:dyDescent="0.55000000000000004">
      <c r="A76" s="2" t="s">
        <v>23</v>
      </c>
      <c r="B76" s="2" t="str">
        <f t="shared" si="6"/>
        <v>Client 5</v>
      </c>
      <c r="C76" s="12">
        <v>41870</v>
      </c>
      <c r="D76" s="2" t="s">
        <v>239</v>
      </c>
      <c r="E76" s="2" t="s">
        <v>975</v>
      </c>
      <c r="F76" s="28">
        <f>Table1[[#This Row],[End]]-Table1[[#This Row],[Start]]</f>
        <v>4.1666666666666657E-2</v>
      </c>
      <c r="G76" s="25" t="str">
        <f t="shared" ca="1" si="7"/>
        <v>Room A</v>
      </c>
      <c r="H76" s="2" t="str">
        <f t="shared" ca="1" si="8"/>
        <v>F</v>
      </c>
      <c r="I76" s="2" t="str">
        <f t="shared" ca="1" si="9"/>
        <v>Accident</v>
      </c>
      <c r="J76" s="2" t="str">
        <f t="shared" ca="1" si="10"/>
        <v>Misconduct</v>
      </c>
      <c r="K76" s="25" t="str">
        <f t="shared" ca="1" si="11"/>
        <v>Finance</v>
      </c>
      <c r="L76" t="str">
        <f>IF(OR(Table1[[#This Row],[Month2]]="Jul",Table1[[#This Row],[Month2]]="Aug",Table1[[#This Row],[Month2]]="Sep"),"Q1", IF(OR(Table1[[#This Row],[Month2]]="Oct",Table1[[#This Row],[Month2]]="Nov",Table1[[#This Row],[Month2]]="Dec"),"Q2",IF(OR(Table1[[#This Row],[Month2]]="Jan",Table1[[#This Row],[Month2]]="Feb",Table1[[#This Row],[Month2]]="Mar"),"Q3", "Q4")))</f>
        <v>Q1</v>
      </c>
      <c r="M76" t="str">
        <f>TEXT(Table1[[#This Row],[Date]],"mmm")</f>
        <v>Aug</v>
      </c>
      <c r="N76" t="str">
        <f>IF(MONTH(Table1[[#This Row],[Date]])&gt;6, YEAR(Table1[[#This Row],[Date]])&amp;"-"&amp;YEAR(Table1[[#This Row],[Date]])+1,YEAR(Table1[[#This Row],[Date]])-1&amp;"-"&amp;YEAR(Table1[[#This Row],[Date]]))</f>
        <v>2014-2015</v>
      </c>
      <c r="O76">
        <f>WEEKNUM(Table1[[#This Row],[Date]],2)</f>
        <v>34</v>
      </c>
      <c r="P76">
        <f>HOUR(Table1[[#This Row],[Start]])</f>
        <v>3</v>
      </c>
      <c r="Q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AM</v>
      </c>
      <c r="R76" t="str">
        <f>TEXT(Table1[[#This Row],[Date]],"ddd")</f>
        <v>Tue</v>
      </c>
    </row>
    <row r="77" spans="1:18" x14ac:dyDescent="0.55000000000000004">
      <c r="A77" s="2" t="s">
        <v>30</v>
      </c>
      <c r="B77" s="2" t="str">
        <f t="shared" si="6"/>
        <v>Client 6</v>
      </c>
      <c r="C77" s="12">
        <v>41870</v>
      </c>
      <c r="D77" s="2" t="s">
        <v>240</v>
      </c>
      <c r="E77" s="2" t="s">
        <v>558</v>
      </c>
      <c r="F77" s="28">
        <f>Table1[[#This Row],[End]]-Table1[[#This Row],[Start]]</f>
        <v>1.9444444444444431E-2</v>
      </c>
      <c r="G77" s="25" t="str">
        <f t="shared" ca="1" si="7"/>
        <v>Room A</v>
      </c>
      <c r="H77" s="2" t="str">
        <f t="shared" ca="1" si="8"/>
        <v>G</v>
      </c>
      <c r="I77" s="2" t="str">
        <f t="shared" ca="1" si="9"/>
        <v>Mistake</v>
      </c>
      <c r="J77" s="2" t="str">
        <f t="shared" ca="1" si="10"/>
        <v>Wrong placement</v>
      </c>
      <c r="K77" s="25" t="str">
        <f t="shared" ca="1" si="11"/>
        <v>Shipping</v>
      </c>
      <c r="L77" t="str">
        <f>IF(OR(Table1[[#This Row],[Month2]]="Jul",Table1[[#This Row],[Month2]]="Aug",Table1[[#This Row],[Month2]]="Sep"),"Q1", IF(OR(Table1[[#This Row],[Month2]]="Oct",Table1[[#This Row],[Month2]]="Nov",Table1[[#This Row],[Month2]]="Dec"),"Q2",IF(OR(Table1[[#This Row],[Month2]]="Jan",Table1[[#This Row],[Month2]]="Feb",Table1[[#This Row],[Month2]]="Mar"),"Q3", "Q4")))</f>
        <v>Q1</v>
      </c>
      <c r="M77" t="str">
        <f>TEXT(Table1[[#This Row],[Date]],"mmm")</f>
        <v>Aug</v>
      </c>
      <c r="N77" t="str">
        <f>IF(MONTH(Table1[[#This Row],[Date]])&gt;6, YEAR(Table1[[#This Row],[Date]])&amp;"-"&amp;YEAR(Table1[[#This Row],[Date]])+1,YEAR(Table1[[#This Row],[Date]])-1&amp;"-"&amp;YEAR(Table1[[#This Row],[Date]]))</f>
        <v>2014-2015</v>
      </c>
      <c r="O77">
        <f>WEEKNUM(Table1[[#This Row],[Date]],2)</f>
        <v>34</v>
      </c>
      <c r="P77">
        <f>HOUR(Table1[[#This Row],[Start]])</f>
        <v>7</v>
      </c>
      <c r="Q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77" t="str">
        <f>TEXT(Table1[[#This Row],[Date]],"ddd")</f>
        <v>Tue</v>
      </c>
    </row>
    <row r="78" spans="1:18" x14ac:dyDescent="0.55000000000000004">
      <c r="A78" s="2" t="s">
        <v>23</v>
      </c>
      <c r="B78" s="2" t="str">
        <f t="shared" si="6"/>
        <v>Client 7</v>
      </c>
      <c r="C78" s="12">
        <v>41872</v>
      </c>
      <c r="D78" s="2" t="s">
        <v>241</v>
      </c>
      <c r="E78" s="2" t="s">
        <v>899</v>
      </c>
      <c r="F78" s="28">
        <f>Table1[[#This Row],[End]]-Table1[[#This Row],[Start]]</f>
        <v>1.6666666666666607E-2</v>
      </c>
      <c r="G78" s="25" t="str">
        <f t="shared" ca="1" si="7"/>
        <v>Room A</v>
      </c>
      <c r="H78" s="2" t="str">
        <f t="shared" ca="1" si="8"/>
        <v>C</v>
      </c>
      <c r="I78" s="2" t="str">
        <f t="shared" ca="1" si="9"/>
        <v>Accident</v>
      </c>
      <c r="J78" s="2" t="str">
        <f t="shared" ca="1" si="10"/>
        <v>Misconduct</v>
      </c>
      <c r="K78" s="25" t="str">
        <f t="shared" ca="1" si="11"/>
        <v>IT</v>
      </c>
      <c r="L78" t="str">
        <f>IF(OR(Table1[[#This Row],[Month2]]="Jul",Table1[[#This Row],[Month2]]="Aug",Table1[[#This Row],[Month2]]="Sep"),"Q1", IF(OR(Table1[[#This Row],[Month2]]="Oct",Table1[[#This Row],[Month2]]="Nov",Table1[[#This Row],[Month2]]="Dec"),"Q2",IF(OR(Table1[[#This Row],[Month2]]="Jan",Table1[[#This Row],[Month2]]="Feb",Table1[[#This Row],[Month2]]="Mar"),"Q3", "Q4")))</f>
        <v>Q1</v>
      </c>
      <c r="M78" t="str">
        <f>TEXT(Table1[[#This Row],[Date]],"mmm")</f>
        <v>Aug</v>
      </c>
      <c r="N78" t="str">
        <f>IF(MONTH(Table1[[#This Row],[Date]])&gt;6, YEAR(Table1[[#This Row],[Date]])&amp;"-"&amp;YEAR(Table1[[#This Row],[Date]])+1,YEAR(Table1[[#This Row],[Date]])-1&amp;"-"&amp;YEAR(Table1[[#This Row],[Date]]))</f>
        <v>2014-2015</v>
      </c>
      <c r="O78">
        <f>WEEKNUM(Table1[[#This Row],[Date]],2)</f>
        <v>34</v>
      </c>
      <c r="P78">
        <f>HOUR(Table1[[#This Row],[Start]])</f>
        <v>16</v>
      </c>
      <c r="Q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8" t="str">
        <f>TEXT(Table1[[#This Row],[Date]],"ddd")</f>
        <v>Thu</v>
      </c>
    </row>
    <row r="79" spans="1:18" x14ac:dyDescent="0.55000000000000004">
      <c r="A79" s="2" t="s">
        <v>23</v>
      </c>
      <c r="B79" s="2" t="str">
        <f t="shared" si="6"/>
        <v>Client 8</v>
      </c>
      <c r="C79" s="12">
        <v>41874</v>
      </c>
      <c r="D79" s="2" t="s">
        <v>242</v>
      </c>
      <c r="E79" s="2" t="s">
        <v>410</v>
      </c>
      <c r="F79" s="28">
        <f>Table1[[#This Row],[End]]-Table1[[#This Row],[Start]]</f>
        <v>1.8055555555555491E-2</v>
      </c>
      <c r="G79" s="25" t="str">
        <f t="shared" ca="1" si="7"/>
        <v>Office</v>
      </c>
      <c r="H79" s="2" t="str">
        <f t="shared" ca="1" si="8"/>
        <v>D</v>
      </c>
      <c r="I79" s="2" t="str">
        <f t="shared" ca="1" si="9"/>
        <v>Grievance</v>
      </c>
      <c r="J79" s="2" t="str">
        <f t="shared" ca="1" si="10"/>
        <v>Mechanical failure</v>
      </c>
      <c r="K79" s="25" t="str">
        <f t="shared" ca="1" si="11"/>
        <v>Widgets</v>
      </c>
      <c r="L79" t="str">
        <f>IF(OR(Table1[[#This Row],[Month2]]="Jul",Table1[[#This Row],[Month2]]="Aug",Table1[[#This Row],[Month2]]="Sep"),"Q1", IF(OR(Table1[[#This Row],[Month2]]="Oct",Table1[[#This Row],[Month2]]="Nov",Table1[[#This Row],[Month2]]="Dec"),"Q2",IF(OR(Table1[[#This Row],[Month2]]="Jan",Table1[[#This Row],[Month2]]="Feb",Table1[[#This Row],[Month2]]="Mar"),"Q3", "Q4")))</f>
        <v>Q1</v>
      </c>
      <c r="M79" t="str">
        <f>TEXT(Table1[[#This Row],[Date]],"mmm")</f>
        <v>Aug</v>
      </c>
      <c r="N79" t="str">
        <f>IF(MONTH(Table1[[#This Row],[Date]])&gt;6, YEAR(Table1[[#This Row],[Date]])&amp;"-"&amp;YEAR(Table1[[#This Row],[Date]])+1,YEAR(Table1[[#This Row],[Date]])-1&amp;"-"&amp;YEAR(Table1[[#This Row],[Date]]))</f>
        <v>2014-2015</v>
      </c>
      <c r="O79">
        <f>WEEKNUM(Table1[[#This Row],[Date]],2)</f>
        <v>34</v>
      </c>
      <c r="P79">
        <f>HOUR(Table1[[#This Row],[Start]])</f>
        <v>18</v>
      </c>
      <c r="Q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9" t="str">
        <f>TEXT(Table1[[#This Row],[Date]],"ddd")</f>
        <v>Sat</v>
      </c>
    </row>
    <row r="80" spans="1:18" x14ac:dyDescent="0.55000000000000004">
      <c r="A80" s="2" t="s">
        <v>36</v>
      </c>
      <c r="B80" s="2" t="str">
        <f t="shared" si="6"/>
        <v>Client 9</v>
      </c>
      <c r="C80" s="12">
        <v>41875</v>
      </c>
      <c r="D80" s="2" t="s">
        <v>196</v>
      </c>
      <c r="E80" s="2" t="s">
        <v>480</v>
      </c>
      <c r="F80" s="28">
        <f>Table1[[#This Row],[End]]-Table1[[#This Row],[Start]]</f>
        <v>3.4722222222222654E-3</v>
      </c>
      <c r="G80" s="25" t="str">
        <f t="shared" ca="1" si="7"/>
        <v>Room A</v>
      </c>
      <c r="H80" s="2" t="str">
        <f t="shared" ca="1" si="8"/>
        <v>G</v>
      </c>
      <c r="I80" s="2" t="str">
        <f t="shared" ca="1" si="9"/>
        <v>Interaction</v>
      </c>
      <c r="J80" s="2" t="str">
        <f t="shared" ca="1" si="10"/>
        <v>Mechanical failure</v>
      </c>
      <c r="K80" s="25" t="str">
        <f t="shared" ca="1" si="11"/>
        <v>IT</v>
      </c>
      <c r="L80" t="str">
        <f>IF(OR(Table1[[#This Row],[Month2]]="Jul",Table1[[#This Row],[Month2]]="Aug",Table1[[#This Row],[Month2]]="Sep"),"Q1", IF(OR(Table1[[#This Row],[Month2]]="Oct",Table1[[#This Row],[Month2]]="Nov",Table1[[#This Row],[Month2]]="Dec"),"Q2",IF(OR(Table1[[#This Row],[Month2]]="Jan",Table1[[#This Row],[Month2]]="Feb",Table1[[#This Row],[Month2]]="Mar"),"Q3", "Q4")))</f>
        <v>Q1</v>
      </c>
      <c r="M80" t="str">
        <f>TEXT(Table1[[#This Row],[Date]],"mmm")</f>
        <v>Aug</v>
      </c>
      <c r="N80" t="str">
        <f>IF(MONTH(Table1[[#This Row],[Date]])&gt;6, YEAR(Table1[[#This Row],[Date]])&amp;"-"&amp;YEAR(Table1[[#This Row],[Date]])+1,YEAR(Table1[[#This Row],[Date]])-1&amp;"-"&amp;YEAR(Table1[[#This Row],[Date]]))</f>
        <v>2014-2015</v>
      </c>
      <c r="O80">
        <f>WEEKNUM(Table1[[#This Row],[Date]],2)</f>
        <v>34</v>
      </c>
      <c r="P80">
        <f>HOUR(Table1[[#This Row],[Start]])</f>
        <v>8</v>
      </c>
      <c r="Q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0" t="str">
        <f>TEXT(Table1[[#This Row],[Date]],"ddd")</f>
        <v>Sun</v>
      </c>
    </row>
    <row r="81" spans="1:18" x14ac:dyDescent="0.55000000000000004">
      <c r="A81" s="2" t="s">
        <v>36</v>
      </c>
      <c r="B81" s="2" t="str">
        <f t="shared" si="6"/>
        <v>Client 10</v>
      </c>
      <c r="C81" s="12">
        <v>41875</v>
      </c>
      <c r="D81" s="2" t="s">
        <v>243</v>
      </c>
      <c r="E81" s="2" t="s">
        <v>481</v>
      </c>
      <c r="F81" s="28">
        <f>Table1[[#This Row],[End]]-Table1[[#This Row],[Start]]</f>
        <v>1.736111111111116E-2</v>
      </c>
      <c r="G81" s="25" t="str">
        <f t="shared" ca="1" si="7"/>
        <v>Room B</v>
      </c>
      <c r="H81" s="2" t="str">
        <f t="shared" ca="1" si="8"/>
        <v>G</v>
      </c>
      <c r="I81" s="2" t="str">
        <f t="shared" ca="1" si="9"/>
        <v>Grievance</v>
      </c>
      <c r="J81" s="2" t="str">
        <f t="shared" ca="1" si="10"/>
        <v>Wrong placement</v>
      </c>
      <c r="K81" s="25" t="str">
        <f t="shared" ca="1" si="11"/>
        <v>Widgets</v>
      </c>
      <c r="L81" t="str">
        <f>IF(OR(Table1[[#This Row],[Month2]]="Jul",Table1[[#This Row],[Month2]]="Aug",Table1[[#This Row],[Month2]]="Sep"),"Q1", IF(OR(Table1[[#This Row],[Month2]]="Oct",Table1[[#This Row],[Month2]]="Nov",Table1[[#This Row],[Month2]]="Dec"),"Q2",IF(OR(Table1[[#This Row],[Month2]]="Jan",Table1[[#This Row],[Month2]]="Feb",Table1[[#This Row],[Month2]]="Mar"),"Q3", "Q4")))</f>
        <v>Q1</v>
      </c>
      <c r="M81" t="str">
        <f>TEXT(Table1[[#This Row],[Date]],"mmm")</f>
        <v>Aug</v>
      </c>
      <c r="N81" t="str">
        <f>IF(MONTH(Table1[[#This Row],[Date]])&gt;6, YEAR(Table1[[#This Row],[Date]])&amp;"-"&amp;YEAR(Table1[[#This Row],[Date]])+1,YEAR(Table1[[#This Row],[Date]])-1&amp;"-"&amp;YEAR(Table1[[#This Row],[Date]]))</f>
        <v>2014-2015</v>
      </c>
      <c r="O81">
        <f>WEEKNUM(Table1[[#This Row],[Date]],2)</f>
        <v>34</v>
      </c>
      <c r="P81">
        <f>HOUR(Table1[[#This Row],[Start]])</f>
        <v>19</v>
      </c>
      <c r="Q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1" t="str">
        <f>TEXT(Table1[[#This Row],[Date]],"ddd")</f>
        <v>Sun</v>
      </c>
    </row>
    <row r="82" spans="1:18" x14ac:dyDescent="0.55000000000000004">
      <c r="A82" s="2" t="s">
        <v>21</v>
      </c>
      <c r="B82" s="2" t="str">
        <f t="shared" si="6"/>
        <v>Client 1</v>
      </c>
      <c r="C82" s="12">
        <v>41875</v>
      </c>
      <c r="D82" s="2" t="s">
        <v>244</v>
      </c>
      <c r="E82" s="2" t="s">
        <v>253</v>
      </c>
      <c r="F82" s="28">
        <f>Table1[[#This Row],[End]]-Table1[[#This Row],[Start]]</f>
        <v>7.6388888888888618E-3</v>
      </c>
      <c r="G82" s="25" t="str">
        <f t="shared" ca="1" si="7"/>
        <v>Room B</v>
      </c>
      <c r="H82" s="2" t="str">
        <f t="shared" ca="1" si="8"/>
        <v>D</v>
      </c>
      <c r="I82" s="2" t="str">
        <f t="shared" ca="1" si="9"/>
        <v>Mistake</v>
      </c>
      <c r="J82" s="2" t="str">
        <f t="shared" ca="1" si="10"/>
        <v>Misconduct</v>
      </c>
      <c r="K82" s="25" t="str">
        <f t="shared" ca="1" si="11"/>
        <v>Shipping</v>
      </c>
      <c r="L82" t="str">
        <f>IF(OR(Table1[[#This Row],[Month2]]="Jul",Table1[[#This Row],[Month2]]="Aug",Table1[[#This Row],[Month2]]="Sep"),"Q1", IF(OR(Table1[[#This Row],[Month2]]="Oct",Table1[[#This Row],[Month2]]="Nov",Table1[[#This Row],[Month2]]="Dec"),"Q2",IF(OR(Table1[[#This Row],[Month2]]="Jan",Table1[[#This Row],[Month2]]="Feb",Table1[[#This Row],[Month2]]="Mar"),"Q3", "Q4")))</f>
        <v>Q1</v>
      </c>
      <c r="M82" t="str">
        <f>TEXT(Table1[[#This Row],[Date]],"mmm")</f>
        <v>Aug</v>
      </c>
      <c r="N82" t="str">
        <f>IF(MONTH(Table1[[#This Row],[Date]])&gt;6, YEAR(Table1[[#This Row],[Date]])&amp;"-"&amp;YEAR(Table1[[#This Row],[Date]])+1,YEAR(Table1[[#This Row],[Date]])-1&amp;"-"&amp;YEAR(Table1[[#This Row],[Date]]))</f>
        <v>2014-2015</v>
      </c>
      <c r="O82">
        <f>WEEKNUM(Table1[[#This Row],[Date]],2)</f>
        <v>34</v>
      </c>
      <c r="P82">
        <f>HOUR(Table1[[#This Row],[Start]])</f>
        <v>19</v>
      </c>
      <c r="Q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2" t="str">
        <f>TEXT(Table1[[#This Row],[Date]],"ddd")</f>
        <v>Sun</v>
      </c>
    </row>
    <row r="83" spans="1:18" x14ac:dyDescent="0.55000000000000004">
      <c r="A83" s="2" t="s">
        <v>16</v>
      </c>
      <c r="B83" s="2" t="str">
        <f t="shared" si="6"/>
        <v>Client 2</v>
      </c>
      <c r="C83" s="12">
        <v>41876</v>
      </c>
      <c r="D83" s="2" t="s">
        <v>245</v>
      </c>
      <c r="E83" s="2" t="s">
        <v>438</v>
      </c>
      <c r="F83" s="28">
        <f>Table1[[#This Row],[End]]-Table1[[#This Row],[Start]]</f>
        <v>1.2500000000000067E-2</v>
      </c>
      <c r="G83" s="25" t="str">
        <f t="shared" ca="1" si="7"/>
        <v>Room B</v>
      </c>
      <c r="H83" s="2" t="str">
        <f t="shared" ca="1" si="8"/>
        <v>G</v>
      </c>
      <c r="I83" s="2" t="str">
        <f t="shared" ca="1" si="9"/>
        <v>Interaction</v>
      </c>
      <c r="J83" s="2" t="str">
        <f t="shared" ca="1" si="10"/>
        <v>Mechanical failure</v>
      </c>
      <c r="K83" s="25" t="str">
        <f t="shared" ca="1" si="11"/>
        <v>IT</v>
      </c>
      <c r="L83" t="str">
        <f>IF(OR(Table1[[#This Row],[Month2]]="Jul",Table1[[#This Row],[Month2]]="Aug",Table1[[#This Row],[Month2]]="Sep"),"Q1", IF(OR(Table1[[#This Row],[Month2]]="Oct",Table1[[#This Row],[Month2]]="Nov",Table1[[#This Row],[Month2]]="Dec"),"Q2",IF(OR(Table1[[#This Row],[Month2]]="Jan",Table1[[#This Row],[Month2]]="Feb",Table1[[#This Row],[Month2]]="Mar"),"Q3", "Q4")))</f>
        <v>Q1</v>
      </c>
      <c r="M83" t="str">
        <f>TEXT(Table1[[#This Row],[Date]],"mmm")</f>
        <v>Aug</v>
      </c>
      <c r="N83" t="str">
        <f>IF(MONTH(Table1[[#This Row],[Date]])&gt;6, YEAR(Table1[[#This Row],[Date]])&amp;"-"&amp;YEAR(Table1[[#This Row],[Date]])+1,YEAR(Table1[[#This Row],[Date]])-1&amp;"-"&amp;YEAR(Table1[[#This Row],[Date]]))</f>
        <v>2014-2015</v>
      </c>
      <c r="O83">
        <f>WEEKNUM(Table1[[#This Row],[Date]],2)</f>
        <v>35</v>
      </c>
      <c r="P83">
        <f>HOUR(Table1[[#This Row],[Start]])</f>
        <v>13</v>
      </c>
      <c r="Q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3" t="str">
        <f>TEXT(Table1[[#This Row],[Date]],"ddd")</f>
        <v>Mon</v>
      </c>
    </row>
    <row r="84" spans="1:18" x14ac:dyDescent="0.55000000000000004">
      <c r="A84" s="2" t="s">
        <v>31</v>
      </c>
      <c r="B84" s="2" t="str">
        <f t="shared" si="6"/>
        <v>Client 3</v>
      </c>
      <c r="C84" s="12">
        <v>41877</v>
      </c>
      <c r="D84" s="2" t="s">
        <v>246</v>
      </c>
      <c r="E84" s="2" t="s">
        <v>197</v>
      </c>
      <c r="F84" s="28">
        <f>Table1[[#This Row],[End]]-Table1[[#This Row],[Start]]</f>
        <v>2.2222222222222254E-2</v>
      </c>
      <c r="G84" s="25" t="str">
        <f t="shared" ca="1" si="7"/>
        <v>Warehouse</v>
      </c>
      <c r="H84" s="2" t="str">
        <f t="shared" ca="1" si="8"/>
        <v>E</v>
      </c>
      <c r="I84" s="2" t="str">
        <f t="shared" ca="1" si="9"/>
        <v>Interaction</v>
      </c>
      <c r="J84" s="2" t="str">
        <f t="shared" ca="1" si="10"/>
        <v>Entry error</v>
      </c>
      <c r="K84" s="25" t="str">
        <f t="shared" ca="1" si="11"/>
        <v>Floor</v>
      </c>
      <c r="L84" t="str">
        <f>IF(OR(Table1[[#This Row],[Month2]]="Jul",Table1[[#This Row],[Month2]]="Aug",Table1[[#This Row],[Month2]]="Sep"),"Q1", IF(OR(Table1[[#This Row],[Month2]]="Oct",Table1[[#This Row],[Month2]]="Nov",Table1[[#This Row],[Month2]]="Dec"),"Q2",IF(OR(Table1[[#This Row],[Month2]]="Jan",Table1[[#This Row],[Month2]]="Feb",Table1[[#This Row],[Month2]]="Mar"),"Q3", "Q4")))</f>
        <v>Q1</v>
      </c>
      <c r="M84" t="str">
        <f>TEXT(Table1[[#This Row],[Date]],"mmm")</f>
        <v>Aug</v>
      </c>
      <c r="N84" t="str">
        <f>IF(MONTH(Table1[[#This Row],[Date]])&gt;6, YEAR(Table1[[#This Row],[Date]])&amp;"-"&amp;YEAR(Table1[[#This Row],[Date]])+1,YEAR(Table1[[#This Row],[Date]])-1&amp;"-"&amp;YEAR(Table1[[#This Row],[Date]]))</f>
        <v>2014-2015</v>
      </c>
      <c r="O84">
        <f>WEEKNUM(Table1[[#This Row],[Date]],2)</f>
        <v>35</v>
      </c>
      <c r="P84">
        <f>HOUR(Table1[[#This Row],[Start]])</f>
        <v>17</v>
      </c>
      <c r="Q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84" t="str">
        <f>TEXT(Table1[[#This Row],[Date]],"ddd")</f>
        <v>Tue</v>
      </c>
    </row>
    <row r="85" spans="1:18" x14ac:dyDescent="0.55000000000000004">
      <c r="A85" s="2" t="s">
        <v>30</v>
      </c>
      <c r="B85" s="2" t="str">
        <f t="shared" si="6"/>
        <v>Client 4</v>
      </c>
      <c r="C85" s="12">
        <v>41877</v>
      </c>
      <c r="D85" s="2" t="s">
        <v>247</v>
      </c>
      <c r="E85" s="2" t="s">
        <v>622</v>
      </c>
      <c r="F85" s="28">
        <f>Table1[[#This Row],[End]]-Table1[[#This Row],[Start]]</f>
        <v>2.3611111111111083E-2</v>
      </c>
      <c r="G85" s="25" t="str">
        <f t="shared" ca="1" si="7"/>
        <v>Room A</v>
      </c>
      <c r="H85" s="2" t="str">
        <f t="shared" ca="1" si="8"/>
        <v>A</v>
      </c>
      <c r="I85" s="2" t="str">
        <f t="shared" ca="1" si="9"/>
        <v>Mistake</v>
      </c>
      <c r="J85" s="2" t="str">
        <f t="shared" ca="1" si="10"/>
        <v>Entry error</v>
      </c>
      <c r="K85" s="25" t="str">
        <f t="shared" ca="1" si="11"/>
        <v>Floor</v>
      </c>
      <c r="L85" t="str">
        <f>IF(OR(Table1[[#This Row],[Month2]]="Jul",Table1[[#This Row],[Month2]]="Aug",Table1[[#This Row],[Month2]]="Sep"),"Q1", IF(OR(Table1[[#This Row],[Month2]]="Oct",Table1[[#This Row],[Month2]]="Nov",Table1[[#This Row],[Month2]]="Dec"),"Q2",IF(OR(Table1[[#This Row],[Month2]]="Jan",Table1[[#This Row],[Month2]]="Feb",Table1[[#This Row],[Month2]]="Mar"),"Q3", "Q4")))</f>
        <v>Q1</v>
      </c>
      <c r="M85" t="str">
        <f>TEXT(Table1[[#This Row],[Date]],"mmm")</f>
        <v>Aug</v>
      </c>
      <c r="N85" t="str">
        <f>IF(MONTH(Table1[[#This Row],[Date]])&gt;6, YEAR(Table1[[#This Row],[Date]])&amp;"-"&amp;YEAR(Table1[[#This Row],[Date]])+1,YEAR(Table1[[#This Row],[Date]])-1&amp;"-"&amp;YEAR(Table1[[#This Row],[Date]]))</f>
        <v>2014-2015</v>
      </c>
      <c r="O85">
        <f>WEEKNUM(Table1[[#This Row],[Date]],2)</f>
        <v>35</v>
      </c>
      <c r="P85">
        <f>HOUR(Table1[[#This Row],[Start]])</f>
        <v>11</v>
      </c>
      <c r="Q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5" t="str">
        <f>TEXT(Table1[[#This Row],[Date]],"ddd")</f>
        <v>Tue</v>
      </c>
    </row>
    <row r="86" spans="1:18" x14ac:dyDescent="0.55000000000000004">
      <c r="A86" s="2" t="s">
        <v>23</v>
      </c>
      <c r="B86" s="2" t="str">
        <f t="shared" si="6"/>
        <v>Client 5</v>
      </c>
      <c r="C86" s="12">
        <v>41878</v>
      </c>
      <c r="D86" s="2" t="s">
        <v>248</v>
      </c>
      <c r="E86" s="2" t="s">
        <v>893</v>
      </c>
      <c r="F86" s="28">
        <f>Table1[[#This Row],[End]]-Table1[[#This Row],[Start]]</f>
        <v>4.1666666666666519E-3</v>
      </c>
      <c r="G86" s="25" t="str">
        <f t="shared" ca="1" si="7"/>
        <v>Office</v>
      </c>
      <c r="H86" s="2" t="str">
        <f t="shared" ca="1" si="8"/>
        <v>B</v>
      </c>
      <c r="I86" s="2" t="str">
        <f t="shared" ca="1" si="9"/>
        <v>Mistake</v>
      </c>
      <c r="J86" s="2" t="str">
        <f t="shared" ca="1" si="10"/>
        <v>Wrong placement</v>
      </c>
      <c r="K86" s="25" t="str">
        <f t="shared" ca="1" si="11"/>
        <v>Widgets</v>
      </c>
      <c r="L86" t="str">
        <f>IF(OR(Table1[[#This Row],[Month2]]="Jul",Table1[[#This Row],[Month2]]="Aug",Table1[[#This Row],[Month2]]="Sep"),"Q1", IF(OR(Table1[[#This Row],[Month2]]="Oct",Table1[[#This Row],[Month2]]="Nov",Table1[[#This Row],[Month2]]="Dec"),"Q2",IF(OR(Table1[[#This Row],[Month2]]="Jan",Table1[[#This Row],[Month2]]="Feb",Table1[[#This Row],[Month2]]="Mar"),"Q3", "Q4")))</f>
        <v>Q1</v>
      </c>
      <c r="M86" t="str">
        <f>TEXT(Table1[[#This Row],[Date]],"mmm")</f>
        <v>Aug</v>
      </c>
      <c r="N86" t="str">
        <f>IF(MONTH(Table1[[#This Row],[Date]])&gt;6, YEAR(Table1[[#This Row],[Date]])&amp;"-"&amp;YEAR(Table1[[#This Row],[Date]])+1,YEAR(Table1[[#This Row],[Date]])-1&amp;"-"&amp;YEAR(Table1[[#This Row],[Date]]))</f>
        <v>2014-2015</v>
      </c>
      <c r="O86">
        <f>WEEKNUM(Table1[[#This Row],[Date]],2)</f>
        <v>35</v>
      </c>
      <c r="P86">
        <f>HOUR(Table1[[#This Row],[Start]])</f>
        <v>14</v>
      </c>
      <c r="Q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6" t="str">
        <f>TEXT(Table1[[#This Row],[Date]],"ddd")</f>
        <v>Wed</v>
      </c>
    </row>
    <row r="87" spans="1:18" x14ac:dyDescent="0.55000000000000004">
      <c r="A87" s="2" t="s">
        <v>37</v>
      </c>
      <c r="B87" s="2" t="str">
        <f t="shared" si="6"/>
        <v>Client 6</v>
      </c>
      <c r="C87" s="12">
        <v>41878</v>
      </c>
      <c r="D87" s="2" t="s">
        <v>249</v>
      </c>
      <c r="E87" s="2" t="s">
        <v>651</v>
      </c>
      <c r="F87" s="28">
        <f>Table1[[#This Row],[End]]-Table1[[#This Row],[Start]]</f>
        <v>1.2500000000000067E-2</v>
      </c>
      <c r="G87" s="25" t="str">
        <f t="shared" ca="1" si="7"/>
        <v>Warehouse</v>
      </c>
      <c r="H87" s="2" t="str">
        <f t="shared" ca="1" si="8"/>
        <v>C</v>
      </c>
      <c r="I87" s="2" t="str">
        <f t="shared" ca="1" si="9"/>
        <v>Grievance</v>
      </c>
      <c r="J87" s="2" t="str">
        <f t="shared" ca="1" si="10"/>
        <v>Tone of voice</v>
      </c>
      <c r="K87" s="25" t="str">
        <f t="shared" ca="1" si="11"/>
        <v>Widgets</v>
      </c>
      <c r="L87" t="str">
        <f>IF(OR(Table1[[#This Row],[Month2]]="Jul",Table1[[#This Row],[Month2]]="Aug",Table1[[#This Row],[Month2]]="Sep"),"Q1", IF(OR(Table1[[#This Row],[Month2]]="Oct",Table1[[#This Row],[Month2]]="Nov",Table1[[#This Row],[Month2]]="Dec"),"Q2",IF(OR(Table1[[#This Row],[Month2]]="Jan",Table1[[#This Row],[Month2]]="Feb",Table1[[#This Row],[Month2]]="Mar"),"Q3", "Q4")))</f>
        <v>Q1</v>
      </c>
      <c r="M87" t="str">
        <f>TEXT(Table1[[#This Row],[Date]],"mmm")</f>
        <v>Aug</v>
      </c>
      <c r="N87" t="str">
        <f>IF(MONTH(Table1[[#This Row],[Date]])&gt;6, YEAR(Table1[[#This Row],[Date]])&amp;"-"&amp;YEAR(Table1[[#This Row],[Date]])+1,YEAR(Table1[[#This Row],[Date]])-1&amp;"-"&amp;YEAR(Table1[[#This Row],[Date]]))</f>
        <v>2014-2015</v>
      </c>
      <c r="O87">
        <f>WEEKNUM(Table1[[#This Row],[Date]],2)</f>
        <v>35</v>
      </c>
      <c r="P87">
        <f>HOUR(Table1[[#This Row],[Start]])</f>
        <v>19</v>
      </c>
      <c r="Q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7" t="str">
        <f>TEXT(Table1[[#This Row],[Date]],"ddd")</f>
        <v>Wed</v>
      </c>
    </row>
    <row r="88" spans="1:18" x14ac:dyDescent="0.55000000000000004">
      <c r="A88" s="2" t="s">
        <v>37</v>
      </c>
      <c r="B88" s="2" t="str">
        <f t="shared" si="6"/>
        <v>Client 7</v>
      </c>
      <c r="C88" s="12">
        <v>41879</v>
      </c>
      <c r="D88" s="2" t="s">
        <v>250</v>
      </c>
      <c r="E88" s="2" t="s">
        <v>352</v>
      </c>
      <c r="F88" s="28">
        <f>Table1[[#This Row],[End]]-Table1[[#This Row],[Start]]</f>
        <v>2.7083333333333293E-2</v>
      </c>
      <c r="G88" s="25" t="str">
        <f t="shared" ca="1" si="7"/>
        <v>Room B</v>
      </c>
      <c r="H88" s="2" t="str">
        <f t="shared" ca="1" si="8"/>
        <v>G</v>
      </c>
      <c r="I88" s="2" t="str">
        <f t="shared" ca="1" si="9"/>
        <v>Mistake</v>
      </c>
      <c r="J88" s="2" t="str">
        <f t="shared" ca="1" si="10"/>
        <v>Paperwork deficiency</v>
      </c>
      <c r="K88" s="25" t="str">
        <f t="shared" ca="1" si="11"/>
        <v>Finance</v>
      </c>
      <c r="L88" t="str">
        <f>IF(OR(Table1[[#This Row],[Month2]]="Jul",Table1[[#This Row],[Month2]]="Aug",Table1[[#This Row],[Month2]]="Sep"),"Q1", IF(OR(Table1[[#This Row],[Month2]]="Oct",Table1[[#This Row],[Month2]]="Nov",Table1[[#This Row],[Month2]]="Dec"),"Q2",IF(OR(Table1[[#This Row],[Month2]]="Jan",Table1[[#This Row],[Month2]]="Feb",Table1[[#This Row],[Month2]]="Mar"),"Q3", "Q4")))</f>
        <v>Q1</v>
      </c>
      <c r="M88" t="str">
        <f>TEXT(Table1[[#This Row],[Date]],"mmm")</f>
        <v>Aug</v>
      </c>
      <c r="N88" t="str">
        <f>IF(MONTH(Table1[[#This Row],[Date]])&gt;6, YEAR(Table1[[#This Row],[Date]])&amp;"-"&amp;YEAR(Table1[[#This Row],[Date]])+1,YEAR(Table1[[#This Row],[Date]])-1&amp;"-"&amp;YEAR(Table1[[#This Row],[Date]]))</f>
        <v>2014-2015</v>
      </c>
      <c r="O88">
        <f>WEEKNUM(Table1[[#This Row],[Date]],2)</f>
        <v>35</v>
      </c>
      <c r="P88">
        <f>HOUR(Table1[[#This Row],[Start]])</f>
        <v>10</v>
      </c>
      <c r="Q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8" t="str">
        <f>TEXT(Table1[[#This Row],[Date]],"ddd")</f>
        <v>Thu</v>
      </c>
    </row>
    <row r="89" spans="1:18" x14ac:dyDescent="0.55000000000000004">
      <c r="A89" s="2" t="s">
        <v>19</v>
      </c>
      <c r="B89" s="2" t="str">
        <f t="shared" si="6"/>
        <v>Client 8</v>
      </c>
      <c r="C89" s="12">
        <v>41881</v>
      </c>
      <c r="D89" s="2" t="s">
        <v>251</v>
      </c>
      <c r="E89" s="2" t="s">
        <v>976</v>
      </c>
      <c r="F89" s="28">
        <f>Table1[[#This Row],[End]]-Table1[[#This Row],[Start]]</f>
        <v>9.0277777777778012E-3</v>
      </c>
      <c r="G89" s="25" t="str">
        <f t="shared" ca="1" si="7"/>
        <v>Office</v>
      </c>
      <c r="H89" s="2" t="str">
        <f t="shared" ca="1" si="8"/>
        <v>B</v>
      </c>
      <c r="I89" s="2" t="str">
        <f t="shared" ca="1" si="9"/>
        <v>Accident</v>
      </c>
      <c r="J89" s="2" t="str">
        <f t="shared" ca="1" si="10"/>
        <v>Misconduct</v>
      </c>
      <c r="K89" s="25" t="str">
        <f t="shared" ca="1" si="11"/>
        <v>Floor</v>
      </c>
      <c r="L89" t="str">
        <f>IF(OR(Table1[[#This Row],[Month2]]="Jul",Table1[[#This Row],[Month2]]="Aug",Table1[[#This Row],[Month2]]="Sep"),"Q1", IF(OR(Table1[[#This Row],[Month2]]="Oct",Table1[[#This Row],[Month2]]="Nov",Table1[[#This Row],[Month2]]="Dec"),"Q2",IF(OR(Table1[[#This Row],[Month2]]="Jan",Table1[[#This Row],[Month2]]="Feb",Table1[[#This Row],[Month2]]="Mar"),"Q3", "Q4")))</f>
        <v>Q1</v>
      </c>
      <c r="M89" t="str">
        <f>TEXT(Table1[[#This Row],[Date]],"mmm")</f>
        <v>Aug</v>
      </c>
      <c r="N89" t="str">
        <f>IF(MONTH(Table1[[#This Row],[Date]])&gt;6, YEAR(Table1[[#This Row],[Date]])&amp;"-"&amp;YEAR(Table1[[#This Row],[Date]])+1,YEAR(Table1[[#This Row],[Date]])-1&amp;"-"&amp;YEAR(Table1[[#This Row],[Date]]))</f>
        <v>2014-2015</v>
      </c>
      <c r="O89">
        <f>WEEKNUM(Table1[[#This Row],[Date]],2)</f>
        <v>35</v>
      </c>
      <c r="P89">
        <f>HOUR(Table1[[#This Row],[Start]])</f>
        <v>11</v>
      </c>
      <c r="Q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9" t="str">
        <f>TEXT(Table1[[#This Row],[Date]],"ddd")</f>
        <v>Sat</v>
      </c>
    </row>
    <row r="90" spans="1:18" x14ac:dyDescent="0.55000000000000004">
      <c r="A90" s="2" t="s">
        <v>35</v>
      </c>
      <c r="B90" s="2" t="str">
        <f t="shared" si="6"/>
        <v>Client 9</v>
      </c>
      <c r="C90" s="12">
        <v>41882</v>
      </c>
      <c r="D90" s="2" t="s">
        <v>252</v>
      </c>
      <c r="E90" s="2" t="s">
        <v>855</v>
      </c>
      <c r="F90" s="28">
        <f>Table1[[#This Row],[End]]-Table1[[#This Row],[Start]]</f>
        <v>1.736111111111116E-2</v>
      </c>
      <c r="G90" s="25" t="str">
        <f t="shared" ca="1" si="7"/>
        <v>Warehouse</v>
      </c>
      <c r="H90" s="2" t="str">
        <f t="shared" ca="1" si="8"/>
        <v>G</v>
      </c>
      <c r="I90" s="2" t="str">
        <f t="shared" ca="1" si="9"/>
        <v>Mistake</v>
      </c>
      <c r="J90" s="2" t="str">
        <f t="shared" ca="1" si="10"/>
        <v>Mechanical failure</v>
      </c>
      <c r="K90" s="25" t="str">
        <f t="shared" ca="1" si="11"/>
        <v>Widgets</v>
      </c>
      <c r="L90" t="str">
        <f>IF(OR(Table1[[#This Row],[Month2]]="Jul",Table1[[#This Row],[Month2]]="Aug",Table1[[#This Row],[Month2]]="Sep"),"Q1", IF(OR(Table1[[#This Row],[Month2]]="Oct",Table1[[#This Row],[Month2]]="Nov",Table1[[#This Row],[Month2]]="Dec"),"Q2",IF(OR(Table1[[#This Row],[Month2]]="Jan",Table1[[#This Row],[Month2]]="Feb",Table1[[#This Row],[Month2]]="Mar"),"Q3", "Q4")))</f>
        <v>Q1</v>
      </c>
      <c r="M90" t="str">
        <f>TEXT(Table1[[#This Row],[Date]],"mmm")</f>
        <v>Aug</v>
      </c>
      <c r="N90" t="str">
        <f>IF(MONTH(Table1[[#This Row],[Date]])&gt;6, YEAR(Table1[[#This Row],[Date]])&amp;"-"&amp;YEAR(Table1[[#This Row],[Date]])+1,YEAR(Table1[[#This Row],[Date]])-1&amp;"-"&amp;YEAR(Table1[[#This Row],[Date]]))</f>
        <v>2014-2015</v>
      </c>
      <c r="O90">
        <f>WEEKNUM(Table1[[#This Row],[Date]],2)</f>
        <v>35</v>
      </c>
      <c r="P90">
        <f>HOUR(Table1[[#This Row],[Start]])</f>
        <v>14</v>
      </c>
      <c r="Q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0" t="str">
        <f>TEXT(Table1[[#This Row],[Date]],"ddd")</f>
        <v>Sun</v>
      </c>
    </row>
    <row r="91" spans="1:18" x14ac:dyDescent="0.55000000000000004">
      <c r="A91" s="2" t="s">
        <v>37</v>
      </c>
      <c r="B91" s="2" t="str">
        <f t="shared" si="6"/>
        <v>Client 10</v>
      </c>
      <c r="C91" s="12">
        <v>41883</v>
      </c>
      <c r="D91" s="2" t="s">
        <v>253</v>
      </c>
      <c r="E91" s="2" t="s">
        <v>823</v>
      </c>
      <c r="F91" s="28">
        <f>Table1[[#This Row],[End]]-Table1[[#This Row],[Start]]</f>
        <v>4.8611111111110938E-3</v>
      </c>
      <c r="G91" s="25" t="str">
        <f t="shared" ca="1" si="7"/>
        <v>Warehouse</v>
      </c>
      <c r="H91" s="2" t="str">
        <f t="shared" ca="1" si="8"/>
        <v>E</v>
      </c>
      <c r="I91" s="2" t="str">
        <f t="shared" ca="1" si="9"/>
        <v>Accident</v>
      </c>
      <c r="J91" s="2" t="str">
        <f t="shared" ca="1" si="10"/>
        <v>Tone of voice</v>
      </c>
      <c r="K91" s="25" t="str">
        <f t="shared" ca="1" si="11"/>
        <v>Widgets</v>
      </c>
      <c r="L91" t="str">
        <f>IF(OR(Table1[[#This Row],[Month2]]="Jul",Table1[[#This Row],[Month2]]="Aug",Table1[[#This Row],[Month2]]="Sep"),"Q1", IF(OR(Table1[[#This Row],[Month2]]="Oct",Table1[[#This Row],[Month2]]="Nov",Table1[[#This Row],[Month2]]="Dec"),"Q2",IF(OR(Table1[[#This Row],[Month2]]="Jan",Table1[[#This Row],[Month2]]="Feb",Table1[[#This Row],[Month2]]="Mar"),"Q3", "Q4")))</f>
        <v>Q1</v>
      </c>
      <c r="M91" t="str">
        <f>TEXT(Table1[[#This Row],[Date]],"mmm")</f>
        <v>Sep</v>
      </c>
      <c r="N91" t="str">
        <f>IF(MONTH(Table1[[#This Row],[Date]])&gt;6, YEAR(Table1[[#This Row],[Date]])&amp;"-"&amp;YEAR(Table1[[#This Row],[Date]])+1,YEAR(Table1[[#This Row],[Date]])-1&amp;"-"&amp;YEAR(Table1[[#This Row],[Date]]))</f>
        <v>2014-2015</v>
      </c>
      <c r="O91">
        <f>WEEKNUM(Table1[[#This Row],[Date]],2)</f>
        <v>36</v>
      </c>
      <c r="P91">
        <f>HOUR(Table1[[#This Row],[Start]])</f>
        <v>19</v>
      </c>
      <c r="Q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1" t="str">
        <f>TEXT(Table1[[#This Row],[Date]],"ddd")</f>
        <v>Mon</v>
      </c>
    </row>
    <row r="92" spans="1:18" x14ac:dyDescent="0.55000000000000004">
      <c r="A92" s="2" t="s">
        <v>21</v>
      </c>
      <c r="B92" s="2" t="str">
        <f t="shared" si="6"/>
        <v>Client 1</v>
      </c>
      <c r="C92" s="12">
        <v>41884</v>
      </c>
      <c r="D92" s="2" t="s">
        <v>254</v>
      </c>
      <c r="E92" s="2" t="s">
        <v>697</v>
      </c>
      <c r="F92" s="28">
        <f>Table1[[#This Row],[End]]-Table1[[#This Row],[Start]]</f>
        <v>2.777777777777779E-2</v>
      </c>
      <c r="G92" s="25" t="str">
        <f t="shared" ca="1" si="7"/>
        <v>Room B</v>
      </c>
      <c r="H92" s="2" t="str">
        <f t="shared" ca="1" si="8"/>
        <v>G</v>
      </c>
      <c r="I92" s="2" t="str">
        <f t="shared" ca="1" si="9"/>
        <v>Interaction</v>
      </c>
      <c r="J92" s="2" t="str">
        <f t="shared" ca="1" si="10"/>
        <v>Wrong placement</v>
      </c>
      <c r="K92" s="25" t="str">
        <f t="shared" ca="1" si="11"/>
        <v>Shipping</v>
      </c>
      <c r="L92" t="str">
        <f>IF(OR(Table1[[#This Row],[Month2]]="Jul",Table1[[#This Row],[Month2]]="Aug",Table1[[#This Row],[Month2]]="Sep"),"Q1", IF(OR(Table1[[#This Row],[Month2]]="Oct",Table1[[#This Row],[Month2]]="Nov",Table1[[#This Row],[Month2]]="Dec"),"Q2",IF(OR(Table1[[#This Row],[Month2]]="Jan",Table1[[#This Row],[Month2]]="Feb",Table1[[#This Row],[Month2]]="Mar"),"Q3", "Q4")))</f>
        <v>Q1</v>
      </c>
      <c r="M92" t="str">
        <f>TEXT(Table1[[#This Row],[Date]],"mmm")</f>
        <v>Sep</v>
      </c>
      <c r="N92" t="str">
        <f>IF(MONTH(Table1[[#This Row],[Date]])&gt;6, YEAR(Table1[[#This Row],[Date]])&amp;"-"&amp;YEAR(Table1[[#This Row],[Date]])+1,YEAR(Table1[[#This Row],[Date]])-1&amp;"-"&amp;YEAR(Table1[[#This Row],[Date]]))</f>
        <v>2014-2015</v>
      </c>
      <c r="O92">
        <f>WEEKNUM(Table1[[#This Row],[Date]],2)</f>
        <v>36</v>
      </c>
      <c r="P92">
        <f>HOUR(Table1[[#This Row],[Start]])</f>
        <v>10</v>
      </c>
      <c r="Q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92" t="str">
        <f>TEXT(Table1[[#This Row],[Date]],"ddd")</f>
        <v>Tue</v>
      </c>
    </row>
    <row r="93" spans="1:18" x14ac:dyDescent="0.55000000000000004">
      <c r="A93" s="2" t="s">
        <v>36</v>
      </c>
      <c r="B93" s="2" t="str">
        <f t="shared" si="6"/>
        <v>Client 2</v>
      </c>
      <c r="C93" s="12">
        <v>41885</v>
      </c>
      <c r="D93" s="2" t="s">
        <v>255</v>
      </c>
      <c r="E93" s="2" t="s">
        <v>977</v>
      </c>
      <c r="F93" s="28">
        <f>Table1[[#This Row],[End]]-Table1[[#This Row],[Start]]</f>
        <v>1.5972222222222221E-2</v>
      </c>
      <c r="G93" s="25" t="str">
        <f t="shared" ca="1" si="7"/>
        <v>Warehouse</v>
      </c>
      <c r="H93" s="2" t="str">
        <f t="shared" ca="1" si="8"/>
        <v>A</v>
      </c>
      <c r="I93" s="2" t="str">
        <f t="shared" ca="1" si="9"/>
        <v>Grievance</v>
      </c>
      <c r="J93" s="2" t="str">
        <f t="shared" ca="1" si="10"/>
        <v>Wrong placement</v>
      </c>
      <c r="K93" s="25" t="str">
        <f t="shared" ca="1" si="11"/>
        <v>Floor</v>
      </c>
      <c r="L93" t="str">
        <f>IF(OR(Table1[[#This Row],[Month2]]="Jul",Table1[[#This Row],[Month2]]="Aug",Table1[[#This Row],[Month2]]="Sep"),"Q1", IF(OR(Table1[[#This Row],[Month2]]="Oct",Table1[[#This Row],[Month2]]="Nov",Table1[[#This Row],[Month2]]="Dec"),"Q2",IF(OR(Table1[[#This Row],[Month2]]="Jan",Table1[[#This Row],[Month2]]="Feb",Table1[[#This Row],[Month2]]="Mar"),"Q3", "Q4")))</f>
        <v>Q1</v>
      </c>
      <c r="M93" t="str">
        <f>TEXT(Table1[[#This Row],[Date]],"mmm")</f>
        <v>Sep</v>
      </c>
      <c r="N93" t="str">
        <f>IF(MONTH(Table1[[#This Row],[Date]])&gt;6, YEAR(Table1[[#This Row],[Date]])&amp;"-"&amp;YEAR(Table1[[#This Row],[Date]])+1,YEAR(Table1[[#This Row],[Date]])-1&amp;"-"&amp;YEAR(Table1[[#This Row],[Date]]))</f>
        <v>2014-2015</v>
      </c>
      <c r="O93">
        <f>WEEKNUM(Table1[[#This Row],[Date]],2)</f>
        <v>36</v>
      </c>
      <c r="P93">
        <f>HOUR(Table1[[#This Row],[Start]])</f>
        <v>7</v>
      </c>
      <c r="Q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93" t="str">
        <f>TEXT(Table1[[#This Row],[Date]],"ddd")</f>
        <v>Wed</v>
      </c>
    </row>
    <row r="94" spans="1:18" x14ac:dyDescent="0.55000000000000004">
      <c r="A94" s="2" t="s">
        <v>23</v>
      </c>
      <c r="B94" s="2" t="str">
        <f t="shared" si="6"/>
        <v>Client 3</v>
      </c>
      <c r="C94" s="12">
        <v>41886</v>
      </c>
      <c r="D94" s="2" t="s">
        <v>256</v>
      </c>
      <c r="E94" s="2" t="s">
        <v>978</v>
      </c>
      <c r="F94" s="28">
        <f>Table1[[#This Row],[End]]-Table1[[#This Row],[Start]]</f>
        <v>1.1111111111111183E-2</v>
      </c>
      <c r="G94" s="25" t="str">
        <f t="shared" ca="1" si="7"/>
        <v>Room A</v>
      </c>
      <c r="H94" s="2" t="str">
        <f t="shared" ca="1" si="8"/>
        <v>C</v>
      </c>
      <c r="I94" s="2" t="str">
        <f t="shared" ca="1" si="9"/>
        <v>Interaction</v>
      </c>
      <c r="J94" s="2" t="str">
        <f t="shared" ca="1" si="10"/>
        <v>Paperwork deficiency</v>
      </c>
      <c r="K94" s="25" t="str">
        <f t="shared" ca="1" si="11"/>
        <v>Shipping</v>
      </c>
      <c r="L94" t="str">
        <f>IF(OR(Table1[[#This Row],[Month2]]="Jul",Table1[[#This Row],[Month2]]="Aug",Table1[[#This Row],[Month2]]="Sep"),"Q1", IF(OR(Table1[[#This Row],[Month2]]="Oct",Table1[[#This Row],[Month2]]="Nov",Table1[[#This Row],[Month2]]="Dec"),"Q2",IF(OR(Table1[[#This Row],[Month2]]="Jan",Table1[[#This Row],[Month2]]="Feb",Table1[[#This Row],[Month2]]="Mar"),"Q3", "Q4")))</f>
        <v>Q1</v>
      </c>
      <c r="M94" t="str">
        <f>TEXT(Table1[[#This Row],[Date]],"mmm")</f>
        <v>Sep</v>
      </c>
      <c r="N94" t="str">
        <f>IF(MONTH(Table1[[#This Row],[Date]])&gt;6, YEAR(Table1[[#This Row],[Date]])&amp;"-"&amp;YEAR(Table1[[#This Row],[Date]])+1,YEAR(Table1[[#This Row],[Date]])-1&amp;"-"&amp;YEAR(Table1[[#This Row],[Date]]))</f>
        <v>2014-2015</v>
      </c>
      <c r="O94">
        <f>WEEKNUM(Table1[[#This Row],[Date]],2)</f>
        <v>36</v>
      </c>
      <c r="P94">
        <f>HOUR(Table1[[#This Row],[Start]])</f>
        <v>12</v>
      </c>
      <c r="Q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4" t="str">
        <f>TEXT(Table1[[#This Row],[Date]],"ddd")</f>
        <v>Thu</v>
      </c>
    </row>
    <row r="95" spans="1:18" x14ac:dyDescent="0.55000000000000004">
      <c r="A95" s="2" t="s">
        <v>23</v>
      </c>
      <c r="B95" s="2" t="str">
        <f t="shared" si="6"/>
        <v>Client 4</v>
      </c>
      <c r="C95" s="12">
        <v>41886</v>
      </c>
      <c r="D95" s="2" t="s">
        <v>257</v>
      </c>
      <c r="E95" s="2" t="s">
        <v>743</v>
      </c>
      <c r="F95" s="28">
        <f>Table1[[#This Row],[End]]-Table1[[#This Row],[Start]]</f>
        <v>3.4027777777777768E-2</v>
      </c>
      <c r="G95" s="25" t="str">
        <f t="shared" ca="1" si="7"/>
        <v>Warehouse</v>
      </c>
      <c r="H95" s="2" t="str">
        <f t="shared" ca="1" si="8"/>
        <v>A</v>
      </c>
      <c r="I95" s="2" t="str">
        <f t="shared" ca="1" si="9"/>
        <v>Mistake</v>
      </c>
      <c r="J95" s="2" t="str">
        <f t="shared" ca="1" si="10"/>
        <v>Tone of voice</v>
      </c>
      <c r="K95" s="25" t="str">
        <f t="shared" ca="1" si="11"/>
        <v>Widgets</v>
      </c>
      <c r="L95" t="str">
        <f>IF(OR(Table1[[#This Row],[Month2]]="Jul",Table1[[#This Row],[Month2]]="Aug",Table1[[#This Row],[Month2]]="Sep"),"Q1", IF(OR(Table1[[#This Row],[Month2]]="Oct",Table1[[#This Row],[Month2]]="Nov",Table1[[#This Row],[Month2]]="Dec"),"Q2",IF(OR(Table1[[#This Row],[Month2]]="Jan",Table1[[#This Row],[Month2]]="Feb",Table1[[#This Row],[Month2]]="Mar"),"Q3", "Q4")))</f>
        <v>Q1</v>
      </c>
      <c r="M95" t="str">
        <f>TEXT(Table1[[#This Row],[Date]],"mmm")</f>
        <v>Sep</v>
      </c>
      <c r="N95" t="str">
        <f>IF(MONTH(Table1[[#This Row],[Date]])&gt;6, YEAR(Table1[[#This Row],[Date]])&amp;"-"&amp;YEAR(Table1[[#This Row],[Date]])+1,YEAR(Table1[[#This Row],[Date]])-1&amp;"-"&amp;YEAR(Table1[[#This Row],[Date]]))</f>
        <v>2014-2015</v>
      </c>
      <c r="O95">
        <f>WEEKNUM(Table1[[#This Row],[Date]],2)</f>
        <v>36</v>
      </c>
      <c r="P95">
        <f>HOUR(Table1[[#This Row],[Start]])</f>
        <v>17</v>
      </c>
      <c r="Q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5" t="str">
        <f>TEXT(Table1[[#This Row],[Date]],"ddd")</f>
        <v>Thu</v>
      </c>
    </row>
    <row r="96" spans="1:18" x14ac:dyDescent="0.55000000000000004">
      <c r="A96" s="2" t="s">
        <v>23</v>
      </c>
      <c r="B96" s="2" t="str">
        <f t="shared" si="6"/>
        <v>Client 5</v>
      </c>
      <c r="C96" s="12">
        <v>41886</v>
      </c>
      <c r="D96" s="2" t="s">
        <v>258</v>
      </c>
      <c r="E96" s="2" t="s">
        <v>218</v>
      </c>
      <c r="F96" s="28">
        <f>Table1[[#This Row],[End]]-Table1[[#This Row],[Start]]</f>
        <v>1.2500000000000011E-2</v>
      </c>
      <c r="G96" s="25" t="str">
        <f t="shared" ca="1" si="7"/>
        <v>Warehouse</v>
      </c>
      <c r="H96" s="2" t="str">
        <f t="shared" ca="1" si="8"/>
        <v>F</v>
      </c>
      <c r="I96" s="2" t="str">
        <f t="shared" ca="1" si="9"/>
        <v>Grievance</v>
      </c>
      <c r="J96" s="2" t="str">
        <f t="shared" ca="1" si="10"/>
        <v>Mechanical failure</v>
      </c>
      <c r="K96" s="25" t="str">
        <f t="shared" ca="1" si="11"/>
        <v>IT</v>
      </c>
      <c r="L96" t="str">
        <f>IF(OR(Table1[[#This Row],[Month2]]="Jul",Table1[[#This Row],[Month2]]="Aug",Table1[[#This Row],[Month2]]="Sep"),"Q1", IF(OR(Table1[[#This Row],[Month2]]="Oct",Table1[[#This Row],[Month2]]="Nov",Table1[[#This Row],[Month2]]="Dec"),"Q2",IF(OR(Table1[[#This Row],[Month2]]="Jan",Table1[[#This Row],[Month2]]="Feb",Table1[[#This Row],[Month2]]="Mar"),"Q3", "Q4")))</f>
        <v>Q1</v>
      </c>
      <c r="M96" t="str">
        <f>TEXT(Table1[[#This Row],[Date]],"mmm")</f>
        <v>Sep</v>
      </c>
      <c r="N96" t="str">
        <f>IF(MONTH(Table1[[#This Row],[Date]])&gt;6, YEAR(Table1[[#This Row],[Date]])&amp;"-"&amp;YEAR(Table1[[#This Row],[Date]])+1,YEAR(Table1[[#This Row],[Date]])-1&amp;"-"&amp;YEAR(Table1[[#This Row],[Date]]))</f>
        <v>2014-2015</v>
      </c>
      <c r="O96">
        <f>WEEKNUM(Table1[[#This Row],[Date]],2)</f>
        <v>36</v>
      </c>
      <c r="P96">
        <f>HOUR(Table1[[#This Row],[Start]])</f>
        <v>8</v>
      </c>
      <c r="Q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6" t="str">
        <f>TEXT(Table1[[#This Row],[Date]],"ddd")</f>
        <v>Thu</v>
      </c>
    </row>
    <row r="97" spans="1:18" x14ac:dyDescent="0.55000000000000004">
      <c r="A97" s="2" t="s">
        <v>23</v>
      </c>
      <c r="B97" s="2" t="str">
        <f t="shared" si="6"/>
        <v>Client 6</v>
      </c>
      <c r="C97" s="12">
        <v>41886</v>
      </c>
      <c r="D97" s="2" t="s">
        <v>259</v>
      </c>
      <c r="E97" s="2" t="s">
        <v>837</v>
      </c>
      <c r="F97" s="28">
        <f>Table1[[#This Row],[End]]-Table1[[#This Row],[Start]]</f>
        <v>8.3333333333333592E-3</v>
      </c>
      <c r="G97" s="25" t="str">
        <f t="shared" ca="1" si="7"/>
        <v>Room A</v>
      </c>
      <c r="H97" s="2" t="str">
        <f t="shared" ca="1" si="8"/>
        <v>A</v>
      </c>
      <c r="I97" s="2" t="str">
        <f t="shared" ca="1" si="9"/>
        <v>Accident</v>
      </c>
      <c r="J97" s="2" t="str">
        <f t="shared" ca="1" si="10"/>
        <v>Entry error</v>
      </c>
      <c r="K97" s="25" t="str">
        <f t="shared" ca="1" si="11"/>
        <v>IT</v>
      </c>
      <c r="L97" t="str">
        <f>IF(OR(Table1[[#This Row],[Month2]]="Jul",Table1[[#This Row],[Month2]]="Aug",Table1[[#This Row],[Month2]]="Sep"),"Q1", IF(OR(Table1[[#This Row],[Month2]]="Oct",Table1[[#This Row],[Month2]]="Nov",Table1[[#This Row],[Month2]]="Dec"),"Q2",IF(OR(Table1[[#This Row],[Month2]]="Jan",Table1[[#This Row],[Month2]]="Feb",Table1[[#This Row],[Month2]]="Mar"),"Q3", "Q4")))</f>
        <v>Q1</v>
      </c>
      <c r="M97" t="str">
        <f>TEXT(Table1[[#This Row],[Date]],"mmm")</f>
        <v>Sep</v>
      </c>
      <c r="N97" t="str">
        <f>IF(MONTH(Table1[[#This Row],[Date]])&gt;6, YEAR(Table1[[#This Row],[Date]])&amp;"-"&amp;YEAR(Table1[[#This Row],[Date]])+1,YEAR(Table1[[#This Row],[Date]])-1&amp;"-"&amp;YEAR(Table1[[#This Row],[Date]]))</f>
        <v>2014-2015</v>
      </c>
      <c r="O97">
        <f>WEEKNUM(Table1[[#This Row],[Date]],2)</f>
        <v>36</v>
      </c>
      <c r="P97">
        <f>HOUR(Table1[[#This Row],[Start]])</f>
        <v>9</v>
      </c>
      <c r="Q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97" t="str">
        <f>TEXT(Table1[[#This Row],[Date]],"ddd")</f>
        <v>Thu</v>
      </c>
    </row>
    <row r="98" spans="1:18" x14ac:dyDescent="0.55000000000000004">
      <c r="A98" s="2" t="s">
        <v>23</v>
      </c>
      <c r="B98" s="2" t="str">
        <f t="shared" si="6"/>
        <v>Client 7</v>
      </c>
      <c r="C98" s="12">
        <v>41886</v>
      </c>
      <c r="D98" s="2" t="s">
        <v>256</v>
      </c>
      <c r="E98" s="2" t="s">
        <v>978</v>
      </c>
      <c r="F98" s="28">
        <f>Table1[[#This Row],[End]]-Table1[[#This Row],[Start]]</f>
        <v>1.1111111111111183E-2</v>
      </c>
      <c r="G98" s="25" t="str">
        <f t="shared" ca="1" si="7"/>
        <v>Room A</v>
      </c>
      <c r="H98" s="2" t="str">
        <f t="shared" ca="1" si="8"/>
        <v>B</v>
      </c>
      <c r="I98" s="2" t="str">
        <f t="shared" ca="1" si="9"/>
        <v>Accident</v>
      </c>
      <c r="J98" s="2" t="str">
        <f t="shared" ca="1" si="10"/>
        <v>Tone of voice</v>
      </c>
      <c r="K98" s="25" t="str">
        <f t="shared" ca="1" si="11"/>
        <v>Finance</v>
      </c>
      <c r="L98" t="str">
        <f>IF(OR(Table1[[#This Row],[Month2]]="Jul",Table1[[#This Row],[Month2]]="Aug",Table1[[#This Row],[Month2]]="Sep"),"Q1", IF(OR(Table1[[#This Row],[Month2]]="Oct",Table1[[#This Row],[Month2]]="Nov",Table1[[#This Row],[Month2]]="Dec"),"Q2",IF(OR(Table1[[#This Row],[Month2]]="Jan",Table1[[#This Row],[Month2]]="Feb",Table1[[#This Row],[Month2]]="Mar"),"Q3", "Q4")))</f>
        <v>Q1</v>
      </c>
      <c r="M98" t="str">
        <f>TEXT(Table1[[#This Row],[Date]],"mmm")</f>
        <v>Sep</v>
      </c>
      <c r="N98" t="str">
        <f>IF(MONTH(Table1[[#This Row],[Date]])&gt;6, YEAR(Table1[[#This Row],[Date]])&amp;"-"&amp;YEAR(Table1[[#This Row],[Date]])+1,YEAR(Table1[[#This Row],[Date]])-1&amp;"-"&amp;YEAR(Table1[[#This Row],[Date]]))</f>
        <v>2014-2015</v>
      </c>
      <c r="O98">
        <f>WEEKNUM(Table1[[#This Row],[Date]],2)</f>
        <v>36</v>
      </c>
      <c r="P98">
        <f>HOUR(Table1[[#This Row],[Start]])</f>
        <v>12</v>
      </c>
      <c r="Q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8" t="str">
        <f>TEXT(Table1[[#This Row],[Date]],"ddd")</f>
        <v>Thu</v>
      </c>
    </row>
    <row r="99" spans="1:18" x14ac:dyDescent="0.55000000000000004">
      <c r="A99" s="2" t="s">
        <v>19</v>
      </c>
      <c r="B99" s="2" t="str">
        <f t="shared" si="6"/>
        <v>Client 8</v>
      </c>
      <c r="C99" s="12">
        <v>41886</v>
      </c>
      <c r="D99" s="2" t="s">
        <v>260</v>
      </c>
      <c r="E99" s="2" t="s">
        <v>283</v>
      </c>
      <c r="F99" s="28">
        <f>Table1[[#This Row],[End]]-Table1[[#This Row],[Start]]</f>
        <v>1.1805555555555625E-2</v>
      </c>
      <c r="G99" s="25" t="str">
        <f t="shared" ca="1" si="7"/>
        <v>Lab</v>
      </c>
      <c r="H99" s="2" t="str">
        <f t="shared" ca="1" si="8"/>
        <v>E</v>
      </c>
      <c r="I99" s="2" t="str">
        <f t="shared" ca="1" si="9"/>
        <v>Interaction</v>
      </c>
      <c r="J99" s="2" t="str">
        <f t="shared" ca="1" si="10"/>
        <v>Entry error</v>
      </c>
      <c r="K99" s="25" t="str">
        <f t="shared" ca="1" si="11"/>
        <v>Admin</v>
      </c>
      <c r="L99" t="str">
        <f>IF(OR(Table1[[#This Row],[Month2]]="Jul",Table1[[#This Row],[Month2]]="Aug",Table1[[#This Row],[Month2]]="Sep"),"Q1", IF(OR(Table1[[#This Row],[Month2]]="Oct",Table1[[#This Row],[Month2]]="Nov",Table1[[#This Row],[Month2]]="Dec"),"Q2",IF(OR(Table1[[#This Row],[Month2]]="Jan",Table1[[#This Row],[Month2]]="Feb",Table1[[#This Row],[Month2]]="Mar"),"Q3", "Q4")))</f>
        <v>Q1</v>
      </c>
      <c r="M99" t="str">
        <f>TEXT(Table1[[#This Row],[Date]],"mmm")</f>
        <v>Sep</v>
      </c>
      <c r="N99" t="str">
        <f>IF(MONTH(Table1[[#This Row],[Date]])&gt;6, YEAR(Table1[[#This Row],[Date]])&amp;"-"&amp;YEAR(Table1[[#This Row],[Date]])+1,YEAR(Table1[[#This Row],[Date]])-1&amp;"-"&amp;YEAR(Table1[[#This Row],[Date]]))</f>
        <v>2014-2015</v>
      </c>
      <c r="O99">
        <f>WEEKNUM(Table1[[#This Row],[Date]],2)</f>
        <v>36</v>
      </c>
      <c r="P99">
        <f>HOUR(Table1[[#This Row],[Start]])</f>
        <v>16</v>
      </c>
      <c r="Q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9" t="str">
        <f>TEXT(Table1[[#This Row],[Date]],"ddd")</f>
        <v>Thu</v>
      </c>
    </row>
    <row r="100" spans="1:18" x14ac:dyDescent="0.55000000000000004">
      <c r="A100" s="2" t="s">
        <v>16</v>
      </c>
      <c r="B100" s="2" t="str">
        <f t="shared" si="6"/>
        <v>Client 9</v>
      </c>
      <c r="C100" s="12">
        <v>41887</v>
      </c>
      <c r="D100" s="2" t="s">
        <v>261</v>
      </c>
      <c r="E100" s="2" t="s">
        <v>483</v>
      </c>
      <c r="F100" s="28">
        <f>Table1[[#This Row],[End]]-Table1[[#This Row],[Start]]</f>
        <v>1.388888888888884E-2</v>
      </c>
      <c r="G100" s="25" t="str">
        <f t="shared" ca="1" si="7"/>
        <v>Room B</v>
      </c>
      <c r="H100" s="2" t="str">
        <f t="shared" ca="1" si="8"/>
        <v>E</v>
      </c>
      <c r="I100" s="2" t="str">
        <f t="shared" ca="1" si="9"/>
        <v>Mistake</v>
      </c>
      <c r="J100" s="2" t="str">
        <f t="shared" ca="1" si="10"/>
        <v>Misconduct</v>
      </c>
      <c r="K100" s="25" t="str">
        <f t="shared" ca="1" si="11"/>
        <v>Shipping</v>
      </c>
      <c r="L100" t="str">
        <f>IF(OR(Table1[[#This Row],[Month2]]="Jul",Table1[[#This Row],[Month2]]="Aug",Table1[[#This Row],[Month2]]="Sep"),"Q1", IF(OR(Table1[[#This Row],[Month2]]="Oct",Table1[[#This Row],[Month2]]="Nov",Table1[[#This Row],[Month2]]="Dec"),"Q2",IF(OR(Table1[[#This Row],[Month2]]="Jan",Table1[[#This Row],[Month2]]="Feb",Table1[[#This Row],[Month2]]="Mar"),"Q3", "Q4")))</f>
        <v>Q1</v>
      </c>
      <c r="M100" t="str">
        <f>TEXT(Table1[[#This Row],[Date]],"mmm")</f>
        <v>Sep</v>
      </c>
      <c r="N100" t="str">
        <f>IF(MONTH(Table1[[#This Row],[Date]])&gt;6, YEAR(Table1[[#This Row],[Date]])&amp;"-"&amp;YEAR(Table1[[#This Row],[Date]])+1,YEAR(Table1[[#This Row],[Date]])-1&amp;"-"&amp;YEAR(Table1[[#This Row],[Date]]))</f>
        <v>2014-2015</v>
      </c>
      <c r="O100">
        <f>WEEKNUM(Table1[[#This Row],[Date]],2)</f>
        <v>36</v>
      </c>
      <c r="P100">
        <f>HOUR(Table1[[#This Row],[Start]])</f>
        <v>16</v>
      </c>
      <c r="Q1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00" t="str">
        <f>TEXT(Table1[[#This Row],[Date]],"ddd")</f>
        <v>Fri</v>
      </c>
    </row>
    <row r="101" spans="1:18" x14ac:dyDescent="0.55000000000000004">
      <c r="A101" s="2" t="s">
        <v>30</v>
      </c>
      <c r="B101" s="2" t="str">
        <f t="shared" si="6"/>
        <v>Client 10</v>
      </c>
      <c r="C101" s="12">
        <v>41887</v>
      </c>
      <c r="D101" s="2" t="s">
        <v>262</v>
      </c>
      <c r="E101" s="2" t="s">
        <v>658</v>
      </c>
      <c r="F101" s="28">
        <f>Table1[[#This Row],[End]]-Table1[[#This Row],[Start]]</f>
        <v>2.7777777777777679E-3</v>
      </c>
      <c r="G101" s="25" t="str">
        <f t="shared" ca="1" si="7"/>
        <v>Lab</v>
      </c>
      <c r="H101" s="2" t="str">
        <f t="shared" ca="1" si="8"/>
        <v>G</v>
      </c>
      <c r="I101" s="2" t="str">
        <f t="shared" ca="1" si="9"/>
        <v>Interaction</v>
      </c>
      <c r="J101" s="2" t="str">
        <f t="shared" ca="1" si="10"/>
        <v>Mechanical failure</v>
      </c>
      <c r="K101" s="25" t="str">
        <f t="shared" ca="1" si="11"/>
        <v>Finance</v>
      </c>
      <c r="L101" t="str">
        <f>IF(OR(Table1[[#This Row],[Month2]]="Jul",Table1[[#This Row],[Month2]]="Aug",Table1[[#This Row],[Month2]]="Sep"),"Q1", IF(OR(Table1[[#This Row],[Month2]]="Oct",Table1[[#This Row],[Month2]]="Nov",Table1[[#This Row],[Month2]]="Dec"),"Q2",IF(OR(Table1[[#This Row],[Month2]]="Jan",Table1[[#This Row],[Month2]]="Feb",Table1[[#This Row],[Month2]]="Mar"),"Q3", "Q4")))</f>
        <v>Q1</v>
      </c>
      <c r="M101" t="str">
        <f>TEXT(Table1[[#This Row],[Date]],"mmm")</f>
        <v>Sep</v>
      </c>
      <c r="N101" t="str">
        <f>IF(MONTH(Table1[[#This Row],[Date]])&gt;6, YEAR(Table1[[#This Row],[Date]])&amp;"-"&amp;YEAR(Table1[[#This Row],[Date]])+1,YEAR(Table1[[#This Row],[Date]])-1&amp;"-"&amp;YEAR(Table1[[#This Row],[Date]]))</f>
        <v>2014-2015</v>
      </c>
      <c r="O101">
        <f>WEEKNUM(Table1[[#This Row],[Date]],2)</f>
        <v>36</v>
      </c>
      <c r="P101">
        <f>HOUR(Table1[[#This Row],[Start]])</f>
        <v>20</v>
      </c>
      <c r="Q1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01" t="str">
        <f>TEXT(Table1[[#This Row],[Date]],"ddd")</f>
        <v>Fri</v>
      </c>
    </row>
    <row r="102" spans="1:18" x14ac:dyDescent="0.55000000000000004">
      <c r="A102" s="2" t="s">
        <v>23</v>
      </c>
      <c r="B102" s="2" t="str">
        <f t="shared" si="6"/>
        <v>Client 1</v>
      </c>
      <c r="C102" s="12">
        <v>41888</v>
      </c>
      <c r="D102" s="2" t="s">
        <v>263</v>
      </c>
      <c r="E102" s="2" t="s">
        <v>979</v>
      </c>
      <c r="F102" s="28">
        <f>Table1[[#This Row],[End]]-Table1[[#This Row],[Start]]</f>
        <v>8.3333333333333037E-3</v>
      </c>
      <c r="G102" s="25" t="str">
        <f t="shared" ca="1" si="7"/>
        <v>Office</v>
      </c>
      <c r="H102" s="2" t="str">
        <f t="shared" ca="1" si="8"/>
        <v>B</v>
      </c>
      <c r="I102" s="2" t="str">
        <f t="shared" ca="1" si="9"/>
        <v>Interaction</v>
      </c>
      <c r="J102" s="2" t="str">
        <f t="shared" ca="1" si="10"/>
        <v>Entry error</v>
      </c>
      <c r="K102" s="25" t="str">
        <f t="shared" ca="1" si="11"/>
        <v>Admin</v>
      </c>
      <c r="L102" t="str">
        <f>IF(OR(Table1[[#This Row],[Month2]]="Jul",Table1[[#This Row],[Month2]]="Aug",Table1[[#This Row],[Month2]]="Sep"),"Q1", IF(OR(Table1[[#This Row],[Month2]]="Oct",Table1[[#This Row],[Month2]]="Nov",Table1[[#This Row],[Month2]]="Dec"),"Q2",IF(OR(Table1[[#This Row],[Month2]]="Jan",Table1[[#This Row],[Month2]]="Feb",Table1[[#This Row],[Month2]]="Mar"),"Q3", "Q4")))</f>
        <v>Q1</v>
      </c>
      <c r="M102" t="str">
        <f>TEXT(Table1[[#This Row],[Date]],"mmm")</f>
        <v>Sep</v>
      </c>
      <c r="N102" t="str">
        <f>IF(MONTH(Table1[[#This Row],[Date]])&gt;6, YEAR(Table1[[#This Row],[Date]])&amp;"-"&amp;YEAR(Table1[[#This Row],[Date]])+1,YEAR(Table1[[#This Row],[Date]])-1&amp;"-"&amp;YEAR(Table1[[#This Row],[Date]]))</f>
        <v>2014-2015</v>
      </c>
      <c r="O102">
        <f>WEEKNUM(Table1[[#This Row],[Date]],2)</f>
        <v>36</v>
      </c>
      <c r="P102">
        <f>HOUR(Table1[[#This Row],[Start]])</f>
        <v>9</v>
      </c>
      <c r="Q1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2" t="str">
        <f>TEXT(Table1[[#This Row],[Date]],"ddd")</f>
        <v>Sat</v>
      </c>
    </row>
    <row r="103" spans="1:18" x14ac:dyDescent="0.55000000000000004">
      <c r="A103" s="2" t="s">
        <v>19</v>
      </c>
      <c r="B103" s="2" t="str">
        <f t="shared" si="6"/>
        <v>Client 2</v>
      </c>
      <c r="C103" s="12">
        <v>41889</v>
      </c>
      <c r="D103" s="2" t="s">
        <v>264</v>
      </c>
      <c r="E103" s="2" t="s">
        <v>564</v>
      </c>
      <c r="F103" s="28">
        <f>Table1[[#This Row],[End]]-Table1[[#This Row],[Start]]</f>
        <v>9.7222222222221877E-3</v>
      </c>
      <c r="G103" s="25" t="str">
        <f t="shared" ca="1" si="7"/>
        <v>Room A</v>
      </c>
      <c r="H103" s="2" t="str">
        <f t="shared" ca="1" si="8"/>
        <v>G</v>
      </c>
      <c r="I103" s="2" t="str">
        <f t="shared" ca="1" si="9"/>
        <v>Interaction</v>
      </c>
      <c r="J103" s="2" t="str">
        <f t="shared" ca="1" si="10"/>
        <v>Mechanical failure</v>
      </c>
      <c r="K103" s="25" t="str">
        <f t="shared" ca="1" si="11"/>
        <v>Widgets</v>
      </c>
      <c r="L103" t="str">
        <f>IF(OR(Table1[[#This Row],[Month2]]="Jul",Table1[[#This Row],[Month2]]="Aug",Table1[[#This Row],[Month2]]="Sep"),"Q1", IF(OR(Table1[[#This Row],[Month2]]="Oct",Table1[[#This Row],[Month2]]="Nov",Table1[[#This Row],[Month2]]="Dec"),"Q2",IF(OR(Table1[[#This Row],[Month2]]="Jan",Table1[[#This Row],[Month2]]="Feb",Table1[[#This Row],[Month2]]="Mar"),"Q3", "Q4")))</f>
        <v>Q1</v>
      </c>
      <c r="M103" t="str">
        <f>TEXT(Table1[[#This Row],[Date]],"mmm")</f>
        <v>Sep</v>
      </c>
      <c r="N103" t="str">
        <f>IF(MONTH(Table1[[#This Row],[Date]])&gt;6, YEAR(Table1[[#This Row],[Date]])&amp;"-"&amp;YEAR(Table1[[#This Row],[Date]])+1,YEAR(Table1[[#This Row],[Date]])-1&amp;"-"&amp;YEAR(Table1[[#This Row],[Date]]))</f>
        <v>2014-2015</v>
      </c>
      <c r="O103">
        <f>WEEKNUM(Table1[[#This Row],[Date]],2)</f>
        <v>36</v>
      </c>
      <c r="P103">
        <f>HOUR(Table1[[#This Row],[Start]])</f>
        <v>14</v>
      </c>
      <c r="Q1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03" t="str">
        <f>TEXT(Table1[[#This Row],[Date]],"ddd")</f>
        <v>Sun</v>
      </c>
    </row>
    <row r="104" spans="1:18" x14ac:dyDescent="0.55000000000000004">
      <c r="A104" s="2" t="s">
        <v>19</v>
      </c>
      <c r="B104" s="2" t="str">
        <f t="shared" si="6"/>
        <v>Client 3</v>
      </c>
      <c r="C104" s="12">
        <v>41889</v>
      </c>
      <c r="D104" s="2" t="s">
        <v>265</v>
      </c>
      <c r="E104" s="2" t="s">
        <v>276</v>
      </c>
      <c r="F104" s="28">
        <f>Table1[[#This Row],[End]]-Table1[[#This Row],[Start]]</f>
        <v>1.2500000000000067E-2</v>
      </c>
      <c r="G104" s="25" t="str">
        <f t="shared" ca="1" si="7"/>
        <v>Room A</v>
      </c>
      <c r="H104" s="2" t="str">
        <f t="shared" ca="1" si="8"/>
        <v>B</v>
      </c>
      <c r="I104" s="2" t="str">
        <f t="shared" ca="1" si="9"/>
        <v>Grievance</v>
      </c>
      <c r="J104" s="2" t="str">
        <f t="shared" ca="1" si="10"/>
        <v>Misconduct</v>
      </c>
      <c r="K104" s="25" t="str">
        <f t="shared" ca="1" si="11"/>
        <v>Shipping</v>
      </c>
      <c r="L104" t="str">
        <f>IF(OR(Table1[[#This Row],[Month2]]="Jul",Table1[[#This Row],[Month2]]="Aug",Table1[[#This Row],[Month2]]="Sep"),"Q1", IF(OR(Table1[[#This Row],[Month2]]="Oct",Table1[[#This Row],[Month2]]="Nov",Table1[[#This Row],[Month2]]="Dec"),"Q2",IF(OR(Table1[[#This Row],[Month2]]="Jan",Table1[[#This Row],[Month2]]="Feb",Table1[[#This Row],[Month2]]="Mar"),"Q3", "Q4")))</f>
        <v>Q1</v>
      </c>
      <c r="M104" t="str">
        <f>TEXT(Table1[[#This Row],[Date]],"mmm")</f>
        <v>Sep</v>
      </c>
      <c r="N104" t="str">
        <f>IF(MONTH(Table1[[#This Row],[Date]])&gt;6, YEAR(Table1[[#This Row],[Date]])&amp;"-"&amp;YEAR(Table1[[#This Row],[Date]])+1,YEAR(Table1[[#This Row],[Date]])-1&amp;"-"&amp;YEAR(Table1[[#This Row],[Date]]))</f>
        <v>2014-2015</v>
      </c>
      <c r="O104">
        <f>WEEKNUM(Table1[[#This Row],[Date]],2)</f>
        <v>36</v>
      </c>
      <c r="P104">
        <f>HOUR(Table1[[#This Row],[Start]])</f>
        <v>18</v>
      </c>
      <c r="Q1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4" t="str">
        <f>TEXT(Table1[[#This Row],[Date]],"ddd")</f>
        <v>Sun</v>
      </c>
    </row>
    <row r="105" spans="1:18" x14ac:dyDescent="0.55000000000000004">
      <c r="A105" s="2" t="s">
        <v>19</v>
      </c>
      <c r="B105" s="2" t="str">
        <f t="shared" si="6"/>
        <v>Client 4</v>
      </c>
      <c r="C105" s="12">
        <v>41889</v>
      </c>
      <c r="D105" s="2" t="s">
        <v>266</v>
      </c>
      <c r="E105" s="2" t="s">
        <v>980</v>
      </c>
      <c r="F105" s="28">
        <f>Table1[[#This Row],[End]]-Table1[[#This Row],[Start]]</f>
        <v>7.6388888888888618E-3</v>
      </c>
      <c r="G105" s="25" t="str">
        <f t="shared" ca="1" si="7"/>
        <v>Room A</v>
      </c>
      <c r="H105" s="2" t="str">
        <f t="shared" ca="1" si="8"/>
        <v>D</v>
      </c>
      <c r="I105" s="2" t="str">
        <f t="shared" ca="1" si="9"/>
        <v>Interaction</v>
      </c>
      <c r="J105" s="2" t="str">
        <f t="shared" ca="1" si="10"/>
        <v>Wrong placement</v>
      </c>
      <c r="K105" s="25" t="str">
        <f t="shared" ca="1" si="11"/>
        <v>Admin</v>
      </c>
      <c r="L105" t="str">
        <f>IF(OR(Table1[[#This Row],[Month2]]="Jul",Table1[[#This Row],[Month2]]="Aug",Table1[[#This Row],[Month2]]="Sep"),"Q1", IF(OR(Table1[[#This Row],[Month2]]="Oct",Table1[[#This Row],[Month2]]="Nov",Table1[[#This Row],[Month2]]="Dec"),"Q2",IF(OR(Table1[[#This Row],[Month2]]="Jan",Table1[[#This Row],[Month2]]="Feb",Table1[[#This Row],[Month2]]="Mar"),"Q3", "Q4")))</f>
        <v>Q1</v>
      </c>
      <c r="M105" t="str">
        <f>TEXT(Table1[[#This Row],[Date]],"mmm")</f>
        <v>Sep</v>
      </c>
      <c r="N105" t="str">
        <f>IF(MONTH(Table1[[#This Row],[Date]])&gt;6, YEAR(Table1[[#This Row],[Date]])&amp;"-"&amp;YEAR(Table1[[#This Row],[Date]])+1,YEAR(Table1[[#This Row],[Date]])-1&amp;"-"&amp;YEAR(Table1[[#This Row],[Date]]))</f>
        <v>2014-2015</v>
      </c>
      <c r="O105">
        <f>WEEKNUM(Table1[[#This Row],[Date]],2)</f>
        <v>36</v>
      </c>
      <c r="P105">
        <f>HOUR(Table1[[#This Row],[Start]])</f>
        <v>13</v>
      </c>
      <c r="Q1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05" t="str">
        <f>TEXT(Table1[[#This Row],[Date]],"ddd")</f>
        <v>Sun</v>
      </c>
    </row>
    <row r="106" spans="1:18" x14ac:dyDescent="0.55000000000000004">
      <c r="A106" s="2" t="s">
        <v>24</v>
      </c>
      <c r="B106" s="2" t="str">
        <f t="shared" si="6"/>
        <v>Client 5</v>
      </c>
      <c r="C106" s="12">
        <v>41889</v>
      </c>
      <c r="D106" s="2" t="s">
        <v>267</v>
      </c>
      <c r="E106" s="2" t="s">
        <v>455</v>
      </c>
      <c r="F106" s="28">
        <f>Table1[[#This Row],[End]]-Table1[[#This Row],[Start]]</f>
        <v>2.083333333333337E-2</v>
      </c>
      <c r="G106" s="25" t="str">
        <f t="shared" ca="1" si="7"/>
        <v>Office</v>
      </c>
      <c r="H106" s="2" t="str">
        <f t="shared" ca="1" si="8"/>
        <v>C</v>
      </c>
      <c r="I106" s="2" t="str">
        <f t="shared" ca="1" si="9"/>
        <v>Mistake</v>
      </c>
      <c r="J106" s="2" t="str">
        <f t="shared" ca="1" si="10"/>
        <v>Paperwork deficiency</v>
      </c>
      <c r="K106" s="25" t="str">
        <f t="shared" ca="1" si="11"/>
        <v>Finance</v>
      </c>
      <c r="L106" t="str">
        <f>IF(OR(Table1[[#This Row],[Month2]]="Jul",Table1[[#This Row],[Month2]]="Aug",Table1[[#This Row],[Month2]]="Sep"),"Q1", IF(OR(Table1[[#This Row],[Month2]]="Oct",Table1[[#This Row],[Month2]]="Nov",Table1[[#This Row],[Month2]]="Dec"),"Q2",IF(OR(Table1[[#This Row],[Month2]]="Jan",Table1[[#This Row],[Month2]]="Feb",Table1[[#This Row],[Month2]]="Mar"),"Q3", "Q4")))</f>
        <v>Q1</v>
      </c>
      <c r="M106" t="str">
        <f>TEXT(Table1[[#This Row],[Date]],"mmm")</f>
        <v>Sep</v>
      </c>
      <c r="N106" t="str">
        <f>IF(MONTH(Table1[[#This Row],[Date]])&gt;6, YEAR(Table1[[#This Row],[Date]])&amp;"-"&amp;YEAR(Table1[[#This Row],[Date]])+1,YEAR(Table1[[#This Row],[Date]])-1&amp;"-"&amp;YEAR(Table1[[#This Row],[Date]]))</f>
        <v>2014-2015</v>
      </c>
      <c r="O106">
        <f>WEEKNUM(Table1[[#This Row],[Date]],2)</f>
        <v>36</v>
      </c>
      <c r="P106">
        <f>HOUR(Table1[[#This Row],[Start]])</f>
        <v>16</v>
      </c>
      <c r="Q1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06" t="str">
        <f>TEXT(Table1[[#This Row],[Date]],"ddd")</f>
        <v>Sun</v>
      </c>
    </row>
    <row r="107" spans="1:18" x14ac:dyDescent="0.55000000000000004">
      <c r="A107" s="2" t="s">
        <v>37</v>
      </c>
      <c r="B107" s="2" t="str">
        <f t="shared" si="6"/>
        <v>Client 6</v>
      </c>
      <c r="C107" s="12">
        <v>41889</v>
      </c>
      <c r="D107" s="2" t="s">
        <v>268</v>
      </c>
      <c r="E107" s="2" t="s">
        <v>981</v>
      </c>
      <c r="F107" s="28">
        <f>Table1[[#This Row],[End]]-Table1[[#This Row],[Start]]</f>
        <v>8.3333333333333037E-3</v>
      </c>
      <c r="G107" s="25" t="str">
        <f t="shared" ca="1" si="7"/>
        <v>Room B</v>
      </c>
      <c r="H107" s="2" t="str">
        <f t="shared" ca="1" si="8"/>
        <v>E</v>
      </c>
      <c r="I107" s="2" t="str">
        <f t="shared" ca="1" si="9"/>
        <v>Mistake</v>
      </c>
      <c r="J107" s="2" t="str">
        <f t="shared" ca="1" si="10"/>
        <v>Wrong placement</v>
      </c>
      <c r="K107" s="25" t="str">
        <f t="shared" ca="1" si="11"/>
        <v>Floor</v>
      </c>
      <c r="L107" t="str">
        <f>IF(OR(Table1[[#This Row],[Month2]]="Jul",Table1[[#This Row],[Month2]]="Aug",Table1[[#This Row],[Month2]]="Sep"),"Q1", IF(OR(Table1[[#This Row],[Month2]]="Oct",Table1[[#This Row],[Month2]]="Nov",Table1[[#This Row],[Month2]]="Dec"),"Q2",IF(OR(Table1[[#This Row],[Month2]]="Jan",Table1[[#This Row],[Month2]]="Feb",Table1[[#This Row],[Month2]]="Mar"),"Q3", "Q4")))</f>
        <v>Q1</v>
      </c>
      <c r="M107" t="str">
        <f>TEXT(Table1[[#This Row],[Date]],"mmm")</f>
        <v>Sep</v>
      </c>
      <c r="N107" t="str">
        <f>IF(MONTH(Table1[[#This Row],[Date]])&gt;6, YEAR(Table1[[#This Row],[Date]])&amp;"-"&amp;YEAR(Table1[[#This Row],[Date]])+1,YEAR(Table1[[#This Row],[Date]])-1&amp;"-"&amp;YEAR(Table1[[#This Row],[Date]]))</f>
        <v>2014-2015</v>
      </c>
      <c r="O107">
        <f>WEEKNUM(Table1[[#This Row],[Date]],2)</f>
        <v>36</v>
      </c>
      <c r="P107">
        <f>HOUR(Table1[[#This Row],[Start]])</f>
        <v>18</v>
      </c>
      <c r="Q1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7" t="str">
        <f>TEXT(Table1[[#This Row],[Date]],"ddd")</f>
        <v>Sun</v>
      </c>
    </row>
    <row r="108" spans="1:18" x14ac:dyDescent="0.55000000000000004">
      <c r="A108" s="2" t="s">
        <v>31</v>
      </c>
      <c r="B108" s="2" t="str">
        <f t="shared" si="6"/>
        <v>Client 7</v>
      </c>
      <c r="C108" s="12">
        <v>41890</v>
      </c>
      <c r="D108" s="2" t="s">
        <v>269</v>
      </c>
      <c r="E108" s="2" t="s">
        <v>345</v>
      </c>
      <c r="F108" s="28">
        <f>Table1[[#This Row],[End]]-Table1[[#This Row],[Start]]</f>
        <v>2.777777777777779E-2</v>
      </c>
      <c r="G108" s="25" t="str">
        <f t="shared" ca="1" si="7"/>
        <v>Warehouse</v>
      </c>
      <c r="H108" s="2" t="str">
        <f t="shared" ca="1" si="8"/>
        <v>E</v>
      </c>
      <c r="I108" s="2" t="str">
        <f t="shared" ca="1" si="9"/>
        <v>Grievance</v>
      </c>
      <c r="J108" s="2" t="str">
        <f t="shared" ca="1" si="10"/>
        <v>Wrong placement</v>
      </c>
      <c r="K108" s="25" t="str">
        <f t="shared" ca="1" si="11"/>
        <v>Admin</v>
      </c>
      <c r="L108" t="str">
        <f>IF(OR(Table1[[#This Row],[Month2]]="Jul",Table1[[#This Row],[Month2]]="Aug",Table1[[#This Row],[Month2]]="Sep"),"Q1", IF(OR(Table1[[#This Row],[Month2]]="Oct",Table1[[#This Row],[Month2]]="Nov",Table1[[#This Row],[Month2]]="Dec"),"Q2",IF(OR(Table1[[#This Row],[Month2]]="Jan",Table1[[#This Row],[Month2]]="Feb",Table1[[#This Row],[Month2]]="Mar"),"Q3", "Q4")))</f>
        <v>Q1</v>
      </c>
      <c r="M108" t="str">
        <f>TEXT(Table1[[#This Row],[Date]],"mmm")</f>
        <v>Sep</v>
      </c>
      <c r="N108" t="str">
        <f>IF(MONTH(Table1[[#This Row],[Date]])&gt;6, YEAR(Table1[[#This Row],[Date]])&amp;"-"&amp;YEAR(Table1[[#This Row],[Date]])+1,YEAR(Table1[[#This Row],[Date]])-1&amp;"-"&amp;YEAR(Table1[[#This Row],[Date]]))</f>
        <v>2014-2015</v>
      </c>
      <c r="O108">
        <f>WEEKNUM(Table1[[#This Row],[Date]],2)</f>
        <v>37</v>
      </c>
      <c r="P108">
        <f>HOUR(Table1[[#This Row],[Start]])</f>
        <v>15</v>
      </c>
      <c r="Q1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08" t="str">
        <f>TEXT(Table1[[#This Row],[Date]],"ddd")</f>
        <v>Mon</v>
      </c>
    </row>
    <row r="109" spans="1:18" x14ac:dyDescent="0.55000000000000004">
      <c r="A109" s="2" t="s">
        <v>31</v>
      </c>
      <c r="B109" s="2" t="str">
        <f t="shared" si="6"/>
        <v>Client 8</v>
      </c>
      <c r="C109" s="12">
        <v>41890</v>
      </c>
      <c r="D109" s="2" t="s">
        <v>270</v>
      </c>
      <c r="E109" s="2" t="s">
        <v>293</v>
      </c>
      <c r="F109" s="28">
        <f>Table1[[#This Row],[End]]-Table1[[#This Row],[Start]]</f>
        <v>3.8888888888888862E-2</v>
      </c>
      <c r="G109" s="25" t="str">
        <f t="shared" ca="1" si="7"/>
        <v>Room B</v>
      </c>
      <c r="H109" s="2" t="str">
        <f t="shared" ca="1" si="8"/>
        <v>C</v>
      </c>
      <c r="I109" s="2" t="str">
        <f t="shared" ca="1" si="9"/>
        <v>Accident</v>
      </c>
      <c r="J109" s="2" t="str">
        <f t="shared" ca="1" si="10"/>
        <v>Tone of voice</v>
      </c>
      <c r="K109" s="25" t="str">
        <f t="shared" ca="1" si="11"/>
        <v>Shipping</v>
      </c>
      <c r="L109" t="str">
        <f>IF(OR(Table1[[#This Row],[Month2]]="Jul",Table1[[#This Row],[Month2]]="Aug",Table1[[#This Row],[Month2]]="Sep"),"Q1", IF(OR(Table1[[#This Row],[Month2]]="Oct",Table1[[#This Row],[Month2]]="Nov",Table1[[#This Row],[Month2]]="Dec"),"Q2",IF(OR(Table1[[#This Row],[Month2]]="Jan",Table1[[#This Row],[Month2]]="Feb",Table1[[#This Row],[Month2]]="Mar"),"Q3", "Q4")))</f>
        <v>Q1</v>
      </c>
      <c r="M109" t="str">
        <f>TEXT(Table1[[#This Row],[Date]],"mmm")</f>
        <v>Sep</v>
      </c>
      <c r="N109" t="str">
        <f>IF(MONTH(Table1[[#This Row],[Date]])&gt;6, YEAR(Table1[[#This Row],[Date]])&amp;"-"&amp;YEAR(Table1[[#This Row],[Date]])+1,YEAR(Table1[[#This Row],[Date]])-1&amp;"-"&amp;YEAR(Table1[[#This Row],[Date]]))</f>
        <v>2014-2015</v>
      </c>
      <c r="O109">
        <f>WEEKNUM(Table1[[#This Row],[Date]],2)</f>
        <v>37</v>
      </c>
      <c r="P109">
        <f>HOUR(Table1[[#This Row],[Start]])</f>
        <v>18</v>
      </c>
      <c r="Q1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9" t="str">
        <f>TEXT(Table1[[#This Row],[Date]],"ddd")</f>
        <v>Mon</v>
      </c>
    </row>
    <row r="110" spans="1:18" x14ac:dyDescent="0.55000000000000004">
      <c r="A110" s="2" t="s">
        <v>30</v>
      </c>
      <c r="B110" s="2" t="str">
        <f t="shared" si="6"/>
        <v>Client 9</v>
      </c>
      <c r="C110" s="12">
        <v>41891</v>
      </c>
      <c r="D110" s="2" t="s">
        <v>271</v>
      </c>
      <c r="E110" s="2" t="s">
        <v>982</v>
      </c>
      <c r="F110" s="28">
        <f>Table1[[#This Row],[End]]-Table1[[#This Row],[Start]]</f>
        <v>2.6388888888888795E-2</v>
      </c>
      <c r="G110" s="25" t="str">
        <f t="shared" ca="1" si="7"/>
        <v>Warehouse</v>
      </c>
      <c r="H110" s="2" t="str">
        <f t="shared" ca="1" si="8"/>
        <v>E</v>
      </c>
      <c r="I110" s="2" t="str">
        <f t="shared" ca="1" si="9"/>
        <v>Mistake</v>
      </c>
      <c r="J110" s="2" t="str">
        <f t="shared" ca="1" si="10"/>
        <v>Paperwork deficiency</v>
      </c>
      <c r="K110" s="25" t="str">
        <f t="shared" ca="1" si="11"/>
        <v>IT</v>
      </c>
      <c r="L110" t="str">
        <f>IF(OR(Table1[[#This Row],[Month2]]="Jul",Table1[[#This Row],[Month2]]="Aug",Table1[[#This Row],[Month2]]="Sep"),"Q1", IF(OR(Table1[[#This Row],[Month2]]="Oct",Table1[[#This Row],[Month2]]="Nov",Table1[[#This Row],[Month2]]="Dec"),"Q2",IF(OR(Table1[[#This Row],[Month2]]="Jan",Table1[[#This Row],[Month2]]="Feb",Table1[[#This Row],[Month2]]="Mar"),"Q3", "Q4")))</f>
        <v>Q1</v>
      </c>
      <c r="M110" t="str">
        <f>TEXT(Table1[[#This Row],[Date]],"mmm")</f>
        <v>Sep</v>
      </c>
      <c r="N110" t="str">
        <f>IF(MONTH(Table1[[#This Row],[Date]])&gt;6, YEAR(Table1[[#This Row],[Date]])&amp;"-"&amp;YEAR(Table1[[#This Row],[Date]])+1,YEAR(Table1[[#This Row],[Date]])-1&amp;"-"&amp;YEAR(Table1[[#This Row],[Date]]))</f>
        <v>2014-2015</v>
      </c>
      <c r="O110">
        <f>WEEKNUM(Table1[[#This Row],[Date]],2)</f>
        <v>37</v>
      </c>
      <c r="P110">
        <f>HOUR(Table1[[#This Row],[Start]])</f>
        <v>21</v>
      </c>
      <c r="Q1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10" t="str">
        <f>TEXT(Table1[[#This Row],[Date]],"ddd")</f>
        <v>Tue</v>
      </c>
    </row>
    <row r="111" spans="1:18" x14ac:dyDescent="0.55000000000000004">
      <c r="A111" s="2" t="s">
        <v>30</v>
      </c>
      <c r="B111" s="2" t="str">
        <f t="shared" si="6"/>
        <v>Client 10</v>
      </c>
      <c r="C111" s="12">
        <v>41892</v>
      </c>
      <c r="D111" s="2" t="s">
        <v>272</v>
      </c>
      <c r="E111" s="2" t="s">
        <v>983</v>
      </c>
      <c r="F111" s="28">
        <f>Table1[[#This Row],[End]]-Table1[[#This Row],[Start]]</f>
        <v>9.7222222222221877E-3</v>
      </c>
      <c r="G111" s="25" t="str">
        <f t="shared" ca="1" si="7"/>
        <v>Lab</v>
      </c>
      <c r="H111" s="2" t="str">
        <f t="shared" ca="1" si="8"/>
        <v>F</v>
      </c>
      <c r="I111" s="2" t="str">
        <f t="shared" ca="1" si="9"/>
        <v>Grievance</v>
      </c>
      <c r="J111" s="2" t="str">
        <f t="shared" ca="1" si="10"/>
        <v>Paperwork deficiency</v>
      </c>
      <c r="K111" s="25" t="str">
        <f t="shared" ca="1" si="11"/>
        <v>Floor</v>
      </c>
      <c r="L111" t="str">
        <f>IF(OR(Table1[[#This Row],[Month2]]="Jul",Table1[[#This Row],[Month2]]="Aug",Table1[[#This Row],[Month2]]="Sep"),"Q1", IF(OR(Table1[[#This Row],[Month2]]="Oct",Table1[[#This Row],[Month2]]="Nov",Table1[[#This Row],[Month2]]="Dec"),"Q2",IF(OR(Table1[[#This Row],[Month2]]="Jan",Table1[[#This Row],[Month2]]="Feb",Table1[[#This Row],[Month2]]="Mar"),"Q3", "Q4")))</f>
        <v>Q1</v>
      </c>
      <c r="M111" t="str">
        <f>TEXT(Table1[[#This Row],[Date]],"mmm")</f>
        <v>Sep</v>
      </c>
      <c r="N111" t="str">
        <f>IF(MONTH(Table1[[#This Row],[Date]])&gt;6, YEAR(Table1[[#This Row],[Date]])&amp;"-"&amp;YEAR(Table1[[#This Row],[Date]])+1,YEAR(Table1[[#This Row],[Date]])-1&amp;"-"&amp;YEAR(Table1[[#This Row],[Date]]))</f>
        <v>2014-2015</v>
      </c>
      <c r="O111">
        <f>WEEKNUM(Table1[[#This Row],[Date]],2)</f>
        <v>37</v>
      </c>
      <c r="P111">
        <f>HOUR(Table1[[#This Row],[Start]])</f>
        <v>21</v>
      </c>
      <c r="Q1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11" t="str">
        <f>TEXT(Table1[[#This Row],[Date]],"ddd")</f>
        <v>Wed</v>
      </c>
    </row>
    <row r="112" spans="1:18" x14ac:dyDescent="0.55000000000000004">
      <c r="A112" s="2" t="s">
        <v>37</v>
      </c>
      <c r="B112" s="2" t="str">
        <f t="shared" si="6"/>
        <v>Client 1</v>
      </c>
      <c r="C112" s="12">
        <v>41892</v>
      </c>
      <c r="D112" s="2" t="s">
        <v>273</v>
      </c>
      <c r="E112" s="2" t="s">
        <v>716</v>
      </c>
      <c r="F112" s="28">
        <f>Table1[[#This Row],[End]]-Table1[[#This Row],[Start]]</f>
        <v>3.4722222222222099E-3</v>
      </c>
      <c r="G112" s="25" t="str">
        <f t="shared" ca="1" si="7"/>
        <v>Lab</v>
      </c>
      <c r="H112" s="2" t="str">
        <f t="shared" ca="1" si="8"/>
        <v>B</v>
      </c>
      <c r="I112" s="2" t="str">
        <f t="shared" ca="1" si="9"/>
        <v>Accident</v>
      </c>
      <c r="J112" s="2" t="str">
        <f t="shared" ca="1" si="10"/>
        <v>Paperwork deficiency</v>
      </c>
      <c r="K112" s="25" t="str">
        <f t="shared" ca="1" si="11"/>
        <v>Shipping</v>
      </c>
      <c r="L112" t="str">
        <f>IF(OR(Table1[[#This Row],[Month2]]="Jul",Table1[[#This Row],[Month2]]="Aug",Table1[[#This Row],[Month2]]="Sep"),"Q1", IF(OR(Table1[[#This Row],[Month2]]="Oct",Table1[[#This Row],[Month2]]="Nov",Table1[[#This Row],[Month2]]="Dec"),"Q2",IF(OR(Table1[[#This Row],[Month2]]="Jan",Table1[[#This Row],[Month2]]="Feb",Table1[[#This Row],[Month2]]="Mar"),"Q3", "Q4")))</f>
        <v>Q1</v>
      </c>
      <c r="M112" t="str">
        <f>TEXT(Table1[[#This Row],[Date]],"mmm")</f>
        <v>Sep</v>
      </c>
      <c r="N112" t="str">
        <f>IF(MONTH(Table1[[#This Row],[Date]])&gt;6, YEAR(Table1[[#This Row],[Date]])&amp;"-"&amp;YEAR(Table1[[#This Row],[Date]])+1,YEAR(Table1[[#This Row],[Date]])-1&amp;"-"&amp;YEAR(Table1[[#This Row],[Date]]))</f>
        <v>2014-2015</v>
      </c>
      <c r="O112">
        <f>WEEKNUM(Table1[[#This Row],[Date]],2)</f>
        <v>37</v>
      </c>
      <c r="P112">
        <f>HOUR(Table1[[#This Row],[Start]])</f>
        <v>9</v>
      </c>
      <c r="Q1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12" t="str">
        <f>TEXT(Table1[[#This Row],[Date]],"ddd")</f>
        <v>Wed</v>
      </c>
    </row>
    <row r="113" spans="1:18" x14ac:dyDescent="0.55000000000000004">
      <c r="A113" s="2" t="s">
        <v>37</v>
      </c>
      <c r="B113" s="2" t="str">
        <f t="shared" si="6"/>
        <v>Client 2</v>
      </c>
      <c r="C113" s="12">
        <v>41892</v>
      </c>
      <c r="D113" s="2" t="s">
        <v>274</v>
      </c>
      <c r="E113" s="2" t="s">
        <v>883</v>
      </c>
      <c r="F113" s="28">
        <f>Table1[[#This Row],[End]]-Table1[[#This Row],[Start]]</f>
        <v>2.7777777777777679E-3</v>
      </c>
      <c r="G113" s="25" t="str">
        <f t="shared" ca="1" si="7"/>
        <v>Lab</v>
      </c>
      <c r="H113" s="2" t="str">
        <f t="shared" ca="1" si="8"/>
        <v>F</v>
      </c>
      <c r="I113" s="2" t="str">
        <f t="shared" ca="1" si="9"/>
        <v>Accident</v>
      </c>
      <c r="J113" s="2" t="str">
        <f t="shared" ca="1" si="10"/>
        <v>Wrong placement</v>
      </c>
      <c r="K113" s="25" t="str">
        <f t="shared" ca="1" si="11"/>
        <v>IT</v>
      </c>
      <c r="L113" t="str">
        <f>IF(OR(Table1[[#This Row],[Month2]]="Jul",Table1[[#This Row],[Month2]]="Aug",Table1[[#This Row],[Month2]]="Sep"),"Q1", IF(OR(Table1[[#This Row],[Month2]]="Oct",Table1[[#This Row],[Month2]]="Nov",Table1[[#This Row],[Month2]]="Dec"),"Q2",IF(OR(Table1[[#This Row],[Month2]]="Jan",Table1[[#This Row],[Month2]]="Feb",Table1[[#This Row],[Month2]]="Mar"),"Q3", "Q4")))</f>
        <v>Q1</v>
      </c>
      <c r="M113" t="str">
        <f>TEXT(Table1[[#This Row],[Date]],"mmm")</f>
        <v>Sep</v>
      </c>
      <c r="N113" t="str">
        <f>IF(MONTH(Table1[[#This Row],[Date]])&gt;6, YEAR(Table1[[#This Row],[Date]])&amp;"-"&amp;YEAR(Table1[[#This Row],[Date]])+1,YEAR(Table1[[#This Row],[Date]])-1&amp;"-"&amp;YEAR(Table1[[#This Row],[Date]]))</f>
        <v>2014-2015</v>
      </c>
      <c r="O113">
        <f>WEEKNUM(Table1[[#This Row],[Date]],2)</f>
        <v>37</v>
      </c>
      <c r="P113">
        <f>HOUR(Table1[[#This Row],[Start]])</f>
        <v>13</v>
      </c>
      <c r="Q1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13" t="str">
        <f>TEXT(Table1[[#This Row],[Date]],"ddd")</f>
        <v>Wed</v>
      </c>
    </row>
    <row r="114" spans="1:18" x14ac:dyDescent="0.55000000000000004">
      <c r="A114" s="2" t="s">
        <v>37</v>
      </c>
      <c r="B114" s="2" t="str">
        <f t="shared" si="6"/>
        <v>Client 3</v>
      </c>
      <c r="C114" s="12">
        <v>41893</v>
      </c>
      <c r="D114" s="2" t="s">
        <v>275</v>
      </c>
      <c r="E114" s="2" t="s">
        <v>859</v>
      </c>
      <c r="F114" s="28">
        <f>Table1[[#This Row],[End]]-Table1[[#This Row],[Start]]</f>
        <v>3.5416666666666652E-2</v>
      </c>
      <c r="G114" s="25" t="str">
        <f t="shared" ca="1" si="7"/>
        <v>Warehouse</v>
      </c>
      <c r="H114" s="2" t="str">
        <f t="shared" ca="1" si="8"/>
        <v>F</v>
      </c>
      <c r="I114" s="2" t="str">
        <f t="shared" ca="1" si="9"/>
        <v>Accident</v>
      </c>
      <c r="J114" s="2" t="str">
        <f t="shared" ca="1" si="10"/>
        <v>Paperwork deficiency</v>
      </c>
      <c r="K114" s="25" t="str">
        <f t="shared" ca="1" si="11"/>
        <v>Widgets</v>
      </c>
      <c r="L114" t="str">
        <f>IF(OR(Table1[[#This Row],[Month2]]="Jul",Table1[[#This Row],[Month2]]="Aug",Table1[[#This Row],[Month2]]="Sep"),"Q1", IF(OR(Table1[[#This Row],[Month2]]="Oct",Table1[[#This Row],[Month2]]="Nov",Table1[[#This Row],[Month2]]="Dec"),"Q2",IF(OR(Table1[[#This Row],[Month2]]="Jan",Table1[[#This Row],[Month2]]="Feb",Table1[[#This Row],[Month2]]="Mar"),"Q3", "Q4")))</f>
        <v>Q1</v>
      </c>
      <c r="M114" t="str">
        <f>TEXT(Table1[[#This Row],[Date]],"mmm")</f>
        <v>Sep</v>
      </c>
      <c r="N114" t="str">
        <f>IF(MONTH(Table1[[#This Row],[Date]])&gt;6, YEAR(Table1[[#This Row],[Date]])&amp;"-"&amp;YEAR(Table1[[#This Row],[Date]])+1,YEAR(Table1[[#This Row],[Date]])-1&amp;"-"&amp;YEAR(Table1[[#This Row],[Date]]))</f>
        <v>2014-2015</v>
      </c>
      <c r="O114">
        <f>WEEKNUM(Table1[[#This Row],[Date]],2)</f>
        <v>37</v>
      </c>
      <c r="P114">
        <f>HOUR(Table1[[#This Row],[Start]])</f>
        <v>18</v>
      </c>
      <c r="Q1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4" t="str">
        <f>TEXT(Table1[[#This Row],[Date]],"ddd")</f>
        <v>Thu</v>
      </c>
    </row>
    <row r="115" spans="1:18" x14ac:dyDescent="0.55000000000000004">
      <c r="A115" s="2" t="s">
        <v>37</v>
      </c>
      <c r="B115" s="2" t="str">
        <f t="shared" si="6"/>
        <v>Client 4</v>
      </c>
      <c r="C115" s="12">
        <v>41893</v>
      </c>
      <c r="D115" s="2" t="s">
        <v>276</v>
      </c>
      <c r="E115" s="2" t="s">
        <v>678</v>
      </c>
      <c r="F115" s="28">
        <f>Table1[[#This Row],[End]]-Table1[[#This Row],[Start]]</f>
        <v>2.3611111111111027E-2</v>
      </c>
      <c r="G115" s="25" t="str">
        <f t="shared" ca="1" si="7"/>
        <v>Warehouse</v>
      </c>
      <c r="H115" s="2" t="str">
        <f t="shared" ca="1" si="8"/>
        <v>C</v>
      </c>
      <c r="I115" s="2" t="str">
        <f t="shared" ca="1" si="9"/>
        <v>Interaction</v>
      </c>
      <c r="J115" s="2" t="str">
        <f t="shared" ca="1" si="10"/>
        <v>Misconduct</v>
      </c>
      <c r="K115" s="25" t="str">
        <f t="shared" ca="1" si="11"/>
        <v>Finance</v>
      </c>
      <c r="L115" t="str">
        <f>IF(OR(Table1[[#This Row],[Month2]]="Jul",Table1[[#This Row],[Month2]]="Aug",Table1[[#This Row],[Month2]]="Sep"),"Q1", IF(OR(Table1[[#This Row],[Month2]]="Oct",Table1[[#This Row],[Month2]]="Nov",Table1[[#This Row],[Month2]]="Dec"),"Q2",IF(OR(Table1[[#This Row],[Month2]]="Jan",Table1[[#This Row],[Month2]]="Feb",Table1[[#This Row],[Month2]]="Mar"),"Q3", "Q4")))</f>
        <v>Q1</v>
      </c>
      <c r="M115" t="str">
        <f>TEXT(Table1[[#This Row],[Date]],"mmm")</f>
        <v>Sep</v>
      </c>
      <c r="N115" t="str">
        <f>IF(MONTH(Table1[[#This Row],[Date]])&gt;6, YEAR(Table1[[#This Row],[Date]])&amp;"-"&amp;YEAR(Table1[[#This Row],[Date]])+1,YEAR(Table1[[#This Row],[Date]])-1&amp;"-"&amp;YEAR(Table1[[#This Row],[Date]]))</f>
        <v>2014-2015</v>
      </c>
      <c r="O115">
        <f>WEEKNUM(Table1[[#This Row],[Date]],2)</f>
        <v>37</v>
      </c>
      <c r="P115">
        <f>HOUR(Table1[[#This Row],[Start]])</f>
        <v>18</v>
      </c>
      <c r="Q1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5" t="str">
        <f>TEXT(Table1[[#This Row],[Date]],"ddd")</f>
        <v>Thu</v>
      </c>
    </row>
    <row r="116" spans="1:18" x14ac:dyDescent="0.55000000000000004">
      <c r="A116" s="2" t="s">
        <v>19</v>
      </c>
      <c r="B116" s="2" t="str">
        <f t="shared" si="6"/>
        <v>Client 5</v>
      </c>
      <c r="C116" s="12">
        <v>41894</v>
      </c>
      <c r="D116" s="2" t="s">
        <v>277</v>
      </c>
      <c r="E116" s="2" t="s">
        <v>907</v>
      </c>
      <c r="F116" s="28">
        <f>Table1[[#This Row],[End]]-Table1[[#This Row],[Start]]</f>
        <v>2.2916666666666641E-2</v>
      </c>
      <c r="G116" s="25" t="str">
        <f t="shared" ca="1" si="7"/>
        <v>Room B</v>
      </c>
      <c r="H116" s="2" t="str">
        <f t="shared" ca="1" si="8"/>
        <v>G</v>
      </c>
      <c r="I116" s="2" t="str">
        <f t="shared" ca="1" si="9"/>
        <v>Accident</v>
      </c>
      <c r="J116" s="2" t="str">
        <f t="shared" ca="1" si="10"/>
        <v>Entry error</v>
      </c>
      <c r="K116" s="25" t="str">
        <f t="shared" ca="1" si="11"/>
        <v>IT</v>
      </c>
      <c r="L116" t="str">
        <f>IF(OR(Table1[[#This Row],[Month2]]="Jul",Table1[[#This Row],[Month2]]="Aug",Table1[[#This Row],[Month2]]="Sep"),"Q1", IF(OR(Table1[[#This Row],[Month2]]="Oct",Table1[[#This Row],[Month2]]="Nov",Table1[[#This Row],[Month2]]="Dec"),"Q2",IF(OR(Table1[[#This Row],[Month2]]="Jan",Table1[[#This Row],[Month2]]="Feb",Table1[[#This Row],[Month2]]="Mar"),"Q3", "Q4")))</f>
        <v>Q1</v>
      </c>
      <c r="M116" t="str">
        <f>TEXT(Table1[[#This Row],[Date]],"mmm")</f>
        <v>Sep</v>
      </c>
      <c r="N116" t="str">
        <f>IF(MONTH(Table1[[#This Row],[Date]])&gt;6, YEAR(Table1[[#This Row],[Date]])&amp;"-"&amp;YEAR(Table1[[#This Row],[Date]])+1,YEAR(Table1[[#This Row],[Date]])-1&amp;"-"&amp;YEAR(Table1[[#This Row],[Date]]))</f>
        <v>2014-2015</v>
      </c>
      <c r="O116">
        <f>WEEKNUM(Table1[[#This Row],[Date]],2)</f>
        <v>37</v>
      </c>
      <c r="P116">
        <f>HOUR(Table1[[#This Row],[Start]])</f>
        <v>10</v>
      </c>
      <c r="Q1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16" t="str">
        <f>TEXT(Table1[[#This Row],[Date]],"ddd")</f>
        <v>Fri</v>
      </c>
    </row>
    <row r="117" spans="1:18" x14ac:dyDescent="0.55000000000000004">
      <c r="A117" s="2" t="s">
        <v>37</v>
      </c>
      <c r="B117" s="2" t="str">
        <f t="shared" si="6"/>
        <v>Client 6</v>
      </c>
      <c r="C117" s="12">
        <v>41894</v>
      </c>
      <c r="D117" s="2" t="s">
        <v>217</v>
      </c>
      <c r="E117" s="2" t="s">
        <v>345</v>
      </c>
      <c r="F117" s="28">
        <f>Table1[[#This Row],[End]]-Table1[[#This Row],[Start]]</f>
        <v>4.0972222222222299E-2</v>
      </c>
      <c r="G117" s="25" t="str">
        <f t="shared" ca="1" si="7"/>
        <v>Lab</v>
      </c>
      <c r="H117" s="2" t="str">
        <f t="shared" ca="1" si="8"/>
        <v>E</v>
      </c>
      <c r="I117" s="2" t="str">
        <f t="shared" ca="1" si="9"/>
        <v>Mistake</v>
      </c>
      <c r="J117" s="2" t="str">
        <f t="shared" ca="1" si="10"/>
        <v>Wrong placement</v>
      </c>
      <c r="K117" s="25" t="str">
        <f t="shared" ca="1" si="11"/>
        <v>Admin</v>
      </c>
      <c r="L117" t="str">
        <f>IF(OR(Table1[[#This Row],[Month2]]="Jul",Table1[[#This Row],[Month2]]="Aug",Table1[[#This Row],[Month2]]="Sep"),"Q1", IF(OR(Table1[[#This Row],[Month2]]="Oct",Table1[[#This Row],[Month2]]="Nov",Table1[[#This Row],[Month2]]="Dec"),"Q2",IF(OR(Table1[[#This Row],[Month2]]="Jan",Table1[[#This Row],[Month2]]="Feb",Table1[[#This Row],[Month2]]="Mar"),"Q3", "Q4")))</f>
        <v>Q1</v>
      </c>
      <c r="M117" t="str">
        <f>TEXT(Table1[[#This Row],[Date]],"mmm")</f>
        <v>Sep</v>
      </c>
      <c r="N117" t="str">
        <f>IF(MONTH(Table1[[#This Row],[Date]])&gt;6, YEAR(Table1[[#This Row],[Date]])&amp;"-"&amp;YEAR(Table1[[#This Row],[Date]])+1,YEAR(Table1[[#This Row],[Date]])-1&amp;"-"&amp;YEAR(Table1[[#This Row],[Date]]))</f>
        <v>2014-2015</v>
      </c>
      <c r="O117">
        <f>WEEKNUM(Table1[[#This Row],[Date]],2)</f>
        <v>37</v>
      </c>
      <c r="P117">
        <f>HOUR(Table1[[#This Row],[Start]])</f>
        <v>15</v>
      </c>
      <c r="Q1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17" t="str">
        <f>TEXT(Table1[[#This Row],[Date]],"ddd")</f>
        <v>Fri</v>
      </c>
    </row>
    <row r="118" spans="1:18" x14ac:dyDescent="0.55000000000000004">
      <c r="A118" s="2" t="s">
        <v>37</v>
      </c>
      <c r="B118" s="2" t="str">
        <f t="shared" si="6"/>
        <v>Client 7</v>
      </c>
      <c r="C118" s="12">
        <v>41895</v>
      </c>
      <c r="D118" s="2" t="s">
        <v>278</v>
      </c>
      <c r="E118" s="2" t="s">
        <v>892</v>
      </c>
      <c r="F118" s="28">
        <f>Table1[[#This Row],[End]]-Table1[[#This Row],[Start]]</f>
        <v>3.6111111111111094E-2</v>
      </c>
      <c r="G118" s="25" t="str">
        <f t="shared" ca="1" si="7"/>
        <v>Office</v>
      </c>
      <c r="H118" s="2" t="str">
        <f t="shared" ca="1" si="8"/>
        <v>E</v>
      </c>
      <c r="I118" s="2" t="str">
        <f t="shared" ca="1" si="9"/>
        <v>Mistake</v>
      </c>
      <c r="J118" s="2" t="str">
        <f t="shared" ca="1" si="10"/>
        <v>Wrong placement</v>
      </c>
      <c r="K118" s="25" t="str">
        <f t="shared" ca="1" si="11"/>
        <v>Admin</v>
      </c>
      <c r="L118" t="str">
        <f>IF(OR(Table1[[#This Row],[Month2]]="Jul",Table1[[#This Row],[Month2]]="Aug",Table1[[#This Row],[Month2]]="Sep"),"Q1", IF(OR(Table1[[#This Row],[Month2]]="Oct",Table1[[#This Row],[Month2]]="Nov",Table1[[#This Row],[Month2]]="Dec"),"Q2",IF(OR(Table1[[#This Row],[Month2]]="Jan",Table1[[#This Row],[Month2]]="Feb",Table1[[#This Row],[Month2]]="Mar"),"Q3", "Q4")))</f>
        <v>Q1</v>
      </c>
      <c r="M118" t="str">
        <f>TEXT(Table1[[#This Row],[Date]],"mmm")</f>
        <v>Sep</v>
      </c>
      <c r="N118" t="str">
        <f>IF(MONTH(Table1[[#This Row],[Date]])&gt;6, YEAR(Table1[[#This Row],[Date]])&amp;"-"&amp;YEAR(Table1[[#This Row],[Date]])+1,YEAR(Table1[[#This Row],[Date]])-1&amp;"-"&amp;YEAR(Table1[[#This Row],[Date]]))</f>
        <v>2014-2015</v>
      </c>
      <c r="O118">
        <f>WEEKNUM(Table1[[#This Row],[Date]],2)</f>
        <v>37</v>
      </c>
      <c r="P118">
        <f>HOUR(Table1[[#This Row],[Start]])</f>
        <v>10</v>
      </c>
      <c r="Q1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18" t="str">
        <f>TEXT(Table1[[#This Row],[Date]],"ddd")</f>
        <v>Sat</v>
      </c>
    </row>
    <row r="119" spans="1:18" x14ac:dyDescent="0.55000000000000004">
      <c r="A119" s="2" t="s">
        <v>37</v>
      </c>
      <c r="B119" s="2" t="str">
        <f t="shared" si="6"/>
        <v>Client 8</v>
      </c>
      <c r="C119" s="12">
        <v>41895</v>
      </c>
      <c r="D119" s="2" t="s">
        <v>279</v>
      </c>
      <c r="E119" s="2" t="s">
        <v>984</v>
      </c>
      <c r="F119" s="28">
        <f>Table1[[#This Row],[End]]-Table1[[#This Row],[Start]]</f>
        <v>1.3194444444444398E-2</v>
      </c>
      <c r="G119" s="25" t="str">
        <f t="shared" ca="1" si="7"/>
        <v>Lab</v>
      </c>
      <c r="H119" s="2" t="str">
        <f t="shared" ca="1" si="8"/>
        <v>F</v>
      </c>
      <c r="I119" s="2" t="str">
        <f t="shared" ca="1" si="9"/>
        <v>Interaction</v>
      </c>
      <c r="J119" s="2" t="str">
        <f t="shared" ca="1" si="10"/>
        <v>Tone of voice</v>
      </c>
      <c r="K119" s="25" t="str">
        <f t="shared" ca="1" si="11"/>
        <v>Widgets</v>
      </c>
      <c r="L119" t="str">
        <f>IF(OR(Table1[[#This Row],[Month2]]="Jul",Table1[[#This Row],[Month2]]="Aug",Table1[[#This Row],[Month2]]="Sep"),"Q1", IF(OR(Table1[[#This Row],[Month2]]="Oct",Table1[[#This Row],[Month2]]="Nov",Table1[[#This Row],[Month2]]="Dec"),"Q2",IF(OR(Table1[[#This Row],[Month2]]="Jan",Table1[[#This Row],[Month2]]="Feb",Table1[[#This Row],[Month2]]="Mar"),"Q3", "Q4")))</f>
        <v>Q1</v>
      </c>
      <c r="M119" t="str">
        <f>TEXT(Table1[[#This Row],[Date]],"mmm")</f>
        <v>Sep</v>
      </c>
      <c r="N119" t="str">
        <f>IF(MONTH(Table1[[#This Row],[Date]])&gt;6, YEAR(Table1[[#This Row],[Date]])&amp;"-"&amp;YEAR(Table1[[#This Row],[Date]])+1,YEAR(Table1[[#This Row],[Date]])-1&amp;"-"&amp;YEAR(Table1[[#This Row],[Date]]))</f>
        <v>2014-2015</v>
      </c>
      <c r="O119">
        <f>WEEKNUM(Table1[[#This Row],[Date]],2)</f>
        <v>37</v>
      </c>
      <c r="P119">
        <f>HOUR(Table1[[#This Row],[Start]])</f>
        <v>23</v>
      </c>
      <c r="Q1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PM/AM</v>
      </c>
      <c r="R119" t="str">
        <f>TEXT(Table1[[#This Row],[Date]],"ddd")</f>
        <v>Sat</v>
      </c>
    </row>
    <row r="120" spans="1:18" x14ac:dyDescent="0.55000000000000004">
      <c r="A120" s="2" t="s">
        <v>37</v>
      </c>
      <c r="B120" s="2" t="str">
        <f t="shared" si="6"/>
        <v>Client 9</v>
      </c>
      <c r="C120" s="12">
        <v>41896</v>
      </c>
      <c r="D120" s="2" t="s">
        <v>280</v>
      </c>
      <c r="E120" s="2" t="s">
        <v>985</v>
      </c>
      <c r="F120" s="28">
        <f>Table1[[#This Row],[End]]-Table1[[#This Row],[Start]]</f>
        <v>2.9166666666666674E-2</v>
      </c>
      <c r="G120" s="25" t="str">
        <f t="shared" ca="1" si="7"/>
        <v>Room B</v>
      </c>
      <c r="H120" s="2" t="str">
        <f t="shared" ca="1" si="8"/>
        <v>E</v>
      </c>
      <c r="I120" s="2" t="str">
        <f t="shared" ca="1" si="9"/>
        <v>Grievance</v>
      </c>
      <c r="J120" s="2" t="str">
        <f t="shared" ca="1" si="10"/>
        <v>Mechanical failure</v>
      </c>
      <c r="K120" s="25" t="str">
        <f t="shared" ca="1" si="11"/>
        <v>Floor</v>
      </c>
      <c r="L120" t="str">
        <f>IF(OR(Table1[[#This Row],[Month2]]="Jul",Table1[[#This Row],[Month2]]="Aug",Table1[[#This Row],[Month2]]="Sep"),"Q1", IF(OR(Table1[[#This Row],[Month2]]="Oct",Table1[[#This Row],[Month2]]="Nov",Table1[[#This Row],[Month2]]="Dec"),"Q2",IF(OR(Table1[[#This Row],[Month2]]="Jan",Table1[[#This Row],[Month2]]="Feb",Table1[[#This Row],[Month2]]="Mar"),"Q3", "Q4")))</f>
        <v>Q1</v>
      </c>
      <c r="M120" t="str">
        <f>TEXT(Table1[[#This Row],[Date]],"mmm")</f>
        <v>Sep</v>
      </c>
      <c r="N120" t="str">
        <f>IF(MONTH(Table1[[#This Row],[Date]])&gt;6, YEAR(Table1[[#This Row],[Date]])&amp;"-"&amp;YEAR(Table1[[#This Row],[Date]])+1,YEAR(Table1[[#This Row],[Date]])-1&amp;"-"&amp;YEAR(Table1[[#This Row],[Date]]))</f>
        <v>2014-2015</v>
      </c>
      <c r="O120">
        <f>WEEKNUM(Table1[[#This Row],[Date]],2)</f>
        <v>37</v>
      </c>
      <c r="P120">
        <f>HOUR(Table1[[#This Row],[Start]])</f>
        <v>19</v>
      </c>
      <c r="Q1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0" t="str">
        <f>TEXT(Table1[[#This Row],[Date]],"ddd")</f>
        <v>Sun</v>
      </c>
    </row>
    <row r="121" spans="1:18" x14ac:dyDescent="0.55000000000000004">
      <c r="A121" s="2" t="s">
        <v>37</v>
      </c>
      <c r="B121" s="2" t="str">
        <f t="shared" si="6"/>
        <v>Client 10</v>
      </c>
      <c r="C121" s="12">
        <v>41896</v>
      </c>
      <c r="D121" s="2" t="s">
        <v>281</v>
      </c>
      <c r="E121" s="2" t="s">
        <v>276</v>
      </c>
      <c r="F121" s="28">
        <f>Table1[[#This Row],[End]]-Table1[[#This Row],[Start]]</f>
        <v>2.083333333333437E-3</v>
      </c>
      <c r="G121" s="25" t="str">
        <f t="shared" ca="1" si="7"/>
        <v>Room A</v>
      </c>
      <c r="H121" s="2" t="str">
        <f t="shared" ca="1" si="8"/>
        <v>A</v>
      </c>
      <c r="I121" s="2" t="str">
        <f t="shared" ca="1" si="9"/>
        <v>Interaction</v>
      </c>
      <c r="J121" s="2" t="str">
        <f t="shared" ca="1" si="10"/>
        <v>Tone of voice</v>
      </c>
      <c r="K121" s="25" t="str">
        <f t="shared" ca="1" si="11"/>
        <v>Finance</v>
      </c>
      <c r="L121" t="str">
        <f>IF(OR(Table1[[#This Row],[Month2]]="Jul",Table1[[#This Row],[Month2]]="Aug",Table1[[#This Row],[Month2]]="Sep"),"Q1", IF(OR(Table1[[#This Row],[Month2]]="Oct",Table1[[#This Row],[Month2]]="Nov",Table1[[#This Row],[Month2]]="Dec"),"Q2",IF(OR(Table1[[#This Row],[Month2]]="Jan",Table1[[#This Row],[Month2]]="Feb",Table1[[#This Row],[Month2]]="Mar"),"Q3", "Q4")))</f>
        <v>Q1</v>
      </c>
      <c r="M121" t="str">
        <f>TEXT(Table1[[#This Row],[Date]],"mmm")</f>
        <v>Sep</v>
      </c>
      <c r="N121" t="str">
        <f>IF(MONTH(Table1[[#This Row],[Date]])&gt;6, YEAR(Table1[[#This Row],[Date]])&amp;"-"&amp;YEAR(Table1[[#This Row],[Date]])+1,YEAR(Table1[[#This Row],[Date]])-1&amp;"-"&amp;YEAR(Table1[[#This Row],[Date]]))</f>
        <v>2014-2015</v>
      </c>
      <c r="O121">
        <f>WEEKNUM(Table1[[#This Row],[Date]],2)</f>
        <v>37</v>
      </c>
      <c r="P121">
        <f>HOUR(Table1[[#This Row],[Start]])</f>
        <v>18</v>
      </c>
      <c r="Q1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1" t="str">
        <f>TEXT(Table1[[#This Row],[Date]],"ddd")</f>
        <v>Sun</v>
      </c>
    </row>
    <row r="122" spans="1:18" x14ac:dyDescent="0.55000000000000004">
      <c r="A122" s="2" t="s">
        <v>37</v>
      </c>
      <c r="B122" s="2" t="str">
        <f t="shared" si="6"/>
        <v>Client 1</v>
      </c>
      <c r="C122" s="12">
        <v>41897</v>
      </c>
      <c r="D122" s="2" t="s">
        <v>282</v>
      </c>
      <c r="E122" s="2" t="s">
        <v>986</v>
      </c>
      <c r="F122" s="28">
        <f>Table1[[#This Row],[End]]-Table1[[#This Row],[Start]]</f>
        <v>8.3333333333333037E-3</v>
      </c>
      <c r="G122" s="25" t="str">
        <f t="shared" ca="1" si="7"/>
        <v>Room A</v>
      </c>
      <c r="H122" s="2" t="str">
        <f t="shared" ca="1" si="8"/>
        <v>F</v>
      </c>
      <c r="I122" s="2" t="str">
        <f t="shared" ca="1" si="9"/>
        <v>Interaction</v>
      </c>
      <c r="J122" s="2" t="str">
        <f t="shared" ca="1" si="10"/>
        <v>Tone of voice</v>
      </c>
      <c r="K122" s="25" t="str">
        <f t="shared" ca="1" si="11"/>
        <v>Admin</v>
      </c>
      <c r="L122" t="str">
        <f>IF(OR(Table1[[#This Row],[Month2]]="Jul",Table1[[#This Row],[Month2]]="Aug",Table1[[#This Row],[Month2]]="Sep"),"Q1", IF(OR(Table1[[#This Row],[Month2]]="Oct",Table1[[#This Row],[Month2]]="Nov",Table1[[#This Row],[Month2]]="Dec"),"Q2",IF(OR(Table1[[#This Row],[Month2]]="Jan",Table1[[#This Row],[Month2]]="Feb",Table1[[#This Row],[Month2]]="Mar"),"Q3", "Q4")))</f>
        <v>Q1</v>
      </c>
      <c r="M122" t="str">
        <f>TEXT(Table1[[#This Row],[Date]],"mmm")</f>
        <v>Sep</v>
      </c>
      <c r="N122" t="str">
        <f>IF(MONTH(Table1[[#This Row],[Date]])&gt;6, YEAR(Table1[[#This Row],[Date]])&amp;"-"&amp;YEAR(Table1[[#This Row],[Date]])+1,YEAR(Table1[[#This Row],[Date]])-1&amp;"-"&amp;YEAR(Table1[[#This Row],[Date]]))</f>
        <v>2014-2015</v>
      </c>
      <c r="O122">
        <f>WEEKNUM(Table1[[#This Row],[Date]],2)</f>
        <v>38</v>
      </c>
      <c r="P122">
        <f>HOUR(Table1[[#This Row],[Start]])</f>
        <v>9</v>
      </c>
      <c r="Q1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2" t="str">
        <f>TEXT(Table1[[#This Row],[Date]],"ddd")</f>
        <v>Mon</v>
      </c>
    </row>
    <row r="123" spans="1:18" x14ac:dyDescent="0.55000000000000004">
      <c r="A123" s="2" t="s">
        <v>37</v>
      </c>
      <c r="B123" s="2" t="str">
        <f t="shared" si="6"/>
        <v>Client 2</v>
      </c>
      <c r="C123" s="12">
        <v>41897</v>
      </c>
      <c r="D123" s="2" t="s">
        <v>283</v>
      </c>
      <c r="E123" s="2" t="s">
        <v>349</v>
      </c>
      <c r="F123" s="28">
        <f>Table1[[#This Row],[End]]-Table1[[#This Row],[Start]]</f>
        <v>4.5833333333333171E-2</v>
      </c>
      <c r="G123" s="25" t="str">
        <f t="shared" ca="1" si="7"/>
        <v>Lab</v>
      </c>
      <c r="H123" s="2" t="str">
        <f t="shared" ca="1" si="8"/>
        <v>E</v>
      </c>
      <c r="I123" s="2" t="str">
        <f t="shared" ca="1" si="9"/>
        <v>Interaction</v>
      </c>
      <c r="J123" s="2" t="str">
        <f t="shared" ca="1" si="10"/>
        <v>Mechanical failure</v>
      </c>
      <c r="K123" s="25" t="str">
        <f t="shared" ca="1" si="11"/>
        <v>Admin</v>
      </c>
      <c r="L123" t="str">
        <f>IF(OR(Table1[[#This Row],[Month2]]="Jul",Table1[[#This Row],[Month2]]="Aug",Table1[[#This Row],[Month2]]="Sep"),"Q1", IF(OR(Table1[[#This Row],[Month2]]="Oct",Table1[[#This Row],[Month2]]="Nov",Table1[[#This Row],[Month2]]="Dec"),"Q2",IF(OR(Table1[[#This Row],[Month2]]="Jan",Table1[[#This Row],[Month2]]="Feb",Table1[[#This Row],[Month2]]="Mar"),"Q3", "Q4")))</f>
        <v>Q1</v>
      </c>
      <c r="M123" t="str">
        <f>TEXT(Table1[[#This Row],[Date]],"mmm")</f>
        <v>Sep</v>
      </c>
      <c r="N123" t="str">
        <f>IF(MONTH(Table1[[#This Row],[Date]])&gt;6, YEAR(Table1[[#This Row],[Date]])&amp;"-"&amp;YEAR(Table1[[#This Row],[Date]])+1,YEAR(Table1[[#This Row],[Date]])-1&amp;"-"&amp;YEAR(Table1[[#This Row],[Date]]))</f>
        <v>2014-2015</v>
      </c>
      <c r="O123">
        <f>WEEKNUM(Table1[[#This Row],[Date]],2)</f>
        <v>38</v>
      </c>
      <c r="P123">
        <f>HOUR(Table1[[#This Row],[Start]])</f>
        <v>16</v>
      </c>
      <c r="Q1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23" t="str">
        <f>TEXT(Table1[[#This Row],[Date]],"ddd")</f>
        <v>Mon</v>
      </c>
    </row>
    <row r="124" spans="1:18" x14ac:dyDescent="0.55000000000000004">
      <c r="A124" s="2" t="s">
        <v>19</v>
      </c>
      <c r="B124" s="2" t="str">
        <f t="shared" si="6"/>
        <v>Client 3</v>
      </c>
      <c r="C124" s="12">
        <v>41898</v>
      </c>
      <c r="D124" s="2" t="s">
        <v>284</v>
      </c>
      <c r="E124" s="2" t="s">
        <v>808</v>
      </c>
      <c r="F124" s="28">
        <f>Table1[[#This Row],[End]]-Table1[[#This Row],[Start]]</f>
        <v>1.4583333333333393E-2</v>
      </c>
      <c r="G124" s="25" t="str">
        <f t="shared" ca="1" si="7"/>
        <v>Room A</v>
      </c>
      <c r="H124" s="2" t="str">
        <f t="shared" ca="1" si="8"/>
        <v>E</v>
      </c>
      <c r="I124" s="2" t="str">
        <f t="shared" ca="1" si="9"/>
        <v>Grievance</v>
      </c>
      <c r="J124" s="2" t="str">
        <f t="shared" ca="1" si="10"/>
        <v>Wrong placement</v>
      </c>
      <c r="K124" s="25" t="str">
        <f t="shared" ca="1" si="11"/>
        <v>Admin</v>
      </c>
      <c r="L124" t="str">
        <f>IF(OR(Table1[[#This Row],[Month2]]="Jul",Table1[[#This Row],[Month2]]="Aug",Table1[[#This Row],[Month2]]="Sep"),"Q1", IF(OR(Table1[[#This Row],[Month2]]="Oct",Table1[[#This Row],[Month2]]="Nov",Table1[[#This Row],[Month2]]="Dec"),"Q2",IF(OR(Table1[[#This Row],[Month2]]="Jan",Table1[[#This Row],[Month2]]="Feb",Table1[[#This Row],[Month2]]="Mar"),"Q3", "Q4")))</f>
        <v>Q1</v>
      </c>
      <c r="M124" t="str">
        <f>TEXT(Table1[[#This Row],[Date]],"mmm")</f>
        <v>Sep</v>
      </c>
      <c r="N124" t="str">
        <f>IF(MONTH(Table1[[#This Row],[Date]])&gt;6, YEAR(Table1[[#This Row],[Date]])&amp;"-"&amp;YEAR(Table1[[#This Row],[Date]])+1,YEAR(Table1[[#This Row],[Date]])-1&amp;"-"&amp;YEAR(Table1[[#This Row],[Date]]))</f>
        <v>2014-2015</v>
      </c>
      <c r="O124">
        <f>WEEKNUM(Table1[[#This Row],[Date]],2)</f>
        <v>38</v>
      </c>
      <c r="P124">
        <f>HOUR(Table1[[#This Row],[Start]])</f>
        <v>19</v>
      </c>
      <c r="Q1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4" t="str">
        <f>TEXT(Table1[[#This Row],[Date]],"ddd")</f>
        <v>Tue</v>
      </c>
    </row>
    <row r="125" spans="1:18" x14ac:dyDescent="0.55000000000000004">
      <c r="A125" s="2" t="s">
        <v>19</v>
      </c>
      <c r="B125" s="2" t="str">
        <f t="shared" si="6"/>
        <v>Client 4</v>
      </c>
      <c r="C125" s="12">
        <v>41899</v>
      </c>
      <c r="D125" s="2" t="s">
        <v>285</v>
      </c>
      <c r="E125" s="2" t="s">
        <v>987</v>
      </c>
      <c r="F125" s="28">
        <f>Table1[[#This Row],[End]]-Table1[[#This Row],[Start]]</f>
        <v>3.9583333333333359E-2</v>
      </c>
      <c r="G125" s="25" t="str">
        <f t="shared" ca="1" si="7"/>
        <v>Warehouse</v>
      </c>
      <c r="H125" s="2" t="str">
        <f t="shared" ca="1" si="8"/>
        <v>F</v>
      </c>
      <c r="I125" s="2" t="str">
        <f t="shared" ca="1" si="9"/>
        <v>Accident</v>
      </c>
      <c r="J125" s="2" t="str">
        <f t="shared" ca="1" si="10"/>
        <v>Entry error</v>
      </c>
      <c r="K125" s="25" t="str">
        <f t="shared" ca="1" si="11"/>
        <v>Widgets</v>
      </c>
      <c r="L125" t="str">
        <f>IF(OR(Table1[[#This Row],[Month2]]="Jul",Table1[[#This Row],[Month2]]="Aug",Table1[[#This Row],[Month2]]="Sep"),"Q1", IF(OR(Table1[[#This Row],[Month2]]="Oct",Table1[[#This Row],[Month2]]="Nov",Table1[[#This Row],[Month2]]="Dec"),"Q2",IF(OR(Table1[[#This Row],[Month2]]="Jan",Table1[[#This Row],[Month2]]="Feb",Table1[[#This Row],[Month2]]="Mar"),"Q3", "Q4")))</f>
        <v>Q1</v>
      </c>
      <c r="M125" t="str">
        <f>TEXT(Table1[[#This Row],[Date]],"mmm")</f>
        <v>Sep</v>
      </c>
      <c r="N125" t="str">
        <f>IF(MONTH(Table1[[#This Row],[Date]])&gt;6, YEAR(Table1[[#This Row],[Date]])&amp;"-"&amp;YEAR(Table1[[#This Row],[Date]])+1,YEAR(Table1[[#This Row],[Date]])-1&amp;"-"&amp;YEAR(Table1[[#This Row],[Date]]))</f>
        <v>2014-2015</v>
      </c>
      <c r="O125">
        <f>WEEKNUM(Table1[[#This Row],[Date]],2)</f>
        <v>38</v>
      </c>
      <c r="P125">
        <f>HOUR(Table1[[#This Row],[Start]])</f>
        <v>9</v>
      </c>
      <c r="Q1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5" t="str">
        <f>TEXT(Table1[[#This Row],[Date]],"ddd")</f>
        <v>Wed</v>
      </c>
    </row>
    <row r="126" spans="1:18" x14ac:dyDescent="0.55000000000000004">
      <c r="A126" s="2" t="s">
        <v>24</v>
      </c>
      <c r="B126" s="2" t="str">
        <f t="shared" si="6"/>
        <v>Client 5</v>
      </c>
      <c r="C126" s="12">
        <v>41899</v>
      </c>
      <c r="D126" s="2" t="s">
        <v>286</v>
      </c>
      <c r="E126" s="2" t="s">
        <v>418</v>
      </c>
      <c r="F126" s="28">
        <f>Table1[[#This Row],[End]]-Table1[[#This Row],[Start]]</f>
        <v>3.472222222222221E-2</v>
      </c>
      <c r="G126" s="25" t="str">
        <f t="shared" ca="1" si="7"/>
        <v>Warehouse</v>
      </c>
      <c r="H126" s="2" t="str">
        <f t="shared" ca="1" si="8"/>
        <v>E</v>
      </c>
      <c r="I126" s="2" t="str">
        <f t="shared" ca="1" si="9"/>
        <v>Mistake</v>
      </c>
      <c r="J126" s="2" t="str">
        <f t="shared" ca="1" si="10"/>
        <v>Paperwork deficiency</v>
      </c>
      <c r="K126" s="25" t="str">
        <f t="shared" ca="1" si="11"/>
        <v>Floor</v>
      </c>
      <c r="L126" t="str">
        <f>IF(OR(Table1[[#This Row],[Month2]]="Jul",Table1[[#This Row],[Month2]]="Aug",Table1[[#This Row],[Month2]]="Sep"),"Q1", IF(OR(Table1[[#This Row],[Month2]]="Oct",Table1[[#This Row],[Month2]]="Nov",Table1[[#This Row],[Month2]]="Dec"),"Q2",IF(OR(Table1[[#This Row],[Month2]]="Jan",Table1[[#This Row],[Month2]]="Feb",Table1[[#This Row],[Month2]]="Mar"),"Q3", "Q4")))</f>
        <v>Q1</v>
      </c>
      <c r="M126" t="str">
        <f>TEXT(Table1[[#This Row],[Date]],"mmm")</f>
        <v>Sep</v>
      </c>
      <c r="N126" t="str">
        <f>IF(MONTH(Table1[[#This Row],[Date]])&gt;6, YEAR(Table1[[#This Row],[Date]])&amp;"-"&amp;YEAR(Table1[[#This Row],[Date]])+1,YEAR(Table1[[#This Row],[Date]])-1&amp;"-"&amp;YEAR(Table1[[#This Row],[Date]]))</f>
        <v>2014-2015</v>
      </c>
      <c r="O126">
        <f>WEEKNUM(Table1[[#This Row],[Date]],2)</f>
        <v>38</v>
      </c>
      <c r="P126">
        <f>HOUR(Table1[[#This Row],[Start]])</f>
        <v>19</v>
      </c>
      <c r="Q1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6" t="str">
        <f>TEXT(Table1[[#This Row],[Date]],"ddd")</f>
        <v>Wed</v>
      </c>
    </row>
    <row r="127" spans="1:18" x14ac:dyDescent="0.55000000000000004">
      <c r="A127" s="2" t="s">
        <v>21</v>
      </c>
      <c r="B127" s="2" t="str">
        <f t="shared" si="6"/>
        <v>Client 6</v>
      </c>
      <c r="C127" s="12">
        <v>41899</v>
      </c>
      <c r="D127" s="2" t="s">
        <v>287</v>
      </c>
      <c r="E127" s="2" t="s">
        <v>252</v>
      </c>
      <c r="F127" s="28">
        <f>Table1[[#This Row],[End]]-Table1[[#This Row],[Start]]</f>
        <v>3.4722222222222099E-3</v>
      </c>
      <c r="G127" s="25" t="str">
        <f t="shared" ca="1" si="7"/>
        <v>Warehouse</v>
      </c>
      <c r="H127" s="2" t="str">
        <f t="shared" ca="1" si="8"/>
        <v>A</v>
      </c>
      <c r="I127" s="2" t="str">
        <f t="shared" ca="1" si="9"/>
        <v>Grievance</v>
      </c>
      <c r="J127" s="2" t="str">
        <f t="shared" ca="1" si="10"/>
        <v>Wrong placement</v>
      </c>
      <c r="K127" s="25" t="str">
        <f t="shared" ca="1" si="11"/>
        <v>Floor</v>
      </c>
      <c r="L127" t="str">
        <f>IF(OR(Table1[[#This Row],[Month2]]="Jul",Table1[[#This Row],[Month2]]="Aug",Table1[[#This Row],[Month2]]="Sep"),"Q1", IF(OR(Table1[[#This Row],[Month2]]="Oct",Table1[[#This Row],[Month2]]="Nov",Table1[[#This Row],[Month2]]="Dec"),"Q2",IF(OR(Table1[[#This Row],[Month2]]="Jan",Table1[[#This Row],[Month2]]="Feb",Table1[[#This Row],[Month2]]="Mar"),"Q3", "Q4")))</f>
        <v>Q1</v>
      </c>
      <c r="M127" t="str">
        <f>TEXT(Table1[[#This Row],[Date]],"mmm")</f>
        <v>Sep</v>
      </c>
      <c r="N127" t="str">
        <f>IF(MONTH(Table1[[#This Row],[Date]])&gt;6, YEAR(Table1[[#This Row],[Date]])&amp;"-"&amp;YEAR(Table1[[#This Row],[Date]])+1,YEAR(Table1[[#This Row],[Date]])-1&amp;"-"&amp;YEAR(Table1[[#This Row],[Date]]))</f>
        <v>2014-2015</v>
      </c>
      <c r="O127">
        <f>WEEKNUM(Table1[[#This Row],[Date]],2)</f>
        <v>38</v>
      </c>
      <c r="P127">
        <f>HOUR(Table1[[#This Row],[Start]])</f>
        <v>14</v>
      </c>
      <c r="Q1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27" t="str">
        <f>TEXT(Table1[[#This Row],[Date]],"ddd")</f>
        <v>Wed</v>
      </c>
    </row>
    <row r="128" spans="1:18" x14ac:dyDescent="0.55000000000000004">
      <c r="A128" s="2" t="s">
        <v>19</v>
      </c>
      <c r="B128" s="2" t="str">
        <f t="shared" si="6"/>
        <v>Client 7</v>
      </c>
      <c r="C128" s="12">
        <v>41900</v>
      </c>
      <c r="D128" s="2" t="s">
        <v>288</v>
      </c>
      <c r="E128" s="2" t="s">
        <v>535</v>
      </c>
      <c r="F128" s="28">
        <f>Table1[[#This Row],[End]]-Table1[[#This Row],[Start]]</f>
        <v>1.4583333333333337E-2</v>
      </c>
      <c r="G128" s="25" t="str">
        <f t="shared" ca="1" si="7"/>
        <v>Room A</v>
      </c>
      <c r="H128" s="2" t="str">
        <f t="shared" ca="1" si="8"/>
        <v>B</v>
      </c>
      <c r="I128" s="2" t="str">
        <f t="shared" ca="1" si="9"/>
        <v>Accident</v>
      </c>
      <c r="J128" s="2" t="str">
        <f t="shared" ca="1" si="10"/>
        <v>Wrong placement</v>
      </c>
      <c r="K128" s="25" t="str">
        <f t="shared" ca="1" si="11"/>
        <v>Admin</v>
      </c>
      <c r="L128" t="str">
        <f>IF(OR(Table1[[#This Row],[Month2]]="Jul",Table1[[#This Row],[Month2]]="Aug",Table1[[#This Row],[Month2]]="Sep"),"Q1", IF(OR(Table1[[#This Row],[Month2]]="Oct",Table1[[#This Row],[Month2]]="Nov",Table1[[#This Row],[Month2]]="Dec"),"Q2",IF(OR(Table1[[#This Row],[Month2]]="Jan",Table1[[#This Row],[Month2]]="Feb",Table1[[#This Row],[Month2]]="Mar"),"Q3", "Q4")))</f>
        <v>Q1</v>
      </c>
      <c r="M128" t="str">
        <f>TEXT(Table1[[#This Row],[Date]],"mmm")</f>
        <v>Sep</v>
      </c>
      <c r="N128" t="str">
        <f>IF(MONTH(Table1[[#This Row],[Date]])&gt;6, YEAR(Table1[[#This Row],[Date]])&amp;"-"&amp;YEAR(Table1[[#This Row],[Date]])+1,YEAR(Table1[[#This Row],[Date]])-1&amp;"-"&amp;YEAR(Table1[[#This Row],[Date]]))</f>
        <v>2014-2015</v>
      </c>
      <c r="O128">
        <f>WEEKNUM(Table1[[#This Row],[Date]],2)</f>
        <v>38</v>
      </c>
      <c r="P128">
        <f>HOUR(Table1[[#This Row],[Start]])</f>
        <v>10</v>
      </c>
      <c r="Q1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8" t="str">
        <f>TEXT(Table1[[#This Row],[Date]],"ddd")</f>
        <v>Thu</v>
      </c>
    </row>
    <row r="129" spans="1:18" x14ac:dyDescent="0.55000000000000004">
      <c r="A129" s="2" t="s">
        <v>24</v>
      </c>
      <c r="B129" s="2" t="str">
        <f t="shared" si="6"/>
        <v>Client 8</v>
      </c>
      <c r="C129" s="12">
        <v>41900</v>
      </c>
      <c r="D129" s="2" t="s">
        <v>289</v>
      </c>
      <c r="E129" s="2" t="s">
        <v>723</v>
      </c>
      <c r="F129" s="28">
        <f>Table1[[#This Row],[End]]-Table1[[#This Row],[Start]]</f>
        <v>2.2916666666666696E-2</v>
      </c>
      <c r="G129" s="25" t="str">
        <f t="shared" ca="1" si="7"/>
        <v>Room B</v>
      </c>
      <c r="H129" s="2" t="str">
        <f t="shared" ca="1" si="8"/>
        <v>E</v>
      </c>
      <c r="I129" s="2" t="str">
        <f t="shared" ca="1" si="9"/>
        <v>Accident</v>
      </c>
      <c r="J129" s="2" t="str">
        <f t="shared" ca="1" si="10"/>
        <v>Tone of voice</v>
      </c>
      <c r="K129" s="25" t="str">
        <f t="shared" ca="1" si="11"/>
        <v>Widgets</v>
      </c>
      <c r="L129" t="str">
        <f>IF(OR(Table1[[#This Row],[Month2]]="Jul",Table1[[#This Row],[Month2]]="Aug",Table1[[#This Row],[Month2]]="Sep"),"Q1", IF(OR(Table1[[#This Row],[Month2]]="Oct",Table1[[#This Row],[Month2]]="Nov",Table1[[#This Row],[Month2]]="Dec"),"Q2",IF(OR(Table1[[#This Row],[Month2]]="Jan",Table1[[#This Row],[Month2]]="Feb",Table1[[#This Row],[Month2]]="Mar"),"Q3", "Q4")))</f>
        <v>Q1</v>
      </c>
      <c r="M129" t="str">
        <f>TEXT(Table1[[#This Row],[Date]],"mmm")</f>
        <v>Sep</v>
      </c>
      <c r="N129" t="str">
        <f>IF(MONTH(Table1[[#This Row],[Date]])&gt;6, YEAR(Table1[[#This Row],[Date]])&amp;"-"&amp;YEAR(Table1[[#This Row],[Date]])+1,YEAR(Table1[[#This Row],[Date]])-1&amp;"-"&amp;YEAR(Table1[[#This Row],[Date]]))</f>
        <v>2014-2015</v>
      </c>
      <c r="O129">
        <f>WEEKNUM(Table1[[#This Row],[Date]],2)</f>
        <v>38</v>
      </c>
      <c r="P129">
        <f>HOUR(Table1[[#This Row],[Start]])</f>
        <v>14</v>
      </c>
      <c r="Q1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29" t="str">
        <f>TEXT(Table1[[#This Row],[Date]],"ddd")</f>
        <v>Thu</v>
      </c>
    </row>
    <row r="130" spans="1:18" x14ac:dyDescent="0.55000000000000004">
      <c r="A130" s="2" t="s">
        <v>17</v>
      </c>
      <c r="B130" s="2" t="str">
        <f t="shared" ref="B130:B193" si="12">IF(B129="Name","Client 1",IF(B129="Client 1","Client 2",IF(B129="Client 2","Client 3",IF(B129="Client 3","Client 4", IF(B129="Client 4","Client 5", IF(B129="Client 5","Client 6", IF(B129="Client 6","Client 7",IF(B129="Client 7","Client 8", IF(B129="Client 8","Client 9", IF(B129="Client 9","Client 10", IF(B129="Client 10","Client 1", "Client 11")))))))))))</f>
        <v>Client 9</v>
      </c>
      <c r="C130" s="12">
        <v>41900</v>
      </c>
      <c r="D130" s="2" t="s">
        <v>290</v>
      </c>
      <c r="E130" s="2" t="s">
        <v>988</v>
      </c>
      <c r="F130" s="28">
        <f>Table1[[#This Row],[End]]-Table1[[#This Row],[Start]]</f>
        <v>2.430555555555558E-2</v>
      </c>
      <c r="G130" s="25" t="str">
        <f t="shared" ref="G130:G193" ca="1" si="13">VLOOKUP(RANDBETWEEN(1,5),$T$1:$Y$8,2,FALSE)</f>
        <v>Room B</v>
      </c>
      <c r="H130" s="2" t="str">
        <f t="shared" ref="H130:H193" ca="1" si="14">VLOOKUP(RANDBETWEEN(1,7),$T$1:$Y$8,3,FALSE)</f>
        <v>A</v>
      </c>
      <c r="I130" s="2" t="str">
        <f t="shared" ref="I130:I193" ca="1" si="15">VLOOKUP(RANDBETWEEN(1,4),$T$1:$Y$8,4,FALSE)</f>
        <v>Interaction</v>
      </c>
      <c r="J130" s="2" t="str">
        <f t="shared" ref="J130:J193" ca="1" si="16">VLOOKUP(RANDBETWEEN(1,6),$T$1:$Y$8,5,FALSE)</f>
        <v>Paperwork deficiency</v>
      </c>
      <c r="K130" s="25" t="str">
        <f t="shared" ref="K130:K193" ca="1" si="17">VLOOKUP(RANDBETWEEN(1,6),$T$1:$Y$8,6,FALSE)</f>
        <v>Widgets</v>
      </c>
      <c r="L130" t="str">
        <f>IF(OR(Table1[[#This Row],[Month2]]="Jul",Table1[[#This Row],[Month2]]="Aug",Table1[[#This Row],[Month2]]="Sep"),"Q1", IF(OR(Table1[[#This Row],[Month2]]="Oct",Table1[[#This Row],[Month2]]="Nov",Table1[[#This Row],[Month2]]="Dec"),"Q2",IF(OR(Table1[[#This Row],[Month2]]="Jan",Table1[[#This Row],[Month2]]="Feb",Table1[[#This Row],[Month2]]="Mar"),"Q3", "Q4")))</f>
        <v>Q1</v>
      </c>
      <c r="M130" t="str">
        <f>TEXT(Table1[[#This Row],[Date]],"mmm")</f>
        <v>Sep</v>
      </c>
      <c r="N130" t="str">
        <f>IF(MONTH(Table1[[#This Row],[Date]])&gt;6, YEAR(Table1[[#This Row],[Date]])&amp;"-"&amp;YEAR(Table1[[#This Row],[Date]])+1,YEAR(Table1[[#This Row],[Date]])-1&amp;"-"&amp;YEAR(Table1[[#This Row],[Date]]))</f>
        <v>2014-2015</v>
      </c>
      <c r="O130">
        <f>WEEKNUM(Table1[[#This Row],[Date]],2)</f>
        <v>38</v>
      </c>
      <c r="P130">
        <f>HOUR(Table1[[#This Row],[Start]])</f>
        <v>21</v>
      </c>
      <c r="Q1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30" t="str">
        <f>TEXT(Table1[[#This Row],[Date]],"ddd")</f>
        <v>Thu</v>
      </c>
    </row>
    <row r="131" spans="1:18" x14ac:dyDescent="0.55000000000000004">
      <c r="A131" s="2" t="s">
        <v>38</v>
      </c>
      <c r="B131" s="2" t="str">
        <f t="shared" si="12"/>
        <v>Client 10</v>
      </c>
      <c r="C131" s="12">
        <v>41901</v>
      </c>
      <c r="D131" s="2" t="s">
        <v>291</v>
      </c>
      <c r="E131" s="2" t="s">
        <v>201</v>
      </c>
      <c r="F131" s="28">
        <f>Table1[[#This Row],[End]]-Table1[[#This Row],[Start]]</f>
        <v>2.0833333333333315E-2</v>
      </c>
      <c r="G131" s="25" t="str">
        <f t="shared" ca="1" si="13"/>
        <v>Room B</v>
      </c>
      <c r="H131" s="2" t="str">
        <f t="shared" ca="1" si="14"/>
        <v>G</v>
      </c>
      <c r="I131" s="2" t="str">
        <f t="shared" ca="1" si="15"/>
        <v>Interaction</v>
      </c>
      <c r="J131" s="2" t="str">
        <f t="shared" ca="1" si="16"/>
        <v>Entry error</v>
      </c>
      <c r="K131" s="25" t="str">
        <f t="shared" ca="1" si="17"/>
        <v>Shipping</v>
      </c>
      <c r="L131" t="str">
        <f>IF(OR(Table1[[#This Row],[Month2]]="Jul",Table1[[#This Row],[Month2]]="Aug",Table1[[#This Row],[Month2]]="Sep"),"Q1", IF(OR(Table1[[#This Row],[Month2]]="Oct",Table1[[#This Row],[Month2]]="Nov",Table1[[#This Row],[Month2]]="Dec"),"Q2",IF(OR(Table1[[#This Row],[Month2]]="Jan",Table1[[#This Row],[Month2]]="Feb",Table1[[#This Row],[Month2]]="Mar"),"Q3", "Q4")))</f>
        <v>Q1</v>
      </c>
      <c r="M131" t="str">
        <f>TEXT(Table1[[#This Row],[Date]],"mmm")</f>
        <v>Sep</v>
      </c>
      <c r="N131" t="str">
        <f>IF(MONTH(Table1[[#This Row],[Date]])&gt;6, YEAR(Table1[[#This Row],[Date]])&amp;"-"&amp;YEAR(Table1[[#This Row],[Date]])+1,YEAR(Table1[[#This Row],[Date]])-1&amp;"-"&amp;YEAR(Table1[[#This Row],[Date]]))</f>
        <v>2014-2015</v>
      </c>
      <c r="O131">
        <f>WEEKNUM(Table1[[#This Row],[Date]],2)</f>
        <v>38</v>
      </c>
      <c r="P131">
        <f>HOUR(Table1[[#This Row],[Start]])</f>
        <v>11</v>
      </c>
      <c r="Q1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1" t="str">
        <f>TEXT(Table1[[#This Row],[Date]],"ddd")</f>
        <v>Fri</v>
      </c>
    </row>
    <row r="132" spans="1:18" x14ac:dyDescent="0.55000000000000004">
      <c r="A132" s="2" t="s">
        <v>39</v>
      </c>
      <c r="B132" s="2" t="str">
        <f t="shared" si="12"/>
        <v>Client 1</v>
      </c>
      <c r="C132" s="12">
        <v>41901</v>
      </c>
      <c r="D132" s="2" t="s">
        <v>292</v>
      </c>
      <c r="E132" s="2" t="s">
        <v>497</v>
      </c>
      <c r="F132" s="28">
        <f>Table1[[#This Row],[End]]-Table1[[#This Row],[Start]]</f>
        <v>1.041666666666663E-2</v>
      </c>
      <c r="G132" s="25" t="str">
        <f t="shared" ca="1" si="13"/>
        <v>Warehouse</v>
      </c>
      <c r="H132" s="2" t="str">
        <f t="shared" ca="1" si="14"/>
        <v>B</v>
      </c>
      <c r="I132" s="2" t="str">
        <f t="shared" ca="1" si="15"/>
        <v>Interaction</v>
      </c>
      <c r="J132" s="2" t="str">
        <f t="shared" ca="1" si="16"/>
        <v>Misconduct</v>
      </c>
      <c r="K132" s="25" t="str">
        <f t="shared" ca="1" si="17"/>
        <v>Widgets</v>
      </c>
      <c r="L132" t="str">
        <f>IF(OR(Table1[[#This Row],[Month2]]="Jul",Table1[[#This Row],[Month2]]="Aug",Table1[[#This Row],[Month2]]="Sep"),"Q1", IF(OR(Table1[[#This Row],[Month2]]="Oct",Table1[[#This Row],[Month2]]="Nov",Table1[[#This Row],[Month2]]="Dec"),"Q2",IF(OR(Table1[[#This Row],[Month2]]="Jan",Table1[[#This Row],[Month2]]="Feb",Table1[[#This Row],[Month2]]="Mar"),"Q3", "Q4")))</f>
        <v>Q1</v>
      </c>
      <c r="M132" t="str">
        <f>TEXT(Table1[[#This Row],[Date]],"mmm")</f>
        <v>Sep</v>
      </c>
      <c r="N132" t="str">
        <f>IF(MONTH(Table1[[#This Row],[Date]])&gt;6, YEAR(Table1[[#This Row],[Date]])&amp;"-"&amp;YEAR(Table1[[#This Row],[Date]])+1,YEAR(Table1[[#This Row],[Date]])-1&amp;"-"&amp;YEAR(Table1[[#This Row],[Date]]))</f>
        <v>2014-2015</v>
      </c>
      <c r="O132">
        <f>WEEKNUM(Table1[[#This Row],[Date]],2)</f>
        <v>38</v>
      </c>
      <c r="P132">
        <f>HOUR(Table1[[#This Row],[Start]])</f>
        <v>8</v>
      </c>
      <c r="Q1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32" t="str">
        <f>TEXT(Table1[[#This Row],[Date]],"ddd")</f>
        <v>Fri</v>
      </c>
    </row>
    <row r="133" spans="1:18" x14ac:dyDescent="0.55000000000000004">
      <c r="A133" s="2" t="s">
        <v>40</v>
      </c>
      <c r="B133" s="2" t="str">
        <f t="shared" si="12"/>
        <v>Client 2</v>
      </c>
      <c r="C133" s="12">
        <v>41902</v>
      </c>
      <c r="D133" s="2" t="s">
        <v>293</v>
      </c>
      <c r="E133" s="2" t="s">
        <v>295</v>
      </c>
      <c r="F133" s="28">
        <f>Table1[[#This Row],[End]]-Table1[[#This Row],[Start]]</f>
        <v>8.3333333333333037E-3</v>
      </c>
      <c r="G133" s="25" t="str">
        <f t="shared" ca="1" si="13"/>
        <v>Office</v>
      </c>
      <c r="H133" s="2" t="str">
        <f t="shared" ca="1" si="14"/>
        <v>F</v>
      </c>
      <c r="I133" s="2" t="str">
        <f t="shared" ca="1" si="15"/>
        <v>Mistake</v>
      </c>
      <c r="J133" s="2" t="str">
        <f t="shared" ca="1" si="16"/>
        <v>Misconduct</v>
      </c>
      <c r="K133" s="25" t="str">
        <f t="shared" ca="1" si="17"/>
        <v>Floor</v>
      </c>
      <c r="L133" t="str">
        <f>IF(OR(Table1[[#This Row],[Month2]]="Jul",Table1[[#This Row],[Month2]]="Aug",Table1[[#This Row],[Month2]]="Sep"),"Q1", IF(OR(Table1[[#This Row],[Month2]]="Oct",Table1[[#This Row],[Month2]]="Nov",Table1[[#This Row],[Month2]]="Dec"),"Q2",IF(OR(Table1[[#This Row],[Month2]]="Jan",Table1[[#This Row],[Month2]]="Feb",Table1[[#This Row],[Month2]]="Mar"),"Q3", "Q4")))</f>
        <v>Q1</v>
      </c>
      <c r="M133" t="str">
        <f>TEXT(Table1[[#This Row],[Date]],"mmm")</f>
        <v>Sep</v>
      </c>
      <c r="N133" t="str">
        <f>IF(MONTH(Table1[[#This Row],[Date]])&gt;6, YEAR(Table1[[#This Row],[Date]])&amp;"-"&amp;YEAR(Table1[[#This Row],[Date]])+1,YEAR(Table1[[#This Row],[Date]])-1&amp;"-"&amp;YEAR(Table1[[#This Row],[Date]]))</f>
        <v>2014-2015</v>
      </c>
      <c r="O133">
        <f>WEEKNUM(Table1[[#This Row],[Date]],2)</f>
        <v>38</v>
      </c>
      <c r="P133">
        <f>HOUR(Table1[[#This Row],[Start]])</f>
        <v>19</v>
      </c>
      <c r="Q1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3" t="str">
        <f>TEXT(Table1[[#This Row],[Date]],"ddd")</f>
        <v>Sat</v>
      </c>
    </row>
    <row r="134" spans="1:18" x14ac:dyDescent="0.55000000000000004">
      <c r="A134" s="2" t="s">
        <v>30</v>
      </c>
      <c r="B134" s="2" t="str">
        <f t="shared" si="12"/>
        <v>Client 3</v>
      </c>
      <c r="C134" s="12">
        <v>41903</v>
      </c>
      <c r="D134" s="2" t="s">
        <v>294</v>
      </c>
      <c r="E134" s="2" t="s">
        <v>670</v>
      </c>
      <c r="F134" s="28">
        <f>Table1[[#This Row],[End]]-Table1[[#This Row],[Start]]</f>
        <v>1.388888888888884E-2</v>
      </c>
      <c r="G134" s="25" t="str">
        <f t="shared" ca="1" si="13"/>
        <v>Room A</v>
      </c>
      <c r="H134" s="2" t="str">
        <f t="shared" ca="1" si="14"/>
        <v>B</v>
      </c>
      <c r="I134" s="2" t="str">
        <f t="shared" ca="1" si="15"/>
        <v>Interaction</v>
      </c>
      <c r="J134" s="2" t="str">
        <f t="shared" ca="1" si="16"/>
        <v>Misconduct</v>
      </c>
      <c r="K134" s="25" t="str">
        <f t="shared" ca="1" si="17"/>
        <v>Admin</v>
      </c>
      <c r="L134" t="str">
        <f>IF(OR(Table1[[#This Row],[Month2]]="Jul",Table1[[#This Row],[Month2]]="Aug",Table1[[#This Row],[Month2]]="Sep"),"Q1", IF(OR(Table1[[#This Row],[Month2]]="Oct",Table1[[#This Row],[Month2]]="Nov",Table1[[#This Row],[Month2]]="Dec"),"Q2",IF(OR(Table1[[#This Row],[Month2]]="Jan",Table1[[#This Row],[Month2]]="Feb",Table1[[#This Row],[Month2]]="Mar"),"Q3", "Q4")))</f>
        <v>Q1</v>
      </c>
      <c r="M134" t="str">
        <f>TEXT(Table1[[#This Row],[Date]],"mmm")</f>
        <v>Sep</v>
      </c>
      <c r="N134" t="str">
        <f>IF(MONTH(Table1[[#This Row],[Date]])&gt;6, YEAR(Table1[[#This Row],[Date]])&amp;"-"&amp;YEAR(Table1[[#This Row],[Date]])+1,YEAR(Table1[[#This Row],[Date]])-1&amp;"-"&amp;YEAR(Table1[[#This Row],[Date]]))</f>
        <v>2014-2015</v>
      </c>
      <c r="O134">
        <f>WEEKNUM(Table1[[#This Row],[Date]],2)</f>
        <v>38</v>
      </c>
      <c r="P134">
        <f>HOUR(Table1[[#This Row],[Start]])</f>
        <v>20</v>
      </c>
      <c r="Q1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4" t="str">
        <f>TEXT(Table1[[#This Row],[Date]],"ddd")</f>
        <v>Sun</v>
      </c>
    </row>
    <row r="135" spans="1:18" x14ac:dyDescent="0.55000000000000004">
      <c r="A135" s="2" t="s">
        <v>37</v>
      </c>
      <c r="B135" s="2" t="str">
        <f t="shared" si="12"/>
        <v>Client 4</v>
      </c>
      <c r="C135" s="12">
        <v>41904</v>
      </c>
      <c r="D135" s="2" t="s">
        <v>295</v>
      </c>
      <c r="E135" s="2" t="s">
        <v>570</v>
      </c>
      <c r="F135" s="28">
        <f>Table1[[#This Row],[End]]-Table1[[#This Row],[Start]]</f>
        <v>5.5555555555555358E-3</v>
      </c>
      <c r="G135" s="25" t="str">
        <f t="shared" ca="1" si="13"/>
        <v>Office</v>
      </c>
      <c r="H135" s="2" t="str">
        <f t="shared" ca="1" si="14"/>
        <v>E</v>
      </c>
      <c r="I135" s="2" t="str">
        <f t="shared" ca="1" si="15"/>
        <v>Mistake</v>
      </c>
      <c r="J135" s="2" t="str">
        <f t="shared" ca="1" si="16"/>
        <v>Mechanical failure</v>
      </c>
      <c r="K135" s="25" t="str">
        <f t="shared" ca="1" si="17"/>
        <v>Widgets</v>
      </c>
      <c r="L135" t="str">
        <f>IF(OR(Table1[[#This Row],[Month2]]="Jul",Table1[[#This Row],[Month2]]="Aug",Table1[[#This Row],[Month2]]="Sep"),"Q1", IF(OR(Table1[[#This Row],[Month2]]="Oct",Table1[[#This Row],[Month2]]="Nov",Table1[[#This Row],[Month2]]="Dec"),"Q2",IF(OR(Table1[[#This Row],[Month2]]="Jan",Table1[[#This Row],[Month2]]="Feb",Table1[[#This Row],[Month2]]="Mar"),"Q3", "Q4")))</f>
        <v>Q1</v>
      </c>
      <c r="M135" t="str">
        <f>TEXT(Table1[[#This Row],[Date]],"mmm")</f>
        <v>Sep</v>
      </c>
      <c r="N135" t="str">
        <f>IF(MONTH(Table1[[#This Row],[Date]])&gt;6, YEAR(Table1[[#This Row],[Date]])&amp;"-"&amp;YEAR(Table1[[#This Row],[Date]])+1,YEAR(Table1[[#This Row],[Date]])-1&amp;"-"&amp;YEAR(Table1[[#This Row],[Date]]))</f>
        <v>2014-2015</v>
      </c>
      <c r="O135">
        <f>WEEKNUM(Table1[[#This Row],[Date]],2)</f>
        <v>39</v>
      </c>
      <c r="P135">
        <f>HOUR(Table1[[#This Row],[Start]])</f>
        <v>19</v>
      </c>
      <c r="Q1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5" t="str">
        <f>TEXT(Table1[[#This Row],[Date]],"ddd")</f>
        <v>Mon</v>
      </c>
    </row>
    <row r="136" spans="1:18" x14ac:dyDescent="0.55000000000000004">
      <c r="A136" s="2" t="s">
        <v>21</v>
      </c>
      <c r="B136" s="2" t="str">
        <f t="shared" si="12"/>
        <v>Client 5</v>
      </c>
      <c r="C136" s="12">
        <v>41905</v>
      </c>
      <c r="D136" s="2" t="s">
        <v>277</v>
      </c>
      <c r="E136" s="2" t="s">
        <v>987</v>
      </c>
      <c r="F136" s="28">
        <f>Table1[[#This Row],[End]]-Table1[[#This Row],[Start]]</f>
        <v>1.0416666666666685E-2</v>
      </c>
      <c r="G136" s="25" t="str">
        <f t="shared" ca="1" si="13"/>
        <v>Office</v>
      </c>
      <c r="H136" s="2" t="str">
        <f t="shared" ca="1" si="14"/>
        <v>F</v>
      </c>
      <c r="I136" s="2" t="str">
        <f t="shared" ca="1" si="15"/>
        <v>Mistake</v>
      </c>
      <c r="J136" s="2" t="str">
        <f t="shared" ca="1" si="16"/>
        <v>Tone of voice</v>
      </c>
      <c r="K136" s="25" t="str">
        <f t="shared" ca="1" si="17"/>
        <v>Floor</v>
      </c>
      <c r="L136" t="str">
        <f>IF(OR(Table1[[#This Row],[Month2]]="Jul",Table1[[#This Row],[Month2]]="Aug",Table1[[#This Row],[Month2]]="Sep"),"Q1", IF(OR(Table1[[#This Row],[Month2]]="Oct",Table1[[#This Row],[Month2]]="Nov",Table1[[#This Row],[Month2]]="Dec"),"Q2",IF(OR(Table1[[#This Row],[Month2]]="Jan",Table1[[#This Row],[Month2]]="Feb",Table1[[#This Row],[Month2]]="Mar"),"Q3", "Q4")))</f>
        <v>Q1</v>
      </c>
      <c r="M136" t="str">
        <f>TEXT(Table1[[#This Row],[Date]],"mmm")</f>
        <v>Sep</v>
      </c>
      <c r="N136" t="str">
        <f>IF(MONTH(Table1[[#This Row],[Date]])&gt;6, YEAR(Table1[[#This Row],[Date]])&amp;"-"&amp;YEAR(Table1[[#This Row],[Date]])+1,YEAR(Table1[[#This Row],[Date]])-1&amp;"-"&amp;YEAR(Table1[[#This Row],[Date]]))</f>
        <v>2014-2015</v>
      </c>
      <c r="O136">
        <f>WEEKNUM(Table1[[#This Row],[Date]],2)</f>
        <v>39</v>
      </c>
      <c r="P136">
        <f>HOUR(Table1[[#This Row],[Start]])</f>
        <v>10</v>
      </c>
      <c r="Q1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36" t="str">
        <f>TEXT(Table1[[#This Row],[Date]],"ddd")</f>
        <v>Tue</v>
      </c>
    </row>
    <row r="137" spans="1:18" x14ac:dyDescent="0.55000000000000004">
      <c r="A137" s="2" t="s">
        <v>17</v>
      </c>
      <c r="B137" s="2" t="str">
        <f t="shared" si="12"/>
        <v>Client 6</v>
      </c>
      <c r="C137" s="12">
        <v>41906</v>
      </c>
      <c r="D137" s="2" t="s">
        <v>296</v>
      </c>
      <c r="E137" s="2" t="s">
        <v>989</v>
      </c>
      <c r="F137" s="28">
        <f>Table1[[#This Row],[End]]-Table1[[#This Row],[Start]]</f>
        <v>1.3194444444444398E-2</v>
      </c>
      <c r="G137" s="25" t="str">
        <f t="shared" ca="1" si="13"/>
        <v>Lab</v>
      </c>
      <c r="H137" s="2" t="str">
        <f t="shared" ca="1" si="14"/>
        <v>G</v>
      </c>
      <c r="I137" s="2" t="str">
        <f t="shared" ca="1" si="15"/>
        <v>Mistake</v>
      </c>
      <c r="J137" s="2" t="str">
        <f t="shared" ca="1" si="16"/>
        <v>Paperwork deficiency</v>
      </c>
      <c r="K137" s="25" t="str">
        <f t="shared" ca="1" si="17"/>
        <v>Finance</v>
      </c>
      <c r="L137" t="str">
        <f>IF(OR(Table1[[#This Row],[Month2]]="Jul",Table1[[#This Row],[Month2]]="Aug",Table1[[#This Row],[Month2]]="Sep"),"Q1", IF(OR(Table1[[#This Row],[Month2]]="Oct",Table1[[#This Row],[Month2]]="Nov",Table1[[#This Row],[Month2]]="Dec"),"Q2",IF(OR(Table1[[#This Row],[Month2]]="Jan",Table1[[#This Row],[Month2]]="Feb",Table1[[#This Row],[Month2]]="Mar"),"Q3", "Q4")))</f>
        <v>Q1</v>
      </c>
      <c r="M137" t="str">
        <f>TEXT(Table1[[#This Row],[Date]],"mmm")</f>
        <v>Sep</v>
      </c>
      <c r="N137" t="str">
        <f>IF(MONTH(Table1[[#This Row],[Date]])&gt;6, YEAR(Table1[[#This Row],[Date]])&amp;"-"&amp;YEAR(Table1[[#This Row],[Date]])+1,YEAR(Table1[[#This Row],[Date]])-1&amp;"-"&amp;YEAR(Table1[[#This Row],[Date]]))</f>
        <v>2014-2015</v>
      </c>
      <c r="O137">
        <f>WEEKNUM(Table1[[#This Row],[Date]],2)</f>
        <v>39</v>
      </c>
      <c r="P137">
        <f>HOUR(Table1[[#This Row],[Start]])</f>
        <v>13</v>
      </c>
      <c r="Q1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37" t="str">
        <f>TEXT(Table1[[#This Row],[Date]],"ddd")</f>
        <v>Wed</v>
      </c>
    </row>
    <row r="138" spans="1:18" x14ac:dyDescent="0.55000000000000004">
      <c r="A138" s="2" t="s">
        <v>36</v>
      </c>
      <c r="B138" s="2" t="str">
        <f t="shared" si="12"/>
        <v>Client 7</v>
      </c>
      <c r="C138" s="12">
        <v>41907</v>
      </c>
      <c r="D138" s="2" t="s">
        <v>297</v>
      </c>
      <c r="E138" s="2" t="s">
        <v>990</v>
      </c>
      <c r="F138" s="28">
        <f>Table1[[#This Row],[End]]-Table1[[#This Row],[Start]]</f>
        <v>1.8055555555555575E-2</v>
      </c>
      <c r="G138" s="25" t="str">
        <f t="shared" ca="1" si="13"/>
        <v>Warehouse</v>
      </c>
      <c r="H138" s="2" t="str">
        <f t="shared" ca="1" si="14"/>
        <v>G</v>
      </c>
      <c r="I138" s="2" t="str">
        <f t="shared" ca="1" si="15"/>
        <v>Accident</v>
      </c>
      <c r="J138" s="2" t="str">
        <f t="shared" ca="1" si="16"/>
        <v>Misconduct</v>
      </c>
      <c r="K138" s="25" t="str">
        <f t="shared" ca="1" si="17"/>
        <v>Finance</v>
      </c>
      <c r="L138" t="str">
        <f>IF(OR(Table1[[#This Row],[Month2]]="Jul",Table1[[#This Row],[Month2]]="Aug",Table1[[#This Row],[Month2]]="Sep"),"Q1", IF(OR(Table1[[#This Row],[Month2]]="Oct",Table1[[#This Row],[Month2]]="Nov",Table1[[#This Row],[Month2]]="Dec"),"Q2",IF(OR(Table1[[#This Row],[Month2]]="Jan",Table1[[#This Row],[Month2]]="Feb",Table1[[#This Row],[Month2]]="Mar"),"Q3", "Q4")))</f>
        <v>Q1</v>
      </c>
      <c r="M138" t="str">
        <f>TEXT(Table1[[#This Row],[Date]],"mmm")</f>
        <v>Sep</v>
      </c>
      <c r="N138" t="str">
        <f>IF(MONTH(Table1[[#This Row],[Date]])&gt;6, YEAR(Table1[[#This Row],[Date]])&amp;"-"&amp;YEAR(Table1[[#This Row],[Date]])+1,YEAR(Table1[[#This Row],[Date]])-1&amp;"-"&amp;YEAR(Table1[[#This Row],[Date]]))</f>
        <v>2014-2015</v>
      </c>
      <c r="O138">
        <f>WEEKNUM(Table1[[#This Row],[Date]],2)</f>
        <v>39</v>
      </c>
      <c r="P138">
        <f>HOUR(Table1[[#This Row],[Start]])</f>
        <v>5</v>
      </c>
      <c r="Q1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38" t="str">
        <f>TEXT(Table1[[#This Row],[Date]],"ddd")</f>
        <v>Thu</v>
      </c>
    </row>
    <row r="139" spans="1:18" x14ac:dyDescent="0.55000000000000004">
      <c r="A139" s="2" t="s">
        <v>41</v>
      </c>
      <c r="B139" s="2" t="str">
        <f t="shared" si="12"/>
        <v>Client 8</v>
      </c>
      <c r="C139" s="12">
        <v>41908</v>
      </c>
      <c r="D139" s="2" t="s">
        <v>298</v>
      </c>
      <c r="E139" s="2" t="s">
        <v>805</v>
      </c>
      <c r="F139" s="28">
        <f>Table1[[#This Row],[End]]-Table1[[#This Row],[Start]]</f>
        <v>9.0277777777777457E-3</v>
      </c>
      <c r="G139" s="25" t="str">
        <f t="shared" ca="1" si="13"/>
        <v>Room B</v>
      </c>
      <c r="H139" s="2" t="str">
        <f t="shared" ca="1" si="14"/>
        <v>C</v>
      </c>
      <c r="I139" s="2" t="str">
        <f t="shared" ca="1" si="15"/>
        <v>Grievance</v>
      </c>
      <c r="J139" s="2" t="str">
        <f t="shared" ca="1" si="16"/>
        <v>Entry error</v>
      </c>
      <c r="K139" s="25" t="str">
        <f t="shared" ca="1" si="17"/>
        <v>Widgets</v>
      </c>
      <c r="L139" t="str">
        <f>IF(OR(Table1[[#This Row],[Month2]]="Jul",Table1[[#This Row],[Month2]]="Aug",Table1[[#This Row],[Month2]]="Sep"),"Q1", IF(OR(Table1[[#This Row],[Month2]]="Oct",Table1[[#This Row],[Month2]]="Nov",Table1[[#This Row],[Month2]]="Dec"),"Q2",IF(OR(Table1[[#This Row],[Month2]]="Jan",Table1[[#This Row],[Month2]]="Feb",Table1[[#This Row],[Month2]]="Mar"),"Q3", "Q4")))</f>
        <v>Q1</v>
      </c>
      <c r="M139" t="str">
        <f>TEXT(Table1[[#This Row],[Date]],"mmm")</f>
        <v>Sep</v>
      </c>
      <c r="N139" t="str">
        <f>IF(MONTH(Table1[[#This Row],[Date]])&gt;6, YEAR(Table1[[#This Row],[Date]])&amp;"-"&amp;YEAR(Table1[[#This Row],[Date]])+1,YEAR(Table1[[#This Row],[Date]])-1&amp;"-"&amp;YEAR(Table1[[#This Row],[Date]]))</f>
        <v>2014-2015</v>
      </c>
      <c r="O139">
        <f>WEEKNUM(Table1[[#This Row],[Date]],2)</f>
        <v>39</v>
      </c>
      <c r="P139">
        <f>HOUR(Table1[[#This Row],[Start]])</f>
        <v>17</v>
      </c>
      <c r="Q1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9" t="str">
        <f>TEXT(Table1[[#This Row],[Date]],"ddd")</f>
        <v>Fri</v>
      </c>
    </row>
    <row r="140" spans="1:18" x14ac:dyDescent="0.55000000000000004">
      <c r="A140" s="2" t="s">
        <v>24</v>
      </c>
      <c r="B140" s="2" t="str">
        <f t="shared" si="12"/>
        <v>Client 9</v>
      </c>
      <c r="C140" s="12">
        <v>41908</v>
      </c>
      <c r="D140" s="2" t="s">
        <v>299</v>
      </c>
      <c r="E140" s="2" t="s">
        <v>374</v>
      </c>
      <c r="F140" s="28">
        <f>Table1[[#This Row],[End]]-Table1[[#This Row],[Start]]</f>
        <v>1.7361111111111105E-2</v>
      </c>
      <c r="G140" s="25" t="str">
        <f t="shared" ca="1" si="13"/>
        <v>Warehouse</v>
      </c>
      <c r="H140" s="2" t="str">
        <f t="shared" ca="1" si="14"/>
        <v>E</v>
      </c>
      <c r="I140" s="2" t="str">
        <f t="shared" ca="1" si="15"/>
        <v>Interaction</v>
      </c>
      <c r="J140" s="2" t="str">
        <f t="shared" ca="1" si="16"/>
        <v>Tone of voice</v>
      </c>
      <c r="K140" s="25" t="str">
        <f t="shared" ca="1" si="17"/>
        <v>IT</v>
      </c>
      <c r="L140" t="str">
        <f>IF(OR(Table1[[#This Row],[Month2]]="Jul",Table1[[#This Row],[Month2]]="Aug",Table1[[#This Row],[Month2]]="Sep"),"Q1", IF(OR(Table1[[#This Row],[Month2]]="Oct",Table1[[#This Row],[Month2]]="Nov",Table1[[#This Row],[Month2]]="Dec"),"Q2",IF(OR(Table1[[#This Row],[Month2]]="Jan",Table1[[#This Row],[Month2]]="Feb",Table1[[#This Row],[Month2]]="Mar"),"Q3", "Q4")))</f>
        <v>Q1</v>
      </c>
      <c r="M140" t="str">
        <f>TEXT(Table1[[#This Row],[Date]],"mmm")</f>
        <v>Sep</v>
      </c>
      <c r="N140" t="str">
        <f>IF(MONTH(Table1[[#This Row],[Date]])&gt;6, YEAR(Table1[[#This Row],[Date]])&amp;"-"&amp;YEAR(Table1[[#This Row],[Date]])+1,YEAR(Table1[[#This Row],[Date]])-1&amp;"-"&amp;YEAR(Table1[[#This Row],[Date]]))</f>
        <v>2014-2015</v>
      </c>
      <c r="O140">
        <f>WEEKNUM(Table1[[#This Row],[Date]],2)</f>
        <v>39</v>
      </c>
      <c r="P140">
        <f>HOUR(Table1[[#This Row],[Start]])</f>
        <v>7</v>
      </c>
      <c r="Q1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40" t="str">
        <f>TEXT(Table1[[#This Row],[Date]],"ddd")</f>
        <v>Fri</v>
      </c>
    </row>
    <row r="141" spans="1:18" x14ac:dyDescent="0.55000000000000004">
      <c r="A141" s="2" t="s">
        <v>31</v>
      </c>
      <c r="B141" s="2" t="str">
        <f t="shared" si="12"/>
        <v>Client 10</v>
      </c>
      <c r="C141" s="12">
        <v>41908</v>
      </c>
      <c r="D141" s="2" t="s">
        <v>300</v>
      </c>
      <c r="E141" s="2" t="s">
        <v>756</v>
      </c>
      <c r="F141" s="28">
        <f>Table1[[#This Row],[End]]-Table1[[#This Row],[Start]]</f>
        <v>7.6388888888889728E-3</v>
      </c>
      <c r="G141" s="25" t="str">
        <f t="shared" ca="1" si="13"/>
        <v>Room B</v>
      </c>
      <c r="H141" s="2" t="str">
        <f t="shared" ca="1" si="14"/>
        <v>B</v>
      </c>
      <c r="I141" s="2" t="str">
        <f t="shared" ca="1" si="15"/>
        <v>Grievance</v>
      </c>
      <c r="J141" s="2" t="str">
        <f t="shared" ca="1" si="16"/>
        <v>Entry error</v>
      </c>
      <c r="K141" s="25" t="str">
        <f t="shared" ca="1" si="17"/>
        <v>IT</v>
      </c>
      <c r="L141" t="str">
        <f>IF(OR(Table1[[#This Row],[Month2]]="Jul",Table1[[#This Row],[Month2]]="Aug",Table1[[#This Row],[Month2]]="Sep"),"Q1", IF(OR(Table1[[#This Row],[Month2]]="Oct",Table1[[#This Row],[Month2]]="Nov",Table1[[#This Row],[Month2]]="Dec"),"Q2",IF(OR(Table1[[#This Row],[Month2]]="Jan",Table1[[#This Row],[Month2]]="Feb",Table1[[#This Row],[Month2]]="Mar"),"Q3", "Q4")))</f>
        <v>Q1</v>
      </c>
      <c r="M141" t="str">
        <f>TEXT(Table1[[#This Row],[Date]],"mmm")</f>
        <v>Sep</v>
      </c>
      <c r="N141" t="str">
        <f>IF(MONTH(Table1[[#This Row],[Date]])&gt;6, YEAR(Table1[[#This Row],[Date]])&amp;"-"&amp;YEAR(Table1[[#This Row],[Date]])+1,YEAR(Table1[[#This Row],[Date]])-1&amp;"-"&amp;YEAR(Table1[[#This Row],[Date]]))</f>
        <v>2014-2015</v>
      </c>
      <c r="O141">
        <f>WEEKNUM(Table1[[#This Row],[Date]],2)</f>
        <v>39</v>
      </c>
      <c r="P141">
        <f>HOUR(Table1[[#This Row],[Start]])</f>
        <v>14</v>
      </c>
      <c r="Q1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1" t="str">
        <f>TEXT(Table1[[#This Row],[Date]],"ddd")</f>
        <v>Fri</v>
      </c>
    </row>
    <row r="142" spans="1:18" x14ac:dyDescent="0.55000000000000004">
      <c r="A142" s="2" t="s">
        <v>30</v>
      </c>
      <c r="B142" s="2" t="str">
        <f t="shared" si="12"/>
        <v>Client 1</v>
      </c>
      <c r="C142" s="12">
        <v>41908</v>
      </c>
      <c r="D142" s="2" t="s">
        <v>301</v>
      </c>
      <c r="E142" s="2" t="s">
        <v>991</v>
      </c>
      <c r="F142" s="28">
        <f>Table1[[#This Row],[End]]-Table1[[#This Row],[Start]]</f>
        <v>1.8055555555555491E-2</v>
      </c>
      <c r="G142" s="25" t="str">
        <f t="shared" ca="1" si="13"/>
        <v>Room A</v>
      </c>
      <c r="H142" s="2" t="str">
        <f t="shared" ca="1" si="14"/>
        <v>B</v>
      </c>
      <c r="I142" s="2" t="str">
        <f t="shared" ca="1" si="15"/>
        <v>Interaction</v>
      </c>
      <c r="J142" s="2" t="str">
        <f t="shared" ca="1" si="16"/>
        <v>Paperwork deficiency</v>
      </c>
      <c r="K142" s="25" t="str">
        <f t="shared" ca="1" si="17"/>
        <v>Floor</v>
      </c>
      <c r="L142" t="str">
        <f>IF(OR(Table1[[#This Row],[Month2]]="Jul",Table1[[#This Row],[Month2]]="Aug",Table1[[#This Row],[Month2]]="Sep"),"Q1", IF(OR(Table1[[#This Row],[Month2]]="Oct",Table1[[#This Row],[Month2]]="Nov",Table1[[#This Row],[Month2]]="Dec"),"Q2",IF(OR(Table1[[#This Row],[Month2]]="Jan",Table1[[#This Row],[Month2]]="Feb",Table1[[#This Row],[Month2]]="Mar"),"Q3", "Q4")))</f>
        <v>Q1</v>
      </c>
      <c r="M142" t="str">
        <f>TEXT(Table1[[#This Row],[Date]],"mmm")</f>
        <v>Sep</v>
      </c>
      <c r="N142" t="str">
        <f>IF(MONTH(Table1[[#This Row],[Date]])&gt;6, YEAR(Table1[[#This Row],[Date]])&amp;"-"&amp;YEAR(Table1[[#This Row],[Date]])+1,YEAR(Table1[[#This Row],[Date]])-1&amp;"-"&amp;YEAR(Table1[[#This Row],[Date]]))</f>
        <v>2014-2015</v>
      </c>
      <c r="O142">
        <f>WEEKNUM(Table1[[#This Row],[Date]],2)</f>
        <v>39</v>
      </c>
      <c r="P142">
        <f>HOUR(Table1[[#This Row],[Start]])</f>
        <v>21</v>
      </c>
      <c r="Q1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42" t="str">
        <f>TEXT(Table1[[#This Row],[Date]],"ddd")</f>
        <v>Fri</v>
      </c>
    </row>
    <row r="143" spans="1:18" x14ac:dyDescent="0.55000000000000004">
      <c r="A143" s="2" t="s">
        <v>37</v>
      </c>
      <c r="B143" s="2" t="str">
        <f t="shared" si="12"/>
        <v>Client 2</v>
      </c>
      <c r="C143" s="12">
        <v>41908</v>
      </c>
      <c r="D143" s="2" t="s">
        <v>302</v>
      </c>
      <c r="E143" s="2" t="s">
        <v>244</v>
      </c>
      <c r="F143" s="28">
        <f>Table1[[#This Row],[End]]-Table1[[#This Row],[Start]]</f>
        <v>1.388888888888884E-3</v>
      </c>
      <c r="G143" s="25" t="str">
        <f t="shared" ca="1" si="13"/>
        <v>Room B</v>
      </c>
      <c r="H143" s="2" t="str">
        <f t="shared" ca="1" si="14"/>
        <v>B</v>
      </c>
      <c r="I143" s="2" t="str">
        <f t="shared" ca="1" si="15"/>
        <v>Accident</v>
      </c>
      <c r="J143" s="2" t="str">
        <f t="shared" ca="1" si="16"/>
        <v>Paperwork deficiency</v>
      </c>
      <c r="K143" s="25" t="str">
        <f t="shared" ca="1" si="17"/>
        <v>IT</v>
      </c>
      <c r="L143" t="str">
        <f>IF(OR(Table1[[#This Row],[Month2]]="Jul",Table1[[#This Row],[Month2]]="Aug",Table1[[#This Row],[Month2]]="Sep"),"Q1", IF(OR(Table1[[#This Row],[Month2]]="Oct",Table1[[#This Row],[Month2]]="Nov",Table1[[#This Row],[Month2]]="Dec"),"Q2",IF(OR(Table1[[#This Row],[Month2]]="Jan",Table1[[#This Row],[Month2]]="Feb",Table1[[#This Row],[Month2]]="Mar"),"Q3", "Q4")))</f>
        <v>Q1</v>
      </c>
      <c r="M143" t="str">
        <f>TEXT(Table1[[#This Row],[Date]],"mmm")</f>
        <v>Sep</v>
      </c>
      <c r="N143" t="str">
        <f>IF(MONTH(Table1[[#This Row],[Date]])&gt;6, YEAR(Table1[[#This Row],[Date]])&amp;"-"&amp;YEAR(Table1[[#This Row],[Date]])+1,YEAR(Table1[[#This Row],[Date]])-1&amp;"-"&amp;YEAR(Table1[[#This Row],[Date]]))</f>
        <v>2014-2015</v>
      </c>
      <c r="O143">
        <f>WEEKNUM(Table1[[#This Row],[Date]],2)</f>
        <v>39</v>
      </c>
      <c r="P143">
        <f>HOUR(Table1[[#This Row],[Start]])</f>
        <v>19</v>
      </c>
      <c r="Q1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3" t="str">
        <f>TEXT(Table1[[#This Row],[Date]],"ddd")</f>
        <v>Fri</v>
      </c>
    </row>
    <row r="144" spans="1:18" x14ac:dyDescent="0.55000000000000004">
      <c r="A144" s="2" t="s">
        <v>21</v>
      </c>
      <c r="B144" s="2" t="str">
        <f t="shared" si="12"/>
        <v>Client 3</v>
      </c>
      <c r="C144" s="12">
        <v>41911</v>
      </c>
      <c r="D144" s="2" t="s">
        <v>303</v>
      </c>
      <c r="E144" s="2" t="s">
        <v>822</v>
      </c>
      <c r="F144" s="28">
        <f>Table1[[#This Row],[End]]-Table1[[#This Row],[Start]]</f>
        <v>1.1805555555555625E-2</v>
      </c>
      <c r="G144" s="25" t="str">
        <f t="shared" ca="1" si="13"/>
        <v>Office</v>
      </c>
      <c r="H144" s="2" t="str">
        <f t="shared" ca="1" si="14"/>
        <v>E</v>
      </c>
      <c r="I144" s="2" t="str">
        <f t="shared" ca="1" si="15"/>
        <v>Accident</v>
      </c>
      <c r="J144" s="2" t="str">
        <f t="shared" ca="1" si="16"/>
        <v>Mechanical failure</v>
      </c>
      <c r="K144" s="25" t="str">
        <f t="shared" ca="1" si="17"/>
        <v>Admin</v>
      </c>
      <c r="L144" t="str">
        <f>IF(OR(Table1[[#This Row],[Month2]]="Jul",Table1[[#This Row],[Month2]]="Aug",Table1[[#This Row],[Month2]]="Sep"),"Q1", IF(OR(Table1[[#This Row],[Month2]]="Oct",Table1[[#This Row],[Month2]]="Nov",Table1[[#This Row],[Month2]]="Dec"),"Q2",IF(OR(Table1[[#This Row],[Month2]]="Jan",Table1[[#This Row],[Month2]]="Feb",Table1[[#This Row],[Month2]]="Mar"),"Q3", "Q4")))</f>
        <v>Q1</v>
      </c>
      <c r="M144" t="str">
        <f>TEXT(Table1[[#This Row],[Date]],"mmm")</f>
        <v>Sep</v>
      </c>
      <c r="N144" t="str">
        <f>IF(MONTH(Table1[[#This Row],[Date]])&gt;6, YEAR(Table1[[#This Row],[Date]])&amp;"-"&amp;YEAR(Table1[[#This Row],[Date]])+1,YEAR(Table1[[#This Row],[Date]])-1&amp;"-"&amp;YEAR(Table1[[#This Row],[Date]]))</f>
        <v>2014-2015</v>
      </c>
      <c r="O144">
        <f>WEEKNUM(Table1[[#This Row],[Date]],2)</f>
        <v>40</v>
      </c>
      <c r="P144">
        <f>HOUR(Table1[[#This Row],[Start]])</f>
        <v>18</v>
      </c>
      <c r="Q1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4" t="str">
        <f>TEXT(Table1[[#This Row],[Date]],"ddd")</f>
        <v>Mon</v>
      </c>
    </row>
    <row r="145" spans="1:18" x14ac:dyDescent="0.55000000000000004">
      <c r="A145" s="2" t="s">
        <v>37</v>
      </c>
      <c r="B145" s="2" t="str">
        <f t="shared" si="12"/>
        <v>Client 4</v>
      </c>
      <c r="C145" s="12">
        <v>41913</v>
      </c>
      <c r="D145" s="2" t="s">
        <v>170</v>
      </c>
      <c r="E145" s="2" t="s">
        <v>992</v>
      </c>
      <c r="F145" s="28">
        <f>Table1[[#This Row],[End]]-Table1[[#This Row],[Start]]</f>
        <v>4.1666666666666519E-3</v>
      </c>
      <c r="G145" s="25" t="str">
        <f t="shared" ca="1" si="13"/>
        <v>Office</v>
      </c>
      <c r="H145" s="2" t="str">
        <f t="shared" ca="1" si="14"/>
        <v>G</v>
      </c>
      <c r="I145" s="2" t="str">
        <f t="shared" ca="1" si="15"/>
        <v>Grievance</v>
      </c>
      <c r="J145" s="2" t="str">
        <f t="shared" ca="1" si="16"/>
        <v>Paperwork deficiency</v>
      </c>
      <c r="K145" s="25" t="str">
        <f t="shared" ca="1" si="17"/>
        <v>Admin</v>
      </c>
      <c r="L145" t="str">
        <f>IF(OR(Table1[[#This Row],[Month2]]="Jul",Table1[[#This Row],[Month2]]="Aug",Table1[[#This Row],[Month2]]="Sep"),"Q1", IF(OR(Table1[[#This Row],[Month2]]="Oct",Table1[[#This Row],[Month2]]="Nov",Table1[[#This Row],[Month2]]="Dec"),"Q2",IF(OR(Table1[[#This Row],[Month2]]="Jan",Table1[[#This Row],[Month2]]="Feb",Table1[[#This Row],[Month2]]="Mar"),"Q3", "Q4")))</f>
        <v>Q2</v>
      </c>
      <c r="M145" t="str">
        <f>TEXT(Table1[[#This Row],[Date]],"mmm")</f>
        <v>Oct</v>
      </c>
      <c r="N145" t="str">
        <f>IF(MONTH(Table1[[#This Row],[Date]])&gt;6, YEAR(Table1[[#This Row],[Date]])&amp;"-"&amp;YEAR(Table1[[#This Row],[Date]])+1,YEAR(Table1[[#This Row],[Date]])-1&amp;"-"&amp;YEAR(Table1[[#This Row],[Date]]))</f>
        <v>2014-2015</v>
      </c>
      <c r="O145">
        <f>WEEKNUM(Table1[[#This Row],[Date]],2)</f>
        <v>40</v>
      </c>
      <c r="P145">
        <f>HOUR(Table1[[#This Row],[Start]])</f>
        <v>12</v>
      </c>
      <c r="Q1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45" t="str">
        <f>TEXT(Table1[[#This Row],[Date]],"ddd")</f>
        <v>Wed</v>
      </c>
    </row>
    <row r="146" spans="1:18" x14ac:dyDescent="0.55000000000000004">
      <c r="A146" s="2" t="s">
        <v>35</v>
      </c>
      <c r="B146" s="2" t="str">
        <f t="shared" si="12"/>
        <v>Client 5</v>
      </c>
      <c r="C146" s="12">
        <v>41913</v>
      </c>
      <c r="D146" s="2" t="s">
        <v>304</v>
      </c>
      <c r="E146" s="2" t="s">
        <v>219</v>
      </c>
      <c r="F146" s="28">
        <f>Table1[[#This Row],[End]]-Table1[[#This Row],[Start]]</f>
        <v>2.5694444444444353E-2</v>
      </c>
      <c r="G146" s="25" t="str">
        <f t="shared" ca="1" si="13"/>
        <v>Lab</v>
      </c>
      <c r="H146" s="2" t="str">
        <f t="shared" ca="1" si="14"/>
        <v>F</v>
      </c>
      <c r="I146" s="2" t="str">
        <f t="shared" ca="1" si="15"/>
        <v>Interaction</v>
      </c>
      <c r="J146" s="2" t="str">
        <f t="shared" ca="1" si="16"/>
        <v>Mechanical failure</v>
      </c>
      <c r="K146" s="25" t="str">
        <f t="shared" ca="1" si="17"/>
        <v>IT</v>
      </c>
      <c r="L146" t="str">
        <f>IF(OR(Table1[[#This Row],[Month2]]="Jul",Table1[[#This Row],[Month2]]="Aug",Table1[[#This Row],[Month2]]="Sep"),"Q1", IF(OR(Table1[[#This Row],[Month2]]="Oct",Table1[[#This Row],[Month2]]="Nov",Table1[[#This Row],[Month2]]="Dec"),"Q2",IF(OR(Table1[[#This Row],[Month2]]="Jan",Table1[[#This Row],[Month2]]="Feb",Table1[[#This Row],[Month2]]="Mar"),"Q3", "Q4")))</f>
        <v>Q2</v>
      </c>
      <c r="M146" t="str">
        <f>TEXT(Table1[[#This Row],[Date]],"mmm")</f>
        <v>Oct</v>
      </c>
      <c r="N146" t="str">
        <f>IF(MONTH(Table1[[#This Row],[Date]])&gt;6, YEAR(Table1[[#This Row],[Date]])&amp;"-"&amp;YEAR(Table1[[#This Row],[Date]])+1,YEAR(Table1[[#This Row],[Date]])-1&amp;"-"&amp;YEAR(Table1[[#This Row],[Date]]))</f>
        <v>2014-2015</v>
      </c>
      <c r="O146">
        <f>WEEKNUM(Table1[[#This Row],[Date]],2)</f>
        <v>40</v>
      </c>
      <c r="P146">
        <f>HOUR(Table1[[#This Row],[Start]])</f>
        <v>16</v>
      </c>
      <c r="Q1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46" t="str">
        <f>TEXT(Table1[[#This Row],[Date]],"ddd")</f>
        <v>Wed</v>
      </c>
    </row>
    <row r="147" spans="1:18" x14ac:dyDescent="0.55000000000000004">
      <c r="A147" s="2" t="s">
        <v>21</v>
      </c>
      <c r="B147" s="2" t="str">
        <f t="shared" si="12"/>
        <v>Client 6</v>
      </c>
      <c r="C147" s="12">
        <v>41914</v>
      </c>
      <c r="D147" s="2" t="s">
        <v>305</v>
      </c>
      <c r="E147" s="2" t="s">
        <v>464</v>
      </c>
      <c r="F147" s="28">
        <f>Table1[[#This Row],[End]]-Table1[[#This Row],[Start]]</f>
        <v>2.7777777777777679E-3</v>
      </c>
      <c r="G147" s="25" t="str">
        <f t="shared" ca="1" si="13"/>
        <v>Lab</v>
      </c>
      <c r="H147" s="2" t="str">
        <f t="shared" ca="1" si="14"/>
        <v>C</v>
      </c>
      <c r="I147" s="2" t="str">
        <f t="shared" ca="1" si="15"/>
        <v>Accident</v>
      </c>
      <c r="J147" s="2" t="str">
        <f t="shared" ca="1" si="16"/>
        <v>Tone of voice</v>
      </c>
      <c r="K147" s="25" t="str">
        <f t="shared" ca="1" si="17"/>
        <v>Admin</v>
      </c>
      <c r="L147" t="str">
        <f>IF(OR(Table1[[#This Row],[Month2]]="Jul",Table1[[#This Row],[Month2]]="Aug",Table1[[#This Row],[Month2]]="Sep"),"Q1", IF(OR(Table1[[#This Row],[Month2]]="Oct",Table1[[#This Row],[Month2]]="Nov",Table1[[#This Row],[Month2]]="Dec"),"Q2",IF(OR(Table1[[#This Row],[Month2]]="Jan",Table1[[#This Row],[Month2]]="Feb",Table1[[#This Row],[Month2]]="Mar"),"Q3", "Q4")))</f>
        <v>Q2</v>
      </c>
      <c r="M147" t="str">
        <f>TEXT(Table1[[#This Row],[Date]],"mmm")</f>
        <v>Oct</v>
      </c>
      <c r="N147" t="str">
        <f>IF(MONTH(Table1[[#This Row],[Date]])&gt;6, YEAR(Table1[[#This Row],[Date]])&amp;"-"&amp;YEAR(Table1[[#This Row],[Date]])+1,YEAR(Table1[[#This Row],[Date]])-1&amp;"-"&amp;YEAR(Table1[[#This Row],[Date]]))</f>
        <v>2014-2015</v>
      </c>
      <c r="O147">
        <f>WEEKNUM(Table1[[#This Row],[Date]],2)</f>
        <v>40</v>
      </c>
      <c r="P147">
        <f>HOUR(Table1[[#This Row],[Start]])</f>
        <v>17</v>
      </c>
      <c r="Q1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7" t="str">
        <f>TEXT(Table1[[#This Row],[Date]],"ddd")</f>
        <v>Thu</v>
      </c>
    </row>
    <row r="148" spans="1:18" x14ac:dyDescent="0.55000000000000004">
      <c r="A148" s="2" t="s">
        <v>19</v>
      </c>
      <c r="B148" s="2" t="str">
        <f t="shared" si="12"/>
        <v>Client 7</v>
      </c>
      <c r="C148" s="12">
        <v>41915</v>
      </c>
      <c r="D148" s="2" t="s">
        <v>306</v>
      </c>
      <c r="E148" s="2" t="s">
        <v>731</v>
      </c>
      <c r="F148" s="28">
        <f>Table1[[#This Row],[End]]-Table1[[#This Row],[Start]]</f>
        <v>1.9444444444444375E-2</v>
      </c>
      <c r="G148" s="25" t="str">
        <f t="shared" ca="1" si="13"/>
        <v>Room A</v>
      </c>
      <c r="H148" s="2" t="str">
        <f t="shared" ca="1" si="14"/>
        <v>B</v>
      </c>
      <c r="I148" s="2" t="str">
        <f t="shared" ca="1" si="15"/>
        <v>Grievance</v>
      </c>
      <c r="J148" s="2" t="str">
        <f t="shared" ca="1" si="16"/>
        <v>Paperwork deficiency</v>
      </c>
      <c r="K148" s="25" t="str">
        <f t="shared" ca="1" si="17"/>
        <v>Shipping</v>
      </c>
      <c r="L148" t="str">
        <f>IF(OR(Table1[[#This Row],[Month2]]="Jul",Table1[[#This Row],[Month2]]="Aug",Table1[[#This Row],[Month2]]="Sep"),"Q1", IF(OR(Table1[[#This Row],[Month2]]="Oct",Table1[[#This Row],[Month2]]="Nov",Table1[[#This Row],[Month2]]="Dec"),"Q2",IF(OR(Table1[[#This Row],[Month2]]="Jan",Table1[[#This Row],[Month2]]="Feb",Table1[[#This Row],[Month2]]="Mar"),"Q3", "Q4")))</f>
        <v>Q2</v>
      </c>
      <c r="M148" t="str">
        <f>TEXT(Table1[[#This Row],[Date]],"mmm")</f>
        <v>Oct</v>
      </c>
      <c r="N148" t="str">
        <f>IF(MONTH(Table1[[#This Row],[Date]])&gt;6, YEAR(Table1[[#This Row],[Date]])&amp;"-"&amp;YEAR(Table1[[#This Row],[Date]])+1,YEAR(Table1[[#This Row],[Date]])-1&amp;"-"&amp;YEAR(Table1[[#This Row],[Date]]))</f>
        <v>2014-2015</v>
      </c>
      <c r="O148">
        <f>WEEKNUM(Table1[[#This Row],[Date]],2)</f>
        <v>40</v>
      </c>
      <c r="P148">
        <f>HOUR(Table1[[#This Row],[Start]])</f>
        <v>18</v>
      </c>
      <c r="Q1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8" t="str">
        <f>TEXT(Table1[[#This Row],[Date]],"ddd")</f>
        <v>Fri</v>
      </c>
    </row>
    <row r="149" spans="1:18" x14ac:dyDescent="0.55000000000000004">
      <c r="A149" s="2" t="s">
        <v>37</v>
      </c>
      <c r="B149" s="2" t="str">
        <f t="shared" si="12"/>
        <v>Client 8</v>
      </c>
      <c r="C149" s="12">
        <v>41915</v>
      </c>
      <c r="D149" s="2" t="s">
        <v>307</v>
      </c>
      <c r="E149" s="2" t="s">
        <v>689</v>
      </c>
      <c r="F149" s="28">
        <f>Table1[[#This Row],[End]]-Table1[[#This Row],[Start]]</f>
        <v>4.8611111111111494E-3</v>
      </c>
      <c r="G149" s="25" t="str">
        <f t="shared" ca="1" si="13"/>
        <v>Office</v>
      </c>
      <c r="H149" s="2" t="str">
        <f t="shared" ca="1" si="14"/>
        <v>F</v>
      </c>
      <c r="I149" s="2" t="str">
        <f t="shared" ca="1" si="15"/>
        <v>Mistake</v>
      </c>
      <c r="J149" s="2" t="str">
        <f t="shared" ca="1" si="16"/>
        <v>Entry error</v>
      </c>
      <c r="K149" s="25" t="str">
        <f t="shared" ca="1" si="17"/>
        <v>Widgets</v>
      </c>
      <c r="L149" t="str">
        <f>IF(OR(Table1[[#This Row],[Month2]]="Jul",Table1[[#This Row],[Month2]]="Aug",Table1[[#This Row],[Month2]]="Sep"),"Q1", IF(OR(Table1[[#This Row],[Month2]]="Oct",Table1[[#This Row],[Month2]]="Nov",Table1[[#This Row],[Month2]]="Dec"),"Q2",IF(OR(Table1[[#This Row],[Month2]]="Jan",Table1[[#This Row],[Month2]]="Feb",Table1[[#This Row],[Month2]]="Mar"),"Q3", "Q4")))</f>
        <v>Q2</v>
      </c>
      <c r="M149" t="str">
        <f>TEXT(Table1[[#This Row],[Date]],"mmm")</f>
        <v>Oct</v>
      </c>
      <c r="N149" t="str">
        <f>IF(MONTH(Table1[[#This Row],[Date]])&gt;6, YEAR(Table1[[#This Row],[Date]])&amp;"-"&amp;YEAR(Table1[[#This Row],[Date]])+1,YEAR(Table1[[#This Row],[Date]])-1&amp;"-"&amp;YEAR(Table1[[#This Row],[Date]]))</f>
        <v>2014-2015</v>
      </c>
      <c r="O149">
        <f>WEEKNUM(Table1[[#This Row],[Date]],2)</f>
        <v>40</v>
      </c>
      <c r="P149">
        <f>HOUR(Table1[[#This Row],[Start]])</f>
        <v>10</v>
      </c>
      <c r="Q1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49" t="str">
        <f>TEXT(Table1[[#This Row],[Date]],"ddd")</f>
        <v>Fri</v>
      </c>
    </row>
    <row r="150" spans="1:18" x14ac:dyDescent="0.55000000000000004">
      <c r="A150" s="2" t="s">
        <v>37</v>
      </c>
      <c r="B150" s="2" t="str">
        <f t="shared" si="12"/>
        <v>Client 9</v>
      </c>
      <c r="C150" s="12">
        <v>41915</v>
      </c>
      <c r="D150" s="2" t="s">
        <v>186</v>
      </c>
      <c r="E150" s="2" t="s">
        <v>303</v>
      </c>
      <c r="F150" s="28">
        <f>Table1[[#This Row],[End]]-Table1[[#This Row],[Start]]</f>
        <v>6.2499999999999778E-3</v>
      </c>
      <c r="G150" s="25" t="str">
        <f t="shared" ca="1" si="13"/>
        <v>Lab</v>
      </c>
      <c r="H150" s="2" t="str">
        <f t="shared" ca="1" si="14"/>
        <v>E</v>
      </c>
      <c r="I150" s="2" t="str">
        <f t="shared" ca="1" si="15"/>
        <v>Grievance</v>
      </c>
      <c r="J150" s="2" t="str">
        <f t="shared" ca="1" si="16"/>
        <v>Tone of voice</v>
      </c>
      <c r="K150" s="25" t="str">
        <f t="shared" ca="1" si="17"/>
        <v>Shipping</v>
      </c>
      <c r="L150" t="str">
        <f>IF(OR(Table1[[#This Row],[Month2]]="Jul",Table1[[#This Row],[Month2]]="Aug",Table1[[#This Row],[Month2]]="Sep"),"Q1", IF(OR(Table1[[#This Row],[Month2]]="Oct",Table1[[#This Row],[Month2]]="Nov",Table1[[#This Row],[Month2]]="Dec"),"Q2",IF(OR(Table1[[#This Row],[Month2]]="Jan",Table1[[#This Row],[Month2]]="Feb",Table1[[#This Row],[Month2]]="Mar"),"Q3", "Q4")))</f>
        <v>Q2</v>
      </c>
      <c r="M150" t="str">
        <f>TEXT(Table1[[#This Row],[Date]],"mmm")</f>
        <v>Oct</v>
      </c>
      <c r="N150" t="str">
        <f>IF(MONTH(Table1[[#This Row],[Date]])&gt;6, YEAR(Table1[[#This Row],[Date]])&amp;"-"&amp;YEAR(Table1[[#This Row],[Date]])+1,YEAR(Table1[[#This Row],[Date]])-1&amp;"-"&amp;YEAR(Table1[[#This Row],[Date]]))</f>
        <v>2014-2015</v>
      </c>
      <c r="O150">
        <f>WEEKNUM(Table1[[#This Row],[Date]],2)</f>
        <v>40</v>
      </c>
      <c r="P150">
        <f>HOUR(Table1[[#This Row],[Start]])</f>
        <v>18</v>
      </c>
      <c r="Q1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0" t="str">
        <f>TEXT(Table1[[#This Row],[Date]],"ddd")</f>
        <v>Fri</v>
      </c>
    </row>
    <row r="151" spans="1:18" x14ac:dyDescent="0.55000000000000004">
      <c r="A151" s="2" t="s">
        <v>36</v>
      </c>
      <c r="B151" s="2" t="str">
        <f t="shared" si="12"/>
        <v>Client 10</v>
      </c>
      <c r="C151" s="12">
        <v>41916</v>
      </c>
      <c r="D151" s="2" t="s">
        <v>183</v>
      </c>
      <c r="E151" s="2" t="s">
        <v>594</v>
      </c>
      <c r="F151" s="28">
        <f>Table1[[#This Row],[End]]-Table1[[#This Row],[Start]]</f>
        <v>1.4583333333333171E-2</v>
      </c>
      <c r="G151" s="25" t="str">
        <f t="shared" ca="1" si="13"/>
        <v>Office</v>
      </c>
      <c r="H151" s="2" t="str">
        <f t="shared" ca="1" si="14"/>
        <v>E</v>
      </c>
      <c r="I151" s="2" t="str">
        <f t="shared" ca="1" si="15"/>
        <v>Interaction</v>
      </c>
      <c r="J151" s="2" t="str">
        <f t="shared" ca="1" si="16"/>
        <v>Entry error</v>
      </c>
      <c r="K151" s="25" t="str">
        <f t="shared" ca="1" si="17"/>
        <v>Admin</v>
      </c>
      <c r="L151" t="str">
        <f>IF(OR(Table1[[#This Row],[Month2]]="Jul",Table1[[#This Row],[Month2]]="Aug",Table1[[#This Row],[Month2]]="Sep"),"Q1", IF(OR(Table1[[#This Row],[Month2]]="Oct",Table1[[#This Row],[Month2]]="Nov",Table1[[#This Row],[Month2]]="Dec"),"Q2",IF(OR(Table1[[#This Row],[Month2]]="Jan",Table1[[#This Row],[Month2]]="Feb",Table1[[#This Row],[Month2]]="Mar"),"Q3", "Q4")))</f>
        <v>Q2</v>
      </c>
      <c r="M151" t="str">
        <f>TEXT(Table1[[#This Row],[Date]],"mmm")</f>
        <v>Oct</v>
      </c>
      <c r="N151" t="str">
        <f>IF(MONTH(Table1[[#This Row],[Date]])&gt;6, YEAR(Table1[[#This Row],[Date]])&amp;"-"&amp;YEAR(Table1[[#This Row],[Date]])+1,YEAR(Table1[[#This Row],[Date]])-1&amp;"-"&amp;YEAR(Table1[[#This Row],[Date]]))</f>
        <v>2014-2015</v>
      </c>
      <c r="O151">
        <f>WEEKNUM(Table1[[#This Row],[Date]],2)</f>
        <v>40</v>
      </c>
      <c r="P151">
        <f>HOUR(Table1[[#This Row],[Start]])</f>
        <v>19</v>
      </c>
      <c r="Q1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51" t="str">
        <f>TEXT(Table1[[#This Row],[Date]],"ddd")</f>
        <v>Sat</v>
      </c>
    </row>
    <row r="152" spans="1:18" x14ac:dyDescent="0.55000000000000004">
      <c r="A152" s="2" t="s">
        <v>23</v>
      </c>
      <c r="B152" s="2" t="str">
        <f t="shared" si="12"/>
        <v>Client 1</v>
      </c>
      <c r="C152" s="12">
        <v>41917</v>
      </c>
      <c r="D152" s="2" t="s">
        <v>308</v>
      </c>
      <c r="E152" s="2" t="s">
        <v>993</v>
      </c>
      <c r="F152" s="28">
        <f>Table1[[#This Row],[End]]-Table1[[#This Row],[Start]]</f>
        <v>2.8472222222222232E-2</v>
      </c>
      <c r="G152" s="25" t="str">
        <f t="shared" ca="1" si="13"/>
        <v>Room A</v>
      </c>
      <c r="H152" s="25" t="str">
        <f t="shared" ca="1" si="14"/>
        <v>F</v>
      </c>
      <c r="I152" s="2" t="str">
        <f t="shared" ca="1" si="15"/>
        <v>Grievance</v>
      </c>
      <c r="J152" s="2" t="str">
        <f t="shared" ca="1" si="16"/>
        <v>Paperwork deficiency</v>
      </c>
      <c r="K152" s="25" t="str">
        <f t="shared" ca="1" si="17"/>
        <v>Finance</v>
      </c>
      <c r="L152" t="str">
        <f>IF(OR(Table1[[#This Row],[Month2]]="Jul",Table1[[#This Row],[Month2]]="Aug",Table1[[#This Row],[Month2]]="Sep"),"Q1", IF(OR(Table1[[#This Row],[Month2]]="Oct",Table1[[#This Row],[Month2]]="Nov",Table1[[#This Row],[Month2]]="Dec"),"Q2",IF(OR(Table1[[#This Row],[Month2]]="Jan",Table1[[#This Row],[Month2]]="Feb",Table1[[#This Row],[Month2]]="Mar"),"Q3", "Q4")))</f>
        <v>Q2</v>
      </c>
      <c r="M152" t="str">
        <f>TEXT(Table1[[#This Row],[Date]],"mmm")</f>
        <v>Oct</v>
      </c>
      <c r="N152" t="str">
        <f>IF(MONTH(Table1[[#This Row],[Date]])&gt;6, YEAR(Table1[[#This Row],[Date]])&amp;"-"&amp;YEAR(Table1[[#This Row],[Date]])+1,YEAR(Table1[[#This Row],[Date]])-1&amp;"-"&amp;YEAR(Table1[[#This Row],[Date]]))</f>
        <v>2014-2015</v>
      </c>
      <c r="O152">
        <f>WEEKNUM(Table1[[#This Row],[Date]],2)</f>
        <v>40</v>
      </c>
      <c r="P152">
        <f>HOUR(Table1[[#This Row],[Start]])</f>
        <v>21</v>
      </c>
      <c r="Q1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52" t="str">
        <f>TEXT(Table1[[#This Row],[Date]],"ddd")</f>
        <v>Sun</v>
      </c>
    </row>
    <row r="153" spans="1:18" x14ac:dyDescent="0.55000000000000004">
      <c r="A153" s="2" t="s">
        <v>36</v>
      </c>
      <c r="B153" s="2" t="str">
        <f t="shared" si="12"/>
        <v>Client 2</v>
      </c>
      <c r="C153" s="12">
        <v>41917</v>
      </c>
      <c r="D153" s="2" t="s">
        <v>180</v>
      </c>
      <c r="E153" s="2" t="s">
        <v>576</v>
      </c>
      <c r="F153" s="28">
        <f>Table1[[#This Row],[End]]-Table1[[#This Row],[Start]]</f>
        <v>1.0416666666666685E-2</v>
      </c>
      <c r="G153" s="25" t="str">
        <f t="shared" ca="1" si="13"/>
        <v>Office</v>
      </c>
      <c r="H153" s="2" t="str">
        <f t="shared" ca="1" si="14"/>
        <v>F</v>
      </c>
      <c r="I153" s="2" t="str">
        <f t="shared" ca="1" si="15"/>
        <v>Grievance</v>
      </c>
      <c r="J153" s="2" t="str">
        <f t="shared" ca="1" si="16"/>
        <v>Tone of voice</v>
      </c>
      <c r="K153" s="25" t="str">
        <f t="shared" ca="1" si="17"/>
        <v>Finance</v>
      </c>
      <c r="L153" t="str">
        <f>IF(OR(Table1[[#This Row],[Month2]]="Jul",Table1[[#This Row],[Month2]]="Aug",Table1[[#This Row],[Month2]]="Sep"),"Q1", IF(OR(Table1[[#This Row],[Month2]]="Oct",Table1[[#This Row],[Month2]]="Nov",Table1[[#This Row],[Month2]]="Dec"),"Q2",IF(OR(Table1[[#This Row],[Month2]]="Jan",Table1[[#This Row],[Month2]]="Feb",Table1[[#This Row],[Month2]]="Mar"),"Q3", "Q4")))</f>
        <v>Q2</v>
      </c>
      <c r="M153" t="str">
        <f>TEXT(Table1[[#This Row],[Date]],"mmm")</f>
        <v>Oct</v>
      </c>
      <c r="N153" t="str">
        <f>IF(MONTH(Table1[[#This Row],[Date]])&gt;6, YEAR(Table1[[#This Row],[Date]])&amp;"-"&amp;YEAR(Table1[[#This Row],[Date]])+1,YEAR(Table1[[#This Row],[Date]])-1&amp;"-"&amp;YEAR(Table1[[#This Row],[Date]]))</f>
        <v>2014-2015</v>
      </c>
      <c r="O153">
        <f>WEEKNUM(Table1[[#This Row],[Date]],2)</f>
        <v>40</v>
      </c>
      <c r="P153">
        <f>HOUR(Table1[[#This Row],[Start]])</f>
        <v>8</v>
      </c>
      <c r="Q1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53" t="str">
        <f>TEXT(Table1[[#This Row],[Date]],"ddd")</f>
        <v>Sun</v>
      </c>
    </row>
    <row r="154" spans="1:18" x14ac:dyDescent="0.55000000000000004">
      <c r="A154" s="2" t="s">
        <v>23</v>
      </c>
      <c r="B154" s="2" t="str">
        <f t="shared" si="12"/>
        <v>Client 3</v>
      </c>
      <c r="C154" s="12">
        <v>41918</v>
      </c>
      <c r="D154" s="2" t="s">
        <v>309</v>
      </c>
      <c r="E154" s="2" t="s">
        <v>214</v>
      </c>
      <c r="F154" s="28">
        <f>Table1[[#This Row],[End]]-Table1[[#This Row],[Start]]</f>
        <v>1.6666666666666607E-2</v>
      </c>
      <c r="G154" s="25" t="str">
        <f t="shared" ca="1" si="13"/>
        <v>Lab</v>
      </c>
      <c r="H154" s="2" t="str">
        <f t="shared" ca="1" si="14"/>
        <v>B</v>
      </c>
      <c r="I154" s="2" t="str">
        <f t="shared" ca="1" si="15"/>
        <v>Accident</v>
      </c>
      <c r="J154" s="2" t="str">
        <f t="shared" ca="1" si="16"/>
        <v>Paperwork deficiency</v>
      </c>
      <c r="K154" s="25" t="str">
        <f t="shared" ca="1" si="17"/>
        <v>IT</v>
      </c>
      <c r="L154" t="str">
        <f>IF(OR(Table1[[#This Row],[Month2]]="Jul",Table1[[#This Row],[Month2]]="Aug",Table1[[#This Row],[Month2]]="Sep"),"Q1", IF(OR(Table1[[#This Row],[Month2]]="Oct",Table1[[#This Row],[Month2]]="Nov",Table1[[#This Row],[Month2]]="Dec"),"Q2",IF(OR(Table1[[#This Row],[Month2]]="Jan",Table1[[#This Row],[Month2]]="Feb",Table1[[#This Row],[Month2]]="Mar"),"Q3", "Q4")))</f>
        <v>Q2</v>
      </c>
      <c r="M154" t="str">
        <f>TEXT(Table1[[#This Row],[Date]],"mmm")</f>
        <v>Oct</v>
      </c>
      <c r="N154" t="str">
        <f>IF(MONTH(Table1[[#This Row],[Date]])&gt;6, YEAR(Table1[[#This Row],[Date]])&amp;"-"&amp;YEAR(Table1[[#This Row],[Date]])+1,YEAR(Table1[[#This Row],[Date]])-1&amp;"-"&amp;YEAR(Table1[[#This Row],[Date]]))</f>
        <v>2014-2015</v>
      </c>
      <c r="O154">
        <f>WEEKNUM(Table1[[#This Row],[Date]],2)</f>
        <v>41</v>
      </c>
      <c r="P154">
        <f>HOUR(Table1[[#This Row],[Start]])</f>
        <v>17</v>
      </c>
      <c r="Q1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4" t="str">
        <f>TEXT(Table1[[#This Row],[Date]],"ddd")</f>
        <v>Mon</v>
      </c>
    </row>
    <row r="155" spans="1:18" x14ac:dyDescent="0.55000000000000004">
      <c r="A155" s="2" t="s">
        <v>24</v>
      </c>
      <c r="B155" s="2" t="str">
        <f t="shared" si="12"/>
        <v>Client 4</v>
      </c>
      <c r="C155" s="12">
        <v>41918</v>
      </c>
      <c r="D155" s="2" t="s">
        <v>310</v>
      </c>
      <c r="E155" s="2" t="s">
        <v>505</v>
      </c>
      <c r="F155" s="28">
        <f>Table1[[#This Row],[End]]-Table1[[#This Row],[Start]]</f>
        <v>1.1111111111111183E-2</v>
      </c>
      <c r="G155" s="25" t="str">
        <f t="shared" ca="1" si="13"/>
        <v>Room A</v>
      </c>
      <c r="H155" s="2" t="str">
        <f t="shared" ca="1" si="14"/>
        <v>B</v>
      </c>
      <c r="I155" s="2" t="str">
        <f t="shared" ca="1" si="15"/>
        <v>Grievance</v>
      </c>
      <c r="J155" s="2" t="str">
        <f t="shared" ca="1" si="16"/>
        <v>Misconduct</v>
      </c>
      <c r="K155" s="25" t="str">
        <f t="shared" ca="1" si="17"/>
        <v>Floor</v>
      </c>
      <c r="L155" t="str">
        <f>IF(OR(Table1[[#This Row],[Month2]]="Jul",Table1[[#This Row],[Month2]]="Aug",Table1[[#This Row],[Month2]]="Sep"),"Q1", IF(OR(Table1[[#This Row],[Month2]]="Oct",Table1[[#This Row],[Month2]]="Nov",Table1[[#This Row],[Month2]]="Dec"),"Q2",IF(OR(Table1[[#This Row],[Month2]]="Jan",Table1[[#This Row],[Month2]]="Feb",Table1[[#This Row],[Month2]]="Mar"),"Q3", "Q4")))</f>
        <v>Q2</v>
      </c>
      <c r="M155" t="str">
        <f>TEXT(Table1[[#This Row],[Date]],"mmm")</f>
        <v>Oct</v>
      </c>
      <c r="N155" t="str">
        <f>IF(MONTH(Table1[[#This Row],[Date]])&gt;6, YEAR(Table1[[#This Row],[Date]])&amp;"-"&amp;YEAR(Table1[[#This Row],[Date]])+1,YEAR(Table1[[#This Row],[Date]])-1&amp;"-"&amp;YEAR(Table1[[#This Row],[Date]]))</f>
        <v>2014-2015</v>
      </c>
      <c r="O155">
        <f>WEEKNUM(Table1[[#This Row],[Date]],2)</f>
        <v>41</v>
      </c>
      <c r="P155">
        <f>HOUR(Table1[[#This Row],[Start]])</f>
        <v>13</v>
      </c>
      <c r="Q1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5" t="str">
        <f>TEXT(Table1[[#This Row],[Date]],"ddd")</f>
        <v>Mon</v>
      </c>
    </row>
    <row r="156" spans="1:18" x14ac:dyDescent="0.55000000000000004">
      <c r="A156" s="2" t="s">
        <v>30</v>
      </c>
      <c r="B156" s="2" t="str">
        <f t="shared" si="12"/>
        <v>Client 5</v>
      </c>
      <c r="C156" s="12">
        <v>41918</v>
      </c>
      <c r="D156" s="2" t="s">
        <v>311</v>
      </c>
      <c r="E156" s="2" t="s">
        <v>530</v>
      </c>
      <c r="F156" s="28">
        <f>Table1[[#This Row],[End]]-Table1[[#This Row],[Start]]</f>
        <v>1.2500000000000067E-2</v>
      </c>
      <c r="G156" s="25" t="str">
        <f t="shared" ca="1" si="13"/>
        <v>Room A</v>
      </c>
      <c r="H156" s="2" t="str">
        <f t="shared" ca="1" si="14"/>
        <v>F</v>
      </c>
      <c r="I156" s="2" t="str">
        <f t="shared" ca="1" si="15"/>
        <v>Accident</v>
      </c>
      <c r="J156" s="2" t="str">
        <f t="shared" ca="1" si="16"/>
        <v>Paperwork deficiency</v>
      </c>
      <c r="K156" s="25" t="str">
        <f t="shared" ca="1" si="17"/>
        <v>Finance</v>
      </c>
      <c r="L156" t="str">
        <f>IF(OR(Table1[[#This Row],[Month2]]="Jul",Table1[[#This Row],[Month2]]="Aug",Table1[[#This Row],[Month2]]="Sep"),"Q1", IF(OR(Table1[[#This Row],[Month2]]="Oct",Table1[[#This Row],[Month2]]="Nov",Table1[[#This Row],[Month2]]="Dec"),"Q2",IF(OR(Table1[[#This Row],[Month2]]="Jan",Table1[[#This Row],[Month2]]="Feb",Table1[[#This Row],[Month2]]="Mar"),"Q3", "Q4")))</f>
        <v>Q2</v>
      </c>
      <c r="M156" t="str">
        <f>TEXT(Table1[[#This Row],[Date]],"mmm")</f>
        <v>Oct</v>
      </c>
      <c r="N156" t="str">
        <f>IF(MONTH(Table1[[#This Row],[Date]])&gt;6, YEAR(Table1[[#This Row],[Date]])&amp;"-"&amp;YEAR(Table1[[#This Row],[Date]])+1,YEAR(Table1[[#This Row],[Date]])-1&amp;"-"&amp;YEAR(Table1[[#This Row],[Date]]))</f>
        <v>2014-2015</v>
      </c>
      <c r="O156">
        <f>WEEKNUM(Table1[[#This Row],[Date]],2)</f>
        <v>41</v>
      </c>
      <c r="P156">
        <f>HOUR(Table1[[#This Row],[Start]])</f>
        <v>17</v>
      </c>
      <c r="Q1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6" t="str">
        <f>TEXT(Table1[[#This Row],[Date]],"ddd")</f>
        <v>Mon</v>
      </c>
    </row>
    <row r="157" spans="1:18" x14ac:dyDescent="0.55000000000000004">
      <c r="A157" s="2" t="s">
        <v>37</v>
      </c>
      <c r="B157" s="2" t="str">
        <f t="shared" si="12"/>
        <v>Client 6</v>
      </c>
      <c r="C157" s="12">
        <v>41919</v>
      </c>
      <c r="D157" s="2" t="s">
        <v>312</v>
      </c>
      <c r="E157" s="2" t="s">
        <v>660</v>
      </c>
      <c r="F157" s="28">
        <f>Table1[[#This Row],[End]]-Table1[[#This Row],[Start]]</f>
        <v>6.9444444444445308E-3</v>
      </c>
      <c r="G157" s="25" t="str">
        <f t="shared" ca="1" si="13"/>
        <v>Office</v>
      </c>
      <c r="H157" s="2" t="str">
        <f t="shared" ca="1" si="14"/>
        <v>C</v>
      </c>
      <c r="I157" s="2" t="str">
        <f t="shared" ca="1" si="15"/>
        <v>Mistake</v>
      </c>
      <c r="J157" s="2" t="str">
        <f t="shared" ca="1" si="16"/>
        <v>Misconduct</v>
      </c>
      <c r="K157" s="25" t="str">
        <f t="shared" ca="1" si="17"/>
        <v>Shipping</v>
      </c>
      <c r="L157" t="str">
        <f>IF(OR(Table1[[#This Row],[Month2]]="Jul",Table1[[#This Row],[Month2]]="Aug",Table1[[#This Row],[Month2]]="Sep"),"Q1", IF(OR(Table1[[#This Row],[Month2]]="Oct",Table1[[#This Row],[Month2]]="Nov",Table1[[#This Row],[Month2]]="Dec"),"Q2",IF(OR(Table1[[#This Row],[Month2]]="Jan",Table1[[#This Row],[Month2]]="Feb",Table1[[#This Row],[Month2]]="Mar"),"Q3", "Q4")))</f>
        <v>Q2</v>
      </c>
      <c r="M157" t="str">
        <f>TEXT(Table1[[#This Row],[Date]],"mmm")</f>
        <v>Oct</v>
      </c>
      <c r="N157" t="str">
        <f>IF(MONTH(Table1[[#This Row],[Date]])&gt;6, YEAR(Table1[[#This Row],[Date]])&amp;"-"&amp;YEAR(Table1[[#This Row],[Date]])+1,YEAR(Table1[[#This Row],[Date]])-1&amp;"-"&amp;YEAR(Table1[[#This Row],[Date]]))</f>
        <v>2014-2015</v>
      </c>
      <c r="O157">
        <f>WEEKNUM(Table1[[#This Row],[Date]],2)</f>
        <v>41</v>
      </c>
      <c r="P157">
        <f>HOUR(Table1[[#This Row],[Start]])</f>
        <v>8</v>
      </c>
      <c r="Q1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57" t="str">
        <f>TEXT(Table1[[#This Row],[Date]],"ddd")</f>
        <v>Tue</v>
      </c>
    </row>
    <row r="158" spans="1:18" x14ac:dyDescent="0.55000000000000004">
      <c r="A158" s="2" t="s">
        <v>30</v>
      </c>
      <c r="B158" s="2" t="str">
        <f t="shared" si="12"/>
        <v>Client 7</v>
      </c>
      <c r="C158" s="12">
        <v>41920</v>
      </c>
      <c r="D158" s="2" t="s">
        <v>313</v>
      </c>
      <c r="E158" s="2" t="s">
        <v>436</v>
      </c>
      <c r="F158" s="28">
        <f>Table1[[#This Row],[End]]-Table1[[#This Row],[Start]]</f>
        <v>2.2222222222222254E-2</v>
      </c>
      <c r="G158" s="25" t="str">
        <f t="shared" ca="1" si="13"/>
        <v>Lab</v>
      </c>
      <c r="H158" s="2" t="str">
        <f t="shared" ca="1" si="14"/>
        <v>F</v>
      </c>
      <c r="I158" s="2" t="str">
        <f t="shared" ca="1" si="15"/>
        <v>Interaction</v>
      </c>
      <c r="J158" s="2" t="str">
        <f t="shared" ca="1" si="16"/>
        <v>Entry error</v>
      </c>
      <c r="K158" s="25" t="str">
        <f t="shared" ca="1" si="17"/>
        <v>IT</v>
      </c>
      <c r="L158" t="str">
        <f>IF(OR(Table1[[#This Row],[Month2]]="Jul",Table1[[#This Row],[Month2]]="Aug",Table1[[#This Row],[Month2]]="Sep"),"Q1", IF(OR(Table1[[#This Row],[Month2]]="Oct",Table1[[#This Row],[Month2]]="Nov",Table1[[#This Row],[Month2]]="Dec"),"Q2",IF(OR(Table1[[#This Row],[Month2]]="Jan",Table1[[#This Row],[Month2]]="Feb",Table1[[#This Row],[Month2]]="Mar"),"Q3", "Q4")))</f>
        <v>Q2</v>
      </c>
      <c r="M158" t="str">
        <f>TEXT(Table1[[#This Row],[Date]],"mmm")</f>
        <v>Oct</v>
      </c>
      <c r="N158" t="str">
        <f>IF(MONTH(Table1[[#This Row],[Date]])&gt;6, YEAR(Table1[[#This Row],[Date]])&amp;"-"&amp;YEAR(Table1[[#This Row],[Date]])+1,YEAR(Table1[[#This Row],[Date]])-1&amp;"-"&amp;YEAR(Table1[[#This Row],[Date]]))</f>
        <v>2014-2015</v>
      </c>
      <c r="O158">
        <f>WEEKNUM(Table1[[#This Row],[Date]],2)</f>
        <v>41</v>
      </c>
      <c r="P158">
        <f>HOUR(Table1[[#This Row],[Start]])</f>
        <v>13</v>
      </c>
      <c r="Q1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8" t="str">
        <f>TEXT(Table1[[#This Row],[Date]],"ddd")</f>
        <v>Wed</v>
      </c>
    </row>
    <row r="159" spans="1:18" x14ac:dyDescent="0.55000000000000004">
      <c r="A159" s="2" t="s">
        <v>35</v>
      </c>
      <c r="B159" s="2" t="str">
        <f t="shared" si="12"/>
        <v>Client 8</v>
      </c>
      <c r="C159" s="12">
        <v>41921</v>
      </c>
      <c r="D159" s="2" t="s">
        <v>314</v>
      </c>
      <c r="E159" s="2" t="s">
        <v>994</v>
      </c>
      <c r="F159" s="28">
        <f>Table1[[#This Row],[End]]-Table1[[#This Row],[Start]]</f>
        <v>1.3194444444444509E-2</v>
      </c>
      <c r="G159" s="25" t="str">
        <f t="shared" ca="1" si="13"/>
        <v>Office</v>
      </c>
      <c r="H159" s="2" t="str">
        <f t="shared" ca="1" si="14"/>
        <v>F</v>
      </c>
      <c r="I159" s="2" t="str">
        <f t="shared" ca="1" si="15"/>
        <v>Accident</v>
      </c>
      <c r="J159" s="2" t="str">
        <f t="shared" ca="1" si="16"/>
        <v>Misconduct</v>
      </c>
      <c r="K159" s="25" t="str">
        <f t="shared" ca="1" si="17"/>
        <v>Shipping</v>
      </c>
      <c r="L159" t="str">
        <f>IF(OR(Table1[[#This Row],[Month2]]="Jul",Table1[[#This Row],[Month2]]="Aug",Table1[[#This Row],[Month2]]="Sep"),"Q1", IF(OR(Table1[[#This Row],[Month2]]="Oct",Table1[[#This Row],[Month2]]="Nov",Table1[[#This Row],[Month2]]="Dec"),"Q2",IF(OR(Table1[[#This Row],[Month2]]="Jan",Table1[[#This Row],[Month2]]="Feb",Table1[[#This Row],[Month2]]="Mar"),"Q3", "Q4")))</f>
        <v>Q2</v>
      </c>
      <c r="M159" t="str">
        <f>TEXT(Table1[[#This Row],[Date]],"mmm")</f>
        <v>Oct</v>
      </c>
      <c r="N159" t="str">
        <f>IF(MONTH(Table1[[#This Row],[Date]])&gt;6, YEAR(Table1[[#This Row],[Date]])&amp;"-"&amp;YEAR(Table1[[#This Row],[Date]])+1,YEAR(Table1[[#This Row],[Date]])-1&amp;"-"&amp;YEAR(Table1[[#This Row],[Date]]))</f>
        <v>2014-2015</v>
      </c>
      <c r="O159">
        <f>WEEKNUM(Table1[[#This Row],[Date]],2)</f>
        <v>41</v>
      </c>
      <c r="P159">
        <f>HOUR(Table1[[#This Row],[Start]])</f>
        <v>20</v>
      </c>
      <c r="Q1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59" t="str">
        <f>TEXT(Table1[[#This Row],[Date]],"ddd")</f>
        <v>Thu</v>
      </c>
    </row>
    <row r="160" spans="1:18" x14ac:dyDescent="0.55000000000000004">
      <c r="A160" s="2" t="s">
        <v>30</v>
      </c>
      <c r="B160" s="2" t="str">
        <f t="shared" si="12"/>
        <v>Client 9</v>
      </c>
      <c r="C160" s="12">
        <v>41923</v>
      </c>
      <c r="D160" s="2" t="s">
        <v>315</v>
      </c>
      <c r="E160" s="2" t="s">
        <v>891</v>
      </c>
      <c r="F160" s="28">
        <f>Table1[[#This Row],[End]]-Table1[[#This Row],[Start]]</f>
        <v>1.041666666666663E-2</v>
      </c>
      <c r="G160" s="25" t="str">
        <f t="shared" ca="1" si="13"/>
        <v>Room A</v>
      </c>
      <c r="H160" s="2" t="str">
        <f t="shared" ca="1" si="14"/>
        <v>C</v>
      </c>
      <c r="I160" s="2" t="str">
        <f t="shared" ca="1" si="15"/>
        <v>Mistake</v>
      </c>
      <c r="J160" s="2" t="str">
        <f t="shared" ca="1" si="16"/>
        <v>Wrong placement</v>
      </c>
      <c r="K160" s="25" t="str">
        <f t="shared" ca="1" si="17"/>
        <v>IT</v>
      </c>
      <c r="L160" t="str">
        <f>IF(OR(Table1[[#This Row],[Month2]]="Jul",Table1[[#This Row],[Month2]]="Aug",Table1[[#This Row],[Month2]]="Sep"),"Q1", IF(OR(Table1[[#This Row],[Month2]]="Oct",Table1[[#This Row],[Month2]]="Nov",Table1[[#This Row],[Month2]]="Dec"),"Q2",IF(OR(Table1[[#This Row],[Month2]]="Jan",Table1[[#This Row],[Month2]]="Feb",Table1[[#This Row],[Month2]]="Mar"),"Q3", "Q4")))</f>
        <v>Q2</v>
      </c>
      <c r="M160" t="str">
        <f>TEXT(Table1[[#This Row],[Date]],"mmm")</f>
        <v>Oct</v>
      </c>
      <c r="N160" t="str">
        <f>IF(MONTH(Table1[[#This Row],[Date]])&gt;6, YEAR(Table1[[#This Row],[Date]])&amp;"-"&amp;YEAR(Table1[[#This Row],[Date]])+1,YEAR(Table1[[#This Row],[Date]])-1&amp;"-"&amp;YEAR(Table1[[#This Row],[Date]]))</f>
        <v>2014-2015</v>
      </c>
      <c r="O160">
        <f>WEEKNUM(Table1[[#This Row],[Date]],2)</f>
        <v>41</v>
      </c>
      <c r="P160">
        <f>HOUR(Table1[[#This Row],[Start]])</f>
        <v>14</v>
      </c>
      <c r="Q1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0" t="str">
        <f>TEXT(Table1[[#This Row],[Date]],"ddd")</f>
        <v>Sat</v>
      </c>
    </row>
    <row r="161" spans="1:18" x14ac:dyDescent="0.55000000000000004">
      <c r="A161" s="2" t="s">
        <v>36</v>
      </c>
      <c r="B161" s="2" t="str">
        <f t="shared" si="12"/>
        <v>Client 10</v>
      </c>
      <c r="C161" s="12">
        <v>41925</v>
      </c>
      <c r="D161" s="2" t="s">
        <v>316</v>
      </c>
      <c r="E161" s="2" t="s">
        <v>754</v>
      </c>
      <c r="F161" s="28">
        <f>Table1[[#This Row],[End]]-Table1[[#This Row],[Start]]</f>
        <v>3.2638888888888884E-2</v>
      </c>
      <c r="G161" s="25" t="str">
        <f t="shared" ca="1" si="13"/>
        <v>Office</v>
      </c>
      <c r="H161" s="2" t="str">
        <f t="shared" ca="1" si="14"/>
        <v>G</v>
      </c>
      <c r="I161" s="2" t="str">
        <f t="shared" ca="1" si="15"/>
        <v>Accident</v>
      </c>
      <c r="J161" s="2" t="str">
        <f t="shared" ca="1" si="16"/>
        <v>Tone of voice</v>
      </c>
      <c r="K161" s="25" t="str">
        <f t="shared" ca="1" si="17"/>
        <v>Widgets</v>
      </c>
      <c r="L161" t="str">
        <f>IF(OR(Table1[[#This Row],[Month2]]="Jul",Table1[[#This Row],[Month2]]="Aug",Table1[[#This Row],[Month2]]="Sep"),"Q1", IF(OR(Table1[[#This Row],[Month2]]="Oct",Table1[[#This Row],[Month2]]="Nov",Table1[[#This Row],[Month2]]="Dec"),"Q2",IF(OR(Table1[[#This Row],[Month2]]="Jan",Table1[[#This Row],[Month2]]="Feb",Table1[[#This Row],[Month2]]="Mar"),"Q3", "Q4")))</f>
        <v>Q2</v>
      </c>
      <c r="M161" t="str">
        <f>TEXT(Table1[[#This Row],[Date]],"mmm")</f>
        <v>Oct</v>
      </c>
      <c r="N161" t="str">
        <f>IF(MONTH(Table1[[#This Row],[Date]])&gt;6, YEAR(Table1[[#This Row],[Date]])&amp;"-"&amp;YEAR(Table1[[#This Row],[Date]])+1,YEAR(Table1[[#This Row],[Date]])-1&amp;"-"&amp;YEAR(Table1[[#This Row],[Date]]))</f>
        <v>2014-2015</v>
      </c>
      <c r="O161">
        <f>WEEKNUM(Table1[[#This Row],[Date]],2)</f>
        <v>42</v>
      </c>
      <c r="P161">
        <f>HOUR(Table1[[#This Row],[Start]])</f>
        <v>7</v>
      </c>
      <c r="Q1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61" t="str">
        <f>TEXT(Table1[[#This Row],[Date]],"ddd")</f>
        <v>Mon</v>
      </c>
    </row>
    <row r="162" spans="1:18" x14ac:dyDescent="0.55000000000000004">
      <c r="A162" s="2" t="s">
        <v>17</v>
      </c>
      <c r="B162" s="2" t="str">
        <f t="shared" si="12"/>
        <v>Client 1</v>
      </c>
      <c r="C162" s="12">
        <v>41925</v>
      </c>
      <c r="D162" s="2" t="s">
        <v>317</v>
      </c>
      <c r="E162" s="2" t="s">
        <v>550</v>
      </c>
      <c r="F162" s="28">
        <f>Table1[[#This Row],[End]]-Table1[[#This Row],[Start]]</f>
        <v>1.9444444444444375E-2</v>
      </c>
      <c r="G162" s="25" t="str">
        <f t="shared" ca="1" si="13"/>
        <v>Warehouse</v>
      </c>
      <c r="H162" s="2" t="str">
        <f t="shared" ca="1" si="14"/>
        <v>C</v>
      </c>
      <c r="I162" s="2" t="str">
        <f t="shared" ca="1" si="15"/>
        <v>Accident</v>
      </c>
      <c r="J162" s="2" t="str">
        <f t="shared" ca="1" si="16"/>
        <v>Paperwork deficiency</v>
      </c>
      <c r="K162" s="25" t="str">
        <f t="shared" ca="1" si="17"/>
        <v>Widgets</v>
      </c>
      <c r="L162" t="str">
        <f>IF(OR(Table1[[#This Row],[Month2]]="Jul",Table1[[#This Row],[Month2]]="Aug",Table1[[#This Row],[Month2]]="Sep"),"Q1", IF(OR(Table1[[#This Row],[Month2]]="Oct",Table1[[#This Row],[Month2]]="Nov",Table1[[#This Row],[Month2]]="Dec"),"Q2",IF(OR(Table1[[#This Row],[Month2]]="Jan",Table1[[#This Row],[Month2]]="Feb",Table1[[#This Row],[Month2]]="Mar"),"Q3", "Q4")))</f>
        <v>Q2</v>
      </c>
      <c r="M162" t="str">
        <f>TEXT(Table1[[#This Row],[Date]],"mmm")</f>
        <v>Oct</v>
      </c>
      <c r="N162" t="str">
        <f>IF(MONTH(Table1[[#This Row],[Date]])&gt;6, YEAR(Table1[[#This Row],[Date]])&amp;"-"&amp;YEAR(Table1[[#This Row],[Date]])+1,YEAR(Table1[[#This Row],[Date]])-1&amp;"-"&amp;YEAR(Table1[[#This Row],[Date]]))</f>
        <v>2014-2015</v>
      </c>
      <c r="O162">
        <f>WEEKNUM(Table1[[#This Row],[Date]],2)</f>
        <v>42</v>
      </c>
      <c r="P162">
        <f>HOUR(Table1[[#This Row],[Start]])</f>
        <v>19</v>
      </c>
      <c r="Q1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2" t="str">
        <f>TEXT(Table1[[#This Row],[Date]],"ddd")</f>
        <v>Mon</v>
      </c>
    </row>
    <row r="163" spans="1:18" x14ac:dyDescent="0.55000000000000004">
      <c r="A163" s="2" t="s">
        <v>37</v>
      </c>
      <c r="B163" s="2" t="str">
        <f t="shared" si="12"/>
        <v>Client 2</v>
      </c>
      <c r="C163" s="12">
        <v>41926</v>
      </c>
      <c r="D163" s="2" t="s">
        <v>318</v>
      </c>
      <c r="E163" s="2" t="s">
        <v>574</v>
      </c>
      <c r="F163" s="28">
        <f>Table1[[#This Row],[End]]-Table1[[#This Row],[Start]]</f>
        <v>5.5555555555555358E-3</v>
      </c>
      <c r="G163" s="25" t="str">
        <f t="shared" ca="1" si="13"/>
        <v>Warehouse</v>
      </c>
      <c r="H163" s="2" t="str">
        <f t="shared" ca="1" si="14"/>
        <v>A</v>
      </c>
      <c r="I163" s="2" t="str">
        <f t="shared" ca="1" si="15"/>
        <v>Accident</v>
      </c>
      <c r="J163" s="2" t="str">
        <f t="shared" ca="1" si="16"/>
        <v>Entry error</v>
      </c>
      <c r="K163" s="25" t="str">
        <f t="shared" ca="1" si="17"/>
        <v>Admin</v>
      </c>
      <c r="L163" t="str">
        <f>IF(OR(Table1[[#This Row],[Month2]]="Jul",Table1[[#This Row],[Month2]]="Aug",Table1[[#This Row],[Month2]]="Sep"),"Q1", IF(OR(Table1[[#This Row],[Month2]]="Oct",Table1[[#This Row],[Month2]]="Nov",Table1[[#This Row],[Month2]]="Dec"),"Q2",IF(OR(Table1[[#This Row],[Month2]]="Jan",Table1[[#This Row],[Month2]]="Feb",Table1[[#This Row],[Month2]]="Mar"),"Q3", "Q4")))</f>
        <v>Q2</v>
      </c>
      <c r="M163" t="str">
        <f>TEXT(Table1[[#This Row],[Date]],"mmm")</f>
        <v>Oct</v>
      </c>
      <c r="N163" t="str">
        <f>IF(MONTH(Table1[[#This Row],[Date]])&gt;6, YEAR(Table1[[#This Row],[Date]])&amp;"-"&amp;YEAR(Table1[[#This Row],[Date]])+1,YEAR(Table1[[#This Row],[Date]])-1&amp;"-"&amp;YEAR(Table1[[#This Row],[Date]]))</f>
        <v>2014-2015</v>
      </c>
      <c r="O163">
        <f>WEEKNUM(Table1[[#This Row],[Date]],2)</f>
        <v>42</v>
      </c>
      <c r="P163">
        <f>HOUR(Table1[[#This Row],[Start]])</f>
        <v>8</v>
      </c>
      <c r="Q1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63" t="str">
        <f>TEXT(Table1[[#This Row],[Date]],"ddd")</f>
        <v>Tue</v>
      </c>
    </row>
    <row r="164" spans="1:18" x14ac:dyDescent="0.55000000000000004">
      <c r="A164" s="2" t="s">
        <v>24</v>
      </c>
      <c r="B164" s="2" t="str">
        <f t="shared" si="12"/>
        <v>Client 3</v>
      </c>
      <c r="C164" s="12">
        <v>41927</v>
      </c>
      <c r="D164" s="2" t="s">
        <v>319</v>
      </c>
      <c r="E164" s="2" t="s">
        <v>321</v>
      </c>
      <c r="F164" s="28">
        <f>Table1[[#This Row],[End]]-Table1[[#This Row],[Start]]</f>
        <v>1.5277777777777835E-2</v>
      </c>
      <c r="G164" s="25" t="str">
        <f t="shared" ca="1" si="13"/>
        <v>Room B</v>
      </c>
      <c r="H164" s="2" t="str">
        <f t="shared" ca="1" si="14"/>
        <v>D</v>
      </c>
      <c r="I164" s="2" t="str">
        <f t="shared" ca="1" si="15"/>
        <v>Mistake</v>
      </c>
      <c r="J164" s="2" t="str">
        <f t="shared" ca="1" si="16"/>
        <v>Entry error</v>
      </c>
      <c r="K164" s="25" t="str">
        <f t="shared" ca="1" si="17"/>
        <v>Finance</v>
      </c>
      <c r="L164" t="str">
        <f>IF(OR(Table1[[#This Row],[Month2]]="Jul",Table1[[#This Row],[Month2]]="Aug",Table1[[#This Row],[Month2]]="Sep"),"Q1", IF(OR(Table1[[#This Row],[Month2]]="Oct",Table1[[#This Row],[Month2]]="Nov",Table1[[#This Row],[Month2]]="Dec"),"Q2",IF(OR(Table1[[#This Row],[Month2]]="Jan",Table1[[#This Row],[Month2]]="Feb",Table1[[#This Row],[Month2]]="Mar"),"Q3", "Q4")))</f>
        <v>Q2</v>
      </c>
      <c r="M164" t="str">
        <f>TEXT(Table1[[#This Row],[Date]],"mmm")</f>
        <v>Oct</v>
      </c>
      <c r="N164" t="str">
        <f>IF(MONTH(Table1[[#This Row],[Date]])&gt;6, YEAR(Table1[[#This Row],[Date]])&amp;"-"&amp;YEAR(Table1[[#This Row],[Date]])+1,YEAR(Table1[[#This Row],[Date]])-1&amp;"-"&amp;YEAR(Table1[[#This Row],[Date]]))</f>
        <v>2014-2015</v>
      </c>
      <c r="O164">
        <f>WEEKNUM(Table1[[#This Row],[Date]],2)</f>
        <v>42</v>
      </c>
      <c r="P164">
        <f>HOUR(Table1[[#This Row],[Start]])</f>
        <v>10</v>
      </c>
      <c r="Q1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4" t="str">
        <f>TEXT(Table1[[#This Row],[Date]],"ddd")</f>
        <v>Wed</v>
      </c>
    </row>
    <row r="165" spans="1:18" x14ac:dyDescent="0.55000000000000004">
      <c r="A165" s="2" t="s">
        <v>42</v>
      </c>
      <c r="B165" s="2" t="str">
        <f t="shared" si="12"/>
        <v>Client 4</v>
      </c>
      <c r="C165" s="12">
        <v>41927</v>
      </c>
      <c r="D165" s="2" t="s">
        <v>320</v>
      </c>
      <c r="E165" s="2" t="s">
        <v>171</v>
      </c>
      <c r="F165" s="28">
        <f>Table1[[#This Row],[End]]-Table1[[#This Row],[Start]]</f>
        <v>2.7777777777777679E-3</v>
      </c>
      <c r="G165" s="25" t="str">
        <f t="shared" ca="1" si="13"/>
        <v>Lab</v>
      </c>
      <c r="H165" s="2" t="str">
        <f t="shared" ca="1" si="14"/>
        <v>B</v>
      </c>
      <c r="I165" s="2" t="str">
        <f t="shared" ca="1" si="15"/>
        <v>Interaction</v>
      </c>
      <c r="J165" s="2" t="str">
        <f t="shared" ca="1" si="16"/>
        <v>Misconduct</v>
      </c>
      <c r="K165" s="25" t="str">
        <f t="shared" ca="1" si="17"/>
        <v>Finance</v>
      </c>
      <c r="L165" t="str">
        <f>IF(OR(Table1[[#This Row],[Month2]]="Jul",Table1[[#This Row],[Month2]]="Aug",Table1[[#This Row],[Month2]]="Sep"),"Q1", IF(OR(Table1[[#This Row],[Month2]]="Oct",Table1[[#This Row],[Month2]]="Nov",Table1[[#This Row],[Month2]]="Dec"),"Q2",IF(OR(Table1[[#This Row],[Month2]]="Jan",Table1[[#This Row],[Month2]]="Feb",Table1[[#This Row],[Month2]]="Mar"),"Q3", "Q4")))</f>
        <v>Q2</v>
      </c>
      <c r="M165" t="str">
        <f>TEXT(Table1[[#This Row],[Date]],"mmm")</f>
        <v>Oct</v>
      </c>
      <c r="N165" t="str">
        <f>IF(MONTH(Table1[[#This Row],[Date]])&gt;6, YEAR(Table1[[#This Row],[Date]])&amp;"-"&amp;YEAR(Table1[[#This Row],[Date]])+1,YEAR(Table1[[#This Row],[Date]])-1&amp;"-"&amp;YEAR(Table1[[#This Row],[Date]]))</f>
        <v>2014-2015</v>
      </c>
      <c r="O165">
        <f>WEEKNUM(Table1[[#This Row],[Date]],2)</f>
        <v>42</v>
      </c>
      <c r="P165">
        <f>HOUR(Table1[[#This Row],[Start]])</f>
        <v>13</v>
      </c>
      <c r="Q1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5" t="str">
        <f>TEXT(Table1[[#This Row],[Date]],"ddd")</f>
        <v>Wed</v>
      </c>
    </row>
    <row r="166" spans="1:18" x14ac:dyDescent="0.55000000000000004">
      <c r="A166" s="2" t="s">
        <v>37</v>
      </c>
      <c r="B166" s="2" t="str">
        <f t="shared" si="12"/>
        <v>Client 5</v>
      </c>
      <c r="C166" s="12">
        <v>41928</v>
      </c>
      <c r="D166" s="2" t="s">
        <v>321</v>
      </c>
      <c r="E166" s="2" t="s">
        <v>250</v>
      </c>
      <c r="F166" s="28">
        <f>Table1[[#This Row],[End]]-Table1[[#This Row],[Start]]</f>
        <v>1.1805555555555514E-2</v>
      </c>
      <c r="G166" s="25" t="str">
        <f t="shared" ca="1" si="13"/>
        <v>Lab</v>
      </c>
      <c r="H166" s="2" t="str">
        <f t="shared" ca="1" si="14"/>
        <v>C</v>
      </c>
      <c r="I166" s="2" t="str">
        <f t="shared" ca="1" si="15"/>
        <v>Mistake</v>
      </c>
      <c r="J166" s="2" t="str">
        <f t="shared" ca="1" si="16"/>
        <v>Paperwork deficiency</v>
      </c>
      <c r="K166" s="25" t="str">
        <f t="shared" ca="1" si="17"/>
        <v>Floor</v>
      </c>
      <c r="L166" t="str">
        <f>IF(OR(Table1[[#This Row],[Month2]]="Jul",Table1[[#This Row],[Month2]]="Aug",Table1[[#This Row],[Month2]]="Sep"),"Q1", IF(OR(Table1[[#This Row],[Month2]]="Oct",Table1[[#This Row],[Month2]]="Nov",Table1[[#This Row],[Month2]]="Dec"),"Q2",IF(OR(Table1[[#This Row],[Month2]]="Jan",Table1[[#This Row],[Month2]]="Feb",Table1[[#This Row],[Month2]]="Mar"),"Q3", "Q4")))</f>
        <v>Q2</v>
      </c>
      <c r="M166" t="str">
        <f>TEXT(Table1[[#This Row],[Date]],"mmm")</f>
        <v>Oct</v>
      </c>
      <c r="N166" t="str">
        <f>IF(MONTH(Table1[[#This Row],[Date]])&gt;6, YEAR(Table1[[#This Row],[Date]])&amp;"-"&amp;YEAR(Table1[[#This Row],[Date]])+1,YEAR(Table1[[#This Row],[Date]])-1&amp;"-"&amp;YEAR(Table1[[#This Row],[Date]]))</f>
        <v>2014-2015</v>
      </c>
      <c r="O166">
        <f>WEEKNUM(Table1[[#This Row],[Date]],2)</f>
        <v>42</v>
      </c>
      <c r="P166">
        <f>HOUR(Table1[[#This Row],[Start]])</f>
        <v>10</v>
      </c>
      <c r="Q1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6" t="str">
        <f>TEXT(Table1[[#This Row],[Date]],"ddd")</f>
        <v>Thu</v>
      </c>
    </row>
    <row r="167" spans="1:18" x14ac:dyDescent="0.55000000000000004">
      <c r="A167" s="2" t="s">
        <v>19</v>
      </c>
      <c r="B167" s="2" t="str">
        <f t="shared" si="12"/>
        <v>Client 6</v>
      </c>
      <c r="C167" s="12">
        <v>41929</v>
      </c>
      <c r="D167" s="2" t="s">
        <v>222</v>
      </c>
      <c r="E167" s="2" t="s">
        <v>361</v>
      </c>
      <c r="F167" s="28">
        <f>Table1[[#This Row],[End]]-Table1[[#This Row],[Start]]</f>
        <v>4.1666666666666519E-3</v>
      </c>
      <c r="G167" s="25" t="str">
        <f t="shared" ca="1" si="13"/>
        <v>Warehouse</v>
      </c>
      <c r="H167" s="2" t="str">
        <f t="shared" ca="1" si="14"/>
        <v>A</v>
      </c>
      <c r="I167" s="2" t="str">
        <f t="shared" ca="1" si="15"/>
        <v>Interaction</v>
      </c>
      <c r="J167" s="2" t="str">
        <f t="shared" ca="1" si="16"/>
        <v>Misconduct</v>
      </c>
      <c r="K167" s="25" t="str">
        <f t="shared" ca="1" si="17"/>
        <v>Floor</v>
      </c>
      <c r="L167" t="str">
        <f>IF(OR(Table1[[#This Row],[Month2]]="Jul",Table1[[#This Row],[Month2]]="Aug",Table1[[#This Row],[Month2]]="Sep"),"Q1", IF(OR(Table1[[#This Row],[Month2]]="Oct",Table1[[#This Row],[Month2]]="Nov",Table1[[#This Row],[Month2]]="Dec"),"Q2",IF(OR(Table1[[#This Row],[Month2]]="Jan",Table1[[#This Row],[Month2]]="Feb",Table1[[#This Row],[Month2]]="Mar"),"Q3", "Q4")))</f>
        <v>Q2</v>
      </c>
      <c r="M167" t="str">
        <f>TEXT(Table1[[#This Row],[Date]],"mmm")</f>
        <v>Oct</v>
      </c>
      <c r="N167" t="str">
        <f>IF(MONTH(Table1[[#This Row],[Date]])&gt;6, YEAR(Table1[[#This Row],[Date]])&amp;"-"&amp;YEAR(Table1[[#This Row],[Date]])+1,YEAR(Table1[[#This Row],[Date]])-1&amp;"-"&amp;YEAR(Table1[[#This Row],[Date]]))</f>
        <v>2014-2015</v>
      </c>
      <c r="O167">
        <f>WEEKNUM(Table1[[#This Row],[Date]],2)</f>
        <v>42</v>
      </c>
      <c r="P167">
        <f>HOUR(Table1[[#This Row],[Start]])</f>
        <v>11</v>
      </c>
      <c r="Q1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7" t="str">
        <f>TEXT(Table1[[#This Row],[Date]],"ddd")</f>
        <v>Fri</v>
      </c>
    </row>
    <row r="168" spans="1:18" x14ac:dyDescent="0.55000000000000004">
      <c r="A168" s="2" t="s">
        <v>24</v>
      </c>
      <c r="B168" s="2" t="str">
        <f t="shared" si="12"/>
        <v>Client 7</v>
      </c>
      <c r="C168" s="12">
        <v>41933</v>
      </c>
      <c r="D168" s="2" t="s">
        <v>202</v>
      </c>
      <c r="E168" s="2" t="s">
        <v>995</v>
      </c>
      <c r="F168" s="28">
        <f>Table1[[#This Row],[End]]-Table1[[#This Row],[Start]]</f>
        <v>1.4583333333333282E-2</v>
      </c>
      <c r="G168" s="25" t="str">
        <f t="shared" ca="1" si="13"/>
        <v>Lab</v>
      </c>
      <c r="H168" s="2" t="str">
        <f t="shared" ca="1" si="14"/>
        <v>C</v>
      </c>
      <c r="I168" s="2" t="str">
        <f t="shared" ca="1" si="15"/>
        <v>Grievance</v>
      </c>
      <c r="J168" s="2" t="str">
        <f t="shared" ca="1" si="16"/>
        <v>Entry error</v>
      </c>
      <c r="K168" s="25" t="str">
        <f t="shared" ca="1" si="17"/>
        <v>Shipping</v>
      </c>
      <c r="L168" t="str">
        <f>IF(OR(Table1[[#This Row],[Month2]]="Jul",Table1[[#This Row],[Month2]]="Aug",Table1[[#This Row],[Month2]]="Sep"),"Q1", IF(OR(Table1[[#This Row],[Month2]]="Oct",Table1[[#This Row],[Month2]]="Nov",Table1[[#This Row],[Month2]]="Dec"),"Q2",IF(OR(Table1[[#This Row],[Month2]]="Jan",Table1[[#This Row],[Month2]]="Feb",Table1[[#This Row],[Month2]]="Mar"),"Q3", "Q4")))</f>
        <v>Q2</v>
      </c>
      <c r="M168" t="str">
        <f>TEXT(Table1[[#This Row],[Date]],"mmm")</f>
        <v>Oct</v>
      </c>
      <c r="N168" t="str">
        <f>IF(MONTH(Table1[[#This Row],[Date]])&gt;6, YEAR(Table1[[#This Row],[Date]])&amp;"-"&amp;YEAR(Table1[[#This Row],[Date]])+1,YEAR(Table1[[#This Row],[Date]])-1&amp;"-"&amp;YEAR(Table1[[#This Row],[Date]]))</f>
        <v>2014-2015</v>
      </c>
      <c r="O168">
        <f>WEEKNUM(Table1[[#This Row],[Date]],2)</f>
        <v>43</v>
      </c>
      <c r="P168">
        <f>HOUR(Table1[[#This Row],[Start]])</f>
        <v>14</v>
      </c>
      <c r="Q1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8" t="str">
        <f>TEXT(Table1[[#This Row],[Date]],"ddd")</f>
        <v>Tue</v>
      </c>
    </row>
    <row r="169" spans="1:18" x14ac:dyDescent="0.55000000000000004">
      <c r="A169" s="2" t="s">
        <v>37</v>
      </c>
      <c r="B169" s="2" t="str">
        <f t="shared" si="12"/>
        <v>Client 8</v>
      </c>
      <c r="C169" s="12">
        <v>41933</v>
      </c>
      <c r="D169" s="2" t="s">
        <v>322</v>
      </c>
      <c r="E169" s="2" t="s">
        <v>924</v>
      </c>
      <c r="F169" s="28">
        <f>Table1[[#This Row],[End]]-Table1[[#This Row],[Start]]</f>
        <v>1.2500000000000011E-2</v>
      </c>
      <c r="G169" s="25" t="str">
        <f t="shared" ca="1" si="13"/>
        <v>Warehouse</v>
      </c>
      <c r="H169" s="2" t="str">
        <f t="shared" ca="1" si="14"/>
        <v>B</v>
      </c>
      <c r="I169" s="2" t="str">
        <f t="shared" ca="1" si="15"/>
        <v>Accident</v>
      </c>
      <c r="J169" s="2" t="str">
        <f t="shared" ca="1" si="16"/>
        <v>Mechanical failure</v>
      </c>
      <c r="K169" s="25" t="str">
        <f t="shared" ca="1" si="17"/>
        <v>IT</v>
      </c>
      <c r="L169" t="str">
        <f>IF(OR(Table1[[#This Row],[Month2]]="Jul",Table1[[#This Row],[Month2]]="Aug",Table1[[#This Row],[Month2]]="Sep"),"Q1", IF(OR(Table1[[#This Row],[Month2]]="Oct",Table1[[#This Row],[Month2]]="Nov",Table1[[#This Row],[Month2]]="Dec"),"Q2",IF(OR(Table1[[#This Row],[Month2]]="Jan",Table1[[#This Row],[Month2]]="Feb",Table1[[#This Row],[Month2]]="Mar"),"Q3", "Q4")))</f>
        <v>Q2</v>
      </c>
      <c r="M169" t="str">
        <f>TEXT(Table1[[#This Row],[Date]],"mmm")</f>
        <v>Oct</v>
      </c>
      <c r="N169" t="str">
        <f>IF(MONTH(Table1[[#This Row],[Date]])&gt;6, YEAR(Table1[[#This Row],[Date]])&amp;"-"&amp;YEAR(Table1[[#This Row],[Date]])+1,YEAR(Table1[[#This Row],[Date]])-1&amp;"-"&amp;YEAR(Table1[[#This Row],[Date]]))</f>
        <v>2014-2015</v>
      </c>
      <c r="O169">
        <f>WEEKNUM(Table1[[#This Row],[Date]],2)</f>
        <v>43</v>
      </c>
      <c r="P169">
        <f>HOUR(Table1[[#This Row],[Start]])</f>
        <v>11</v>
      </c>
      <c r="Q1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9" t="str">
        <f>TEXT(Table1[[#This Row],[Date]],"ddd")</f>
        <v>Tue</v>
      </c>
    </row>
    <row r="170" spans="1:18" x14ac:dyDescent="0.55000000000000004">
      <c r="A170" s="2" t="s">
        <v>33</v>
      </c>
      <c r="B170" s="2" t="str">
        <f t="shared" si="12"/>
        <v>Client 9</v>
      </c>
      <c r="C170" s="12">
        <v>41934</v>
      </c>
      <c r="D170" s="2" t="s">
        <v>323</v>
      </c>
      <c r="E170" s="2" t="s">
        <v>320</v>
      </c>
      <c r="F170" s="28">
        <f>Table1[[#This Row],[End]]-Table1[[#This Row],[Start]]</f>
        <v>1.3194444444444509E-2</v>
      </c>
      <c r="G170" s="25" t="str">
        <f t="shared" ca="1" si="13"/>
        <v>Room A</v>
      </c>
      <c r="H170" s="2" t="str">
        <f t="shared" ca="1" si="14"/>
        <v>C</v>
      </c>
      <c r="I170" s="2" t="str">
        <f t="shared" ca="1" si="15"/>
        <v>Interaction</v>
      </c>
      <c r="J170" s="2" t="str">
        <f t="shared" ca="1" si="16"/>
        <v>Paperwork deficiency</v>
      </c>
      <c r="K170" s="25" t="str">
        <f t="shared" ca="1" si="17"/>
        <v>IT</v>
      </c>
      <c r="L170" t="str">
        <f>IF(OR(Table1[[#This Row],[Month2]]="Jul",Table1[[#This Row],[Month2]]="Aug",Table1[[#This Row],[Month2]]="Sep"),"Q1", IF(OR(Table1[[#This Row],[Month2]]="Oct",Table1[[#This Row],[Month2]]="Nov",Table1[[#This Row],[Month2]]="Dec"),"Q2",IF(OR(Table1[[#This Row],[Month2]]="Jan",Table1[[#This Row],[Month2]]="Feb",Table1[[#This Row],[Month2]]="Mar"),"Q3", "Q4")))</f>
        <v>Q2</v>
      </c>
      <c r="M170" t="str">
        <f>TEXT(Table1[[#This Row],[Date]],"mmm")</f>
        <v>Oct</v>
      </c>
      <c r="N170" t="str">
        <f>IF(MONTH(Table1[[#This Row],[Date]])&gt;6, YEAR(Table1[[#This Row],[Date]])&amp;"-"&amp;YEAR(Table1[[#This Row],[Date]])+1,YEAR(Table1[[#This Row],[Date]])-1&amp;"-"&amp;YEAR(Table1[[#This Row],[Date]]))</f>
        <v>2014-2015</v>
      </c>
      <c r="O170">
        <f>WEEKNUM(Table1[[#This Row],[Date]],2)</f>
        <v>43</v>
      </c>
      <c r="P170">
        <f>HOUR(Table1[[#This Row],[Start]])</f>
        <v>12</v>
      </c>
      <c r="Q1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70" t="str">
        <f>TEXT(Table1[[#This Row],[Date]],"ddd")</f>
        <v>Wed</v>
      </c>
    </row>
    <row r="171" spans="1:18" x14ac:dyDescent="0.55000000000000004">
      <c r="A171" s="2" t="s">
        <v>43</v>
      </c>
      <c r="B171" s="2" t="str">
        <f t="shared" si="12"/>
        <v>Client 10</v>
      </c>
      <c r="C171" s="12">
        <v>41934</v>
      </c>
      <c r="D171" s="2" t="s">
        <v>189</v>
      </c>
      <c r="E171" s="2" t="s">
        <v>244</v>
      </c>
      <c r="F171" s="28">
        <f>Table1[[#This Row],[End]]-Table1[[#This Row],[Start]]</f>
        <v>2.9861111111111116E-2</v>
      </c>
      <c r="G171" s="25" t="str">
        <f t="shared" ca="1" si="13"/>
        <v>Warehouse</v>
      </c>
      <c r="H171" s="2" t="str">
        <f t="shared" ca="1" si="14"/>
        <v>A</v>
      </c>
      <c r="I171" s="2" t="str">
        <f t="shared" ca="1" si="15"/>
        <v>Mistake</v>
      </c>
      <c r="J171" s="2" t="str">
        <f t="shared" ca="1" si="16"/>
        <v>Wrong placement</v>
      </c>
      <c r="K171" s="25" t="str">
        <f t="shared" ca="1" si="17"/>
        <v>Shipping</v>
      </c>
      <c r="L171" t="str">
        <f>IF(OR(Table1[[#This Row],[Month2]]="Jul",Table1[[#This Row],[Month2]]="Aug",Table1[[#This Row],[Month2]]="Sep"),"Q1", IF(OR(Table1[[#This Row],[Month2]]="Oct",Table1[[#This Row],[Month2]]="Nov",Table1[[#This Row],[Month2]]="Dec"),"Q2",IF(OR(Table1[[#This Row],[Month2]]="Jan",Table1[[#This Row],[Month2]]="Feb",Table1[[#This Row],[Month2]]="Mar"),"Q3", "Q4")))</f>
        <v>Q2</v>
      </c>
      <c r="M171" t="str">
        <f>TEXT(Table1[[#This Row],[Date]],"mmm")</f>
        <v>Oct</v>
      </c>
      <c r="N171" t="str">
        <f>IF(MONTH(Table1[[#This Row],[Date]])&gt;6, YEAR(Table1[[#This Row],[Date]])&amp;"-"&amp;YEAR(Table1[[#This Row],[Date]])+1,YEAR(Table1[[#This Row],[Date]])-1&amp;"-"&amp;YEAR(Table1[[#This Row],[Date]]))</f>
        <v>2014-2015</v>
      </c>
      <c r="O171">
        <f>WEEKNUM(Table1[[#This Row],[Date]],2)</f>
        <v>43</v>
      </c>
      <c r="P171">
        <f>HOUR(Table1[[#This Row],[Start]])</f>
        <v>18</v>
      </c>
      <c r="Q1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1" t="str">
        <f>TEXT(Table1[[#This Row],[Date]],"ddd")</f>
        <v>Wed</v>
      </c>
    </row>
    <row r="172" spans="1:18" x14ac:dyDescent="0.55000000000000004">
      <c r="A172" s="2" t="s">
        <v>16</v>
      </c>
      <c r="B172" s="2" t="str">
        <f t="shared" si="12"/>
        <v>Client 1</v>
      </c>
      <c r="C172" s="12">
        <v>41935</v>
      </c>
      <c r="D172" s="2" t="s">
        <v>324</v>
      </c>
      <c r="E172" s="2" t="s">
        <v>391</v>
      </c>
      <c r="F172" s="28">
        <f>Table1[[#This Row],[End]]-Table1[[#This Row],[Start]]</f>
        <v>2.6388888888888795E-2</v>
      </c>
      <c r="G172" s="25" t="str">
        <f t="shared" ca="1" si="13"/>
        <v>Warehouse</v>
      </c>
      <c r="H172" s="2" t="str">
        <f t="shared" ca="1" si="14"/>
        <v>D</v>
      </c>
      <c r="I172" s="2" t="str">
        <f t="shared" ca="1" si="15"/>
        <v>Accident</v>
      </c>
      <c r="J172" s="2" t="str">
        <f t="shared" ca="1" si="16"/>
        <v>Paperwork deficiency</v>
      </c>
      <c r="K172" s="25" t="str">
        <f t="shared" ca="1" si="17"/>
        <v>Shipping</v>
      </c>
      <c r="L172" t="str">
        <f>IF(OR(Table1[[#This Row],[Month2]]="Jul",Table1[[#This Row],[Month2]]="Aug",Table1[[#This Row],[Month2]]="Sep"),"Q1", IF(OR(Table1[[#This Row],[Month2]]="Oct",Table1[[#This Row],[Month2]]="Nov",Table1[[#This Row],[Month2]]="Dec"),"Q2",IF(OR(Table1[[#This Row],[Month2]]="Jan",Table1[[#This Row],[Month2]]="Feb",Table1[[#This Row],[Month2]]="Mar"),"Q3", "Q4")))</f>
        <v>Q2</v>
      </c>
      <c r="M172" t="str">
        <f>TEXT(Table1[[#This Row],[Date]],"mmm")</f>
        <v>Oct</v>
      </c>
      <c r="N172" t="str">
        <f>IF(MONTH(Table1[[#This Row],[Date]])&gt;6, YEAR(Table1[[#This Row],[Date]])&amp;"-"&amp;YEAR(Table1[[#This Row],[Date]])+1,YEAR(Table1[[#This Row],[Date]])-1&amp;"-"&amp;YEAR(Table1[[#This Row],[Date]]))</f>
        <v>2014-2015</v>
      </c>
      <c r="O172">
        <f>WEEKNUM(Table1[[#This Row],[Date]],2)</f>
        <v>43</v>
      </c>
      <c r="P172">
        <f>HOUR(Table1[[#This Row],[Start]])</f>
        <v>18</v>
      </c>
      <c r="Q1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2" t="str">
        <f>TEXT(Table1[[#This Row],[Date]],"ddd")</f>
        <v>Thu</v>
      </c>
    </row>
    <row r="173" spans="1:18" x14ac:dyDescent="0.55000000000000004">
      <c r="A173" s="2" t="s">
        <v>30</v>
      </c>
      <c r="B173" s="2" t="str">
        <f t="shared" si="12"/>
        <v>Client 2</v>
      </c>
      <c r="C173" s="12">
        <v>41936</v>
      </c>
      <c r="D173" s="2" t="s">
        <v>188</v>
      </c>
      <c r="E173" s="2" t="s">
        <v>609</v>
      </c>
      <c r="F173" s="28">
        <f>Table1[[#This Row],[End]]-Table1[[#This Row],[Start]]</f>
        <v>1.1805555555555514E-2</v>
      </c>
      <c r="G173" s="25" t="str">
        <f t="shared" ca="1" si="13"/>
        <v>Office</v>
      </c>
      <c r="H173" s="2" t="str">
        <f t="shared" ca="1" si="14"/>
        <v>G</v>
      </c>
      <c r="I173" s="2" t="str">
        <f t="shared" ca="1" si="15"/>
        <v>Grievance</v>
      </c>
      <c r="J173" s="2" t="str">
        <f t="shared" ca="1" si="16"/>
        <v>Paperwork deficiency</v>
      </c>
      <c r="K173" s="25" t="str">
        <f t="shared" ca="1" si="17"/>
        <v>Finance</v>
      </c>
      <c r="L173" t="str">
        <f>IF(OR(Table1[[#This Row],[Month2]]="Jul",Table1[[#This Row],[Month2]]="Aug",Table1[[#This Row],[Month2]]="Sep"),"Q1", IF(OR(Table1[[#This Row],[Month2]]="Oct",Table1[[#This Row],[Month2]]="Nov",Table1[[#This Row],[Month2]]="Dec"),"Q2",IF(OR(Table1[[#This Row],[Month2]]="Jan",Table1[[#This Row],[Month2]]="Feb",Table1[[#This Row],[Month2]]="Mar"),"Q3", "Q4")))</f>
        <v>Q2</v>
      </c>
      <c r="M173" t="str">
        <f>TEXT(Table1[[#This Row],[Date]],"mmm")</f>
        <v>Oct</v>
      </c>
      <c r="N173" t="str">
        <f>IF(MONTH(Table1[[#This Row],[Date]])&gt;6, YEAR(Table1[[#This Row],[Date]])&amp;"-"&amp;YEAR(Table1[[#This Row],[Date]])+1,YEAR(Table1[[#This Row],[Date]])-1&amp;"-"&amp;YEAR(Table1[[#This Row],[Date]]))</f>
        <v>2014-2015</v>
      </c>
      <c r="O173">
        <f>WEEKNUM(Table1[[#This Row],[Date]],2)</f>
        <v>43</v>
      </c>
      <c r="P173">
        <f>HOUR(Table1[[#This Row],[Start]])</f>
        <v>19</v>
      </c>
      <c r="Q1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3" t="str">
        <f>TEXT(Table1[[#This Row],[Date]],"ddd")</f>
        <v>Fri</v>
      </c>
    </row>
    <row r="174" spans="1:18" x14ac:dyDescent="0.55000000000000004">
      <c r="A174" s="2" t="s">
        <v>44</v>
      </c>
      <c r="B174" s="2" t="str">
        <f t="shared" si="12"/>
        <v>Client 3</v>
      </c>
      <c r="C174" s="12">
        <v>41937</v>
      </c>
      <c r="D174" s="2" t="s">
        <v>325</v>
      </c>
      <c r="E174" s="2" t="s">
        <v>178</v>
      </c>
      <c r="F174" s="28">
        <f>Table1[[#This Row],[End]]-Table1[[#This Row],[Start]]</f>
        <v>1.2499999999999956E-2</v>
      </c>
      <c r="G174" s="25" t="str">
        <f t="shared" ca="1" si="13"/>
        <v>Office</v>
      </c>
      <c r="H174" s="2" t="str">
        <f t="shared" ca="1" si="14"/>
        <v>E</v>
      </c>
      <c r="I174" s="2" t="str">
        <f t="shared" ca="1" si="15"/>
        <v>Grievance</v>
      </c>
      <c r="J174" s="2" t="str">
        <f t="shared" ca="1" si="16"/>
        <v>Paperwork deficiency</v>
      </c>
      <c r="K174" s="25" t="str">
        <f t="shared" ca="1" si="17"/>
        <v>IT</v>
      </c>
      <c r="L174" t="str">
        <f>IF(OR(Table1[[#This Row],[Month2]]="Jul",Table1[[#This Row],[Month2]]="Aug",Table1[[#This Row],[Month2]]="Sep"),"Q1", IF(OR(Table1[[#This Row],[Month2]]="Oct",Table1[[#This Row],[Month2]]="Nov",Table1[[#This Row],[Month2]]="Dec"),"Q2",IF(OR(Table1[[#This Row],[Month2]]="Jan",Table1[[#This Row],[Month2]]="Feb",Table1[[#This Row],[Month2]]="Mar"),"Q3", "Q4")))</f>
        <v>Q2</v>
      </c>
      <c r="M174" t="str">
        <f>TEXT(Table1[[#This Row],[Date]],"mmm")</f>
        <v>Oct</v>
      </c>
      <c r="N174" t="str">
        <f>IF(MONTH(Table1[[#This Row],[Date]])&gt;6, YEAR(Table1[[#This Row],[Date]])&amp;"-"&amp;YEAR(Table1[[#This Row],[Date]])+1,YEAR(Table1[[#This Row],[Date]])-1&amp;"-"&amp;YEAR(Table1[[#This Row],[Date]]))</f>
        <v>2014-2015</v>
      </c>
      <c r="O174">
        <f>WEEKNUM(Table1[[#This Row],[Date]],2)</f>
        <v>43</v>
      </c>
      <c r="P174">
        <f>HOUR(Table1[[#This Row],[Start]])</f>
        <v>8</v>
      </c>
      <c r="Q1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74" t="str">
        <f>TEXT(Table1[[#This Row],[Date]],"ddd")</f>
        <v>Sat</v>
      </c>
    </row>
    <row r="175" spans="1:18" x14ac:dyDescent="0.55000000000000004">
      <c r="A175" s="2" t="s">
        <v>24</v>
      </c>
      <c r="B175" s="2" t="str">
        <f t="shared" si="12"/>
        <v>Client 4</v>
      </c>
      <c r="C175" s="12">
        <v>41937</v>
      </c>
      <c r="D175" s="2" t="s">
        <v>326</v>
      </c>
      <c r="E175" s="2" t="s">
        <v>866</v>
      </c>
      <c r="F175" s="28">
        <f>Table1[[#This Row],[End]]-Table1[[#This Row],[Start]]</f>
        <v>1.6666666666666607E-2</v>
      </c>
      <c r="G175" s="25" t="str">
        <f t="shared" ca="1" si="13"/>
        <v>Warehouse</v>
      </c>
      <c r="H175" s="2" t="str">
        <f t="shared" ca="1" si="14"/>
        <v>C</v>
      </c>
      <c r="I175" s="2" t="str">
        <f t="shared" ca="1" si="15"/>
        <v>Mistake</v>
      </c>
      <c r="J175" s="2" t="str">
        <f t="shared" ca="1" si="16"/>
        <v>Entry error</v>
      </c>
      <c r="K175" s="25" t="str">
        <f t="shared" ca="1" si="17"/>
        <v>Floor</v>
      </c>
      <c r="L175" t="str">
        <f>IF(OR(Table1[[#This Row],[Month2]]="Jul",Table1[[#This Row],[Month2]]="Aug",Table1[[#This Row],[Month2]]="Sep"),"Q1", IF(OR(Table1[[#This Row],[Month2]]="Oct",Table1[[#This Row],[Month2]]="Nov",Table1[[#This Row],[Month2]]="Dec"),"Q2",IF(OR(Table1[[#This Row],[Month2]]="Jan",Table1[[#This Row],[Month2]]="Feb",Table1[[#This Row],[Month2]]="Mar"),"Q3", "Q4")))</f>
        <v>Q2</v>
      </c>
      <c r="M175" t="str">
        <f>TEXT(Table1[[#This Row],[Date]],"mmm")</f>
        <v>Oct</v>
      </c>
      <c r="N175" t="str">
        <f>IF(MONTH(Table1[[#This Row],[Date]])&gt;6, YEAR(Table1[[#This Row],[Date]])&amp;"-"&amp;YEAR(Table1[[#This Row],[Date]])+1,YEAR(Table1[[#This Row],[Date]])-1&amp;"-"&amp;YEAR(Table1[[#This Row],[Date]]))</f>
        <v>2014-2015</v>
      </c>
      <c r="O175">
        <f>WEEKNUM(Table1[[#This Row],[Date]],2)</f>
        <v>43</v>
      </c>
      <c r="P175">
        <f>HOUR(Table1[[#This Row],[Start]])</f>
        <v>17</v>
      </c>
      <c r="Q1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75" t="str">
        <f>TEXT(Table1[[#This Row],[Date]],"ddd")</f>
        <v>Sat</v>
      </c>
    </row>
    <row r="176" spans="1:18" x14ac:dyDescent="0.55000000000000004">
      <c r="A176" s="2" t="s">
        <v>30</v>
      </c>
      <c r="B176" s="2" t="str">
        <f t="shared" si="12"/>
        <v>Client 5</v>
      </c>
      <c r="C176" s="12">
        <v>41939</v>
      </c>
      <c r="D176" s="2" t="s">
        <v>327</v>
      </c>
      <c r="E176" s="2" t="s">
        <v>671</v>
      </c>
      <c r="F176" s="28">
        <f>Table1[[#This Row],[End]]-Table1[[#This Row],[Start]]</f>
        <v>1.5972222222222165E-2</v>
      </c>
      <c r="G176" s="25" t="str">
        <f t="shared" ca="1" si="13"/>
        <v>Lab</v>
      </c>
      <c r="H176" s="2" t="str">
        <f t="shared" ca="1" si="14"/>
        <v>A</v>
      </c>
      <c r="I176" s="2" t="str">
        <f t="shared" ca="1" si="15"/>
        <v>Accident</v>
      </c>
      <c r="J176" s="2" t="str">
        <f t="shared" ca="1" si="16"/>
        <v>Entry error</v>
      </c>
      <c r="K176" s="25" t="str">
        <f t="shared" ca="1" si="17"/>
        <v>Shipping</v>
      </c>
      <c r="L176" t="str">
        <f>IF(OR(Table1[[#This Row],[Month2]]="Jul",Table1[[#This Row],[Month2]]="Aug",Table1[[#This Row],[Month2]]="Sep"),"Q1", IF(OR(Table1[[#This Row],[Month2]]="Oct",Table1[[#This Row],[Month2]]="Nov",Table1[[#This Row],[Month2]]="Dec"),"Q2",IF(OR(Table1[[#This Row],[Month2]]="Jan",Table1[[#This Row],[Month2]]="Feb",Table1[[#This Row],[Month2]]="Mar"),"Q3", "Q4")))</f>
        <v>Q2</v>
      </c>
      <c r="M176" t="str">
        <f>TEXT(Table1[[#This Row],[Date]],"mmm")</f>
        <v>Oct</v>
      </c>
      <c r="N176" t="str">
        <f>IF(MONTH(Table1[[#This Row],[Date]])&gt;6, YEAR(Table1[[#This Row],[Date]])&amp;"-"&amp;YEAR(Table1[[#This Row],[Date]])+1,YEAR(Table1[[#This Row],[Date]])-1&amp;"-"&amp;YEAR(Table1[[#This Row],[Date]]))</f>
        <v>2014-2015</v>
      </c>
      <c r="O176">
        <f>WEEKNUM(Table1[[#This Row],[Date]],2)</f>
        <v>44</v>
      </c>
      <c r="P176">
        <f>HOUR(Table1[[#This Row],[Start]])</f>
        <v>12</v>
      </c>
      <c r="Q1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76" t="str">
        <f>TEXT(Table1[[#This Row],[Date]],"ddd")</f>
        <v>Mon</v>
      </c>
    </row>
    <row r="177" spans="1:18" x14ac:dyDescent="0.55000000000000004">
      <c r="A177" s="2" t="s">
        <v>45</v>
      </c>
      <c r="B177" s="2" t="str">
        <f t="shared" si="12"/>
        <v>Client 6</v>
      </c>
      <c r="C177" s="12">
        <v>41942</v>
      </c>
      <c r="D177" s="2" t="s">
        <v>328</v>
      </c>
      <c r="E177" s="2" t="s">
        <v>996</v>
      </c>
      <c r="F177" s="28">
        <f>Table1[[#This Row],[End]]-Table1[[#This Row],[Start]]</f>
        <v>2.8472222222222232E-2</v>
      </c>
      <c r="G177" s="25" t="str">
        <f t="shared" ca="1" si="13"/>
        <v>Warehouse</v>
      </c>
      <c r="H177" s="2" t="str">
        <f t="shared" ca="1" si="14"/>
        <v>C</v>
      </c>
      <c r="I177" s="2" t="str">
        <f t="shared" ca="1" si="15"/>
        <v>Interaction</v>
      </c>
      <c r="J177" s="2" t="str">
        <f t="shared" ca="1" si="16"/>
        <v>Misconduct</v>
      </c>
      <c r="K177" s="25" t="str">
        <f t="shared" ca="1" si="17"/>
        <v>Admin</v>
      </c>
      <c r="L177" t="str">
        <f>IF(OR(Table1[[#This Row],[Month2]]="Jul",Table1[[#This Row],[Month2]]="Aug",Table1[[#This Row],[Month2]]="Sep"),"Q1", IF(OR(Table1[[#This Row],[Month2]]="Oct",Table1[[#This Row],[Month2]]="Nov",Table1[[#This Row],[Month2]]="Dec"),"Q2",IF(OR(Table1[[#This Row],[Month2]]="Jan",Table1[[#This Row],[Month2]]="Feb",Table1[[#This Row],[Month2]]="Mar"),"Q3", "Q4")))</f>
        <v>Q2</v>
      </c>
      <c r="M177" t="str">
        <f>TEXT(Table1[[#This Row],[Date]],"mmm")</f>
        <v>Oct</v>
      </c>
      <c r="N177" t="str">
        <f>IF(MONTH(Table1[[#This Row],[Date]])&gt;6, YEAR(Table1[[#This Row],[Date]])&amp;"-"&amp;YEAR(Table1[[#This Row],[Date]])+1,YEAR(Table1[[#This Row],[Date]])-1&amp;"-"&amp;YEAR(Table1[[#This Row],[Date]]))</f>
        <v>2014-2015</v>
      </c>
      <c r="O177">
        <f>WEEKNUM(Table1[[#This Row],[Date]],2)</f>
        <v>44</v>
      </c>
      <c r="P177">
        <f>HOUR(Table1[[#This Row],[Start]])</f>
        <v>19</v>
      </c>
      <c r="Q1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7" t="str">
        <f>TEXT(Table1[[#This Row],[Date]],"ddd")</f>
        <v>Thu</v>
      </c>
    </row>
    <row r="178" spans="1:18" x14ac:dyDescent="0.55000000000000004">
      <c r="A178" s="2" t="s">
        <v>37</v>
      </c>
      <c r="B178" s="2" t="str">
        <f t="shared" si="12"/>
        <v>Client 7</v>
      </c>
      <c r="C178" s="12">
        <v>41946</v>
      </c>
      <c r="D178" s="2" t="s">
        <v>294</v>
      </c>
      <c r="E178" s="2" t="s">
        <v>997</v>
      </c>
      <c r="F178" s="28">
        <f>Table1[[#This Row],[End]]-Table1[[#This Row],[Start]]</f>
        <v>6.2499999999999778E-3</v>
      </c>
      <c r="G178" s="25" t="str">
        <f t="shared" ca="1" si="13"/>
        <v>Office</v>
      </c>
      <c r="H178" s="2" t="str">
        <f t="shared" ca="1" si="14"/>
        <v>G</v>
      </c>
      <c r="I178" s="2" t="str">
        <f t="shared" ca="1" si="15"/>
        <v>Accident</v>
      </c>
      <c r="J178" s="2" t="str">
        <f t="shared" ca="1" si="16"/>
        <v>Tone of voice</v>
      </c>
      <c r="K178" s="25" t="str">
        <f t="shared" ca="1" si="17"/>
        <v>IT</v>
      </c>
      <c r="L178" t="str">
        <f>IF(OR(Table1[[#This Row],[Month2]]="Jul",Table1[[#This Row],[Month2]]="Aug",Table1[[#This Row],[Month2]]="Sep"),"Q1", IF(OR(Table1[[#This Row],[Month2]]="Oct",Table1[[#This Row],[Month2]]="Nov",Table1[[#This Row],[Month2]]="Dec"),"Q2",IF(OR(Table1[[#This Row],[Month2]]="Jan",Table1[[#This Row],[Month2]]="Feb",Table1[[#This Row],[Month2]]="Mar"),"Q3", "Q4")))</f>
        <v>Q2</v>
      </c>
      <c r="M178" t="str">
        <f>TEXT(Table1[[#This Row],[Date]],"mmm")</f>
        <v>Nov</v>
      </c>
      <c r="N178" t="str">
        <f>IF(MONTH(Table1[[#This Row],[Date]])&gt;6, YEAR(Table1[[#This Row],[Date]])&amp;"-"&amp;YEAR(Table1[[#This Row],[Date]])+1,YEAR(Table1[[#This Row],[Date]])-1&amp;"-"&amp;YEAR(Table1[[#This Row],[Date]]))</f>
        <v>2014-2015</v>
      </c>
      <c r="O178">
        <f>WEEKNUM(Table1[[#This Row],[Date]],2)</f>
        <v>45</v>
      </c>
      <c r="P178">
        <f>HOUR(Table1[[#This Row],[Start]])</f>
        <v>20</v>
      </c>
      <c r="Q1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78" t="str">
        <f>TEXT(Table1[[#This Row],[Date]],"ddd")</f>
        <v>Mon</v>
      </c>
    </row>
    <row r="179" spans="1:18" x14ac:dyDescent="0.55000000000000004">
      <c r="A179" s="2" t="s">
        <v>24</v>
      </c>
      <c r="B179" s="2" t="str">
        <f t="shared" si="12"/>
        <v>Client 8</v>
      </c>
      <c r="C179" s="12">
        <v>41947</v>
      </c>
      <c r="D179" s="2" t="s">
        <v>329</v>
      </c>
      <c r="E179" s="2" t="s">
        <v>710</v>
      </c>
      <c r="F179" s="28">
        <f>Table1[[#This Row],[End]]-Table1[[#This Row],[Start]]</f>
        <v>2.7083333333333237E-2</v>
      </c>
      <c r="G179" s="25" t="str">
        <f t="shared" ca="1" si="13"/>
        <v>Warehouse</v>
      </c>
      <c r="H179" s="2" t="str">
        <f t="shared" ca="1" si="14"/>
        <v>A</v>
      </c>
      <c r="I179" s="2" t="str">
        <f t="shared" ca="1" si="15"/>
        <v>Accident</v>
      </c>
      <c r="J179" s="2" t="str">
        <f t="shared" ca="1" si="16"/>
        <v>Wrong placement</v>
      </c>
      <c r="K179" s="25" t="str">
        <f t="shared" ca="1" si="17"/>
        <v>IT</v>
      </c>
      <c r="L179" t="str">
        <f>IF(OR(Table1[[#This Row],[Month2]]="Jul",Table1[[#This Row],[Month2]]="Aug",Table1[[#This Row],[Month2]]="Sep"),"Q1", IF(OR(Table1[[#This Row],[Month2]]="Oct",Table1[[#This Row],[Month2]]="Nov",Table1[[#This Row],[Month2]]="Dec"),"Q2",IF(OR(Table1[[#This Row],[Month2]]="Jan",Table1[[#This Row],[Month2]]="Feb",Table1[[#This Row],[Month2]]="Mar"),"Q3", "Q4")))</f>
        <v>Q2</v>
      </c>
      <c r="M179" t="str">
        <f>TEXT(Table1[[#This Row],[Date]],"mmm")</f>
        <v>Nov</v>
      </c>
      <c r="N179" t="str">
        <f>IF(MONTH(Table1[[#This Row],[Date]])&gt;6, YEAR(Table1[[#This Row],[Date]])&amp;"-"&amp;YEAR(Table1[[#This Row],[Date]])+1,YEAR(Table1[[#This Row],[Date]])-1&amp;"-"&amp;YEAR(Table1[[#This Row],[Date]]))</f>
        <v>2014-2015</v>
      </c>
      <c r="O179">
        <f>WEEKNUM(Table1[[#This Row],[Date]],2)</f>
        <v>45</v>
      </c>
      <c r="P179">
        <f>HOUR(Table1[[#This Row],[Start]])</f>
        <v>12</v>
      </c>
      <c r="Q1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79" t="str">
        <f>TEXT(Table1[[#This Row],[Date]],"ddd")</f>
        <v>Tue</v>
      </c>
    </row>
    <row r="180" spans="1:18" x14ac:dyDescent="0.55000000000000004">
      <c r="A180" s="2" t="s">
        <v>23</v>
      </c>
      <c r="B180" s="2" t="str">
        <f t="shared" si="12"/>
        <v>Client 9</v>
      </c>
      <c r="C180" s="12">
        <v>41950</v>
      </c>
      <c r="D180" s="2" t="s">
        <v>330</v>
      </c>
      <c r="E180" s="2" t="s">
        <v>282</v>
      </c>
      <c r="F180" s="28">
        <f>Table1[[#This Row],[End]]-Table1[[#This Row],[Start]]</f>
        <v>9.7222222222222987E-3</v>
      </c>
      <c r="G180" s="25" t="str">
        <f t="shared" ca="1" si="13"/>
        <v>Office</v>
      </c>
      <c r="H180" s="2" t="str">
        <f t="shared" ca="1" si="14"/>
        <v>A</v>
      </c>
      <c r="I180" s="2" t="str">
        <f t="shared" ca="1" si="15"/>
        <v>Accident</v>
      </c>
      <c r="J180" s="2" t="str">
        <f t="shared" ca="1" si="16"/>
        <v>Tone of voice</v>
      </c>
      <c r="K180" s="25" t="str">
        <f t="shared" ca="1" si="17"/>
        <v>Floor</v>
      </c>
      <c r="L180" t="str">
        <f>IF(OR(Table1[[#This Row],[Month2]]="Jul",Table1[[#This Row],[Month2]]="Aug",Table1[[#This Row],[Month2]]="Sep"),"Q1", IF(OR(Table1[[#This Row],[Month2]]="Oct",Table1[[#This Row],[Month2]]="Nov",Table1[[#This Row],[Month2]]="Dec"),"Q2",IF(OR(Table1[[#This Row],[Month2]]="Jan",Table1[[#This Row],[Month2]]="Feb",Table1[[#This Row],[Month2]]="Mar"),"Q3", "Q4")))</f>
        <v>Q2</v>
      </c>
      <c r="M180" t="str">
        <f>TEXT(Table1[[#This Row],[Date]],"mmm")</f>
        <v>Nov</v>
      </c>
      <c r="N180" t="str">
        <f>IF(MONTH(Table1[[#This Row],[Date]])&gt;6, YEAR(Table1[[#This Row],[Date]])&amp;"-"&amp;YEAR(Table1[[#This Row],[Date]])+1,YEAR(Table1[[#This Row],[Date]])-1&amp;"-"&amp;YEAR(Table1[[#This Row],[Date]]))</f>
        <v>2014-2015</v>
      </c>
      <c r="O180">
        <f>WEEKNUM(Table1[[#This Row],[Date]],2)</f>
        <v>45</v>
      </c>
      <c r="P180">
        <f>HOUR(Table1[[#This Row],[Start]])</f>
        <v>9</v>
      </c>
      <c r="Q1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80" t="str">
        <f>TEXT(Table1[[#This Row],[Date]],"ddd")</f>
        <v>Fri</v>
      </c>
    </row>
    <row r="181" spans="1:18" x14ac:dyDescent="0.55000000000000004">
      <c r="A181" s="2" t="s">
        <v>24</v>
      </c>
      <c r="B181" s="2" t="str">
        <f t="shared" si="12"/>
        <v>Client 10</v>
      </c>
      <c r="C181" s="12">
        <v>41950</v>
      </c>
      <c r="D181" s="2" t="s">
        <v>331</v>
      </c>
      <c r="E181" s="2" t="s">
        <v>622</v>
      </c>
      <c r="F181" s="28">
        <f>Table1[[#This Row],[End]]-Table1[[#This Row],[Start]]</f>
        <v>1.8750000000000044E-2</v>
      </c>
      <c r="G181" s="25" t="str">
        <f t="shared" ca="1" si="13"/>
        <v>Room B</v>
      </c>
      <c r="H181" s="2" t="str">
        <f t="shared" ca="1" si="14"/>
        <v>G</v>
      </c>
      <c r="I181" s="2" t="str">
        <f t="shared" ca="1" si="15"/>
        <v>Grievance</v>
      </c>
      <c r="J181" s="2" t="str">
        <f t="shared" ca="1" si="16"/>
        <v>Mechanical failure</v>
      </c>
      <c r="K181" s="25" t="str">
        <f t="shared" ca="1" si="17"/>
        <v>Finance</v>
      </c>
      <c r="L181" t="str">
        <f>IF(OR(Table1[[#This Row],[Month2]]="Jul",Table1[[#This Row],[Month2]]="Aug",Table1[[#This Row],[Month2]]="Sep"),"Q1", IF(OR(Table1[[#This Row],[Month2]]="Oct",Table1[[#This Row],[Month2]]="Nov",Table1[[#This Row],[Month2]]="Dec"),"Q2",IF(OR(Table1[[#This Row],[Month2]]="Jan",Table1[[#This Row],[Month2]]="Feb",Table1[[#This Row],[Month2]]="Mar"),"Q3", "Q4")))</f>
        <v>Q2</v>
      </c>
      <c r="M181" t="str">
        <f>TEXT(Table1[[#This Row],[Date]],"mmm")</f>
        <v>Nov</v>
      </c>
      <c r="N181" t="str">
        <f>IF(MONTH(Table1[[#This Row],[Date]])&gt;6, YEAR(Table1[[#This Row],[Date]])&amp;"-"&amp;YEAR(Table1[[#This Row],[Date]])+1,YEAR(Table1[[#This Row],[Date]])-1&amp;"-"&amp;YEAR(Table1[[#This Row],[Date]]))</f>
        <v>2014-2015</v>
      </c>
      <c r="O181">
        <f>WEEKNUM(Table1[[#This Row],[Date]],2)</f>
        <v>45</v>
      </c>
      <c r="P181">
        <f>HOUR(Table1[[#This Row],[Start]])</f>
        <v>11</v>
      </c>
      <c r="Q1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81" t="str">
        <f>TEXT(Table1[[#This Row],[Date]],"ddd")</f>
        <v>Fri</v>
      </c>
    </row>
    <row r="182" spans="1:18" x14ac:dyDescent="0.55000000000000004">
      <c r="A182" s="2" t="s">
        <v>23</v>
      </c>
      <c r="B182" s="2" t="str">
        <f t="shared" si="12"/>
        <v>Client 1</v>
      </c>
      <c r="C182" s="12">
        <v>41952</v>
      </c>
      <c r="D182" s="2" t="s">
        <v>332</v>
      </c>
      <c r="E182" s="2" t="s">
        <v>732</v>
      </c>
      <c r="F182" s="28">
        <f>Table1[[#This Row],[End]]-Table1[[#This Row],[Start]]</f>
        <v>1.2500000000000067E-2</v>
      </c>
      <c r="G182" s="25" t="str">
        <f t="shared" ca="1" si="13"/>
        <v>Room B</v>
      </c>
      <c r="H182" s="2" t="str">
        <f t="shared" ca="1" si="14"/>
        <v>D</v>
      </c>
      <c r="I182" s="2" t="str">
        <f t="shared" ca="1" si="15"/>
        <v>Mistake</v>
      </c>
      <c r="J182" s="2" t="str">
        <f t="shared" ca="1" si="16"/>
        <v>Misconduct</v>
      </c>
      <c r="K182" s="25" t="str">
        <f t="shared" ca="1" si="17"/>
        <v>Finance</v>
      </c>
      <c r="L182" t="str">
        <f>IF(OR(Table1[[#This Row],[Month2]]="Jul",Table1[[#This Row],[Month2]]="Aug",Table1[[#This Row],[Month2]]="Sep"),"Q1", IF(OR(Table1[[#This Row],[Month2]]="Oct",Table1[[#This Row],[Month2]]="Nov",Table1[[#This Row],[Month2]]="Dec"),"Q2",IF(OR(Table1[[#This Row],[Month2]]="Jan",Table1[[#This Row],[Month2]]="Feb",Table1[[#This Row],[Month2]]="Mar"),"Q3", "Q4")))</f>
        <v>Q2</v>
      </c>
      <c r="M182" t="str">
        <f>TEXT(Table1[[#This Row],[Date]],"mmm")</f>
        <v>Nov</v>
      </c>
      <c r="N182" t="str">
        <f>IF(MONTH(Table1[[#This Row],[Date]])&gt;6, YEAR(Table1[[#This Row],[Date]])&amp;"-"&amp;YEAR(Table1[[#This Row],[Date]])+1,YEAR(Table1[[#This Row],[Date]])-1&amp;"-"&amp;YEAR(Table1[[#This Row],[Date]]))</f>
        <v>2014-2015</v>
      </c>
      <c r="O182">
        <f>WEEKNUM(Table1[[#This Row],[Date]],2)</f>
        <v>45</v>
      </c>
      <c r="P182">
        <f>HOUR(Table1[[#This Row],[Start]])</f>
        <v>18</v>
      </c>
      <c r="Q1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82" t="str">
        <f>TEXT(Table1[[#This Row],[Date]],"ddd")</f>
        <v>Sun</v>
      </c>
    </row>
    <row r="183" spans="1:18" x14ac:dyDescent="0.55000000000000004">
      <c r="A183" s="2" t="s">
        <v>44</v>
      </c>
      <c r="B183" s="2" t="str">
        <f t="shared" si="12"/>
        <v>Client 2</v>
      </c>
      <c r="C183" s="12">
        <v>41953</v>
      </c>
      <c r="D183" s="2" t="s">
        <v>333</v>
      </c>
      <c r="E183" s="2" t="s">
        <v>631</v>
      </c>
      <c r="F183" s="28">
        <f>Table1[[#This Row],[End]]-Table1[[#This Row],[Start]]</f>
        <v>2.5694444444444464E-2</v>
      </c>
      <c r="G183" s="25" t="str">
        <f t="shared" ca="1" si="13"/>
        <v>Office</v>
      </c>
      <c r="H183" s="2" t="str">
        <f t="shared" ca="1" si="14"/>
        <v>G</v>
      </c>
      <c r="I183" s="2" t="str">
        <f t="shared" ca="1" si="15"/>
        <v>Accident</v>
      </c>
      <c r="J183" s="2" t="str">
        <f t="shared" ca="1" si="16"/>
        <v>Tone of voice</v>
      </c>
      <c r="K183" s="25" t="str">
        <f t="shared" ca="1" si="17"/>
        <v>Widgets</v>
      </c>
      <c r="L183" t="str">
        <f>IF(OR(Table1[[#This Row],[Month2]]="Jul",Table1[[#This Row],[Month2]]="Aug",Table1[[#This Row],[Month2]]="Sep"),"Q1", IF(OR(Table1[[#This Row],[Month2]]="Oct",Table1[[#This Row],[Month2]]="Nov",Table1[[#This Row],[Month2]]="Dec"),"Q2",IF(OR(Table1[[#This Row],[Month2]]="Jan",Table1[[#This Row],[Month2]]="Feb",Table1[[#This Row],[Month2]]="Mar"),"Q3", "Q4")))</f>
        <v>Q2</v>
      </c>
      <c r="M183" t="str">
        <f>TEXT(Table1[[#This Row],[Date]],"mmm")</f>
        <v>Nov</v>
      </c>
      <c r="N183" t="str">
        <f>IF(MONTH(Table1[[#This Row],[Date]])&gt;6, YEAR(Table1[[#This Row],[Date]])&amp;"-"&amp;YEAR(Table1[[#This Row],[Date]])+1,YEAR(Table1[[#This Row],[Date]])-1&amp;"-"&amp;YEAR(Table1[[#This Row],[Date]]))</f>
        <v>2014-2015</v>
      </c>
      <c r="O183">
        <f>WEEKNUM(Table1[[#This Row],[Date]],2)</f>
        <v>46</v>
      </c>
      <c r="P183">
        <f>HOUR(Table1[[#This Row],[Start]])</f>
        <v>12</v>
      </c>
      <c r="Q1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83" t="str">
        <f>TEXT(Table1[[#This Row],[Date]],"ddd")</f>
        <v>Mon</v>
      </c>
    </row>
    <row r="184" spans="1:18" x14ac:dyDescent="0.55000000000000004">
      <c r="A184" s="2" t="s">
        <v>44</v>
      </c>
      <c r="B184" s="2" t="str">
        <f t="shared" si="12"/>
        <v>Client 3</v>
      </c>
      <c r="C184" s="12">
        <v>41953</v>
      </c>
      <c r="D184" s="2" t="s">
        <v>334</v>
      </c>
      <c r="E184" s="2" t="s">
        <v>289</v>
      </c>
      <c r="F184" s="28">
        <f>Table1[[#This Row],[End]]-Table1[[#This Row],[Start]]</f>
        <v>2.9861111111111116E-2</v>
      </c>
      <c r="G184" s="25" t="str">
        <f t="shared" ca="1" si="13"/>
        <v>Office</v>
      </c>
      <c r="H184" s="2" t="str">
        <f t="shared" ca="1" si="14"/>
        <v>A</v>
      </c>
      <c r="I184" s="2" t="str">
        <f t="shared" ca="1" si="15"/>
        <v>Mistake</v>
      </c>
      <c r="J184" s="2" t="str">
        <f t="shared" ca="1" si="16"/>
        <v>Entry error</v>
      </c>
      <c r="K184" s="25" t="str">
        <f t="shared" ca="1" si="17"/>
        <v>IT</v>
      </c>
      <c r="L184" t="str">
        <f>IF(OR(Table1[[#This Row],[Month2]]="Jul",Table1[[#This Row],[Month2]]="Aug",Table1[[#This Row],[Month2]]="Sep"),"Q1", IF(OR(Table1[[#This Row],[Month2]]="Oct",Table1[[#This Row],[Month2]]="Nov",Table1[[#This Row],[Month2]]="Dec"),"Q2",IF(OR(Table1[[#This Row],[Month2]]="Jan",Table1[[#This Row],[Month2]]="Feb",Table1[[#This Row],[Month2]]="Mar"),"Q3", "Q4")))</f>
        <v>Q2</v>
      </c>
      <c r="M184" t="str">
        <f>TEXT(Table1[[#This Row],[Date]],"mmm")</f>
        <v>Nov</v>
      </c>
      <c r="N184" t="str">
        <f>IF(MONTH(Table1[[#This Row],[Date]])&gt;6, YEAR(Table1[[#This Row],[Date]])&amp;"-"&amp;YEAR(Table1[[#This Row],[Date]])+1,YEAR(Table1[[#This Row],[Date]])-1&amp;"-"&amp;YEAR(Table1[[#This Row],[Date]]))</f>
        <v>2014-2015</v>
      </c>
      <c r="O184">
        <f>WEEKNUM(Table1[[#This Row],[Date]],2)</f>
        <v>46</v>
      </c>
      <c r="P184">
        <f>HOUR(Table1[[#This Row],[Start]])</f>
        <v>13</v>
      </c>
      <c r="Q1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84" t="str">
        <f>TEXT(Table1[[#This Row],[Date]],"ddd")</f>
        <v>Mon</v>
      </c>
    </row>
    <row r="185" spans="1:18" x14ac:dyDescent="0.55000000000000004">
      <c r="A185" s="2" t="s">
        <v>35</v>
      </c>
      <c r="B185" s="2" t="str">
        <f t="shared" si="12"/>
        <v>Client 4</v>
      </c>
      <c r="C185" s="12">
        <v>41954</v>
      </c>
      <c r="D185" s="2" t="s">
        <v>281</v>
      </c>
      <c r="E185" s="2" t="s">
        <v>618</v>
      </c>
      <c r="F185" s="28">
        <f>Table1[[#This Row],[End]]-Table1[[#This Row],[Start]]</f>
        <v>6.2499999999999778E-3</v>
      </c>
      <c r="G185" s="25" t="str">
        <f t="shared" ca="1" si="13"/>
        <v>Office</v>
      </c>
      <c r="H185" s="2" t="str">
        <f t="shared" ca="1" si="14"/>
        <v>C</v>
      </c>
      <c r="I185" s="2" t="str">
        <f t="shared" ca="1" si="15"/>
        <v>Accident</v>
      </c>
      <c r="J185" s="2" t="str">
        <f t="shared" ca="1" si="16"/>
        <v>Mechanical failure</v>
      </c>
      <c r="K185" s="25" t="str">
        <f t="shared" ca="1" si="17"/>
        <v>Widgets</v>
      </c>
      <c r="L185" t="str">
        <f>IF(OR(Table1[[#This Row],[Month2]]="Jul",Table1[[#This Row],[Month2]]="Aug",Table1[[#This Row],[Month2]]="Sep"),"Q1", IF(OR(Table1[[#This Row],[Month2]]="Oct",Table1[[#This Row],[Month2]]="Nov",Table1[[#This Row],[Month2]]="Dec"),"Q2",IF(OR(Table1[[#This Row],[Month2]]="Jan",Table1[[#This Row],[Month2]]="Feb",Table1[[#This Row],[Month2]]="Mar"),"Q3", "Q4")))</f>
        <v>Q2</v>
      </c>
      <c r="M185" t="str">
        <f>TEXT(Table1[[#This Row],[Date]],"mmm")</f>
        <v>Nov</v>
      </c>
      <c r="N185" t="str">
        <f>IF(MONTH(Table1[[#This Row],[Date]])&gt;6, YEAR(Table1[[#This Row],[Date]])&amp;"-"&amp;YEAR(Table1[[#This Row],[Date]])+1,YEAR(Table1[[#This Row],[Date]])-1&amp;"-"&amp;YEAR(Table1[[#This Row],[Date]]))</f>
        <v>2014-2015</v>
      </c>
      <c r="O185">
        <f>WEEKNUM(Table1[[#This Row],[Date]],2)</f>
        <v>46</v>
      </c>
      <c r="P185">
        <f>HOUR(Table1[[#This Row],[Start]])</f>
        <v>18</v>
      </c>
      <c r="Q1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85" t="str">
        <f>TEXT(Table1[[#This Row],[Date]],"ddd")</f>
        <v>Tue</v>
      </c>
    </row>
    <row r="186" spans="1:18" x14ac:dyDescent="0.55000000000000004">
      <c r="A186" s="2" t="s">
        <v>33</v>
      </c>
      <c r="B186" s="2" t="str">
        <f t="shared" si="12"/>
        <v>Client 5</v>
      </c>
      <c r="C186" s="12">
        <v>41956</v>
      </c>
      <c r="D186" s="2" t="s">
        <v>335</v>
      </c>
      <c r="E186" s="2" t="s">
        <v>637</v>
      </c>
      <c r="F186" s="28">
        <f>Table1[[#This Row],[End]]-Table1[[#This Row],[Start]]</f>
        <v>1.1805555555555625E-2</v>
      </c>
      <c r="G186" s="25" t="str">
        <f t="shared" ca="1" si="13"/>
        <v>Room B</v>
      </c>
      <c r="H186" s="2" t="str">
        <f t="shared" ca="1" si="14"/>
        <v>A</v>
      </c>
      <c r="I186" s="2" t="str">
        <f t="shared" ca="1" si="15"/>
        <v>Accident</v>
      </c>
      <c r="J186" s="2" t="str">
        <f t="shared" ca="1" si="16"/>
        <v>Tone of voice</v>
      </c>
      <c r="K186" s="25" t="str">
        <f t="shared" ca="1" si="17"/>
        <v>Admin</v>
      </c>
      <c r="L186" t="str">
        <f>IF(OR(Table1[[#This Row],[Month2]]="Jul",Table1[[#This Row],[Month2]]="Aug",Table1[[#This Row],[Month2]]="Sep"),"Q1", IF(OR(Table1[[#This Row],[Month2]]="Oct",Table1[[#This Row],[Month2]]="Nov",Table1[[#This Row],[Month2]]="Dec"),"Q2",IF(OR(Table1[[#This Row],[Month2]]="Jan",Table1[[#This Row],[Month2]]="Feb",Table1[[#This Row],[Month2]]="Mar"),"Q3", "Q4")))</f>
        <v>Q2</v>
      </c>
      <c r="M186" t="str">
        <f>TEXT(Table1[[#This Row],[Date]],"mmm")</f>
        <v>Nov</v>
      </c>
      <c r="N186" t="str">
        <f>IF(MONTH(Table1[[#This Row],[Date]])&gt;6, YEAR(Table1[[#This Row],[Date]])&amp;"-"&amp;YEAR(Table1[[#This Row],[Date]])+1,YEAR(Table1[[#This Row],[Date]])-1&amp;"-"&amp;YEAR(Table1[[#This Row],[Date]]))</f>
        <v>2014-2015</v>
      </c>
      <c r="O186">
        <f>WEEKNUM(Table1[[#This Row],[Date]],2)</f>
        <v>46</v>
      </c>
      <c r="P186">
        <f>HOUR(Table1[[#This Row],[Start]])</f>
        <v>14</v>
      </c>
      <c r="Q1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86" t="str">
        <f>TEXT(Table1[[#This Row],[Date]],"ddd")</f>
        <v>Thu</v>
      </c>
    </row>
    <row r="187" spans="1:18" x14ac:dyDescent="0.55000000000000004">
      <c r="A187" s="2" t="s">
        <v>32</v>
      </c>
      <c r="B187" s="2" t="str">
        <f t="shared" si="12"/>
        <v>Client 6</v>
      </c>
      <c r="C187" s="12">
        <v>41957</v>
      </c>
      <c r="D187" s="2" t="s">
        <v>336</v>
      </c>
      <c r="E187" s="2" t="s">
        <v>628</v>
      </c>
      <c r="F187" s="28">
        <f>Table1[[#This Row],[End]]-Table1[[#This Row],[Start]]</f>
        <v>2.0833333333333259E-3</v>
      </c>
      <c r="G187" s="25" t="str">
        <f t="shared" ca="1" si="13"/>
        <v>Room B</v>
      </c>
      <c r="H187" s="2" t="str">
        <f t="shared" ca="1" si="14"/>
        <v>G</v>
      </c>
      <c r="I187" s="2" t="str">
        <f t="shared" ca="1" si="15"/>
        <v>Accident</v>
      </c>
      <c r="J187" s="2" t="str">
        <f t="shared" ca="1" si="16"/>
        <v>Paperwork deficiency</v>
      </c>
      <c r="K187" s="25" t="str">
        <f t="shared" ca="1" si="17"/>
        <v>Floor</v>
      </c>
      <c r="L187" t="str">
        <f>IF(OR(Table1[[#This Row],[Month2]]="Jul",Table1[[#This Row],[Month2]]="Aug",Table1[[#This Row],[Month2]]="Sep"),"Q1", IF(OR(Table1[[#This Row],[Month2]]="Oct",Table1[[#This Row],[Month2]]="Nov",Table1[[#This Row],[Month2]]="Dec"),"Q2",IF(OR(Table1[[#This Row],[Month2]]="Jan",Table1[[#This Row],[Month2]]="Feb",Table1[[#This Row],[Month2]]="Mar"),"Q3", "Q4")))</f>
        <v>Q2</v>
      </c>
      <c r="M187" t="str">
        <f>TEXT(Table1[[#This Row],[Date]],"mmm")</f>
        <v>Nov</v>
      </c>
      <c r="N187" t="str">
        <f>IF(MONTH(Table1[[#This Row],[Date]])&gt;6, YEAR(Table1[[#This Row],[Date]])&amp;"-"&amp;YEAR(Table1[[#This Row],[Date]])+1,YEAR(Table1[[#This Row],[Date]])-1&amp;"-"&amp;YEAR(Table1[[#This Row],[Date]]))</f>
        <v>2014-2015</v>
      </c>
      <c r="O187">
        <f>WEEKNUM(Table1[[#This Row],[Date]],2)</f>
        <v>46</v>
      </c>
      <c r="P187">
        <f>HOUR(Table1[[#This Row],[Start]])</f>
        <v>19</v>
      </c>
      <c r="Q1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87" t="str">
        <f>TEXT(Table1[[#This Row],[Date]],"ddd")</f>
        <v>Fri</v>
      </c>
    </row>
    <row r="188" spans="1:18" x14ac:dyDescent="0.55000000000000004">
      <c r="A188" s="2" t="s">
        <v>24</v>
      </c>
      <c r="B188" s="2" t="str">
        <f t="shared" si="12"/>
        <v>Client 7</v>
      </c>
      <c r="C188" s="12">
        <v>41957</v>
      </c>
      <c r="D188" s="2" t="s">
        <v>337</v>
      </c>
      <c r="E188" s="2" t="s">
        <v>654</v>
      </c>
      <c r="F188" s="28">
        <f>Table1[[#This Row],[End]]-Table1[[#This Row],[Start]]</f>
        <v>1.2500000000000011E-2</v>
      </c>
      <c r="G188" s="25" t="str">
        <f t="shared" ca="1" si="13"/>
        <v>Room B</v>
      </c>
      <c r="H188" s="2" t="str">
        <f t="shared" ca="1" si="14"/>
        <v>E</v>
      </c>
      <c r="I188" s="2" t="str">
        <f t="shared" ca="1" si="15"/>
        <v>Mistake</v>
      </c>
      <c r="J188" s="2" t="str">
        <f t="shared" ca="1" si="16"/>
        <v>Tone of voice</v>
      </c>
      <c r="K188" s="25" t="str">
        <f t="shared" ca="1" si="17"/>
        <v>Widgets</v>
      </c>
      <c r="L188" t="str">
        <f>IF(OR(Table1[[#This Row],[Month2]]="Jul",Table1[[#This Row],[Month2]]="Aug",Table1[[#This Row],[Month2]]="Sep"),"Q1", IF(OR(Table1[[#This Row],[Month2]]="Oct",Table1[[#This Row],[Month2]]="Nov",Table1[[#This Row],[Month2]]="Dec"),"Q2",IF(OR(Table1[[#This Row],[Month2]]="Jan",Table1[[#This Row],[Month2]]="Feb",Table1[[#This Row],[Month2]]="Mar"),"Q3", "Q4")))</f>
        <v>Q2</v>
      </c>
      <c r="M188" t="str">
        <f>TEXT(Table1[[#This Row],[Date]],"mmm")</f>
        <v>Nov</v>
      </c>
      <c r="N188" t="str">
        <f>IF(MONTH(Table1[[#This Row],[Date]])&gt;6, YEAR(Table1[[#This Row],[Date]])&amp;"-"&amp;YEAR(Table1[[#This Row],[Date]])+1,YEAR(Table1[[#This Row],[Date]])-1&amp;"-"&amp;YEAR(Table1[[#This Row],[Date]]))</f>
        <v>2014-2015</v>
      </c>
      <c r="O188">
        <f>WEEKNUM(Table1[[#This Row],[Date]],2)</f>
        <v>46</v>
      </c>
      <c r="P188">
        <f>HOUR(Table1[[#This Row],[Start]])</f>
        <v>9</v>
      </c>
      <c r="Q1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88" t="str">
        <f>TEXT(Table1[[#This Row],[Date]],"ddd")</f>
        <v>Fri</v>
      </c>
    </row>
    <row r="189" spans="1:18" x14ac:dyDescent="0.55000000000000004">
      <c r="A189" s="2" t="s">
        <v>32</v>
      </c>
      <c r="B189" s="2" t="str">
        <f t="shared" si="12"/>
        <v>Client 8</v>
      </c>
      <c r="C189" s="12">
        <v>41959</v>
      </c>
      <c r="D189" s="2" t="s">
        <v>188</v>
      </c>
      <c r="E189" s="2" t="s">
        <v>985</v>
      </c>
      <c r="F189" s="28">
        <f>Table1[[#This Row],[End]]-Table1[[#This Row],[Start]]</f>
        <v>2.7777777777777679E-2</v>
      </c>
      <c r="G189" s="25" t="str">
        <f t="shared" ca="1" si="13"/>
        <v>Warehouse</v>
      </c>
      <c r="H189" s="2" t="str">
        <f t="shared" ca="1" si="14"/>
        <v>C</v>
      </c>
      <c r="I189" s="2" t="str">
        <f t="shared" ca="1" si="15"/>
        <v>Accident</v>
      </c>
      <c r="J189" s="2" t="str">
        <f t="shared" ca="1" si="16"/>
        <v>Paperwork deficiency</v>
      </c>
      <c r="K189" s="25" t="str">
        <f t="shared" ca="1" si="17"/>
        <v>Widgets</v>
      </c>
      <c r="L189" t="str">
        <f>IF(OR(Table1[[#This Row],[Month2]]="Jul",Table1[[#This Row],[Month2]]="Aug",Table1[[#This Row],[Month2]]="Sep"),"Q1", IF(OR(Table1[[#This Row],[Month2]]="Oct",Table1[[#This Row],[Month2]]="Nov",Table1[[#This Row],[Month2]]="Dec"),"Q2",IF(OR(Table1[[#This Row],[Month2]]="Jan",Table1[[#This Row],[Month2]]="Feb",Table1[[#This Row],[Month2]]="Mar"),"Q3", "Q4")))</f>
        <v>Q2</v>
      </c>
      <c r="M189" t="str">
        <f>TEXT(Table1[[#This Row],[Date]],"mmm")</f>
        <v>Nov</v>
      </c>
      <c r="N189" t="str">
        <f>IF(MONTH(Table1[[#This Row],[Date]])&gt;6, YEAR(Table1[[#This Row],[Date]])&amp;"-"&amp;YEAR(Table1[[#This Row],[Date]])+1,YEAR(Table1[[#This Row],[Date]])-1&amp;"-"&amp;YEAR(Table1[[#This Row],[Date]]))</f>
        <v>2014-2015</v>
      </c>
      <c r="O189">
        <f>WEEKNUM(Table1[[#This Row],[Date]],2)</f>
        <v>46</v>
      </c>
      <c r="P189">
        <f>HOUR(Table1[[#This Row],[Start]])</f>
        <v>19</v>
      </c>
      <c r="Q1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89" t="str">
        <f>TEXT(Table1[[#This Row],[Date]],"ddd")</f>
        <v>Sun</v>
      </c>
    </row>
    <row r="190" spans="1:18" x14ac:dyDescent="0.55000000000000004">
      <c r="A190" s="2" t="s">
        <v>31</v>
      </c>
      <c r="B190" s="2" t="str">
        <f t="shared" si="12"/>
        <v>Client 9</v>
      </c>
      <c r="C190" s="12">
        <v>41959</v>
      </c>
      <c r="D190" s="2" t="s">
        <v>338</v>
      </c>
      <c r="E190" s="2" t="s">
        <v>718</v>
      </c>
      <c r="F190" s="28">
        <f>Table1[[#This Row],[End]]-Table1[[#This Row],[Start]]</f>
        <v>2.9861111111111116E-2</v>
      </c>
      <c r="G190" s="25" t="str">
        <f t="shared" ca="1" si="13"/>
        <v>Room B</v>
      </c>
      <c r="H190" s="2" t="str">
        <f t="shared" ca="1" si="14"/>
        <v>D</v>
      </c>
      <c r="I190" s="2" t="str">
        <f t="shared" ca="1" si="15"/>
        <v>Accident</v>
      </c>
      <c r="J190" s="2" t="str">
        <f t="shared" ca="1" si="16"/>
        <v>Misconduct</v>
      </c>
      <c r="K190" s="25" t="str">
        <f t="shared" ca="1" si="17"/>
        <v>Admin</v>
      </c>
      <c r="L190" t="str">
        <f>IF(OR(Table1[[#This Row],[Month2]]="Jul",Table1[[#This Row],[Month2]]="Aug",Table1[[#This Row],[Month2]]="Sep"),"Q1", IF(OR(Table1[[#This Row],[Month2]]="Oct",Table1[[#This Row],[Month2]]="Nov",Table1[[#This Row],[Month2]]="Dec"),"Q2",IF(OR(Table1[[#This Row],[Month2]]="Jan",Table1[[#This Row],[Month2]]="Feb",Table1[[#This Row],[Month2]]="Mar"),"Q3", "Q4")))</f>
        <v>Q2</v>
      </c>
      <c r="M190" t="str">
        <f>TEXT(Table1[[#This Row],[Date]],"mmm")</f>
        <v>Nov</v>
      </c>
      <c r="N190" t="str">
        <f>IF(MONTH(Table1[[#This Row],[Date]])&gt;6, YEAR(Table1[[#This Row],[Date]])&amp;"-"&amp;YEAR(Table1[[#This Row],[Date]])+1,YEAR(Table1[[#This Row],[Date]])-1&amp;"-"&amp;YEAR(Table1[[#This Row],[Date]]))</f>
        <v>2014-2015</v>
      </c>
      <c r="O190">
        <f>WEEKNUM(Table1[[#This Row],[Date]],2)</f>
        <v>46</v>
      </c>
      <c r="P190">
        <f>HOUR(Table1[[#This Row],[Start]])</f>
        <v>13</v>
      </c>
      <c r="Q1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90" t="str">
        <f>TEXT(Table1[[#This Row],[Date]],"ddd")</f>
        <v>Sun</v>
      </c>
    </row>
    <row r="191" spans="1:18" x14ac:dyDescent="0.55000000000000004">
      <c r="A191" s="2" t="s">
        <v>46</v>
      </c>
      <c r="B191" s="2" t="str">
        <f t="shared" si="12"/>
        <v>Client 10</v>
      </c>
      <c r="C191" s="12">
        <v>41960</v>
      </c>
      <c r="D191" s="2" t="s">
        <v>339</v>
      </c>
      <c r="E191" s="2" t="s">
        <v>317</v>
      </c>
      <c r="F191" s="28">
        <f>Table1[[#This Row],[End]]-Table1[[#This Row],[Start]]</f>
        <v>3.2638888888888995E-2</v>
      </c>
      <c r="G191" s="25" t="str">
        <f t="shared" ca="1" si="13"/>
        <v>Office</v>
      </c>
      <c r="H191" s="2" t="str">
        <f t="shared" ca="1" si="14"/>
        <v>G</v>
      </c>
      <c r="I191" s="2" t="str">
        <f t="shared" ca="1" si="15"/>
        <v>Accident</v>
      </c>
      <c r="J191" s="2" t="str">
        <f t="shared" ca="1" si="16"/>
        <v>Mechanical failure</v>
      </c>
      <c r="K191" s="25" t="str">
        <f t="shared" ca="1" si="17"/>
        <v>Finance</v>
      </c>
      <c r="L191" t="str">
        <f>IF(OR(Table1[[#This Row],[Month2]]="Jul",Table1[[#This Row],[Month2]]="Aug",Table1[[#This Row],[Month2]]="Sep"),"Q1", IF(OR(Table1[[#This Row],[Month2]]="Oct",Table1[[#This Row],[Month2]]="Nov",Table1[[#This Row],[Month2]]="Dec"),"Q2",IF(OR(Table1[[#This Row],[Month2]]="Jan",Table1[[#This Row],[Month2]]="Feb",Table1[[#This Row],[Month2]]="Mar"),"Q3", "Q4")))</f>
        <v>Q2</v>
      </c>
      <c r="M191" t="str">
        <f>TEXT(Table1[[#This Row],[Date]],"mmm")</f>
        <v>Nov</v>
      </c>
      <c r="N191" t="str">
        <f>IF(MONTH(Table1[[#This Row],[Date]])&gt;6, YEAR(Table1[[#This Row],[Date]])&amp;"-"&amp;YEAR(Table1[[#This Row],[Date]])+1,YEAR(Table1[[#This Row],[Date]])-1&amp;"-"&amp;YEAR(Table1[[#This Row],[Date]]))</f>
        <v>2014-2015</v>
      </c>
      <c r="O191">
        <f>WEEKNUM(Table1[[#This Row],[Date]],2)</f>
        <v>47</v>
      </c>
      <c r="P191">
        <f>HOUR(Table1[[#This Row],[Start]])</f>
        <v>18</v>
      </c>
      <c r="Q1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91" t="str">
        <f>TEXT(Table1[[#This Row],[Date]],"ddd")</f>
        <v>Mon</v>
      </c>
    </row>
    <row r="192" spans="1:18" x14ac:dyDescent="0.55000000000000004">
      <c r="A192" s="2" t="s">
        <v>37</v>
      </c>
      <c r="B192" s="2" t="str">
        <f t="shared" si="12"/>
        <v>Client 1</v>
      </c>
      <c r="C192" s="12">
        <v>41960</v>
      </c>
      <c r="D192" s="2" t="s">
        <v>340</v>
      </c>
      <c r="E192" s="2" t="s">
        <v>585</v>
      </c>
      <c r="F192" s="28">
        <f>Table1[[#This Row],[End]]-Table1[[#This Row],[Start]]</f>
        <v>1.041666666666663E-2</v>
      </c>
      <c r="G192" s="25" t="str">
        <f t="shared" ca="1" si="13"/>
        <v>Lab</v>
      </c>
      <c r="H192" s="2" t="str">
        <f t="shared" ca="1" si="14"/>
        <v>E</v>
      </c>
      <c r="I192" s="2" t="str">
        <f t="shared" ca="1" si="15"/>
        <v>Grievance</v>
      </c>
      <c r="J192" s="2" t="str">
        <f t="shared" ca="1" si="16"/>
        <v>Tone of voice</v>
      </c>
      <c r="K192" s="25" t="str">
        <f t="shared" ca="1" si="17"/>
        <v>Admin</v>
      </c>
      <c r="L192" t="str">
        <f>IF(OR(Table1[[#This Row],[Month2]]="Jul",Table1[[#This Row],[Month2]]="Aug",Table1[[#This Row],[Month2]]="Sep"),"Q1", IF(OR(Table1[[#This Row],[Month2]]="Oct",Table1[[#This Row],[Month2]]="Nov",Table1[[#This Row],[Month2]]="Dec"),"Q2",IF(OR(Table1[[#This Row],[Month2]]="Jan",Table1[[#This Row],[Month2]]="Feb",Table1[[#This Row],[Month2]]="Mar"),"Q3", "Q4")))</f>
        <v>Q2</v>
      </c>
      <c r="M192" t="str">
        <f>TEXT(Table1[[#This Row],[Date]],"mmm")</f>
        <v>Nov</v>
      </c>
      <c r="N192" t="str">
        <f>IF(MONTH(Table1[[#This Row],[Date]])&gt;6, YEAR(Table1[[#This Row],[Date]])&amp;"-"&amp;YEAR(Table1[[#This Row],[Date]])+1,YEAR(Table1[[#This Row],[Date]])-1&amp;"-"&amp;YEAR(Table1[[#This Row],[Date]]))</f>
        <v>2014-2015</v>
      </c>
      <c r="O192">
        <f>WEEKNUM(Table1[[#This Row],[Date]],2)</f>
        <v>47</v>
      </c>
      <c r="P192">
        <f>HOUR(Table1[[#This Row],[Start]])</f>
        <v>9</v>
      </c>
      <c r="Q1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92" t="str">
        <f>TEXT(Table1[[#This Row],[Date]],"ddd")</f>
        <v>Mon</v>
      </c>
    </row>
    <row r="193" spans="1:18" x14ac:dyDescent="0.55000000000000004">
      <c r="A193" s="2" t="s">
        <v>35</v>
      </c>
      <c r="B193" s="2" t="str">
        <f t="shared" si="12"/>
        <v>Client 2</v>
      </c>
      <c r="C193" s="12">
        <v>41962</v>
      </c>
      <c r="D193" s="2" t="s">
        <v>340</v>
      </c>
      <c r="E193" s="2" t="s">
        <v>319</v>
      </c>
      <c r="F193" s="28">
        <f>Table1[[#This Row],[End]]-Table1[[#This Row],[Start]]</f>
        <v>4.166666666666663E-2</v>
      </c>
      <c r="G193" s="25" t="str">
        <f t="shared" ca="1" si="13"/>
        <v>Lab</v>
      </c>
      <c r="H193" s="2" t="str">
        <f t="shared" ca="1" si="14"/>
        <v>D</v>
      </c>
      <c r="I193" s="2" t="str">
        <f t="shared" ca="1" si="15"/>
        <v>Accident</v>
      </c>
      <c r="J193" s="2" t="str">
        <f t="shared" ca="1" si="16"/>
        <v>Entry error</v>
      </c>
      <c r="K193" s="25" t="str">
        <f t="shared" ca="1" si="17"/>
        <v>Shipping</v>
      </c>
      <c r="L193" t="str">
        <f>IF(OR(Table1[[#This Row],[Month2]]="Jul",Table1[[#This Row],[Month2]]="Aug",Table1[[#This Row],[Month2]]="Sep"),"Q1", IF(OR(Table1[[#This Row],[Month2]]="Oct",Table1[[#This Row],[Month2]]="Nov",Table1[[#This Row],[Month2]]="Dec"),"Q2",IF(OR(Table1[[#This Row],[Month2]]="Jan",Table1[[#This Row],[Month2]]="Feb",Table1[[#This Row],[Month2]]="Mar"),"Q3", "Q4")))</f>
        <v>Q2</v>
      </c>
      <c r="M193" t="str">
        <f>TEXT(Table1[[#This Row],[Date]],"mmm")</f>
        <v>Nov</v>
      </c>
      <c r="N193" t="str">
        <f>IF(MONTH(Table1[[#This Row],[Date]])&gt;6, YEAR(Table1[[#This Row],[Date]])&amp;"-"&amp;YEAR(Table1[[#This Row],[Date]])+1,YEAR(Table1[[#This Row],[Date]])-1&amp;"-"&amp;YEAR(Table1[[#This Row],[Date]]))</f>
        <v>2014-2015</v>
      </c>
      <c r="O193">
        <f>WEEKNUM(Table1[[#This Row],[Date]],2)</f>
        <v>47</v>
      </c>
      <c r="P193">
        <f>HOUR(Table1[[#This Row],[Start]])</f>
        <v>9</v>
      </c>
      <c r="Q1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93" t="str">
        <f>TEXT(Table1[[#This Row],[Date]],"ddd")</f>
        <v>Wed</v>
      </c>
    </row>
    <row r="194" spans="1:18" x14ac:dyDescent="0.55000000000000004">
      <c r="A194" s="2" t="s">
        <v>19</v>
      </c>
      <c r="B194" s="2" t="str">
        <f t="shared" ref="B194:B257" si="18">IF(B193="Name","Client 1",IF(B193="Client 1","Client 2",IF(B193="Client 2","Client 3",IF(B193="Client 3","Client 4", IF(B193="Client 4","Client 5", IF(B193="Client 5","Client 6", IF(B193="Client 6","Client 7",IF(B193="Client 7","Client 8", IF(B193="Client 8","Client 9", IF(B193="Client 9","Client 10", IF(B193="Client 10","Client 1", "Client 11")))))))))))</f>
        <v>Client 3</v>
      </c>
      <c r="C194" s="12">
        <v>41963</v>
      </c>
      <c r="D194" s="2" t="s">
        <v>341</v>
      </c>
      <c r="E194" s="2" t="s">
        <v>998</v>
      </c>
      <c r="F194" s="28">
        <f>Table1[[#This Row],[End]]-Table1[[#This Row],[Start]]</f>
        <v>1.5972222222222165E-2</v>
      </c>
      <c r="G194" s="25" t="str">
        <f t="shared" ref="G194:G257" ca="1" si="19">VLOOKUP(RANDBETWEEN(1,5),$T$1:$Y$8,2,FALSE)</f>
        <v>Room B</v>
      </c>
      <c r="H194" s="2" t="str">
        <f t="shared" ref="H194:H257" ca="1" si="20">VLOOKUP(RANDBETWEEN(1,7),$T$1:$Y$8,3,FALSE)</f>
        <v>B</v>
      </c>
      <c r="I194" s="2" t="str">
        <f t="shared" ref="I194:I257" ca="1" si="21">VLOOKUP(RANDBETWEEN(1,4),$T$1:$Y$8,4,FALSE)</f>
        <v>Grievance</v>
      </c>
      <c r="J194" s="2" t="str">
        <f t="shared" ref="J194:J257" ca="1" si="22">VLOOKUP(RANDBETWEEN(1,6),$T$1:$Y$8,5,FALSE)</f>
        <v>Entry error</v>
      </c>
      <c r="K194" s="25" t="str">
        <f t="shared" ref="K194:K257" ca="1" si="23">VLOOKUP(RANDBETWEEN(1,6),$T$1:$Y$8,6,FALSE)</f>
        <v>Shipping</v>
      </c>
      <c r="L194" t="str">
        <f>IF(OR(Table1[[#This Row],[Month2]]="Jul",Table1[[#This Row],[Month2]]="Aug",Table1[[#This Row],[Month2]]="Sep"),"Q1", IF(OR(Table1[[#This Row],[Month2]]="Oct",Table1[[#This Row],[Month2]]="Nov",Table1[[#This Row],[Month2]]="Dec"),"Q2",IF(OR(Table1[[#This Row],[Month2]]="Jan",Table1[[#This Row],[Month2]]="Feb",Table1[[#This Row],[Month2]]="Mar"),"Q3", "Q4")))</f>
        <v>Q2</v>
      </c>
      <c r="M194" t="str">
        <f>TEXT(Table1[[#This Row],[Date]],"mmm")</f>
        <v>Nov</v>
      </c>
      <c r="N194" t="str">
        <f>IF(MONTH(Table1[[#This Row],[Date]])&gt;6, YEAR(Table1[[#This Row],[Date]])&amp;"-"&amp;YEAR(Table1[[#This Row],[Date]])+1,YEAR(Table1[[#This Row],[Date]])-1&amp;"-"&amp;YEAR(Table1[[#This Row],[Date]]))</f>
        <v>2014-2015</v>
      </c>
      <c r="O194">
        <f>WEEKNUM(Table1[[#This Row],[Date]],2)</f>
        <v>47</v>
      </c>
      <c r="P194">
        <f>HOUR(Table1[[#This Row],[Start]])</f>
        <v>20</v>
      </c>
      <c r="Q1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94" t="str">
        <f>TEXT(Table1[[#This Row],[Date]],"ddd")</f>
        <v>Thu</v>
      </c>
    </row>
    <row r="195" spans="1:18" x14ac:dyDescent="0.55000000000000004">
      <c r="A195" s="2" t="s">
        <v>47</v>
      </c>
      <c r="B195" s="2" t="str">
        <f t="shared" si="18"/>
        <v>Client 4</v>
      </c>
      <c r="C195" s="12">
        <v>41963</v>
      </c>
      <c r="D195" s="2" t="s">
        <v>342</v>
      </c>
      <c r="E195" s="2" t="s">
        <v>383</v>
      </c>
      <c r="F195" s="28">
        <f>Table1[[#This Row],[End]]-Table1[[#This Row],[Start]]</f>
        <v>9.7222222222222432E-3</v>
      </c>
      <c r="G195" s="25" t="str">
        <f t="shared" ca="1" si="19"/>
        <v>Room B</v>
      </c>
      <c r="H195" s="2" t="str">
        <f t="shared" ca="1" si="20"/>
        <v>A</v>
      </c>
      <c r="I195" s="2" t="str">
        <f t="shared" ca="1" si="21"/>
        <v>Mistake</v>
      </c>
      <c r="J195" s="2" t="str">
        <f t="shared" ca="1" si="22"/>
        <v>Misconduct</v>
      </c>
      <c r="K195" s="25" t="str">
        <f t="shared" ca="1" si="23"/>
        <v>Widgets</v>
      </c>
      <c r="L195" t="str">
        <f>IF(OR(Table1[[#This Row],[Month2]]="Jul",Table1[[#This Row],[Month2]]="Aug",Table1[[#This Row],[Month2]]="Sep"),"Q1", IF(OR(Table1[[#This Row],[Month2]]="Oct",Table1[[#This Row],[Month2]]="Nov",Table1[[#This Row],[Month2]]="Dec"),"Q2",IF(OR(Table1[[#This Row],[Month2]]="Jan",Table1[[#This Row],[Month2]]="Feb",Table1[[#This Row],[Month2]]="Mar"),"Q3", "Q4")))</f>
        <v>Q2</v>
      </c>
      <c r="M195" t="str">
        <f>TEXT(Table1[[#This Row],[Date]],"mmm")</f>
        <v>Nov</v>
      </c>
      <c r="N195" t="str">
        <f>IF(MONTH(Table1[[#This Row],[Date]])&gt;6, YEAR(Table1[[#This Row],[Date]])&amp;"-"&amp;YEAR(Table1[[#This Row],[Date]])+1,YEAR(Table1[[#This Row],[Date]])-1&amp;"-"&amp;YEAR(Table1[[#This Row],[Date]]))</f>
        <v>2014-2015</v>
      </c>
      <c r="O195">
        <f>WEEKNUM(Table1[[#This Row],[Date]],2)</f>
        <v>47</v>
      </c>
      <c r="P195">
        <f>HOUR(Table1[[#This Row],[Start]])</f>
        <v>10</v>
      </c>
      <c r="Q1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95" t="str">
        <f>TEXT(Table1[[#This Row],[Date]],"ddd")</f>
        <v>Thu</v>
      </c>
    </row>
    <row r="196" spans="1:18" x14ac:dyDescent="0.55000000000000004">
      <c r="A196" s="2" t="s">
        <v>36</v>
      </c>
      <c r="B196" s="2" t="str">
        <f t="shared" si="18"/>
        <v>Client 5</v>
      </c>
      <c r="C196" s="12">
        <v>41965</v>
      </c>
      <c r="D196" s="2" t="s">
        <v>343</v>
      </c>
      <c r="E196" s="2" t="s">
        <v>421</v>
      </c>
      <c r="F196" s="28">
        <f>Table1[[#This Row],[End]]-Table1[[#This Row],[Start]]</f>
        <v>1.8055555555555547E-2</v>
      </c>
      <c r="G196" s="25" t="str">
        <f t="shared" ca="1" si="19"/>
        <v>Room B</v>
      </c>
      <c r="H196" s="2" t="str">
        <f t="shared" ca="1" si="20"/>
        <v>C</v>
      </c>
      <c r="I196" s="2" t="str">
        <f t="shared" ca="1" si="21"/>
        <v>Accident</v>
      </c>
      <c r="J196" s="2" t="str">
        <f t="shared" ca="1" si="22"/>
        <v>Wrong placement</v>
      </c>
      <c r="K196" s="25" t="str">
        <f t="shared" ca="1" si="23"/>
        <v>Finance</v>
      </c>
      <c r="L196" t="str">
        <f>IF(OR(Table1[[#This Row],[Month2]]="Jul",Table1[[#This Row],[Month2]]="Aug",Table1[[#This Row],[Month2]]="Sep"),"Q1", IF(OR(Table1[[#This Row],[Month2]]="Oct",Table1[[#This Row],[Month2]]="Nov",Table1[[#This Row],[Month2]]="Dec"),"Q2",IF(OR(Table1[[#This Row],[Month2]]="Jan",Table1[[#This Row],[Month2]]="Feb",Table1[[#This Row],[Month2]]="Mar"),"Q3", "Q4")))</f>
        <v>Q2</v>
      </c>
      <c r="M196" t="str">
        <f>TEXT(Table1[[#This Row],[Date]],"mmm")</f>
        <v>Nov</v>
      </c>
      <c r="N196" t="str">
        <f>IF(MONTH(Table1[[#This Row],[Date]])&gt;6, YEAR(Table1[[#This Row],[Date]])&amp;"-"&amp;YEAR(Table1[[#This Row],[Date]])+1,YEAR(Table1[[#This Row],[Date]])-1&amp;"-"&amp;YEAR(Table1[[#This Row],[Date]]))</f>
        <v>2014-2015</v>
      </c>
      <c r="O196">
        <f>WEEKNUM(Table1[[#This Row],[Date]],2)</f>
        <v>47</v>
      </c>
      <c r="P196">
        <f>HOUR(Table1[[#This Row],[Start]])</f>
        <v>9</v>
      </c>
      <c r="Q1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96" t="str">
        <f>TEXT(Table1[[#This Row],[Date]],"ddd")</f>
        <v>Sat</v>
      </c>
    </row>
    <row r="197" spans="1:18" x14ac:dyDescent="0.55000000000000004">
      <c r="A197" s="2" t="s">
        <v>47</v>
      </c>
      <c r="B197" s="2" t="str">
        <f t="shared" si="18"/>
        <v>Client 6</v>
      </c>
      <c r="C197" s="12">
        <v>41965</v>
      </c>
      <c r="D197" s="2" t="s">
        <v>344</v>
      </c>
      <c r="E197" s="2" t="s">
        <v>628</v>
      </c>
      <c r="F197" s="28">
        <f>Table1[[#This Row],[End]]-Table1[[#This Row],[Start]]</f>
        <v>9.0277777777778567E-3</v>
      </c>
      <c r="G197" s="25" t="str">
        <f t="shared" ca="1" si="19"/>
        <v>Office</v>
      </c>
      <c r="H197" s="2" t="str">
        <f t="shared" ca="1" si="20"/>
        <v>G</v>
      </c>
      <c r="I197" s="2" t="str">
        <f t="shared" ca="1" si="21"/>
        <v>Mistake</v>
      </c>
      <c r="J197" s="2" t="str">
        <f t="shared" ca="1" si="22"/>
        <v>Entry error</v>
      </c>
      <c r="K197" s="25" t="str">
        <f t="shared" ca="1" si="23"/>
        <v>Admin</v>
      </c>
      <c r="L197" t="str">
        <f>IF(OR(Table1[[#This Row],[Month2]]="Jul",Table1[[#This Row],[Month2]]="Aug",Table1[[#This Row],[Month2]]="Sep"),"Q1", IF(OR(Table1[[#This Row],[Month2]]="Oct",Table1[[#This Row],[Month2]]="Nov",Table1[[#This Row],[Month2]]="Dec"),"Q2",IF(OR(Table1[[#This Row],[Month2]]="Jan",Table1[[#This Row],[Month2]]="Feb",Table1[[#This Row],[Month2]]="Mar"),"Q3", "Q4")))</f>
        <v>Q2</v>
      </c>
      <c r="M197" t="str">
        <f>TEXT(Table1[[#This Row],[Date]],"mmm")</f>
        <v>Nov</v>
      </c>
      <c r="N197" t="str">
        <f>IF(MONTH(Table1[[#This Row],[Date]])&gt;6, YEAR(Table1[[#This Row],[Date]])&amp;"-"&amp;YEAR(Table1[[#This Row],[Date]])+1,YEAR(Table1[[#This Row],[Date]])-1&amp;"-"&amp;YEAR(Table1[[#This Row],[Date]]))</f>
        <v>2014-2015</v>
      </c>
      <c r="O197">
        <f>WEEKNUM(Table1[[#This Row],[Date]],2)</f>
        <v>47</v>
      </c>
      <c r="P197">
        <f>HOUR(Table1[[#This Row],[Start]])</f>
        <v>18</v>
      </c>
      <c r="Q1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97" t="str">
        <f>TEXT(Table1[[#This Row],[Date]],"ddd")</f>
        <v>Sat</v>
      </c>
    </row>
    <row r="198" spans="1:18" x14ac:dyDescent="0.55000000000000004">
      <c r="A198" s="2" t="s">
        <v>47</v>
      </c>
      <c r="B198" s="2" t="str">
        <f t="shared" si="18"/>
        <v>Client 7</v>
      </c>
      <c r="C198" s="12">
        <v>41966</v>
      </c>
      <c r="D198" s="2" t="s">
        <v>345</v>
      </c>
      <c r="E198" s="2" t="s">
        <v>623</v>
      </c>
      <c r="F198" s="28">
        <f>Table1[[#This Row],[End]]-Table1[[#This Row],[Start]]</f>
        <v>2.9166666666666674E-2</v>
      </c>
      <c r="G198" s="25" t="str">
        <f t="shared" ca="1" si="19"/>
        <v>Room A</v>
      </c>
      <c r="H198" s="2" t="str">
        <f t="shared" ca="1" si="20"/>
        <v>B</v>
      </c>
      <c r="I198" s="2" t="str">
        <f t="shared" ca="1" si="21"/>
        <v>Accident</v>
      </c>
      <c r="J198" s="2" t="str">
        <f t="shared" ca="1" si="22"/>
        <v>Mechanical failure</v>
      </c>
      <c r="K198" s="25" t="str">
        <f t="shared" ca="1" si="23"/>
        <v>Widgets</v>
      </c>
      <c r="L198" t="str">
        <f>IF(OR(Table1[[#This Row],[Month2]]="Jul",Table1[[#This Row],[Month2]]="Aug",Table1[[#This Row],[Month2]]="Sep"),"Q1", IF(OR(Table1[[#This Row],[Month2]]="Oct",Table1[[#This Row],[Month2]]="Nov",Table1[[#This Row],[Month2]]="Dec"),"Q2",IF(OR(Table1[[#This Row],[Month2]]="Jan",Table1[[#This Row],[Month2]]="Feb",Table1[[#This Row],[Month2]]="Mar"),"Q3", "Q4")))</f>
        <v>Q2</v>
      </c>
      <c r="M198" t="str">
        <f>TEXT(Table1[[#This Row],[Date]],"mmm")</f>
        <v>Nov</v>
      </c>
      <c r="N198" t="str">
        <f>IF(MONTH(Table1[[#This Row],[Date]])&gt;6, YEAR(Table1[[#This Row],[Date]])&amp;"-"&amp;YEAR(Table1[[#This Row],[Date]])+1,YEAR(Table1[[#This Row],[Date]])-1&amp;"-"&amp;YEAR(Table1[[#This Row],[Date]]))</f>
        <v>2014-2015</v>
      </c>
      <c r="O198">
        <f>WEEKNUM(Table1[[#This Row],[Date]],2)</f>
        <v>47</v>
      </c>
      <c r="P198">
        <f>HOUR(Table1[[#This Row],[Start]])</f>
        <v>16</v>
      </c>
      <c r="Q1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98" t="str">
        <f>TEXT(Table1[[#This Row],[Date]],"ddd")</f>
        <v>Sun</v>
      </c>
    </row>
    <row r="199" spans="1:18" x14ac:dyDescent="0.55000000000000004">
      <c r="A199" s="2" t="s">
        <v>47</v>
      </c>
      <c r="B199" s="2" t="str">
        <f t="shared" si="18"/>
        <v>Client 8</v>
      </c>
      <c r="C199" s="12">
        <v>41967</v>
      </c>
      <c r="D199" s="2" t="s">
        <v>284</v>
      </c>
      <c r="E199" s="2" t="s">
        <v>727</v>
      </c>
      <c r="F199" s="28">
        <f>Table1[[#This Row],[End]]-Table1[[#This Row],[Start]]</f>
        <v>1.736111111111116E-2</v>
      </c>
      <c r="G199" s="25" t="str">
        <f t="shared" ca="1" si="19"/>
        <v>Office</v>
      </c>
      <c r="H199" s="2" t="str">
        <f t="shared" ca="1" si="20"/>
        <v>C</v>
      </c>
      <c r="I199" s="2" t="str">
        <f t="shared" ca="1" si="21"/>
        <v>Interaction</v>
      </c>
      <c r="J199" s="2" t="str">
        <f t="shared" ca="1" si="22"/>
        <v>Mechanical failure</v>
      </c>
      <c r="K199" s="25" t="str">
        <f t="shared" ca="1" si="23"/>
        <v>Finance</v>
      </c>
      <c r="L199" t="str">
        <f>IF(OR(Table1[[#This Row],[Month2]]="Jul",Table1[[#This Row],[Month2]]="Aug",Table1[[#This Row],[Month2]]="Sep"),"Q1", IF(OR(Table1[[#This Row],[Month2]]="Oct",Table1[[#This Row],[Month2]]="Nov",Table1[[#This Row],[Month2]]="Dec"),"Q2",IF(OR(Table1[[#This Row],[Month2]]="Jan",Table1[[#This Row],[Month2]]="Feb",Table1[[#This Row],[Month2]]="Mar"),"Q3", "Q4")))</f>
        <v>Q2</v>
      </c>
      <c r="M199" t="str">
        <f>TEXT(Table1[[#This Row],[Date]],"mmm")</f>
        <v>Nov</v>
      </c>
      <c r="N199" t="str">
        <f>IF(MONTH(Table1[[#This Row],[Date]])&gt;6, YEAR(Table1[[#This Row],[Date]])&amp;"-"&amp;YEAR(Table1[[#This Row],[Date]])+1,YEAR(Table1[[#This Row],[Date]])-1&amp;"-"&amp;YEAR(Table1[[#This Row],[Date]]))</f>
        <v>2014-2015</v>
      </c>
      <c r="O199">
        <f>WEEKNUM(Table1[[#This Row],[Date]],2)</f>
        <v>48</v>
      </c>
      <c r="P199">
        <f>HOUR(Table1[[#This Row],[Start]])</f>
        <v>19</v>
      </c>
      <c r="Q1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99" t="str">
        <f>TEXT(Table1[[#This Row],[Date]],"ddd")</f>
        <v>Mon</v>
      </c>
    </row>
    <row r="200" spans="1:18" x14ac:dyDescent="0.55000000000000004">
      <c r="A200" s="2" t="s">
        <v>47</v>
      </c>
      <c r="B200" s="2" t="str">
        <f t="shared" si="18"/>
        <v>Client 9</v>
      </c>
      <c r="C200" s="12">
        <v>41967</v>
      </c>
      <c r="D200" s="2" t="s">
        <v>326</v>
      </c>
      <c r="E200" s="2" t="s">
        <v>428</v>
      </c>
      <c r="F200" s="28">
        <f>Table1[[#This Row],[End]]-Table1[[#This Row],[Start]]</f>
        <v>1.1111111111111072E-2</v>
      </c>
      <c r="G200" s="25" t="str">
        <f t="shared" ca="1" si="19"/>
        <v>Room A</v>
      </c>
      <c r="H200" s="2" t="str">
        <f t="shared" ca="1" si="20"/>
        <v>G</v>
      </c>
      <c r="I200" s="2" t="str">
        <f t="shared" ca="1" si="21"/>
        <v>Grievance</v>
      </c>
      <c r="J200" s="2" t="str">
        <f t="shared" ca="1" si="22"/>
        <v>Tone of voice</v>
      </c>
      <c r="K200" s="25" t="str">
        <f t="shared" ca="1" si="23"/>
        <v>Admin</v>
      </c>
      <c r="L200" t="str">
        <f>IF(OR(Table1[[#This Row],[Month2]]="Jul",Table1[[#This Row],[Month2]]="Aug",Table1[[#This Row],[Month2]]="Sep"),"Q1", IF(OR(Table1[[#This Row],[Month2]]="Oct",Table1[[#This Row],[Month2]]="Nov",Table1[[#This Row],[Month2]]="Dec"),"Q2",IF(OR(Table1[[#This Row],[Month2]]="Jan",Table1[[#This Row],[Month2]]="Feb",Table1[[#This Row],[Month2]]="Mar"),"Q3", "Q4")))</f>
        <v>Q2</v>
      </c>
      <c r="M200" t="str">
        <f>TEXT(Table1[[#This Row],[Date]],"mmm")</f>
        <v>Nov</v>
      </c>
      <c r="N200" t="str">
        <f>IF(MONTH(Table1[[#This Row],[Date]])&gt;6, YEAR(Table1[[#This Row],[Date]])&amp;"-"&amp;YEAR(Table1[[#This Row],[Date]])+1,YEAR(Table1[[#This Row],[Date]])-1&amp;"-"&amp;YEAR(Table1[[#This Row],[Date]]))</f>
        <v>2014-2015</v>
      </c>
      <c r="O200">
        <f>WEEKNUM(Table1[[#This Row],[Date]],2)</f>
        <v>48</v>
      </c>
      <c r="P200">
        <f>HOUR(Table1[[#This Row],[Start]])</f>
        <v>17</v>
      </c>
      <c r="Q2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00" t="str">
        <f>TEXT(Table1[[#This Row],[Date]],"ddd")</f>
        <v>Mon</v>
      </c>
    </row>
    <row r="201" spans="1:18" x14ac:dyDescent="0.55000000000000004">
      <c r="A201" s="2" t="s">
        <v>33</v>
      </c>
      <c r="B201" s="2" t="str">
        <f t="shared" si="18"/>
        <v>Client 10</v>
      </c>
      <c r="C201" s="12">
        <v>41968</v>
      </c>
      <c r="D201" s="2" t="s">
        <v>346</v>
      </c>
      <c r="E201" s="2" t="s">
        <v>684</v>
      </c>
      <c r="F201" s="28">
        <f>Table1[[#This Row],[End]]-Table1[[#This Row],[Start]]</f>
        <v>1.3194444444444453E-2</v>
      </c>
      <c r="G201" s="25" t="str">
        <f t="shared" ca="1" si="19"/>
        <v>Office</v>
      </c>
      <c r="H201" s="2" t="str">
        <f t="shared" ca="1" si="20"/>
        <v>A</v>
      </c>
      <c r="I201" s="2" t="str">
        <f t="shared" ca="1" si="21"/>
        <v>Accident</v>
      </c>
      <c r="J201" s="2" t="str">
        <f t="shared" ca="1" si="22"/>
        <v>Paperwork deficiency</v>
      </c>
      <c r="K201" s="25" t="str">
        <f t="shared" ca="1" si="23"/>
        <v>Floor</v>
      </c>
      <c r="L201" t="str">
        <f>IF(OR(Table1[[#This Row],[Month2]]="Jul",Table1[[#This Row],[Month2]]="Aug",Table1[[#This Row],[Month2]]="Sep"),"Q1", IF(OR(Table1[[#This Row],[Month2]]="Oct",Table1[[#This Row],[Month2]]="Nov",Table1[[#This Row],[Month2]]="Dec"),"Q2",IF(OR(Table1[[#This Row],[Month2]]="Jan",Table1[[#This Row],[Month2]]="Feb",Table1[[#This Row],[Month2]]="Mar"),"Q3", "Q4")))</f>
        <v>Q2</v>
      </c>
      <c r="M201" t="str">
        <f>TEXT(Table1[[#This Row],[Date]],"mmm")</f>
        <v>Nov</v>
      </c>
      <c r="N201" t="str">
        <f>IF(MONTH(Table1[[#This Row],[Date]])&gt;6, YEAR(Table1[[#This Row],[Date]])&amp;"-"&amp;YEAR(Table1[[#This Row],[Date]])+1,YEAR(Table1[[#This Row],[Date]])-1&amp;"-"&amp;YEAR(Table1[[#This Row],[Date]]))</f>
        <v>2014-2015</v>
      </c>
      <c r="O201">
        <f>WEEKNUM(Table1[[#This Row],[Date]],2)</f>
        <v>48</v>
      </c>
      <c r="P201">
        <f>HOUR(Table1[[#This Row],[Start]])</f>
        <v>9</v>
      </c>
      <c r="Q2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01" t="str">
        <f>TEXT(Table1[[#This Row],[Date]],"ddd")</f>
        <v>Tue</v>
      </c>
    </row>
    <row r="202" spans="1:18" x14ac:dyDescent="0.55000000000000004">
      <c r="A202" s="2" t="s">
        <v>47</v>
      </c>
      <c r="B202" s="2" t="str">
        <f t="shared" si="18"/>
        <v>Client 1</v>
      </c>
      <c r="C202" s="12">
        <v>41968</v>
      </c>
      <c r="D202" s="2" t="s">
        <v>347</v>
      </c>
      <c r="E202" s="2" t="s">
        <v>467</v>
      </c>
      <c r="F202" s="28">
        <f>Table1[[#This Row],[End]]-Table1[[#This Row],[Start]]</f>
        <v>1.2499999999999956E-2</v>
      </c>
      <c r="G202" s="25" t="str">
        <f t="shared" ca="1" si="19"/>
        <v>Lab</v>
      </c>
      <c r="H202" s="2" t="str">
        <f t="shared" ca="1" si="20"/>
        <v>E</v>
      </c>
      <c r="I202" s="2" t="str">
        <f t="shared" ca="1" si="21"/>
        <v>Mistake</v>
      </c>
      <c r="J202" s="2" t="str">
        <f t="shared" ca="1" si="22"/>
        <v>Misconduct</v>
      </c>
      <c r="K202" s="25" t="str">
        <f t="shared" ca="1" si="23"/>
        <v>Floor</v>
      </c>
      <c r="L202" t="str">
        <f>IF(OR(Table1[[#This Row],[Month2]]="Jul",Table1[[#This Row],[Month2]]="Aug",Table1[[#This Row],[Month2]]="Sep"),"Q1", IF(OR(Table1[[#This Row],[Month2]]="Oct",Table1[[#This Row],[Month2]]="Nov",Table1[[#This Row],[Month2]]="Dec"),"Q2",IF(OR(Table1[[#This Row],[Month2]]="Jan",Table1[[#This Row],[Month2]]="Feb",Table1[[#This Row],[Month2]]="Mar"),"Q3", "Q4")))</f>
        <v>Q2</v>
      </c>
      <c r="M202" t="str">
        <f>TEXT(Table1[[#This Row],[Date]],"mmm")</f>
        <v>Nov</v>
      </c>
      <c r="N202" t="str">
        <f>IF(MONTH(Table1[[#This Row],[Date]])&gt;6, YEAR(Table1[[#This Row],[Date]])&amp;"-"&amp;YEAR(Table1[[#This Row],[Date]])+1,YEAR(Table1[[#This Row],[Date]])-1&amp;"-"&amp;YEAR(Table1[[#This Row],[Date]]))</f>
        <v>2014-2015</v>
      </c>
      <c r="O202">
        <f>WEEKNUM(Table1[[#This Row],[Date]],2)</f>
        <v>48</v>
      </c>
      <c r="P202">
        <f>HOUR(Table1[[#This Row],[Start]])</f>
        <v>9</v>
      </c>
      <c r="Q2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02" t="str">
        <f>TEXT(Table1[[#This Row],[Date]],"ddd")</f>
        <v>Tue</v>
      </c>
    </row>
    <row r="203" spans="1:18" x14ac:dyDescent="0.55000000000000004">
      <c r="A203" s="2" t="s">
        <v>47</v>
      </c>
      <c r="B203" s="2" t="str">
        <f t="shared" si="18"/>
        <v>Client 2</v>
      </c>
      <c r="C203" s="12">
        <v>41971</v>
      </c>
      <c r="D203" s="2" t="s">
        <v>189</v>
      </c>
      <c r="E203" s="2" t="s">
        <v>286</v>
      </c>
      <c r="F203" s="28">
        <f>Table1[[#This Row],[End]]-Table1[[#This Row],[Start]]</f>
        <v>6.9444444444445308E-3</v>
      </c>
      <c r="G203" s="25" t="str">
        <f t="shared" ca="1" si="19"/>
        <v>Room B</v>
      </c>
      <c r="H203" s="2" t="str">
        <f t="shared" ca="1" si="20"/>
        <v>C</v>
      </c>
      <c r="I203" s="2" t="str">
        <f t="shared" ca="1" si="21"/>
        <v>Mistake</v>
      </c>
      <c r="J203" s="2" t="str">
        <f t="shared" ca="1" si="22"/>
        <v>Entry error</v>
      </c>
      <c r="K203" s="25" t="str">
        <f t="shared" ca="1" si="23"/>
        <v>IT</v>
      </c>
      <c r="L203" t="str">
        <f>IF(OR(Table1[[#This Row],[Month2]]="Jul",Table1[[#This Row],[Month2]]="Aug",Table1[[#This Row],[Month2]]="Sep"),"Q1", IF(OR(Table1[[#This Row],[Month2]]="Oct",Table1[[#This Row],[Month2]]="Nov",Table1[[#This Row],[Month2]]="Dec"),"Q2",IF(OR(Table1[[#This Row],[Month2]]="Jan",Table1[[#This Row],[Month2]]="Feb",Table1[[#This Row],[Month2]]="Mar"),"Q3", "Q4")))</f>
        <v>Q2</v>
      </c>
      <c r="M203" t="str">
        <f>TEXT(Table1[[#This Row],[Date]],"mmm")</f>
        <v>Nov</v>
      </c>
      <c r="N203" t="str">
        <f>IF(MONTH(Table1[[#This Row],[Date]])&gt;6, YEAR(Table1[[#This Row],[Date]])&amp;"-"&amp;YEAR(Table1[[#This Row],[Date]])+1,YEAR(Table1[[#This Row],[Date]])-1&amp;"-"&amp;YEAR(Table1[[#This Row],[Date]]))</f>
        <v>2014-2015</v>
      </c>
      <c r="O203">
        <f>WEEKNUM(Table1[[#This Row],[Date]],2)</f>
        <v>48</v>
      </c>
      <c r="P203">
        <f>HOUR(Table1[[#This Row],[Start]])</f>
        <v>18</v>
      </c>
      <c r="Q2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03" t="str">
        <f>TEXT(Table1[[#This Row],[Date]],"ddd")</f>
        <v>Fri</v>
      </c>
    </row>
    <row r="204" spans="1:18" x14ac:dyDescent="0.55000000000000004">
      <c r="A204" s="2" t="s">
        <v>46</v>
      </c>
      <c r="B204" s="2" t="str">
        <f t="shared" si="18"/>
        <v>Client 3</v>
      </c>
      <c r="C204" s="12">
        <v>41973</v>
      </c>
      <c r="D204" s="2" t="s">
        <v>348</v>
      </c>
      <c r="E204" s="2" t="s">
        <v>859</v>
      </c>
      <c r="F204" s="28">
        <f>Table1[[#This Row],[End]]-Table1[[#This Row],[Start]]</f>
        <v>2.4999999999999911E-2</v>
      </c>
      <c r="G204" s="25" t="str">
        <f t="shared" ca="1" si="19"/>
        <v>Room B</v>
      </c>
      <c r="H204" s="2" t="str">
        <f t="shared" ca="1" si="20"/>
        <v>E</v>
      </c>
      <c r="I204" s="2" t="str">
        <f t="shared" ca="1" si="21"/>
        <v>Interaction</v>
      </c>
      <c r="J204" s="2" t="str">
        <f t="shared" ca="1" si="22"/>
        <v>Tone of voice</v>
      </c>
      <c r="K204" s="25" t="str">
        <f t="shared" ca="1" si="23"/>
        <v>Shipping</v>
      </c>
      <c r="L204" t="str">
        <f>IF(OR(Table1[[#This Row],[Month2]]="Jul",Table1[[#This Row],[Month2]]="Aug",Table1[[#This Row],[Month2]]="Sep"),"Q1", IF(OR(Table1[[#This Row],[Month2]]="Oct",Table1[[#This Row],[Month2]]="Nov",Table1[[#This Row],[Month2]]="Dec"),"Q2",IF(OR(Table1[[#This Row],[Month2]]="Jan",Table1[[#This Row],[Month2]]="Feb",Table1[[#This Row],[Month2]]="Mar"),"Q3", "Q4")))</f>
        <v>Q2</v>
      </c>
      <c r="M204" t="str">
        <f>TEXT(Table1[[#This Row],[Date]],"mmm")</f>
        <v>Nov</v>
      </c>
      <c r="N204" t="str">
        <f>IF(MONTH(Table1[[#This Row],[Date]])&gt;6, YEAR(Table1[[#This Row],[Date]])&amp;"-"&amp;YEAR(Table1[[#This Row],[Date]])+1,YEAR(Table1[[#This Row],[Date]])-1&amp;"-"&amp;YEAR(Table1[[#This Row],[Date]]))</f>
        <v>2014-2015</v>
      </c>
      <c r="O204">
        <f>WEEKNUM(Table1[[#This Row],[Date]],2)</f>
        <v>48</v>
      </c>
      <c r="P204">
        <f>HOUR(Table1[[#This Row],[Start]])</f>
        <v>18</v>
      </c>
      <c r="Q2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04" t="str">
        <f>TEXT(Table1[[#This Row],[Date]],"ddd")</f>
        <v>Sun</v>
      </c>
    </row>
    <row r="205" spans="1:18" x14ac:dyDescent="0.55000000000000004">
      <c r="A205" s="2" t="s">
        <v>47</v>
      </c>
      <c r="B205" s="2" t="str">
        <f t="shared" si="18"/>
        <v>Client 4</v>
      </c>
      <c r="C205" s="12">
        <v>41974</v>
      </c>
      <c r="D205" s="2" t="s">
        <v>349</v>
      </c>
      <c r="E205" s="2" t="s">
        <v>355</v>
      </c>
      <c r="F205" s="28">
        <f>Table1[[#This Row],[End]]-Table1[[#This Row],[Start]]</f>
        <v>1.3194444444444509E-2</v>
      </c>
      <c r="G205" s="25" t="str">
        <f t="shared" ca="1" si="19"/>
        <v>Room B</v>
      </c>
      <c r="H205" s="2" t="str">
        <f t="shared" ca="1" si="20"/>
        <v>D</v>
      </c>
      <c r="I205" s="2" t="str">
        <f t="shared" ca="1" si="21"/>
        <v>Mistake</v>
      </c>
      <c r="J205" s="2" t="str">
        <f t="shared" ca="1" si="22"/>
        <v>Tone of voice</v>
      </c>
      <c r="K205" s="25" t="str">
        <f t="shared" ca="1" si="23"/>
        <v>Floor</v>
      </c>
      <c r="L205" t="str">
        <f>IF(OR(Table1[[#This Row],[Month2]]="Jul",Table1[[#This Row],[Month2]]="Aug",Table1[[#This Row],[Month2]]="Sep"),"Q1", IF(OR(Table1[[#This Row],[Month2]]="Oct",Table1[[#This Row],[Month2]]="Nov",Table1[[#This Row],[Month2]]="Dec"),"Q2",IF(OR(Table1[[#This Row],[Month2]]="Jan",Table1[[#This Row],[Month2]]="Feb",Table1[[#This Row],[Month2]]="Mar"),"Q3", "Q4")))</f>
        <v>Q2</v>
      </c>
      <c r="M205" t="str">
        <f>TEXT(Table1[[#This Row],[Date]],"mmm")</f>
        <v>Dec</v>
      </c>
      <c r="N205" t="str">
        <f>IF(MONTH(Table1[[#This Row],[Date]])&gt;6, YEAR(Table1[[#This Row],[Date]])&amp;"-"&amp;YEAR(Table1[[#This Row],[Date]])+1,YEAR(Table1[[#This Row],[Date]])-1&amp;"-"&amp;YEAR(Table1[[#This Row],[Date]]))</f>
        <v>2014-2015</v>
      </c>
      <c r="O205">
        <f>WEEKNUM(Table1[[#This Row],[Date]],2)</f>
        <v>49</v>
      </c>
      <c r="P205">
        <f>HOUR(Table1[[#This Row],[Start]])</f>
        <v>17</v>
      </c>
      <c r="Q2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05" t="str">
        <f>TEXT(Table1[[#This Row],[Date]],"ddd")</f>
        <v>Mon</v>
      </c>
    </row>
    <row r="206" spans="1:18" x14ac:dyDescent="0.55000000000000004">
      <c r="A206" s="2" t="s">
        <v>47</v>
      </c>
      <c r="B206" s="2" t="str">
        <f t="shared" si="18"/>
        <v>Client 5</v>
      </c>
      <c r="C206" s="12">
        <v>41974</v>
      </c>
      <c r="D206" s="2" t="s">
        <v>350</v>
      </c>
      <c r="E206" s="2" t="s">
        <v>999</v>
      </c>
      <c r="F206" s="28">
        <f>Table1[[#This Row],[End]]-Table1[[#This Row],[Start]]</f>
        <v>4.8611111111110938E-3</v>
      </c>
      <c r="G206" s="25" t="str">
        <f t="shared" ca="1" si="19"/>
        <v>Room A</v>
      </c>
      <c r="H206" s="2" t="str">
        <f t="shared" ca="1" si="20"/>
        <v>C</v>
      </c>
      <c r="I206" s="2" t="str">
        <f t="shared" ca="1" si="21"/>
        <v>Accident</v>
      </c>
      <c r="J206" s="2" t="str">
        <f t="shared" ca="1" si="22"/>
        <v>Mechanical failure</v>
      </c>
      <c r="K206" s="25" t="str">
        <f t="shared" ca="1" si="23"/>
        <v>Admin</v>
      </c>
      <c r="L206" t="str">
        <f>IF(OR(Table1[[#This Row],[Month2]]="Jul",Table1[[#This Row],[Month2]]="Aug",Table1[[#This Row],[Month2]]="Sep"),"Q1", IF(OR(Table1[[#This Row],[Month2]]="Oct",Table1[[#This Row],[Month2]]="Nov",Table1[[#This Row],[Month2]]="Dec"),"Q2",IF(OR(Table1[[#This Row],[Month2]]="Jan",Table1[[#This Row],[Month2]]="Feb",Table1[[#This Row],[Month2]]="Mar"),"Q3", "Q4")))</f>
        <v>Q2</v>
      </c>
      <c r="M206" t="str">
        <f>TEXT(Table1[[#This Row],[Date]],"mmm")</f>
        <v>Dec</v>
      </c>
      <c r="N206" t="str">
        <f>IF(MONTH(Table1[[#This Row],[Date]])&gt;6, YEAR(Table1[[#This Row],[Date]])&amp;"-"&amp;YEAR(Table1[[#This Row],[Date]])+1,YEAR(Table1[[#This Row],[Date]])-1&amp;"-"&amp;YEAR(Table1[[#This Row],[Date]]))</f>
        <v>2014-2015</v>
      </c>
      <c r="O206">
        <f>WEEKNUM(Table1[[#This Row],[Date]],2)</f>
        <v>49</v>
      </c>
      <c r="P206">
        <f>HOUR(Table1[[#This Row],[Start]])</f>
        <v>17</v>
      </c>
      <c r="Q2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06" t="str">
        <f>TEXT(Table1[[#This Row],[Date]],"ddd")</f>
        <v>Mon</v>
      </c>
    </row>
    <row r="207" spans="1:18" x14ac:dyDescent="0.55000000000000004">
      <c r="A207" s="2" t="s">
        <v>45</v>
      </c>
      <c r="B207" s="2" t="str">
        <f t="shared" si="18"/>
        <v>Client 6</v>
      </c>
      <c r="C207" s="12">
        <v>41975</v>
      </c>
      <c r="D207" s="2" t="s">
        <v>351</v>
      </c>
      <c r="E207" s="2" t="s">
        <v>1000</v>
      </c>
      <c r="F207" s="28">
        <f>Table1[[#This Row],[End]]-Table1[[#This Row],[Start]]</f>
        <v>5.5555555555555358E-3</v>
      </c>
      <c r="G207" s="25" t="str">
        <f t="shared" ca="1" si="19"/>
        <v>Lab</v>
      </c>
      <c r="H207" s="2" t="str">
        <f t="shared" ca="1" si="20"/>
        <v>D</v>
      </c>
      <c r="I207" s="2" t="str">
        <f t="shared" ca="1" si="21"/>
        <v>Accident</v>
      </c>
      <c r="J207" s="2" t="str">
        <f t="shared" ca="1" si="22"/>
        <v>Wrong placement</v>
      </c>
      <c r="K207" s="25" t="str">
        <f t="shared" ca="1" si="23"/>
        <v>Admin</v>
      </c>
      <c r="L207" t="str">
        <f>IF(OR(Table1[[#This Row],[Month2]]="Jul",Table1[[#This Row],[Month2]]="Aug",Table1[[#This Row],[Month2]]="Sep"),"Q1", IF(OR(Table1[[#This Row],[Month2]]="Oct",Table1[[#This Row],[Month2]]="Nov",Table1[[#This Row],[Month2]]="Dec"),"Q2",IF(OR(Table1[[#This Row],[Month2]]="Jan",Table1[[#This Row],[Month2]]="Feb",Table1[[#This Row],[Month2]]="Mar"),"Q3", "Q4")))</f>
        <v>Q2</v>
      </c>
      <c r="M207" t="str">
        <f>TEXT(Table1[[#This Row],[Date]],"mmm")</f>
        <v>Dec</v>
      </c>
      <c r="N207" t="str">
        <f>IF(MONTH(Table1[[#This Row],[Date]])&gt;6, YEAR(Table1[[#This Row],[Date]])&amp;"-"&amp;YEAR(Table1[[#This Row],[Date]])+1,YEAR(Table1[[#This Row],[Date]])-1&amp;"-"&amp;YEAR(Table1[[#This Row],[Date]]))</f>
        <v>2014-2015</v>
      </c>
      <c r="O207">
        <f>WEEKNUM(Table1[[#This Row],[Date]],2)</f>
        <v>49</v>
      </c>
      <c r="P207">
        <f>HOUR(Table1[[#This Row],[Start]])</f>
        <v>16</v>
      </c>
      <c r="Q2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07" t="str">
        <f>TEXT(Table1[[#This Row],[Date]],"ddd")</f>
        <v>Tue</v>
      </c>
    </row>
    <row r="208" spans="1:18" x14ac:dyDescent="0.55000000000000004">
      <c r="A208" s="2" t="s">
        <v>45</v>
      </c>
      <c r="B208" s="2" t="str">
        <f t="shared" si="18"/>
        <v>Client 7</v>
      </c>
      <c r="C208" s="12">
        <v>41975</v>
      </c>
      <c r="D208" s="2" t="s">
        <v>352</v>
      </c>
      <c r="E208" s="2" t="s">
        <v>854</v>
      </c>
      <c r="F208" s="28">
        <f>Table1[[#This Row],[End]]-Table1[[#This Row],[Start]]</f>
        <v>6.2500000000000333E-3</v>
      </c>
      <c r="G208" s="25" t="str">
        <f t="shared" ca="1" si="19"/>
        <v>Warehouse</v>
      </c>
      <c r="H208" s="2" t="str">
        <f t="shared" ca="1" si="20"/>
        <v>C</v>
      </c>
      <c r="I208" s="2" t="str">
        <f t="shared" ca="1" si="21"/>
        <v>Accident</v>
      </c>
      <c r="J208" s="2" t="str">
        <f t="shared" ca="1" si="22"/>
        <v>Misconduct</v>
      </c>
      <c r="K208" s="25" t="str">
        <f t="shared" ca="1" si="23"/>
        <v>Floor</v>
      </c>
      <c r="L208" t="str">
        <f>IF(OR(Table1[[#This Row],[Month2]]="Jul",Table1[[#This Row],[Month2]]="Aug",Table1[[#This Row],[Month2]]="Sep"),"Q1", IF(OR(Table1[[#This Row],[Month2]]="Oct",Table1[[#This Row],[Month2]]="Nov",Table1[[#This Row],[Month2]]="Dec"),"Q2",IF(OR(Table1[[#This Row],[Month2]]="Jan",Table1[[#This Row],[Month2]]="Feb",Table1[[#This Row],[Month2]]="Mar"),"Q3", "Q4")))</f>
        <v>Q2</v>
      </c>
      <c r="M208" t="str">
        <f>TEXT(Table1[[#This Row],[Date]],"mmm")</f>
        <v>Dec</v>
      </c>
      <c r="N208" t="str">
        <f>IF(MONTH(Table1[[#This Row],[Date]])&gt;6, YEAR(Table1[[#This Row],[Date]])&amp;"-"&amp;YEAR(Table1[[#This Row],[Date]])+1,YEAR(Table1[[#This Row],[Date]])-1&amp;"-"&amp;YEAR(Table1[[#This Row],[Date]]))</f>
        <v>2014-2015</v>
      </c>
      <c r="O208">
        <f>WEEKNUM(Table1[[#This Row],[Date]],2)</f>
        <v>49</v>
      </c>
      <c r="P208">
        <f>HOUR(Table1[[#This Row],[Start]])</f>
        <v>11</v>
      </c>
      <c r="Q2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208" t="str">
        <f>TEXT(Table1[[#This Row],[Date]],"ddd")</f>
        <v>Tue</v>
      </c>
    </row>
    <row r="209" spans="1:18" x14ac:dyDescent="0.55000000000000004">
      <c r="A209" s="2" t="s">
        <v>48</v>
      </c>
      <c r="B209" s="2" t="str">
        <f t="shared" si="18"/>
        <v>Client 8</v>
      </c>
      <c r="C209" s="12">
        <v>41975</v>
      </c>
      <c r="D209" s="2" t="s">
        <v>352</v>
      </c>
      <c r="E209" s="2" t="s">
        <v>622</v>
      </c>
      <c r="F209" s="28">
        <f>Table1[[#This Row],[End]]-Table1[[#This Row],[Start]]</f>
        <v>5.5555555555555913E-3</v>
      </c>
      <c r="G209" s="25" t="str">
        <f t="shared" ca="1" si="19"/>
        <v>Room A</v>
      </c>
      <c r="H209" s="2" t="str">
        <f t="shared" ca="1" si="20"/>
        <v>C</v>
      </c>
      <c r="I209" s="2" t="str">
        <f t="shared" ca="1" si="21"/>
        <v>Mistake</v>
      </c>
      <c r="J209" s="2" t="str">
        <f t="shared" ca="1" si="22"/>
        <v>Paperwork deficiency</v>
      </c>
      <c r="K209" s="25" t="str">
        <f t="shared" ca="1" si="23"/>
        <v>Admin</v>
      </c>
      <c r="L209" t="str">
        <f>IF(OR(Table1[[#This Row],[Month2]]="Jul",Table1[[#This Row],[Month2]]="Aug",Table1[[#This Row],[Month2]]="Sep"),"Q1", IF(OR(Table1[[#This Row],[Month2]]="Oct",Table1[[#This Row],[Month2]]="Nov",Table1[[#This Row],[Month2]]="Dec"),"Q2",IF(OR(Table1[[#This Row],[Month2]]="Jan",Table1[[#This Row],[Month2]]="Feb",Table1[[#This Row],[Month2]]="Mar"),"Q3", "Q4")))</f>
        <v>Q2</v>
      </c>
      <c r="M209" t="str">
        <f>TEXT(Table1[[#This Row],[Date]],"mmm")</f>
        <v>Dec</v>
      </c>
      <c r="N209" t="str">
        <f>IF(MONTH(Table1[[#This Row],[Date]])&gt;6, YEAR(Table1[[#This Row],[Date]])&amp;"-"&amp;YEAR(Table1[[#This Row],[Date]])+1,YEAR(Table1[[#This Row],[Date]])-1&amp;"-"&amp;YEAR(Table1[[#This Row],[Date]]))</f>
        <v>2014-2015</v>
      </c>
      <c r="O209">
        <f>WEEKNUM(Table1[[#This Row],[Date]],2)</f>
        <v>49</v>
      </c>
      <c r="P209">
        <f>HOUR(Table1[[#This Row],[Start]])</f>
        <v>11</v>
      </c>
      <c r="Q2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209" t="str">
        <f>TEXT(Table1[[#This Row],[Date]],"ddd")</f>
        <v>Tue</v>
      </c>
    </row>
    <row r="210" spans="1:18" x14ac:dyDescent="0.55000000000000004">
      <c r="A210" s="2" t="s">
        <v>35</v>
      </c>
      <c r="B210" s="2" t="str">
        <f t="shared" si="18"/>
        <v>Client 9</v>
      </c>
      <c r="C210" s="12">
        <v>41975</v>
      </c>
      <c r="D210" s="2" t="s">
        <v>353</v>
      </c>
      <c r="E210" s="2" t="s">
        <v>483</v>
      </c>
      <c r="F210" s="28">
        <f>Table1[[#This Row],[End]]-Table1[[#This Row],[Start]]</f>
        <v>2.3611111111111027E-2</v>
      </c>
      <c r="G210" s="25" t="str">
        <f t="shared" ca="1" si="19"/>
        <v>Lab</v>
      </c>
      <c r="H210" s="2" t="str">
        <f t="shared" ca="1" si="20"/>
        <v>D</v>
      </c>
      <c r="I210" s="2" t="str">
        <f t="shared" ca="1" si="21"/>
        <v>Mistake</v>
      </c>
      <c r="J210" s="2" t="str">
        <f t="shared" ca="1" si="22"/>
        <v>Misconduct</v>
      </c>
      <c r="K210" s="25" t="str">
        <f t="shared" ca="1" si="23"/>
        <v>Shipping</v>
      </c>
      <c r="L210" t="str">
        <f>IF(OR(Table1[[#This Row],[Month2]]="Jul",Table1[[#This Row],[Month2]]="Aug",Table1[[#This Row],[Month2]]="Sep"),"Q1", IF(OR(Table1[[#This Row],[Month2]]="Oct",Table1[[#This Row],[Month2]]="Nov",Table1[[#This Row],[Month2]]="Dec"),"Q2",IF(OR(Table1[[#This Row],[Month2]]="Jan",Table1[[#This Row],[Month2]]="Feb",Table1[[#This Row],[Month2]]="Mar"),"Q3", "Q4")))</f>
        <v>Q2</v>
      </c>
      <c r="M210" t="str">
        <f>TEXT(Table1[[#This Row],[Date]],"mmm")</f>
        <v>Dec</v>
      </c>
      <c r="N210" t="str">
        <f>IF(MONTH(Table1[[#This Row],[Date]])&gt;6, YEAR(Table1[[#This Row],[Date]])&amp;"-"&amp;YEAR(Table1[[#This Row],[Date]])+1,YEAR(Table1[[#This Row],[Date]])-1&amp;"-"&amp;YEAR(Table1[[#This Row],[Date]]))</f>
        <v>2014-2015</v>
      </c>
      <c r="O210">
        <f>WEEKNUM(Table1[[#This Row],[Date]],2)</f>
        <v>49</v>
      </c>
      <c r="P210">
        <f>HOUR(Table1[[#This Row],[Start]])</f>
        <v>16</v>
      </c>
      <c r="Q2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10" t="str">
        <f>TEXT(Table1[[#This Row],[Date]],"ddd")</f>
        <v>Tue</v>
      </c>
    </row>
    <row r="211" spans="1:18" x14ac:dyDescent="0.55000000000000004">
      <c r="A211" s="2" t="s">
        <v>47</v>
      </c>
      <c r="B211" s="2" t="str">
        <f t="shared" si="18"/>
        <v>Client 10</v>
      </c>
      <c r="C211" s="12">
        <v>41975</v>
      </c>
      <c r="D211" s="2" t="s">
        <v>328</v>
      </c>
      <c r="E211" s="2" t="s">
        <v>1001</v>
      </c>
      <c r="F211" s="28">
        <f>Table1[[#This Row],[End]]-Table1[[#This Row],[Start]]</f>
        <v>1.8749999999999933E-2</v>
      </c>
      <c r="G211" s="25" t="str">
        <f t="shared" ca="1" si="19"/>
        <v>Lab</v>
      </c>
      <c r="H211" s="2" t="str">
        <f t="shared" ca="1" si="20"/>
        <v>C</v>
      </c>
      <c r="I211" s="2" t="str">
        <f t="shared" ca="1" si="21"/>
        <v>Interaction</v>
      </c>
      <c r="J211" s="2" t="str">
        <f t="shared" ca="1" si="22"/>
        <v>Paperwork deficiency</v>
      </c>
      <c r="K211" s="25" t="str">
        <f t="shared" ca="1" si="23"/>
        <v>Shipping</v>
      </c>
      <c r="L211" t="str">
        <f>IF(OR(Table1[[#This Row],[Month2]]="Jul",Table1[[#This Row],[Month2]]="Aug",Table1[[#This Row],[Month2]]="Sep"),"Q1", IF(OR(Table1[[#This Row],[Month2]]="Oct",Table1[[#This Row],[Month2]]="Nov",Table1[[#This Row],[Month2]]="Dec"),"Q2",IF(OR(Table1[[#This Row],[Month2]]="Jan",Table1[[#This Row],[Month2]]="Feb",Table1[[#This Row],[Month2]]="Mar"),"Q3", "Q4")))</f>
        <v>Q2</v>
      </c>
      <c r="M211" t="str">
        <f>TEXT(Table1[[#This Row],[Date]],"mmm")</f>
        <v>Dec</v>
      </c>
      <c r="N211" t="str">
        <f>IF(MONTH(Table1[[#This Row],[Date]])&gt;6, YEAR(Table1[[#This Row],[Date]])&amp;"-"&amp;YEAR(Table1[[#This Row],[Date]])+1,YEAR(Table1[[#This Row],[Date]])-1&amp;"-"&amp;YEAR(Table1[[#This Row],[Date]]))</f>
        <v>2014-2015</v>
      </c>
      <c r="O211">
        <f>WEEKNUM(Table1[[#This Row],[Date]],2)</f>
        <v>49</v>
      </c>
      <c r="P211">
        <f>HOUR(Table1[[#This Row],[Start]])</f>
        <v>19</v>
      </c>
      <c r="Q2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11" t="str">
        <f>TEXT(Table1[[#This Row],[Date]],"ddd")</f>
        <v>Tue</v>
      </c>
    </row>
    <row r="212" spans="1:18" x14ac:dyDescent="0.55000000000000004">
      <c r="A212" s="2" t="s">
        <v>45</v>
      </c>
      <c r="B212" s="2" t="str">
        <f t="shared" si="18"/>
        <v>Client 1</v>
      </c>
      <c r="C212" s="12">
        <v>41976</v>
      </c>
      <c r="D212" s="2" t="s">
        <v>354</v>
      </c>
      <c r="E212" s="2" t="s">
        <v>328</v>
      </c>
      <c r="F212" s="28">
        <f>Table1[[#This Row],[End]]-Table1[[#This Row],[Start]]</f>
        <v>3.2638888888888995E-2</v>
      </c>
      <c r="G212" s="25" t="str">
        <f t="shared" ca="1" si="19"/>
        <v>Office</v>
      </c>
      <c r="H212" s="2" t="str">
        <f t="shared" ca="1" si="20"/>
        <v>G</v>
      </c>
      <c r="I212" s="2" t="str">
        <f t="shared" ca="1" si="21"/>
        <v>Mistake</v>
      </c>
      <c r="J212" s="2" t="str">
        <f t="shared" ca="1" si="22"/>
        <v>Mechanical failure</v>
      </c>
      <c r="K212" s="25" t="str">
        <f t="shared" ca="1" si="23"/>
        <v>Admin</v>
      </c>
      <c r="L212" t="str">
        <f>IF(OR(Table1[[#This Row],[Month2]]="Jul",Table1[[#This Row],[Month2]]="Aug",Table1[[#This Row],[Month2]]="Sep"),"Q1", IF(OR(Table1[[#This Row],[Month2]]="Oct",Table1[[#This Row],[Month2]]="Nov",Table1[[#This Row],[Month2]]="Dec"),"Q2",IF(OR(Table1[[#This Row],[Month2]]="Jan",Table1[[#This Row],[Month2]]="Feb",Table1[[#This Row],[Month2]]="Mar"),"Q3", "Q4")))</f>
        <v>Q2</v>
      </c>
      <c r="M212" t="str">
        <f>TEXT(Table1[[#This Row],[Date]],"mmm")</f>
        <v>Dec</v>
      </c>
      <c r="N212" t="str">
        <f>IF(MONTH(Table1[[#This Row],[Date]])&gt;6, YEAR(Table1[[#This Row],[Date]])&amp;"-"&amp;YEAR(Table1[[#This Row],[Date]])+1,YEAR(Table1[[#This Row],[Date]])-1&amp;"-"&amp;YEAR(Table1[[#This Row],[Date]]))</f>
        <v>2014-2015</v>
      </c>
      <c r="O212">
        <f>WEEKNUM(Table1[[#This Row],[Date]],2)</f>
        <v>49</v>
      </c>
      <c r="P212">
        <f>HOUR(Table1[[#This Row],[Start]])</f>
        <v>18</v>
      </c>
      <c r="Q2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12" t="str">
        <f>TEXT(Table1[[#This Row],[Date]],"ddd")</f>
        <v>Wed</v>
      </c>
    </row>
    <row r="213" spans="1:18" x14ac:dyDescent="0.55000000000000004">
      <c r="A213" s="2" t="s">
        <v>47</v>
      </c>
      <c r="B213" s="2" t="str">
        <f t="shared" si="18"/>
        <v>Client 2</v>
      </c>
      <c r="C213" s="12">
        <v>41977</v>
      </c>
      <c r="D213" s="2" t="s">
        <v>355</v>
      </c>
      <c r="E213" s="2" t="s">
        <v>357</v>
      </c>
      <c r="F213" s="28">
        <f>Table1[[#This Row],[End]]-Table1[[#This Row],[Start]]</f>
        <v>1.1805555555555625E-2</v>
      </c>
      <c r="G213" s="25" t="str">
        <f t="shared" ca="1" si="19"/>
        <v>Room A</v>
      </c>
      <c r="H213" s="2" t="str">
        <f t="shared" ca="1" si="20"/>
        <v>A</v>
      </c>
      <c r="I213" s="2" t="str">
        <f t="shared" ca="1" si="21"/>
        <v>Mistake</v>
      </c>
      <c r="J213" s="2" t="str">
        <f t="shared" ca="1" si="22"/>
        <v>Misconduct</v>
      </c>
      <c r="K213" s="25" t="str">
        <f t="shared" ca="1" si="23"/>
        <v>Floor</v>
      </c>
      <c r="L213" t="str">
        <f>IF(OR(Table1[[#This Row],[Month2]]="Jul",Table1[[#This Row],[Month2]]="Aug",Table1[[#This Row],[Month2]]="Sep"),"Q1", IF(OR(Table1[[#This Row],[Month2]]="Oct",Table1[[#This Row],[Month2]]="Nov",Table1[[#This Row],[Month2]]="Dec"),"Q2",IF(OR(Table1[[#This Row],[Month2]]="Jan",Table1[[#This Row],[Month2]]="Feb",Table1[[#This Row],[Month2]]="Mar"),"Q3", "Q4")))</f>
        <v>Q2</v>
      </c>
      <c r="M213" t="str">
        <f>TEXT(Table1[[#This Row],[Date]],"mmm")</f>
        <v>Dec</v>
      </c>
      <c r="N213" t="str">
        <f>IF(MONTH(Table1[[#This Row],[Date]])&gt;6, YEAR(Table1[[#This Row],[Date]])&amp;"-"&amp;YEAR(Table1[[#This Row],[Date]])+1,YEAR(Table1[[#This Row],[Date]])-1&amp;"-"&amp;YEAR(Table1[[#This Row],[Date]]))</f>
        <v>2014-2015</v>
      </c>
      <c r="O213">
        <f>WEEKNUM(Table1[[#This Row],[Date]],2)</f>
        <v>49</v>
      </c>
      <c r="P213">
        <f>HOUR(Table1[[#This Row],[Start]])</f>
        <v>17</v>
      </c>
      <c r="Q2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13" t="str">
        <f>TEXT(Table1[[#This Row],[Date]],"ddd")</f>
        <v>Thu</v>
      </c>
    </row>
    <row r="214" spans="1:18" x14ac:dyDescent="0.55000000000000004">
      <c r="A214" s="2" t="s">
        <v>47</v>
      </c>
      <c r="B214" s="2" t="str">
        <f t="shared" si="18"/>
        <v>Client 3</v>
      </c>
      <c r="C214" s="12">
        <v>41978</v>
      </c>
      <c r="D214" s="2" t="s">
        <v>203</v>
      </c>
      <c r="E214" s="2" t="s">
        <v>719</v>
      </c>
      <c r="F214" s="28">
        <f>Table1[[#This Row],[End]]-Table1[[#This Row],[Start]]</f>
        <v>3.8888888888888973E-2</v>
      </c>
      <c r="G214" s="25" t="str">
        <f t="shared" ca="1" si="19"/>
        <v>Room A</v>
      </c>
      <c r="H214" s="2" t="str">
        <f t="shared" ca="1" si="20"/>
        <v>B</v>
      </c>
      <c r="I214" s="2" t="str">
        <f t="shared" ca="1" si="21"/>
        <v>Grievance</v>
      </c>
      <c r="J214" s="2" t="str">
        <f t="shared" ca="1" si="22"/>
        <v>Mechanical failure</v>
      </c>
      <c r="K214" s="25" t="str">
        <f t="shared" ca="1" si="23"/>
        <v>Floor</v>
      </c>
      <c r="L214" t="str">
        <f>IF(OR(Table1[[#This Row],[Month2]]="Jul",Table1[[#This Row],[Month2]]="Aug",Table1[[#This Row],[Month2]]="Sep"),"Q1", IF(OR(Table1[[#This Row],[Month2]]="Oct",Table1[[#This Row],[Month2]]="Nov",Table1[[#This Row],[Month2]]="Dec"),"Q2",IF(OR(Table1[[#This Row],[Month2]]="Jan",Table1[[#This Row],[Month2]]="Feb",Table1[[#This Row],[Month2]]="Mar"),"Q3", "Q4")))</f>
        <v>Q2</v>
      </c>
      <c r="M214" t="str">
        <f>TEXT(Table1[[#This Row],[Date]],"mmm")</f>
        <v>Dec</v>
      </c>
      <c r="N214" t="str">
        <f>IF(MONTH(Table1[[#This Row],[Date]])&gt;6, YEAR(Table1[[#This Row],[Date]])&amp;"-"&amp;YEAR(Table1[[#This Row],[Date]])+1,YEAR(Table1[[#This Row],[Date]])-1&amp;"-"&amp;YEAR(Table1[[#This Row],[Date]]))</f>
        <v>2014-2015</v>
      </c>
      <c r="O214">
        <f>WEEKNUM(Table1[[#This Row],[Date]],2)</f>
        <v>49</v>
      </c>
      <c r="P214">
        <f>HOUR(Table1[[#This Row],[Start]])</f>
        <v>18</v>
      </c>
      <c r="Q2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14" t="str">
        <f>TEXT(Table1[[#This Row],[Date]],"ddd")</f>
        <v>Fri</v>
      </c>
    </row>
    <row r="215" spans="1:18" x14ac:dyDescent="0.55000000000000004">
      <c r="A215" s="2" t="s">
        <v>47</v>
      </c>
      <c r="B215" s="2" t="str">
        <f t="shared" si="18"/>
        <v>Client 4</v>
      </c>
      <c r="C215" s="12">
        <v>41980</v>
      </c>
      <c r="D215" s="2" t="s">
        <v>214</v>
      </c>
      <c r="E215" s="2" t="s">
        <v>246</v>
      </c>
      <c r="F215" s="28">
        <f>Table1[[#This Row],[End]]-Table1[[#This Row],[Start]]</f>
        <v>9.0277777777777457E-3</v>
      </c>
      <c r="G215" s="25" t="str">
        <f t="shared" ca="1" si="19"/>
        <v>Office</v>
      </c>
      <c r="H215" s="2" t="str">
        <f t="shared" ca="1" si="20"/>
        <v>F</v>
      </c>
      <c r="I215" s="2" t="str">
        <f t="shared" ca="1" si="21"/>
        <v>Interaction</v>
      </c>
      <c r="J215" s="2" t="str">
        <f t="shared" ca="1" si="22"/>
        <v>Misconduct</v>
      </c>
      <c r="K215" s="25" t="str">
        <f t="shared" ca="1" si="23"/>
        <v>Shipping</v>
      </c>
      <c r="L215" t="str">
        <f>IF(OR(Table1[[#This Row],[Month2]]="Jul",Table1[[#This Row],[Month2]]="Aug",Table1[[#This Row],[Month2]]="Sep"),"Q1", IF(OR(Table1[[#This Row],[Month2]]="Oct",Table1[[#This Row],[Month2]]="Nov",Table1[[#This Row],[Month2]]="Dec"),"Q2",IF(OR(Table1[[#This Row],[Month2]]="Jan",Table1[[#This Row],[Month2]]="Feb",Table1[[#This Row],[Month2]]="Mar"),"Q3", "Q4")))</f>
        <v>Q2</v>
      </c>
      <c r="M215" t="str">
        <f>TEXT(Table1[[#This Row],[Date]],"mmm")</f>
        <v>Dec</v>
      </c>
      <c r="N215" t="str">
        <f>IF(MONTH(Table1[[#This Row],[Date]])&gt;6, YEAR(Table1[[#This Row],[Date]])&amp;"-"&amp;YEAR(Table1[[#This Row],[Date]])+1,YEAR(Table1[[#This Row],[Date]])-1&amp;"-"&amp;YEAR(Table1[[#This Row],[Date]]))</f>
        <v>2014-2015</v>
      </c>
      <c r="O215">
        <f>WEEKNUM(Table1[[#This Row],[Date]],2)</f>
        <v>49</v>
      </c>
      <c r="P215">
        <f>HOUR(Table1[[#This Row],[Start]])</f>
        <v>17</v>
      </c>
      <c r="Q2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15" t="str">
        <f>TEXT(Table1[[#This Row],[Date]],"ddd")</f>
        <v>Sun</v>
      </c>
    </row>
    <row r="216" spans="1:18" x14ac:dyDescent="0.55000000000000004">
      <c r="A216" s="2" t="s">
        <v>46</v>
      </c>
      <c r="B216" s="2" t="str">
        <f t="shared" si="18"/>
        <v>Client 5</v>
      </c>
      <c r="C216" s="12">
        <v>41981</v>
      </c>
      <c r="D216" s="2" t="s">
        <v>356</v>
      </c>
      <c r="E216" s="2" t="s">
        <v>883</v>
      </c>
      <c r="F216" s="28">
        <f>Table1[[#This Row],[End]]-Table1[[#This Row],[Start]]</f>
        <v>1.8055555555555602E-2</v>
      </c>
      <c r="G216" s="25" t="str">
        <f t="shared" ca="1" si="19"/>
        <v>Lab</v>
      </c>
      <c r="H216" s="2" t="str">
        <f t="shared" ca="1" si="20"/>
        <v>G</v>
      </c>
      <c r="I216" s="2" t="str">
        <f t="shared" ca="1" si="21"/>
        <v>Grievance</v>
      </c>
      <c r="J216" s="2" t="str">
        <f t="shared" ca="1" si="22"/>
        <v>Entry error</v>
      </c>
      <c r="K216" s="25" t="str">
        <f t="shared" ca="1" si="23"/>
        <v>Floor</v>
      </c>
      <c r="L216" t="str">
        <f>IF(OR(Table1[[#This Row],[Month2]]="Jul",Table1[[#This Row],[Month2]]="Aug",Table1[[#This Row],[Month2]]="Sep"),"Q1", IF(OR(Table1[[#This Row],[Month2]]="Oct",Table1[[#This Row],[Month2]]="Nov",Table1[[#This Row],[Month2]]="Dec"),"Q2",IF(OR(Table1[[#This Row],[Month2]]="Jan",Table1[[#This Row],[Month2]]="Feb",Table1[[#This Row],[Month2]]="Mar"),"Q3", "Q4")))</f>
        <v>Q2</v>
      </c>
      <c r="M216" t="str">
        <f>TEXT(Table1[[#This Row],[Date]],"mmm")</f>
        <v>Dec</v>
      </c>
      <c r="N216" t="str">
        <f>IF(MONTH(Table1[[#This Row],[Date]])&gt;6, YEAR(Table1[[#This Row],[Date]])&amp;"-"&amp;YEAR(Table1[[#This Row],[Date]])+1,YEAR(Table1[[#This Row],[Date]])-1&amp;"-"&amp;YEAR(Table1[[#This Row],[Date]]))</f>
        <v>2014-2015</v>
      </c>
      <c r="O216">
        <f>WEEKNUM(Table1[[#This Row],[Date]],2)</f>
        <v>50</v>
      </c>
      <c r="P216">
        <f>HOUR(Table1[[#This Row],[Start]])</f>
        <v>12</v>
      </c>
      <c r="Q2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16" t="str">
        <f>TEXT(Table1[[#This Row],[Date]],"ddd")</f>
        <v>Mon</v>
      </c>
    </row>
    <row r="217" spans="1:18" x14ac:dyDescent="0.55000000000000004">
      <c r="A217" s="2" t="s">
        <v>47</v>
      </c>
      <c r="B217" s="2" t="str">
        <f t="shared" si="18"/>
        <v>Client 6</v>
      </c>
      <c r="C217" s="12">
        <v>41981</v>
      </c>
      <c r="D217" s="2" t="s">
        <v>357</v>
      </c>
      <c r="E217" s="2" t="s">
        <v>586</v>
      </c>
      <c r="F217" s="28">
        <f>Table1[[#This Row],[End]]-Table1[[#This Row],[Start]]</f>
        <v>1.2499999999999956E-2</v>
      </c>
      <c r="G217" s="25" t="str">
        <f t="shared" ca="1" si="19"/>
        <v>Office</v>
      </c>
      <c r="H217" s="2" t="str">
        <f t="shared" ca="1" si="20"/>
        <v>D</v>
      </c>
      <c r="I217" s="2" t="str">
        <f t="shared" ca="1" si="21"/>
        <v>Grievance</v>
      </c>
      <c r="J217" s="2" t="str">
        <f t="shared" ca="1" si="22"/>
        <v>Misconduct</v>
      </c>
      <c r="K217" s="25" t="str">
        <f t="shared" ca="1" si="23"/>
        <v>Widgets</v>
      </c>
      <c r="L217" t="str">
        <f>IF(OR(Table1[[#This Row],[Month2]]="Jul",Table1[[#This Row],[Month2]]="Aug",Table1[[#This Row],[Month2]]="Sep"),"Q1", IF(OR(Table1[[#This Row],[Month2]]="Oct",Table1[[#This Row],[Month2]]="Nov",Table1[[#This Row],[Month2]]="Dec"),"Q2",IF(OR(Table1[[#This Row],[Month2]]="Jan",Table1[[#This Row],[Month2]]="Feb",Table1[[#This Row],[Month2]]="Mar"),"Q3", "Q4")))</f>
        <v>Q2</v>
      </c>
      <c r="M217" t="str">
        <f>TEXT(Table1[[#This Row],[Date]],"mmm")</f>
        <v>Dec</v>
      </c>
      <c r="N217" t="str">
        <f>IF(MONTH(Table1[[#This Row],[Date]])&gt;6, YEAR(Table1[[#This Row],[Date]])&amp;"-"&amp;YEAR(Table1[[#This Row],[Date]])+1,YEAR(Table1[[#This Row],[Date]])-1&amp;"-"&amp;YEAR(Table1[[#This Row],[Date]]))</f>
        <v>2014-2015</v>
      </c>
      <c r="O217">
        <f>WEEKNUM(Table1[[#This Row],[Date]],2)</f>
        <v>50</v>
      </c>
      <c r="P217">
        <f>HOUR(Table1[[#This Row],[Start]])</f>
        <v>18</v>
      </c>
      <c r="Q2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17" t="str">
        <f>TEXT(Table1[[#This Row],[Date]],"ddd")</f>
        <v>Mon</v>
      </c>
    </row>
    <row r="218" spans="1:18" x14ac:dyDescent="0.55000000000000004">
      <c r="A218" s="2" t="s">
        <v>45</v>
      </c>
      <c r="B218" s="2" t="str">
        <f t="shared" si="18"/>
        <v>Client 7</v>
      </c>
      <c r="C218" s="12">
        <v>41982</v>
      </c>
      <c r="D218" s="2" t="s">
        <v>358</v>
      </c>
      <c r="E218" s="2" t="s">
        <v>1002</v>
      </c>
      <c r="F218" s="28">
        <f>Table1[[#This Row],[End]]-Table1[[#This Row],[Start]]</f>
        <v>5.9027777777777901E-2</v>
      </c>
      <c r="G218" s="25" t="str">
        <f t="shared" ca="1" si="19"/>
        <v>Room A</v>
      </c>
      <c r="H218" s="2" t="str">
        <f t="shared" ca="1" si="20"/>
        <v>D</v>
      </c>
      <c r="I218" s="2" t="str">
        <f t="shared" ca="1" si="21"/>
        <v>Accident</v>
      </c>
      <c r="J218" s="2" t="str">
        <f t="shared" ca="1" si="22"/>
        <v>Misconduct</v>
      </c>
      <c r="K218" s="25" t="str">
        <f t="shared" ca="1" si="23"/>
        <v>IT</v>
      </c>
      <c r="L218" t="str">
        <f>IF(OR(Table1[[#This Row],[Month2]]="Jul",Table1[[#This Row],[Month2]]="Aug",Table1[[#This Row],[Month2]]="Sep"),"Q1", IF(OR(Table1[[#This Row],[Month2]]="Oct",Table1[[#This Row],[Month2]]="Nov",Table1[[#This Row],[Month2]]="Dec"),"Q2",IF(OR(Table1[[#This Row],[Month2]]="Jan",Table1[[#This Row],[Month2]]="Feb",Table1[[#This Row],[Month2]]="Mar"),"Q3", "Q4")))</f>
        <v>Q2</v>
      </c>
      <c r="M218" t="str">
        <f>TEXT(Table1[[#This Row],[Date]],"mmm")</f>
        <v>Dec</v>
      </c>
      <c r="N218" t="str">
        <f>IF(MONTH(Table1[[#This Row],[Date]])&gt;6, YEAR(Table1[[#This Row],[Date]])&amp;"-"&amp;YEAR(Table1[[#This Row],[Date]])+1,YEAR(Table1[[#This Row],[Date]])-1&amp;"-"&amp;YEAR(Table1[[#This Row],[Date]]))</f>
        <v>2014-2015</v>
      </c>
      <c r="O218">
        <f>WEEKNUM(Table1[[#This Row],[Date]],2)</f>
        <v>50</v>
      </c>
      <c r="P218">
        <f>HOUR(Table1[[#This Row],[Start]])</f>
        <v>20</v>
      </c>
      <c r="Q2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218" t="str">
        <f>TEXT(Table1[[#This Row],[Date]],"ddd")</f>
        <v>Tue</v>
      </c>
    </row>
    <row r="219" spans="1:18" x14ac:dyDescent="0.55000000000000004">
      <c r="A219" s="2" t="s">
        <v>35</v>
      </c>
      <c r="B219" s="2" t="str">
        <f t="shared" si="18"/>
        <v>Client 8</v>
      </c>
      <c r="C219" s="12">
        <v>41983</v>
      </c>
      <c r="D219" s="2" t="s">
        <v>359</v>
      </c>
      <c r="E219" s="2" t="s">
        <v>278</v>
      </c>
      <c r="F219" s="28">
        <f>Table1[[#This Row],[End]]-Table1[[#This Row],[Start]]</f>
        <v>2.0138888888888873E-2</v>
      </c>
      <c r="G219" s="25" t="str">
        <f t="shared" ca="1" si="19"/>
        <v>Room B</v>
      </c>
      <c r="H219" s="2" t="str">
        <f t="shared" ca="1" si="20"/>
        <v>D</v>
      </c>
      <c r="I219" s="2" t="str">
        <f t="shared" ca="1" si="21"/>
        <v>Grievance</v>
      </c>
      <c r="J219" s="2" t="str">
        <f t="shared" ca="1" si="22"/>
        <v>Misconduct</v>
      </c>
      <c r="K219" s="25" t="str">
        <f t="shared" ca="1" si="23"/>
        <v>IT</v>
      </c>
      <c r="L219" t="str">
        <f>IF(OR(Table1[[#This Row],[Month2]]="Jul",Table1[[#This Row],[Month2]]="Aug",Table1[[#This Row],[Month2]]="Sep"),"Q1", IF(OR(Table1[[#This Row],[Month2]]="Oct",Table1[[#This Row],[Month2]]="Nov",Table1[[#This Row],[Month2]]="Dec"),"Q2",IF(OR(Table1[[#This Row],[Month2]]="Jan",Table1[[#This Row],[Month2]]="Feb",Table1[[#This Row],[Month2]]="Mar"),"Q3", "Q4")))</f>
        <v>Q2</v>
      </c>
      <c r="M219" t="str">
        <f>TEXT(Table1[[#This Row],[Date]],"mmm")</f>
        <v>Dec</v>
      </c>
      <c r="N219" t="str">
        <f>IF(MONTH(Table1[[#This Row],[Date]])&gt;6, YEAR(Table1[[#This Row],[Date]])&amp;"-"&amp;YEAR(Table1[[#This Row],[Date]])+1,YEAR(Table1[[#This Row],[Date]])-1&amp;"-"&amp;YEAR(Table1[[#This Row],[Date]]))</f>
        <v>2014-2015</v>
      </c>
      <c r="O219">
        <f>WEEKNUM(Table1[[#This Row],[Date]],2)</f>
        <v>50</v>
      </c>
      <c r="P219">
        <f>HOUR(Table1[[#This Row],[Start]])</f>
        <v>9</v>
      </c>
      <c r="Q2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19" t="str">
        <f>TEXT(Table1[[#This Row],[Date]],"ddd")</f>
        <v>Wed</v>
      </c>
    </row>
    <row r="220" spans="1:18" x14ac:dyDescent="0.55000000000000004">
      <c r="A220" s="2" t="s">
        <v>47</v>
      </c>
      <c r="B220" s="2" t="str">
        <f t="shared" si="18"/>
        <v>Client 9</v>
      </c>
      <c r="C220" s="12">
        <v>41983</v>
      </c>
      <c r="D220" s="2" t="s">
        <v>360</v>
      </c>
      <c r="E220" s="2" t="s">
        <v>309</v>
      </c>
      <c r="F220" s="28">
        <f>Table1[[#This Row],[End]]-Table1[[#This Row],[Start]]</f>
        <v>1.1805555555555625E-2</v>
      </c>
      <c r="G220" s="25" t="str">
        <f t="shared" ca="1" si="19"/>
        <v>Office</v>
      </c>
      <c r="H220" s="2" t="str">
        <f t="shared" ca="1" si="20"/>
        <v>G</v>
      </c>
      <c r="I220" s="2" t="str">
        <f t="shared" ca="1" si="21"/>
        <v>Interaction</v>
      </c>
      <c r="J220" s="2" t="str">
        <f t="shared" ca="1" si="22"/>
        <v>Tone of voice</v>
      </c>
      <c r="K220" s="25" t="str">
        <f t="shared" ca="1" si="23"/>
        <v>Finance</v>
      </c>
      <c r="L220" t="str">
        <f>IF(OR(Table1[[#This Row],[Month2]]="Jul",Table1[[#This Row],[Month2]]="Aug",Table1[[#This Row],[Month2]]="Sep"),"Q1", IF(OR(Table1[[#This Row],[Month2]]="Oct",Table1[[#This Row],[Month2]]="Nov",Table1[[#This Row],[Month2]]="Dec"),"Q2",IF(OR(Table1[[#This Row],[Month2]]="Jan",Table1[[#This Row],[Month2]]="Feb",Table1[[#This Row],[Month2]]="Mar"),"Q3", "Q4")))</f>
        <v>Q2</v>
      </c>
      <c r="M220" t="str">
        <f>TEXT(Table1[[#This Row],[Date]],"mmm")</f>
        <v>Dec</v>
      </c>
      <c r="N220" t="str">
        <f>IF(MONTH(Table1[[#This Row],[Date]])&gt;6, YEAR(Table1[[#This Row],[Date]])&amp;"-"&amp;YEAR(Table1[[#This Row],[Date]])+1,YEAR(Table1[[#This Row],[Date]])-1&amp;"-"&amp;YEAR(Table1[[#This Row],[Date]]))</f>
        <v>2014-2015</v>
      </c>
      <c r="O220">
        <f>WEEKNUM(Table1[[#This Row],[Date]],2)</f>
        <v>50</v>
      </c>
      <c r="P220">
        <f>HOUR(Table1[[#This Row],[Start]])</f>
        <v>16</v>
      </c>
      <c r="Q2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20" t="str">
        <f>TEXT(Table1[[#This Row],[Date]],"ddd")</f>
        <v>Wed</v>
      </c>
    </row>
    <row r="221" spans="1:18" x14ac:dyDescent="0.55000000000000004">
      <c r="A221" s="2" t="s">
        <v>37</v>
      </c>
      <c r="B221" s="2" t="str">
        <f t="shared" si="18"/>
        <v>Client 10</v>
      </c>
      <c r="C221" s="12">
        <v>41985</v>
      </c>
      <c r="D221" s="2" t="s">
        <v>174</v>
      </c>
      <c r="E221" s="2" t="s">
        <v>843</v>
      </c>
      <c r="F221" s="28">
        <f>Table1[[#This Row],[End]]-Table1[[#This Row],[Start]]</f>
        <v>4.8611111111110383E-3</v>
      </c>
      <c r="G221" s="25" t="str">
        <f t="shared" ca="1" si="19"/>
        <v>Office</v>
      </c>
      <c r="H221" s="2" t="str">
        <f t="shared" ca="1" si="20"/>
        <v>A</v>
      </c>
      <c r="I221" s="2" t="str">
        <f t="shared" ca="1" si="21"/>
        <v>Grievance</v>
      </c>
      <c r="J221" s="2" t="str">
        <f t="shared" ca="1" si="22"/>
        <v>Paperwork deficiency</v>
      </c>
      <c r="K221" s="25" t="str">
        <f t="shared" ca="1" si="23"/>
        <v>Widgets</v>
      </c>
      <c r="L221" t="str">
        <f>IF(OR(Table1[[#This Row],[Month2]]="Jul",Table1[[#This Row],[Month2]]="Aug",Table1[[#This Row],[Month2]]="Sep"),"Q1", IF(OR(Table1[[#This Row],[Month2]]="Oct",Table1[[#This Row],[Month2]]="Nov",Table1[[#This Row],[Month2]]="Dec"),"Q2",IF(OR(Table1[[#This Row],[Month2]]="Jan",Table1[[#This Row],[Month2]]="Feb",Table1[[#This Row],[Month2]]="Mar"),"Q3", "Q4")))</f>
        <v>Q2</v>
      </c>
      <c r="M221" t="str">
        <f>TEXT(Table1[[#This Row],[Date]],"mmm")</f>
        <v>Dec</v>
      </c>
      <c r="N221" t="str">
        <f>IF(MONTH(Table1[[#This Row],[Date]])&gt;6, YEAR(Table1[[#This Row],[Date]])&amp;"-"&amp;YEAR(Table1[[#This Row],[Date]])+1,YEAR(Table1[[#This Row],[Date]])-1&amp;"-"&amp;YEAR(Table1[[#This Row],[Date]]))</f>
        <v>2014-2015</v>
      </c>
      <c r="O221">
        <f>WEEKNUM(Table1[[#This Row],[Date]],2)</f>
        <v>50</v>
      </c>
      <c r="P221">
        <f>HOUR(Table1[[#This Row],[Start]])</f>
        <v>8</v>
      </c>
      <c r="Q2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221" t="str">
        <f>TEXT(Table1[[#This Row],[Date]],"ddd")</f>
        <v>Fri</v>
      </c>
    </row>
    <row r="222" spans="1:18" x14ac:dyDescent="0.55000000000000004">
      <c r="A222" s="2" t="s">
        <v>47</v>
      </c>
      <c r="B222" s="2" t="str">
        <f t="shared" si="18"/>
        <v>Client 1</v>
      </c>
      <c r="C222" s="12">
        <v>41990</v>
      </c>
      <c r="D222" s="2" t="s">
        <v>361</v>
      </c>
      <c r="E222" s="2" t="s">
        <v>534</v>
      </c>
      <c r="F222" s="28">
        <f>Table1[[#This Row],[End]]-Table1[[#This Row],[Start]]</f>
        <v>5.5555555555555358E-3</v>
      </c>
      <c r="G222" s="25" t="str">
        <f t="shared" ca="1" si="19"/>
        <v>Warehouse</v>
      </c>
      <c r="H222" s="2" t="str">
        <f t="shared" ca="1" si="20"/>
        <v>C</v>
      </c>
      <c r="I222" s="2" t="str">
        <f t="shared" ca="1" si="21"/>
        <v>Interaction</v>
      </c>
      <c r="J222" s="2" t="str">
        <f t="shared" ca="1" si="22"/>
        <v>Entry error</v>
      </c>
      <c r="K222" s="25" t="str">
        <f t="shared" ca="1" si="23"/>
        <v>Finance</v>
      </c>
      <c r="L222" t="str">
        <f>IF(OR(Table1[[#This Row],[Month2]]="Jul",Table1[[#This Row],[Month2]]="Aug",Table1[[#This Row],[Month2]]="Sep"),"Q1", IF(OR(Table1[[#This Row],[Month2]]="Oct",Table1[[#This Row],[Month2]]="Nov",Table1[[#This Row],[Month2]]="Dec"),"Q2",IF(OR(Table1[[#This Row],[Month2]]="Jan",Table1[[#This Row],[Month2]]="Feb",Table1[[#This Row],[Month2]]="Mar"),"Q3", "Q4")))</f>
        <v>Q2</v>
      </c>
      <c r="M222" t="str">
        <f>TEXT(Table1[[#This Row],[Date]],"mmm")</f>
        <v>Dec</v>
      </c>
      <c r="N222" t="str">
        <f>IF(MONTH(Table1[[#This Row],[Date]])&gt;6, YEAR(Table1[[#This Row],[Date]])&amp;"-"&amp;YEAR(Table1[[#This Row],[Date]])+1,YEAR(Table1[[#This Row],[Date]])-1&amp;"-"&amp;YEAR(Table1[[#This Row],[Date]]))</f>
        <v>2014-2015</v>
      </c>
      <c r="O222">
        <f>WEEKNUM(Table1[[#This Row],[Date]],2)</f>
        <v>51</v>
      </c>
      <c r="P222">
        <f>HOUR(Table1[[#This Row],[Start]])</f>
        <v>11</v>
      </c>
      <c r="Q2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222" t="str">
        <f>TEXT(Table1[[#This Row],[Date]],"ddd")</f>
        <v>Wed</v>
      </c>
    </row>
    <row r="223" spans="1:18" x14ac:dyDescent="0.55000000000000004">
      <c r="A223" s="2" t="s">
        <v>47</v>
      </c>
      <c r="B223" s="2" t="str">
        <f t="shared" si="18"/>
        <v>Client 2</v>
      </c>
      <c r="C223" s="12">
        <v>41993</v>
      </c>
      <c r="D223" s="2" t="s">
        <v>219</v>
      </c>
      <c r="E223" s="2" t="s">
        <v>193</v>
      </c>
      <c r="F223" s="28">
        <f>Table1[[#This Row],[End]]-Table1[[#This Row],[Start]]</f>
        <v>1.1805555555555625E-2</v>
      </c>
      <c r="G223" s="25" t="str">
        <f t="shared" ca="1" si="19"/>
        <v>Lab</v>
      </c>
      <c r="H223" s="2" t="str">
        <f t="shared" ca="1" si="20"/>
        <v>A</v>
      </c>
      <c r="I223" s="2" t="str">
        <f t="shared" ca="1" si="21"/>
        <v>Accident</v>
      </c>
      <c r="J223" s="2" t="str">
        <f t="shared" ca="1" si="22"/>
        <v>Wrong placement</v>
      </c>
      <c r="K223" s="25" t="str">
        <f t="shared" ca="1" si="23"/>
        <v>Shipping</v>
      </c>
      <c r="L223" t="str">
        <f>IF(OR(Table1[[#This Row],[Month2]]="Jul",Table1[[#This Row],[Month2]]="Aug",Table1[[#This Row],[Month2]]="Sep"),"Q1", IF(OR(Table1[[#This Row],[Month2]]="Oct",Table1[[#This Row],[Month2]]="Nov",Table1[[#This Row],[Month2]]="Dec"),"Q2",IF(OR(Table1[[#This Row],[Month2]]="Jan",Table1[[#This Row],[Month2]]="Feb",Table1[[#This Row],[Month2]]="Mar"),"Q3", "Q4")))</f>
        <v>Q2</v>
      </c>
      <c r="M223" t="str">
        <f>TEXT(Table1[[#This Row],[Date]],"mmm")</f>
        <v>Dec</v>
      </c>
      <c r="N223" t="str">
        <f>IF(MONTH(Table1[[#This Row],[Date]])&gt;6, YEAR(Table1[[#This Row],[Date]])&amp;"-"&amp;YEAR(Table1[[#This Row],[Date]])+1,YEAR(Table1[[#This Row],[Date]])-1&amp;"-"&amp;YEAR(Table1[[#This Row],[Date]]))</f>
        <v>2014-2015</v>
      </c>
      <c r="O223">
        <f>WEEKNUM(Table1[[#This Row],[Date]],2)</f>
        <v>51</v>
      </c>
      <c r="P223">
        <f>HOUR(Table1[[#This Row],[Start]])</f>
        <v>17</v>
      </c>
      <c r="Q2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23" t="str">
        <f>TEXT(Table1[[#This Row],[Date]],"ddd")</f>
        <v>Sat</v>
      </c>
    </row>
    <row r="224" spans="1:18" x14ac:dyDescent="0.55000000000000004">
      <c r="A224" s="2" t="s">
        <v>47</v>
      </c>
      <c r="B224" s="2" t="str">
        <f t="shared" si="18"/>
        <v>Client 3</v>
      </c>
      <c r="C224" s="12">
        <v>41994</v>
      </c>
      <c r="D224" s="2" t="s">
        <v>349</v>
      </c>
      <c r="E224" s="2" t="s">
        <v>187</v>
      </c>
      <c r="F224" s="28">
        <f>Table1[[#This Row],[End]]-Table1[[#This Row],[Start]]</f>
        <v>4.3055555555555625E-2</v>
      </c>
      <c r="G224" s="25" t="str">
        <f t="shared" ca="1" si="19"/>
        <v>Lab</v>
      </c>
      <c r="H224" s="2" t="str">
        <f t="shared" ca="1" si="20"/>
        <v>F</v>
      </c>
      <c r="I224" s="2" t="str">
        <f t="shared" ca="1" si="21"/>
        <v>Mistake</v>
      </c>
      <c r="J224" s="2" t="str">
        <f t="shared" ca="1" si="22"/>
        <v>Mechanical failure</v>
      </c>
      <c r="K224" s="25" t="str">
        <f t="shared" ca="1" si="23"/>
        <v>Shipping</v>
      </c>
      <c r="L224" t="str">
        <f>IF(OR(Table1[[#This Row],[Month2]]="Jul",Table1[[#This Row],[Month2]]="Aug",Table1[[#This Row],[Month2]]="Sep"),"Q1", IF(OR(Table1[[#This Row],[Month2]]="Oct",Table1[[#This Row],[Month2]]="Nov",Table1[[#This Row],[Month2]]="Dec"),"Q2",IF(OR(Table1[[#This Row],[Month2]]="Jan",Table1[[#This Row],[Month2]]="Feb",Table1[[#This Row],[Month2]]="Mar"),"Q3", "Q4")))</f>
        <v>Q2</v>
      </c>
      <c r="M224" t="str">
        <f>TEXT(Table1[[#This Row],[Date]],"mmm")</f>
        <v>Dec</v>
      </c>
      <c r="N224" t="str">
        <f>IF(MONTH(Table1[[#This Row],[Date]])&gt;6, YEAR(Table1[[#This Row],[Date]])&amp;"-"&amp;YEAR(Table1[[#This Row],[Date]])+1,YEAR(Table1[[#This Row],[Date]])-1&amp;"-"&amp;YEAR(Table1[[#This Row],[Date]]))</f>
        <v>2014-2015</v>
      </c>
      <c r="O224">
        <f>WEEKNUM(Table1[[#This Row],[Date]],2)</f>
        <v>51</v>
      </c>
      <c r="P224">
        <f>HOUR(Table1[[#This Row],[Start]])</f>
        <v>17</v>
      </c>
      <c r="Q2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24" t="str">
        <f>TEXT(Table1[[#This Row],[Date]],"ddd")</f>
        <v>Sun</v>
      </c>
    </row>
    <row r="225" spans="1:18" x14ac:dyDescent="0.55000000000000004">
      <c r="A225" s="2" t="s">
        <v>47</v>
      </c>
      <c r="B225" s="2" t="str">
        <f t="shared" si="18"/>
        <v>Client 4</v>
      </c>
      <c r="C225" s="12">
        <v>41995</v>
      </c>
      <c r="D225" s="2" t="s">
        <v>362</v>
      </c>
      <c r="E225" s="2" t="s">
        <v>887</v>
      </c>
      <c r="F225" s="28">
        <f>Table1[[#This Row],[End]]-Table1[[#This Row],[Start]]</f>
        <v>4.8611111111110938E-3</v>
      </c>
      <c r="G225" s="25" t="str">
        <f t="shared" ca="1" si="19"/>
        <v>Warehouse</v>
      </c>
      <c r="H225" s="2" t="str">
        <f t="shared" ca="1" si="20"/>
        <v>C</v>
      </c>
      <c r="I225" s="2" t="str">
        <f t="shared" ca="1" si="21"/>
        <v>Grievance</v>
      </c>
      <c r="J225" s="2" t="str">
        <f t="shared" ca="1" si="22"/>
        <v>Misconduct</v>
      </c>
      <c r="K225" s="25" t="str">
        <f t="shared" ca="1" si="23"/>
        <v>Widgets</v>
      </c>
      <c r="L225" t="str">
        <f>IF(OR(Table1[[#This Row],[Month2]]="Jul",Table1[[#This Row],[Month2]]="Aug",Table1[[#This Row],[Month2]]="Sep"),"Q1", IF(OR(Table1[[#This Row],[Month2]]="Oct",Table1[[#This Row],[Month2]]="Nov",Table1[[#This Row],[Month2]]="Dec"),"Q2",IF(OR(Table1[[#This Row],[Month2]]="Jan",Table1[[#This Row],[Month2]]="Feb",Table1[[#This Row],[Month2]]="Mar"),"Q3", "Q4")))</f>
        <v>Q2</v>
      </c>
      <c r="M225" t="str">
        <f>TEXT(Table1[[#This Row],[Date]],"mmm")</f>
        <v>Dec</v>
      </c>
      <c r="N225" t="str">
        <f>IF(MONTH(Table1[[#This Row],[Date]])&gt;6, YEAR(Table1[[#This Row],[Date]])&amp;"-"&amp;YEAR(Table1[[#This Row],[Date]])+1,YEAR(Table1[[#This Row],[Date]])-1&amp;"-"&amp;YEAR(Table1[[#This Row],[Date]]))</f>
        <v>2014-2015</v>
      </c>
      <c r="O225">
        <f>WEEKNUM(Table1[[#This Row],[Date]],2)</f>
        <v>52</v>
      </c>
      <c r="P225">
        <f>HOUR(Table1[[#This Row],[Start]])</f>
        <v>16</v>
      </c>
      <c r="Q2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25" t="str">
        <f>TEXT(Table1[[#This Row],[Date]],"ddd")</f>
        <v>Mon</v>
      </c>
    </row>
    <row r="226" spans="1:18" x14ac:dyDescent="0.55000000000000004">
      <c r="A226" s="2" t="s">
        <v>47</v>
      </c>
      <c r="B226" s="2" t="str">
        <f t="shared" si="18"/>
        <v>Client 5</v>
      </c>
      <c r="C226" s="12">
        <v>42000</v>
      </c>
      <c r="D226" s="2" t="s">
        <v>363</v>
      </c>
      <c r="E226" s="2" t="s">
        <v>610</v>
      </c>
      <c r="F226" s="28">
        <f>Table1[[#This Row],[End]]-Table1[[#This Row],[Start]]</f>
        <v>7.6388888888888618E-3</v>
      </c>
      <c r="G226" s="25" t="str">
        <f t="shared" ca="1" si="19"/>
        <v>Warehouse</v>
      </c>
      <c r="H226" s="2" t="str">
        <f t="shared" ca="1" si="20"/>
        <v>D</v>
      </c>
      <c r="I226" s="2" t="str">
        <f t="shared" ca="1" si="21"/>
        <v>Mistake</v>
      </c>
      <c r="J226" s="2" t="str">
        <f t="shared" ca="1" si="22"/>
        <v>Paperwork deficiency</v>
      </c>
      <c r="K226" s="25" t="str">
        <f t="shared" ca="1" si="23"/>
        <v>Admin</v>
      </c>
      <c r="L226" t="str">
        <f>IF(OR(Table1[[#This Row],[Month2]]="Jul",Table1[[#This Row],[Month2]]="Aug",Table1[[#This Row],[Month2]]="Sep"),"Q1", IF(OR(Table1[[#This Row],[Month2]]="Oct",Table1[[#This Row],[Month2]]="Nov",Table1[[#This Row],[Month2]]="Dec"),"Q2",IF(OR(Table1[[#This Row],[Month2]]="Jan",Table1[[#This Row],[Month2]]="Feb",Table1[[#This Row],[Month2]]="Mar"),"Q3", "Q4")))</f>
        <v>Q2</v>
      </c>
      <c r="M226" t="str">
        <f>TEXT(Table1[[#This Row],[Date]],"mmm")</f>
        <v>Dec</v>
      </c>
      <c r="N226" t="str">
        <f>IF(MONTH(Table1[[#This Row],[Date]])&gt;6, YEAR(Table1[[#This Row],[Date]])&amp;"-"&amp;YEAR(Table1[[#This Row],[Date]])+1,YEAR(Table1[[#This Row],[Date]])-1&amp;"-"&amp;YEAR(Table1[[#This Row],[Date]]))</f>
        <v>2014-2015</v>
      </c>
      <c r="O226">
        <f>WEEKNUM(Table1[[#This Row],[Date]],2)</f>
        <v>52</v>
      </c>
      <c r="P226">
        <f>HOUR(Table1[[#This Row],[Start]])</f>
        <v>13</v>
      </c>
      <c r="Q2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226" t="str">
        <f>TEXT(Table1[[#This Row],[Date]],"ddd")</f>
        <v>Sat</v>
      </c>
    </row>
    <row r="227" spans="1:18" x14ac:dyDescent="0.55000000000000004">
      <c r="A227" s="2" t="s">
        <v>47</v>
      </c>
      <c r="B227" s="2" t="str">
        <f t="shared" si="18"/>
        <v>Client 6</v>
      </c>
      <c r="C227" s="12">
        <v>42004</v>
      </c>
      <c r="D227" s="2" t="s">
        <v>364</v>
      </c>
      <c r="E227" s="2" t="s">
        <v>715</v>
      </c>
      <c r="F227" s="28">
        <f>Table1[[#This Row],[End]]-Table1[[#This Row],[Start]]</f>
        <v>1.5277777777777835E-2</v>
      </c>
      <c r="G227" s="25" t="str">
        <f t="shared" ca="1" si="19"/>
        <v>Room A</v>
      </c>
      <c r="H227" s="2" t="str">
        <f t="shared" ca="1" si="20"/>
        <v>E</v>
      </c>
      <c r="I227" s="2" t="str">
        <f t="shared" ca="1" si="21"/>
        <v>Grievance</v>
      </c>
      <c r="J227" s="2" t="str">
        <f t="shared" ca="1" si="22"/>
        <v>Entry error</v>
      </c>
      <c r="K227" s="25" t="str">
        <f t="shared" ca="1" si="23"/>
        <v>Admin</v>
      </c>
      <c r="L227" t="str">
        <f>IF(OR(Table1[[#This Row],[Month2]]="Jul",Table1[[#This Row],[Month2]]="Aug",Table1[[#This Row],[Month2]]="Sep"),"Q1", IF(OR(Table1[[#This Row],[Month2]]="Oct",Table1[[#This Row],[Month2]]="Nov",Table1[[#This Row],[Month2]]="Dec"),"Q2",IF(OR(Table1[[#This Row],[Month2]]="Jan",Table1[[#This Row],[Month2]]="Feb",Table1[[#This Row],[Month2]]="Mar"),"Q3", "Q4")))</f>
        <v>Q2</v>
      </c>
      <c r="M227" t="str">
        <f>TEXT(Table1[[#This Row],[Date]],"mmm")</f>
        <v>Dec</v>
      </c>
      <c r="N227" t="str">
        <f>IF(MONTH(Table1[[#This Row],[Date]])&gt;6, YEAR(Table1[[#This Row],[Date]])&amp;"-"&amp;YEAR(Table1[[#This Row],[Date]])+1,YEAR(Table1[[#This Row],[Date]])-1&amp;"-"&amp;YEAR(Table1[[#This Row],[Date]]))</f>
        <v>2014-2015</v>
      </c>
      <c r="O227">
        <f>WEEKNUM(Table1[[#This Row],[Date]],2)</f>
        <v>53</v>
      </c>
      <c r="P227">
        <f>HOUR(Table1[[#This Row],[Start]])</f>
        <v>17</v>
      </c>
      <c r="Q2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27" t="str">
        <f>TEXT(Table1[[#This Row],[Date]],"ddd")</f>
        <v>Wed</v>
      </c>
    </row>
    <row r="228" spans="1:18" x14ac:dyDescent="0.55000000000000004">
      <c r="A228" s="2" t="s">
        <v>38</v>
      </c>
      <c r="B228" s="2" t="str">
        <f t="shared" si="18"/>
        <v>Client 7</v>
      </c>
      <c r="C228" s="12">
        <v>42005</v>
      </c>
      <c r="D228" s="2" t="s">
        <v>365</v>
      </c>
      <c r="E228" s="2" t="s">
        <v>664</v>
      </c>
      <c r="F228" s="28">
        <f>Table1[[#This Row],[End]]-Table1[[#This Row],[Start]]</f>
        <v>7.6388888888889728E-3</v>
      </c>
      <c r="G228" s="25" t="str">
        <f t="shared" ca="1" si="19"/>
        <v>Warehouse</v>
      </c>
      <c r="H228" s="2" t="str">
        <f t="shared" ca="1" si="20"/>
        <v>C</v>
      </c>
      <c r="I228" s="2" t="str">
        <f t="shared" ca="1" si="21"/>
        <v>Accident</v>
      </c>
      <c r="J228" s="2" t="str">
        <f t="shared" ca="1" si="22"/>
        <v>Mechanical failure</v>
      </c>
      <c r="K228" s="25" t="str">
        <f t="shared" ca="1" si="23"/>
        <v>IT</v>
      </c>
      <c r="L228" t="str">
        <f>IF(OR(Table1[[#This Row],[Month2]]="Jul",Table1[[#This Row],[Month2]]="Aug",Table1[[#This Row],[Month2]]="Sep"),"Q1", IF(OR(Table1[[#This Row],[Month2]]="Oct",Table1[[#This Row],[Month2]]="Nov",Table1[[#This Row],[Month2]]="Dec"),"Q2",IF(OR(Table1[[#This Row],[Month2]]="Jan",Table1[[#This Row],[Month2]]="Feb",Table1[[#This Row],[Month2]]="Mar"),"Q3", "Q4")))</f>
        <v>Q3</v>
      </c>
      <c r="M228" t="str">
        <f>TEXT(Table1[[#This Row],[Date]],"mmm")</f>
        <v>Jan</v>
      </c>
      <c r="N228" t="str">
        <f>IF(MONTH(Table1[[#This Row],[Date]])&gt;6, YEAR(Table1[[#This Row],[Date]])&amp;"-"&amp;YEAR(Table1[[#This Row],[Date]])+1,YEAR(Table1[[#This Row],[Date]])-1&amp;"-"&amp;YEAR(Table1[[#This Row],[Date]]))</f>
        <v>2014-2015</v>
      </c>
      <c r="O228">
        <f>WEEKNUM(Table1[[#This Row],[Date]],2)</f>
        <v>1</v>
      </c>
      <c r="P228">
        <f>HOUR(Table1[[#This Row],[Start]])</f>
        <v>21</v>
      </c>
      <c r="Q2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228" t="str">
        <f>TEXT(Table1[[#This Row],[Date]],"ddd")</f>
        <v>Thu</v>
      </c>
    </row>
    <row r="229" spans="1:18" x14ac:dyDescent="0.55000000000000004">
      <c r="A229" s="2" t="s">
        <v>49</v>
      </c>
      <c r="B229" s="2" t="str">
        <f t="shared" si="18"/>
        <v>Client 8</v>
      </c>
      <c r="C229" s="12">
        <v>42007</v>
      </c>
      <c r="D229" s="2" t="s">
        <v>190</v>
      </c>
      <c r="E229" s="2" t="s">
        <v>833</v>
      </c>
      <c r="F229" s="28">
        <f>Table1[[#This Row],[End]]-Table1[[#This Row],[Start]]</f>
        <v>1.1111111111111072E-2</v>
      </c>
      <c r="G229" s="25" t="str">
        <f t="shared" ca="1" si="19"/>
        <v>Office</v>
      </c>
      <c r="H229" s="2" t="str">
        <f t="shared" ca="1" si="20"/>
        <v>F</v>
      </c>
      <c r="I229" s="2" t="str">
        <f t="shared" ca="1" si="21"/>
        <v>Grievance</v>
      </c>
      <c r="J229" s="2" t="str">
        <f t="shared" ca="1" si="22"/>
        <v>Tone of voice</v>
      </c>
      <c r="K229" s="25" t="str">
        <f t="shared" ca="1" si="23"/>
        <v>Finance</v>
      </c>
      <c r="L229" t="str">
        <f>IF(OR(Table1[[#This Row],[Month2]]="Jul",Table1[[#This Row],[Month2]]="Aug",Table1[[#This Row],[Month2]]="Sep"),"Q1", IF(OR(Table1[[#This Row],[Month2]]="Oct",Table1[[#This Row],[Month2]]="Nov",Table1[[#This Row],[Month2]]="Dec"),"Q2",IF(OR(Table1[[#This Row],[Month2]]="Jan",Table1[[#This Row],[Month2]]="Feb",Table1[[#This Row],[Month2]]="Mar"),"Q3", "Q4")))</f>
        <v>Q3</v>
      </c>
      <c r="M229" t="str">
        <f>TEXT(Table1[[#This Row],[Date]],"mmm")</f>
        <v>Jan</v>
      </c>
      <c r="N229" t="str">
        <f>IF(MONTH(Table1[[#This Row],[Date]])&gt;6, YEAR(Table1[[#This Row],[Date]])&amp;"-"&amp;YEAR(Table1[[#This Row],[Date]])+1,YEAR(Table1[[#This Row],[Date]])-1&amp;"-"&amp;YEAR(Table1[[#This Row],[Date]]))</f>
        <v>2014-2015</v>
      </c>
      <c r="O229">
        <f>WEEKNUM(Table1[[#This Row],[Date]],2)</f>
        <v>1</v>
      </c>
      <c r="P229">
        <f>HOUR(Table1[[#This Row],[Start]])</f>
        <v>15</v>
      </c>
      <c r="Q2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29" t="str">
        <f>TEXT(Table1[[#This Row],[Date]],"ddd")</f>
        <v>Sat</v>
      </c>
    </row>
    <row r="230" spans="1:18" x14ac:dyDescent="0.55000000000000004">
      <c r="A230" s="2" t="s">
        <v>48</v>
      </c>
      <c r="B230" s="2" t="str">
        <f t="shared" si="18"/>
        <v>Client 9</v>
      </c>
      <c r="C230" s="12">
        <v>42011</v>
      </c>
      <c r="D230" s="2" t="s">
        <v>366</v>
      </c>
      <c r="E230" s="2" t="s">
        <v>335</v>
      </c>
      <c r="F230" s="28">
        <f>Table1[[#This Row],[End]]-Table1[[#This Row],[Start]]</f>
        <v>1.388888888888884E-2</v>
      </c>
      <c r="G230" s="25" t="str">
        <f t="shared" ca="1" si="19"/>
        <v>Room A</v>
      </c>
      <c r="H230" s="2" t="str">
        <f t="shared" ca="1" si="20"/>
        <v>G</v>
      </c>
      <c r="I230" s="2" t="str">
        <f t="shared" ca="1" si="21"/>
        <v>Grievance</v>
      </c>
      <c r="J230" s="2" t="str">
        <f t="shared" ca="1" si="22"/>
        <v>Tone of voice</v>
      </c>
      <c r="K230" s="25" t="str">
        <f t="shared" ca="1" si="23"/>
        <v>Shipping</v>
      </c>
      <c r="L230" t="str">
        <f>IF(OR(Table1[[#This Row],[Month2]]="Jul",Table1[[#This Row],[Month2]]="Aug",Table1[[#This Row],[Month2]]="Sep"),"Q1", IF(OR(Table1[[#This Row],[Month2]]="Oct",Table1[[#This Row],[Month2]]="Nov",Table1[[#This Row],[Month2]]="Dec"),"Q2",IF(OR(Table1[[#This Row],[Month2]]="Jan",Table1[[#This Row],[Month2]]="Feb",Table1[[#This Row],[Month2]]="Mar"),"Q3", "Q4")))</f>
        <v>Q3</v>
      </c>
      <c r="M230" t="str">
        <f>TEXT(Table1[[#This Row],[Date]],"mmm")</f>
        <v>Jan</v>
      </c>
      <c r="N230" t="str">
        <f>IF(MONTH(Table1[[#This Row],[Date]])&gt;6, YEAR(Table1[[#This Row],[Date]])&amp;"-"&amp;YEAR(Table1[[#This Row],[Date]])+1,YEAR(Table1[[#This Row],[Date]])-1&amp;"-"&amp;YEAR(Table1[[#This Row],[Date]]))</f>
        <v>2014-2015</v>
      </c>
      <c r="O230">
        <f>WEEKNUM(Table1[[#This Row],[Date]],2)</f>
        <v>2</v>
      </c>
      <c r="P230">
        <f>HOUR(Table1[[#This Row],[Start]])</f>
        <v>14</v>
      </c>
      <c r="Q2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230" t="str">
        <f>TEXT(Table1[[#This Row],[Date]],"ddd")</f>
        <v>Wed</v>
      </c>
    </row>
    <row r="231" spans="1:18" x14ac:dyDescent="0.55000000000000004">
      <c r="A231" s="2" t="s">
        <v>50</v>
      </c>
      <c r="B231" s="2" t="str">
        <f t="shared" si="18"/>
        <v>Client 10</v>
      </c>
      <c r="C231" s="12">
        <v>42012</v>
      </c>
      <c r="D231" s="2" t="s">
        <v>367</v>
      </c>
      <c r="E231" s="2" t="s">
        <v>207</v>
      </c>
      <c r="F231" s="28">
        <f>Table1[[#This Row],[End]]-Table1[[#This Row],[Start]]</f>
        <v>1.3888888888888951E-2</v>
      </c>
      <c r="G231" s="25" t="str">
        <f t="shared" ca="1" si="19"/>
        <v>Room A</v>
      </c>
      <c r="H231" s="2" t="str">
        <f t="shared" ca="1" si="20"/>
        <v>G</v>
      </c>
      <c r="I231" s="2" t="str">
        <f t="shared" ca="1" si="21"/>
        <v>Accident</v>
      </c>
      <c r="J231" s="2" t="str">
        <f t="shared" ca="1" si="22"/>
        <v>Entry error</v>
      </c>
      <c r="K231" s="25" t="str">
        <f t="shared" ca="1" si="23"/>
        <v>IT</v>
      </c>
      <c r="L231" t="str">
        <f>IF(OR(Table1[[#This Row],[Month2]]="Jul",Table1[[#This Row],[Month2]]="Aug",Table1[[#This Row],[Month2]]="Sep"),"Q1", IF(OR(Table1[[#This Row],[Month2]]="Oct",Table1[[#This Row],[Month2]]="Nov",Table1[[#This Row],[Month2]]="Dec"),"Q2",IF(OR(Table1[[#This Row],[Month2]]="Jan",Table1[[#This Row],[Month2]]="Feb",Table1[[#This Row],[Month2]]="Mar"),"Q3", "Q4")))</f>
        <v>Q3</v>
      </c>
      <c r="M231" t="str">
        <f>TEXT(Table1[[#This Row],[Date]],"mmm")</f>
        <v>Jan</v>
      </c>
      <c r="N231" t="str">
        <f>IF(MONTH(Table1[[#This Row],[Date]])&gt;6, YEAR(Table1[[#This Row],[Date]])&amp;"-"&amp;YEAR(Table1[[#This Row],[Date]])+1,YEAR(Table1[[#This Row],[Date]])-1&amp;"-"&amp;YEAR(Table1[[#This Row],[Date]]))</f>
        <v>2014-2015</v>
      </c>
      <c r="O231">
        <f>WEEKNUM(Table1[[#This Row],[Date]],2)</f>
        <v>2</v>
      </c>
      <c r="P231">
        <f>HOUR(Table1[[#This Row],[Start]])</f>
        <v>14</v>
      </c>
      <c r="Q2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231" t="str">
        <f>TEXT(Table1[[#This Row],[Date]],"ddd")</f>
        <v>Thu</v>
      </c>
    </row>
    <row r="232" spans="1:18" x14ac:dyDescent="0.55000000000000004">
      <c r="A232" s="2" t="s">
        <v>47</v>
      </c>
      <c r="B232" s="2" t="str">
        <f t="shared" si="18"/>
        <v>Client 1</v>
      </c>
      <c r="C232" s="12">
        <v>42012</v>
      </c>
      <c r="D232" s="2" t="s">
        <v>368</v>
      </c>
      <c r="E232" s="2" t="s">
        <v>862</v>
      </c>
      <c r="F232" s="28">
        <f>Table1[[#This Row],[End]]-Table1[[#This Row],[Start]]</f>
        <v>6.2499999999999778E-3</v>
      </c>
      <c r="G232" s="25" t="str">
        <f t="shared" ca="1" si="19"/>
        <v>Office</v>
      </c>
      <c r="H232" s="2" t="str">
        <f t="shared" ca="1" si="20"/>
        <v>G</v>
      </c>
      <c r="I232" s="2" t="str">
        <f t="shared" ca="1" si="21"/>
        <v>Interaction</v>
      </c>
      <c r="J232" s="2" t="str">
        <f t="shared" ca="1" si="22"/>
        <v>Tone of voice</v>
      </c>
      <c r="K232" s="25" t="str">
        <f t="shared" ca="1" si="23"/>
        <v>Finance</v>
      </c>
      <c r="L232" t="str">
        <f>IF(OR(Table1[[#This Row],[Month2]]="Jul",Table1[[#This Row],[Month2]]="Aug",Table1[[#This Row],[Month2]]="Sep"),"Q1", IF(OR(Table1[[#This Row],[Month2]]="Oct",Table1[[#This Row],[Month2]]="Nov",Table1[[#This Row],[Month2]]="Dec"),"Q2",IF(OR(Table1[[#This Row],[Month2]]="Jan",Table1[[#This Row],[Month2]]="Feb",Table1[[#This Row],[Month2]]="Mar"),"Q3", "Q4")))</f>
        <v>Q3</v>
      </c>
      <c r="M232" t="str">
        <f>TEXT(Table1[[#This Row],[Date]],"mmm")</f>
        <v>Jan</v>
      </c>
      <c r="N232" t="str">
        <f>IF(MONTH(Table1[[#This Row],[Date]])&gt;6, YEAR(Table1[[#This Row],[Date]])&amp;"-"&amp;YEAR(Table1[[#This Row],[Date]])+1,YEAR(Table1[[#This Row],[Date]])-1&amp;"-"&amp;YEAR(Table1[[#This Row],[Date]]))</f>
        <v>2014-2015</v>
      </c>
      <c r="O232">
        <f>WEEKNUM(Table1[[#This Row],[Date]],2)</f>
        <v>2</v>
      </c>
      <c r="P232">
        <f>HOUR(Table1[[#This Row],[Start]])</f>
        <v>16</v>
      </c>
      <c r="Q2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32" t="str">
        <f>TEXT(Table1[[#This Row],[Date]],"ddd")</f>
        <v>Thu</v>
      </c>
    </row>
    <row r="233" spans="1:18" x14ac:dyDescent="0.55000000000000004">
      <c r="A233" s="2" t="s">
        <v>49</v>
      </c>
      <c r="B233" s="2" t="str">
        <f t="shared" si="18"/>
        <v>Client 2</v>
      </c>
      <c r="C233" s="12">
        <v>42015</v>
      </c>
      <c r="D233" s="2" t="s">
        <v>369</v>
      </c>
      <c r="E233" s="2" t="s">
        <v>831</v>
      </c>
      <c r="F233" s="28">
        <f>Table1[[#This Row],[End]]-Table1[[#This Row],[Start]]</f>
        <v>7.6388888888888618E-3</v>
      </c>
      <c r="G233" s="25" t="str">
        <f t="shared" ca="1" si="19"/>
        <v>Room B</v>
      </c>
      <c r="H233" s="2" t="str">
        <f t="shared" ca="1" si="20"/>
        <v>B</v>
      </c>
      <c r="I233" s="2" t="str">
        <f t="shared" ca="1" si="21"/>
        <v>Accident</v>
      </c>
      <c r="J233" s="2" t="str">
        <f t="shared" ca="1" si="22"/>
        <v>Tone of voice</v>
      </c>
      <c r="K233" s="25" t="str">
        <f t="shared" ca="1" si="23"/>
        <v>Finance</v>
      </c>
      <c r="L233" t="str">
        <f>IF(OR(Table1[[#This Row],[Month2]]="Jul",Table1[[#This Row],[Month2]]="Aug",Table1[[#This Row],[Month2]]="Sep"),"Q1", IF(OR(Table1[[#This Row],[Month2]]="Oct",Table1[[#This Row],[Month2]]="Nov",Table1[[#This Row],[Month2]]="Dec"),"Q2",IF(OR(Table1[[#This Row],[Month2]]="Jan",Table1[[#This Row],[Month2]]="Feb",Table1[[#This Row],[Month2]]="Mar"),"Q3", "Q4")))</f>
        <v>Q3</v>
      </c>
      <c r="M233" t="str">
        <f>TEXT(Table1[[#This Row],[Date]],"mmm")</f>
        <v>Jan</v>
      </c>
      <c r="N233" t="str">
        <f>IF(MONTH(Table1[[#This Row],[Date]])&gt;6, YEAR(Table1[[#This Row],[Date]])&amp;"-"&amp;YEAR(Table1[[#This Row],[Date]])+1,YEAR(Table1[[#This Row],[Date]])-1&amp;"-"&amp;YEAR(Table1[[#This Row],[Date]]))</f>
        <v>2014-2015</v>
      </c>
      <c r="O233">
        <f>WEEKNUM(Table1[[#This Row],[Date]],2)</f>
        <v>2</v>
      </c>
      <c r="P233">
        <f>HOUR(Table1[[#This Row],[Start]])</f>
        <v>20</v>
      </c>
      <c r="Q2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233" t="str">
        <f>TEXT(Table1[[#This Row],[Date]],"ddd")</f>
        <v>Sun</v>
      </c>
    </row>
    <row r="234" spans="1:18" x14ac:dyDescent="0.55000000000000004">
      <c r="A234" s="2" t="s">
        <v>45</v>
      </c>
      <c r="B234" s="2" t="str">
        <f t="shared" si="18"/>
        <v>Client 3</v>
      </c>
      <c r="C234" s="12">
        <v>42016</v>
      </c>
      <c r="D234" s="2" t="s">
        <v>370</v>
      </c>
      <c r="E234" s="2" t="s">
        <v>1003</v>
      </c>
      <c r="F234" s="28">
        <f>Table1[[#This Row],[End]]-Table1[[#This Row],[Start]]</f>
        <v>8.3333333333333037E-3</v>
      </c>
      <c r="G234" s="25" t="str">
        <f t="shared" ca="1" si="19"/>
        <v>Office</v>
      </c>
      <c r="H234" s="2" t="str">
        <f t="shared" ca="1" si="20"/>
        <v>B</v>
      </c>
      <c r="I234" s="2" t="str">
        <f t="shared" ca="1" si="21"/>
        <v>Mistake</v>
      </c>
      <c r="J234" s="2" t="str">
        <f t="shared" ca="1" si="22"/>
        <v>Paperwork deficiency</v>
      </c>
      <c r="K234" s="25" t="str">
        <f t="shared" ca="1" si="23"/>
        <v>Finance</v>
      </c>
      <c r="L234" t="str">
        <f>IF(OR(Table1[[#This Row],[Month2]]="Jul",Table1[[#This Row],[Month2]]="Aug",Table1[[#This Row],[Month2]]="Sep"),"Q1", IF(OR(Table1[[#This Row],[Month2]]="Oct",Table1[[#This Row],[Month2]]="Nov",Table1[[#This Row],[Month2]]="Dec"),"Q2",IF(OR(Table1[[#This Row],[Month2]]="Jan",Table1[[#This Row],[Month2]]="Feb",Table1[[#This Row],[Month2]]="Mar"),"Q3", "Q4")))</f>
        <v>Q3</v>
      </c>
      <c r="M234" t="str">
        <f>TEXT(Table1[[#This Row],[Date]],"mmm")</f>
        <v>Jan</v>
      </c>
      <c r="N234" t="str">
        <f>IF(MONTH(Table1[[#This Row],[Date]])&gt;6, YEAR(Table1[[#This Row],[Date]])&amp;"-"&amp;YEAR(Table1[[#This Row],[Date]])+1,YEAR(Table1[[#This Row],[Date]])-1&amp;"-"&amp;YEAR(Table1[[#This Row],[Date]]))</f>
        <v>2014-2015</v>
      </c>
      <c r="O234">
        <f>WEEKNUM(Table1[[#This Row],[Date]],2)</f>
        <v>3</v>
      </c>
      <c r="P234">
        <f>HOUR(Table1[[#This Row],[Start]])</f>
        <v>16</v>
      </c>
      <c r="Q2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34" t="str">
        <f>TEXT(Table1[[#This Row],[Date]],"ddd")</f>
        <v>Mon</v>
      </c>
    </row>
    <row r="235" spans="1:18" x14ac:dyDescent="0.55000000000000004">
      <c r="A235" s="2" t="s">
        <v>50</v>
      </c>
      <c r="B235" s="2" t="str">
        <f t="shared" si="18"/>
        <v>Client 4</v>
      </c>
      <c r="C235" s="12">
        <v>42019</v>
      </c>
      <c r="D235" s="2" t="s">
        <v>371</v>
      </c>
      <c r="E235" s="2" t="s">
        <v>833</v>
      </c>
      <c r="F235" s="28">
        <f>Table1[[#This Row],[End]]-Table1[[#This Row],[Start]]</f>
        <v>1.4583333333333282E-2</v>
      </c>
      <c r="G235" s="25" t="str">
        <f t="shared" ca="1" si="19"/>
        <v>Lab</v>
      </c>
      <c r="H235" s="2" t="str">
        <f t="shared" ca="1" si="20"/>
        <v>E</v>
      </c>
      <c r="I235" s="2" t="str">
        <f t="shared" ca="1" si="21"/>
        <v>Accident</v>
      </c>
      <c r="J235" s="2" t="str">
        <f t="shared" ca="1" si="22"/>
        <v>Paperwork deficiency</v>
      </c>
      <c r="K235" s="25" t="str">
        <f t="shared" ca="1" si="23"/>
        <v>Shipping</v>
      </c>
      <c r="L235" t="str">
        <f>IF(OR(Table1[[#This Row],[Month2]]="Jul",Table1[[#This Row],[Month2]]="Aug",Table1[[#This Row],[Month2]]="Sep"),"Q1", IF(OR(Table1[[#This Row],[Month2]]="Oct",Table1[[#This Row],[Month2]]="Nov",Table1[[#This Row],[Month2]]="Dec"),"Q2",IF(OR(Table1[[#This Row],[Month2]]="Jan",Table1[[#This Row],[Month2]]="Feb",Table1[[#This Row],[Month2]]="Mar"),"Q3", "Q4")))</f>
        <v>Q3</v>
      </c>
      <c r="M235" t="str">
        <f>TEXT(Table1[[#This Row],[Date]],"mmm")</f>
        <v>Jan</v>
      </c>
      <c r="N235" t="str">
        <f>IF(MONTH(Table1[[#This Row],[Date]])&gt;6, YEAR(Table1[[#This Row],[Date]])&amp;"-"&amp;YEAR(Table1[[#This Row],[Date]])+1,YEAR(Table1[[#This Row],[Date]])-1&amp;"-"&amp;YEAR(Table1[[#This Row],[Date]]))</f>
        <v>2014-2015</v>
      </c>
      <c r="O235">
        <f>WEEKNUM(Table1[[#This Row],[Date]],2)</f>
        <v>3</v>
      </c>
      <c r="P235">
        <f>HOUR(Table1[[#This Row],[Start]])</f>
        <v>15</v>
      </c>
      <c r="Q2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35" t="str">
        <f>TEXT(Table1[[#This Row],[Date]],"ddd")</f>
        <v>Thu</v>
      </c>
    </row>
    <row r="236" spans="1:18" x14ac:dyDescent="0.55000000000000004">
      <c r="A236" s="2" t="s">
        <v>51</v>
      </c>
      <c r="B236" s="2" t="str">
        <f t="shared" si="18"/>
        <v>Client 5</v>
      </c>
      <c r="C236" s="12">
        <v>42019</v>
      </c>
      <c r="D236" s="2" t="s">
        <v>372</v>
      </c>
      <c r="E236" s="2" t="s">
        <v>479</v>
      </c>
      <c r="F236" s="28">
        <f>Table1[[#This Row],[End]]-Table1[[#This Row],[Start]]</f>
        <v>8.3333333333334147E-3</v>
      </c>
      <c r="G236" s="25" t="str">
        <f t="shared" ca="1" si="19"/>
        <v>Office</v>
      </c>
      <c r="H236" s="2" t="str">
        <f t="shared" ca="1" si="20"/>
        <v>E</v>
      </c>
      <c r="I236" s="2" t="str">
        <f t="shared" ca="1" si="21"/>
        <v>Accident</v>
      </c>
      <c r="J236" s="2" t="str">
        <f t="shared" ca="1" si="22"/>
        <v>Tone of voice</v>
      </c>
      <c r="K236" s="25" t="str">
        <f t="shared" ca="1" si="23"/>
        <v>IT</v>
      </c>
      <c r="L236" t="str">
        <f>IF(OR(Table1[[#This Row],[Month2]]="Jul",Table1[[#This Row],[Month2]]="Aug",Table1[[#This Row],[Month2]]="Sep"),"Q1", IF(OR(Table1[[#This Row],[Month2]]="Oct",Table1[[#This Row],[Month2]]="Nov",Table1[[#This Row],[Month2]]="Dec"),"Q2",IF(OR(Table1[[#This Row],[Month2]]="Jan",Table1[[#This Row],[Month2]]="Feb",Table1[[#This Row],[Month2]]="Mar"),"Q3", "Q4")))</f>
        <v>Q3</v>
      </c>
      <c r="M236" t="str">
        <f>TEXT(Table1[[#This Row],[Date]],"mmm")</f>
        <v>Jan</v>
      </c>
      <c r="N236" t="str">
        <f>IF(MONTH(Table1[[#This Row],[Date]])&gt;6, YEAR(Table1[[#This Row],[Date]])&amp;"-"&amp;YEAR(Table1[[#This Row],[Date]])+1,YEAR(Table1[[#This Row],[Date]])-1&amp;"-"&amp;YEAR(Table1[[#This Row],[Date]]))</f>
        <v>2014-2015</v>
      </c>
      <c r="O236">
        <f>WEEKNUM(Table1[[#This Row],[Date]],2)</f>
        <v>3</v>
      </c>
      <c r="P236">
        <f>HOUR(Table1[[#This Row],[Start]])</f>
        <v>16</v>
      </c>
      <c r="Q2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36" t="str">
        <f>TEXT(Table1[[#This Row],[Date]],"ddd")</f>
        <v>Thu</v>
      </c>
    </row>
    <row r="237" spans="1:18" x14ac:dyDescent="0.55000000000000004">
      <c r="A237" s="2" t="s">
        <v>49</v>
      </c>
      <c r="B237" s="2" t="str">
        <f t="shared" si="18"/>
        <v>Client 6</v>
      </c>
      <c r="C237" s="12">
        <v>42020</v>
      </c>
      <c r="D237" s="2" t="s">
        <v>373</v>
      </c>
      <c r="E237" s="2" t="s">
        <v>370</v>
      </c>
      <c r="F237" s="28">
        <f>Table1[[#This Row],[End]]-Table1[[#This Row],[Start]]</f>
        <v>2.083333333333437E-3</v>
      </c>
      <c r="G237" s="25" t="str">
        <f t="shared" ca="1" si="19"/>
        <v>Warehouse</v>
      </c>
      <c r="H237" s="2" t="str">
        <f t="shared" ca="1" si="20"/>
        <v>A</v>
      </c>
      <c r="I237" s="2" t="str">
        <f t="shared" ca="1" si="21"/>
        <v>Grievance</v>
      </c>
      <c r="J237" s="2" t="str">
        <f t="shared" ca="1" si="22"/>
        <v>Tone of voice</v>
      </c>
      <c r="K237" s="25" t="str">
        <f t="shared" ca="1" si="23"/>
        <v>Finance</v>
      </c>
      <c r="L237" t="str">
        <f>IF(OR(Table1[[#This Row],[Month2]]="Jul",Table1[[#This Row],[Month2]]="Aug",Table1[[#This Row],[Month2]]="Sep"),"Q1", IF(OR(Table1[[#This Row],[Month2]]="Oct",Table1[[#This Row],[Month2]]="Nov",Table1[[#This Row],[Month2]]="Dec"),"Q2",IF(OR(Table1[[#This Row],[Month2]]="Jan",Table1[[#This Row],[Month2]]="Feb",Table1[[#This Row],[Month2]]="Mar"),"Q3", "Q4")))</f>
        <v>Q3</v>
      </c>
      <c r="M237" t="str">
        <f>TEXT(Table1[[#This Row],[Date]],"mmm")</f>
        <v>Jan</v>
      </c>
      <c r="N237" t="str">
        <f>IF(MONTH(Table1[[#This Row],[Date]])&gt;6, YEAR(Table1[[#This Row],[Date]])&amp;"-"&amp;YEAR(Table1[[#This Row],[Date]])+1,YEAR(Table1[[#This Row],[Date]])-1&amp;"-"&amp;YEAR(Table1[[#This Row],[Date]]))</f>
        <v>2014-2015</v>
      </c>
      <c r="O237">
        <f>WEEKNUM(Table1[[#This Row],[Date]],2)</f>
        <v>3</v>
      </c>
      <c r="P237">
        <f>HOUR(Table1[[#This Row],[Start]])</f>
        <v>16</v>
      </c>
      <c r="Q2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37" t="str">
        <f>TEXT(Table1[[#This Row],[Date]],"ddd")</f>
        <v>Fri</v>
      </c>
    </row>
    <row r="238" spans="1:18" x14ac:dyDescent="0.55000000000000004">
      <c r="A238" s="2" t="s">
        <v>30</v>
      </c>
      <c r="B238" s="2" t="str">
        <f t="shared" si="18"/>
        <v>Client 7</v>
      </c>
      <c r="C238" s="12">
        <v>42020</v>
      </c>
      <c r="D238" s="2" t="s">
        <v>373</v>
      </c>
      <c r="E238" s="2" t="s">
        <v>742</v>
      </c>
      <c r="F238" s="28">
        <f>Table1[[#This Row],[End]]-Table1[[#This Row],[Start]]</f>
        <v>5.5555555555555358E-3</v>
      </c>
      <c r="G238" s="25" t="str">
        <f t="shared" ca="1" si="19"/>
        <v>Warehouse</v>
      </c>
      <c r="H238" s="2" t="str">
        <f t="shared" ca="1" si="20"/>
        <v>D</v>
      </c>
      <c r="I238" s="2" t="str">
        <f t="shared" ca="1" si="21"/>
        <v>Mistake</v>
      </c>
      <c r="J238" s="2" t="str">
        <f t="shared" ca="1" si="22"/>
        <v>Tone of voice</v>
      </c>
      <c r="K238" s="25" t="str">
        <f t="shared" ca="1" si="23"/>
        <v>Finance</v>
      </c>
      <c r="L238" t="str">
        <f>IF(OR(Table1[[#This Row],[Month2]]="Jul",Table1[[#This Row],[Month2]]="Aug",Table1[[#This Row],[Month2]]="Sep"),"Q1", IF(OR(Table1[[#This Row],[Month2]]="Oct",Table1[[#This Row],[Month2]]="Nov",Table1[[#This Row],[Month2]]="Dec"),"Q2",IF(OR(Table1[[#This Row],[Month2]]="Jan",Table1[[#This Row],[Month2]]="Feb",Table1[[#This Row],[Month2]]="Mar"),"Q3", "Q4")))</f>
        <v>Q3</v>
      </c>
      <c r="M238" t="str">
        <f>TEXT(Table1[[#This Row],[Date]],"mmm")</f>
        <v>Jan</v>
      </c>
      <c r="N238" t="str">
        <f>IF(MONTH(Table1[[#This Row],[Date]])&gt;6, YEAR(Table1[[#This Row],[Date]])&amp;"-"&amp;YEAR(Table1[[#This Row],[Date]])+1,YEAR(Table1[[#This Row],[Date]])-1&amp;"-"&amp;YEAR(Table1[[#This Row],[Date]]))</f>
        <v>2014-2015</v>
      </c>
      <c r="O238">
        <f>WEEKNUM(Table1[[#This Row],[Date]],2)</f>
        <v>3</v>
      </c>
      <c r="P238">
        <f>HOUR(Table1[[#This Row],[Start]])</f>
        <v>16</v>
      </c>
      <c r="Q2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38" t="str">
        <f>TEXT(Table1[[#This Row],[Date]],"ddd")</f>
        <v>Fri</v>
      </c>
    </row>
    <row r="239" spans="1:18" x14ac:dyDescent="0.55000000000000004">
      <c r="A239" s="2" t="s">
        <v>44</v>
      </c>
      <c r="B239" s="2" t="str">
        <f t="shared" si="18"/>
        <v>Client 8</v>
      </c>
      <c r="C239" s="12">
        <v>42025</v>
      </c>
      <c r="D239" s="2" t="s">
        <v>374</v>
      </c>
      <c r="E239" s="2" t="s">
        <v>448</v>
      </c>
      <c r="F239" s="28">
        <f>Table1[[#This Row],[End]]-Table1[[#This Row],[Start]]</f>
        <v>1.1111111111111072E-2</v>
      </c>
      <c r="G239" s="25" t="str">
        <f t="shared" ca="1" si="19"/>
        <v>Warehouse</v>
      </c>
      <c r="H239" s="2" t="str">
        <f t="shared" ca="1" si="20"/>
        <v>A</v>
      </c>
      <c r="I239" s="2" t="str">
        <f t="shared" ca="1" si="21"/>
        <v>Interaction</v>
      </c>
      <c r="J239" s="2" t="str">
        <f t="shared" ca="1" si="22"/>
        <v>Paperwork deficiency</v>
      </c>
      <c r="K239" s="25" t="str">
        <f t="shared" ca="1" si="23"/>
        <v>Finance</v>
      </c>
      <c r="L239" t="str">
        <f>IF(OR(Table1[[#This Row],[Month2]]="Jul",Table1[[#This Row],[Month2]]="Aug",Table1[[#This Row],[Month2]]="Sep"),"Q1", IF(OR(Table1[[#This Row],[Month2]]="Oct",Table1[[#This Row],[Month2]]="Nov",Table1[[#This Row],[Month2]]="Dec"),"Q2",IF(OR(Table1[[#This Row],[Month2]]="Jan",Table1[[#This Row],[Month2]]="Feb",Table1[[#This Row],[Month2]]="Mar"),"Q3", "Q4")))</f>
        <v>Q3</v>
      </c>
      <c r="M239" t="str">
        <f>TEXT(Table1[[#This Row],[Date]],"mmm")</f>
        <v>Jan</v>
      </c>
      <c r="N239" t="str">
        <f>IF(MONTH(Table1[[#This Row],[Date]])&gt;6, YEAR(Table1[[#This Row],[Date]])&amp;"-"&amp;YEAR(Table1[[#This Row],[Date]])+1,YEAR(Table1[[#This Row],[Date]])-1&amp;"-"&amp;YEAR(Table1[[#This Row],[Date]]))</f>
        <v>2014-2015</v>
      </c>
      <c r="O239">
        <f>WEEKNUM(Table1[[#This Row],[Date]],2)</f>
        <v>4</v>
      </c>
      <c r="P239">
        <f>HOUR(Table1[[#This Row],[Start]])</f>
        <v>7</v>
      </c>
      <c r="Q2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239" t="str">
        <f>TEXT(Table1[[#This Row],[Date]],"ddd")</f>
        <v>Wed</v>
      </c>
    </row>
    <row r="240" spans="1:18" x14ac:dyDescent="0.55000000000000004">
      <c r="A240" s="2" t="s">
        <v>50</v>
      </c>
      <c r="B240" s="2" t="str">
        <f t="shared" si="18"/>
        <v>Client 9</v>
      </c>
      <c r="C240" s="12">
        <v>42025</v>
      </c>
      <c r="D240" s="2" t="s">
        <v>375</v>
      </c>
      <c r="E240" s="2" t="s">
        <v>883</v>
      </c>
      <c r="F240" s="28">
        <f>Table1[[#This Row],[End]]-Table1[[#This Row],[Start]]</f>
        <v>4.1666666666666519E-3</v>
      </c>
      <c r="G240" s="25" t="str">
        <f t="shared" ca="1" si="19"/>
        <v>Room A</v>
      </c>
      <c r="H240" s="2" t="str">
        <f t="shared" ca="1" si="20"/>
        <v>D</v>
      </c>
      <c r="I240" s="2" t="str">
        <f t="shared" ca="1" si="21"/>
        <v>Mistake</v>
      </c>
      <c r="J240" s="2" t="str">
        <f t="shared" ca="1" si="22"/>
        <v>Tone of voice</v>
      </c>
      <c r="K240" s="25" t="str">
        <f t="shared" ca="1" si="23"/>
        <v>Admin</v>
      </c>
      <c r="L240" t="str">
        <f>IF(OR(Table1[[#This Row],[Month2]]="Jul",Table1[[#This Row],[Month2]]="Aug",Table1[[#This Row],[Month2]]="Sep"),"Q1", IF(OR(Table1[[#This Row],[Month2]]="Oct",Table1[[#This Row],[Month2]]="Nov",Table1[[#This Row],[Month2]]="Dec"),"Q2",IF(OR(Table1[[#This Row],[Month2]]="Jan",Table1[[#This Row],[Month2]]="Feb",Table1[[#This Row],[Month2]]="Mar"),"Q3", "Q4")))</f>
        <v>Q3</v>
      </c>
      <c r="M240" t="str">
        <f>TEXT(Table1[[#This Row],[Date]],"mmm")</f>
        <v>Jan</v>
      </c>
      <c r="N240" t="str">
        <f>IF(MONTH(Table1[[#This Row],[Date]])&gt;6, YEAR(Table1[[#This Row],[Date]])&amp;"-"&amp;YEAR(Table1[[#This Row],[Date]])+1,YEAR(Table1[[#This Row],[Date]])-1&amp;"-"&amp;YEAR(Table1[[#This Row],[Date]]))</f>
        <v>2014-2015</v>
      </c>
      <c r="O240">
        <f>WEEKNUM(Table1[[#This Row],[Date]],2)</f>
        <v>4</v>
      </c>
      <c r="P240">
        <f>HOUR(Table1[[#This Row],[Start]])</f>
        <v>13</v>
      </c>
      <c r="Q2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240" t="str">
        <f>TEXT(Table1[[#This Row],[Date]],"ddd")</f>
        <v>Wed</v>
      </c>
    </row>
    <row r="241" spans="1:18" x14ac:dyDescent="0.55000000000000004">
      <c r="A241" s="2" t="s">
        <v>52</v>
      </c>
      <c r="B241" s="2" t="str">
        <f t="shared" si="18"/>
        <v>Client 10</v>
      </c>
      <c r="C241" s="12">
        <v>42039</v>
      </c>
      <c r="D241" s="2" t="s">
        <v>376</v>
      </c>
      <c r="E241" s="2" t="s">
        <v>680</v>
      </c>
      <c r="F241" s="28">
        <f>Table1[[#This Row],[End]]-Table1[[#This Row],[Start]]</f>
        <v>1.3888888888889062E-2</v>
      </c>
      <c r="G241" s="25" t="str">
        <f t="shared" ca="1" si="19"/>
        <v>Warehouse</v>
      </c>
      <c r="H241" s="2" t="str">
        <f t="shared" ca="1" si="20"/>
        <v>E</v>
      </c>
      <c r="I241" s="2" t="str">
        <f t="shared" ca="1" si="21"/>
        <v>Interaction</v>
      </c>
      <c r="J241" s="2" t="str">
        <f t="shared" ca="1" si="22"/>
        <v>Misconduct</v>
      </c>
      <c r="K241" s="25" t="str">
        <f t="shared" ca="1" si="23"/>
        <v>Floor</v>
      </c>
      <c r="L241" t="str">
        <f>IF(OR(Table1[[#This Row],[Month2]]="Jul",Table1[[#This Row],[Month2]]="Aug",Table1[[#This Row],[Month2]]="Sep"),"Q1", IF(OR(Table1[[#This Row],[Month2]]="Oct",Table1[[#This Row],[Month2]]="Nov",Table1[[#This Row],[Month2]]="Dec"),"Q2",IF(OR(Table1[[#This Row],[Month2]]="Jan",Table1[[#This Row],[Month2]]="Feb",Table1[[#This Row],[Month2]]="Mar"),"Q3", "Q4")))</f>
        <v>Q3</v>
      </c>
      <c r="M241" t="str">
        <f>TEXT(Table1[[#This Row],[Date]],"mmm")</f>
        <v>Feb</v>
      </c>
      <c r="N241" t="str">
        <f>IF(MONTH(Table1[[#This Row],[Date]])&gt;6, YEAR(Table1[[#This Row],[Date]])&amp;"-"&amp;YEAR(Table1[[#This Row],[Date]])+1,YEAR(Table1[[#This Row],[Date]])-1&amp;"-"&amp;YEAR(Table1[[#This Row],[Date]]))</f>
        <v>2014-2015</v>
      </c>
      <c r="O241">
        <f>WEEKNUM(Table1[[#This Row],[Date]],2)</f>
        <v>6</v>
      </c>
      <c r="P241">
        <f>HOUR(Table1[[#This Row],[Start]])</f>
        <v>16</v>
      </c>
      <c r="Q2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41" t="str">
        <f>TEXT(Table1[[#This Row],[Date]],"ddd")</f>
        <v>Wed</v>
      </c>
    </row>
    <row r="242" spans="1:18" x14ac:dyDescent="0.55000000000000004">
      <c r="A242" s="2" t="s">
        <v>52</v>
      </c>
      <c r="B242" s="2" t="str">
        <f t="shared" si="18"/>
        <v>Client 1</v>
      </c>
      <c r="C242" s="12">
        <v>42039</v>
      </c>
      <c r="D242" s="2" t="s">
        <v>377</v>
      </c>
      <c r="E242" s="2" t="s">
        <v>504</v>
      </c>
      <c r="F242" s="28">
        <f>Table1[[#This Row],[End]]-Table1[[#This Row],[Start]]</f>
        <v>7.6388888888888618E-3</v>
      </c>
      <c r="G242" s="25" t="str">
        <f t="shared" ca="1" si="19"/>
        <v>Office</v>
      </c>
      <c r="H242" s="2" t="str">
        <f t="shared" ca="1" si="20"/>
        <v>F</v>
      </c>
      <c r="I242" s="2" t="str">
        <f t="shared" ca="1" si="21"/>
        <v>Grievance</v>
      </c>
      <c r="J242" s="2" t="str">
        <f t="shared" ca="1" si="22"/>
        <v>Wrong placement</v>
      </c>
      <c r="K242" s="25" t="str">
        <f t="shared" ca="1" si="23"/>
        <v>Floor</v>
      </c>
      <c r="L242" t="str">
        <f>IF(OR(Table1[[#This Row],[Month2]]="Jul",Table1[[#This Row],[Month2]]="Aug",Table1[[#This Row],[Month2]]="Sep"),"Q1", IF(OR(Table1[[#This Row],[Month2]]="Oct",Table1[[#This Row],[Month2]]="Nov",Table1[[#This Row],[Month2]]="Dec"),"Q2",IF(OR(Table1[[#This Row],[Month2]]="Jan",Table1[[#This Row],[Month2]]="Feb",Table1[[#This Row],[Month2]]="Mar"),"Q3", "Q4")))</f>
        <v>Q3</v>
      </c>
      <c r="M242" t="str">
        <f>TEXT(Table1[[#This Row],[Date]],"mmm")</f>
        <v>Feb</v>
      </c>
      <c r="N242" t="str">
        <f>IF(MONTH(Table1[[#This Row],[Date]])&gt;6, YEAR(Table1[[#This Row],[Date]])&amp;"-"&amp;YEAR(Table1[[#This Row],[Date]])+1,YEAR(Table1[[#This Row],[Date]])-1&amp;"-"&amp;YEAR(Table1[[#This Row],[Date]]))</f>
        <v>2014-2015</v>
      </c>
      <c r="O242">
        <f>WEEKNUM(Table1[[#This Row],[Date]],2)</f>
        <v>6</v>
      </c>
      <c r="P242">
        <f>HOUR(Table1[[#This Row],[Start]])</f>
        <v>17</v>
      </c>
      <c r="Q2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42" t="str">
        <f>TEXT(Table1[[#This Row],[Date]],"ddd")</f>
        <v>Wed</v>
      </c>
    </row>
    <row r="243" spans="1:18" x14ac:dyDescent="0.55000000000000004">
      <c r="A243" s="2" t="s">
        <v>49</v>
      </c>
      <c r="B243" s="2" t="str">
        <f t="shared" si="18"/>
        <v>Client 2</v>
      </c>
      <c r="C243" s="12">
        <v>42040</v>
      </c>
      <c r="D243" s="2" t="s">
        <v>378</v>
      </c>
      <c r="E243" s="2" t="s">
        <v>910</v>
      </c>
      <c r="F243" s="28">
        <f>Table1[[#This Row],[End]]-Table1[[#This Row],[Start]]</f>
        <v>9.0277777777777457E-3</v>
      </c>
      <c r="G243" s="25" t="str">
        <f t="shared" ca="1" si="19"/>
        <v>Office</v>
      </c>
      <c r="H243" s="2" t="str">
        <f t="shared" ca="1" si="20"/>
        <v>B</v>
      </c>
      <c r="I243" s="2" t="str">
        <f t="shared" ca="1" si="21"/>
        <v>Interaction</v>
      </c>
      <c r="J243" s="2" t="str">
        <f t="shared" ca="1" si="22"/>
        <v>Entry error</v>
      </c>
      <c r="K243" s="25" t="str">
        <f t="shared" ca="1" si="23"/>
        <v>IT</v>
      </c>
      <c r="L243" t="str">
        <f>IF(OR(Table1[[#This Row],[Month2]]="Jul",Table1[[#This Row],[Month2]]="Aug",Table1[[#This Row],[Month2]]="Sep"),"Q1", IF(OR(Table1[[#This Row],[Month2]]="Oct",Table1[[#This Row],[Month2]]="Nov",Table1[[#This Row],[Month2]]="Dec"),"Q2",IF(OR(Table1[[#This Row],[Month2]]="Jan",Table1[[#This Row],[Month2]]="Feb",Table1[[#This Row],[Month2]]="Mar"),"Q3", "Q4")))</f>
        <v>Q3</v>
      </c>
      <c r="M243" t="str">
        <f>TEXT(Table1[[#This Row],[Date]],"mmm")</f>
        <v>Feb</v>
      </c>
      <c r="N243" t="str">
        <f>IF(MONTH(Table1[[#This Row],[Date]])&gt;6, YEAR(Table1[[#This Row],[Date]])&amp;"-"&amp;YEAR(Table1[[#This Row],[Date]])+1,YEAR(Table1[[#This Row],[Date]])-1&amp;"-"&amp;YEAR(Table1[[#This Row],[Date]]))</f>
        <v>2014-2015</v>
      </c>
      <c r="O243">
        <f>WEEKNUM(Table1[[#This Row],[Date]],2)</f>
        <v>6</v>
      </c>
      <c r="P243">
        <f>HOUR(Table1[[#This Row],[Start]])</f>
        <v>13</v>
      </c>
      <c r="Q2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243" t="str">
        <f>TEXT(Table1[[#This Row],[Date]],"ddd")</f>
        <v>Thu</v>
      </c>
    </row>
    <row r="244" spans="1:18" x14ac:dyDescent="0.55000000000000004">
      <c r="A244" s="2" t="s">
        <v>53</v>
      </c>
      <c r="B244" s="2" t="str">
        <f t="shared" si="18"/>
        <v>Client 3</v>
      </c>
      <c r="C244" s="12">
        <v>42041</v>
      </c>
      <c r="D244" s="2" t="s">
        <v>323</v>
      </c>
      <c r="E244" s="2" t="s">
        <v>1004</v>
      </c>
      <c r="F244" s="28">
        <f>Table1[[#This Row],[End]]-Table1[[#This Row],[Start]]</f>
        <v>2.7777777777777679E-3</v>
      </c>
      <c r="G244" s="25" t="str">
        <f t="shared" ca="1" si="19"/>
        <v>Room A</v>
      </c>
      <c r="H244" s="2" t="str">
        <f t="shared" ca="1" si="20"/>
        <v>B</v>
      </c>
      <c r="I244" s="2" t="str">
        <f t="shared" ca="1" si="21"/>
        <v>Mistake</v>
      </c>
      <c r="J244" s="2" t="str">
        <f t="shared" ca="1" si="22"/>
        <v>Wrong placement</v>
      </c>
      <c r="K244" s="25" t="str">
        <f t="shared" ca="1" si="23"/>
        <v>Shipping</v>
      </c>
      <c r="L244" t="str">
        <f>IF(OR(Table1[[#This Row],[Month2]]="Jul",Table1[[#This Row],[Month2]]="Aug",Table1[[#This Row],[Month2]]="Sep"),"Q1", IF(OR(Table1[[#This Row],[Month2]]="Oct",Table1[[#This Row],[Month2]]="Nov",Table1[[#This Row],[Month2]]="Dec"),"Q2",IF(OR(Table1[[#This Row],[Month2]]="Jan",Table1[[#This Row],[Month2]]="Feb",Table1[[#This Row],[Month2]]="Mar"),"Q3", "Q4")))</f>
        <v>Q3</v>
      </c>
      <c r="M244" t="str">
        <f>TEXT(Table1[[#This Row],[Date]],"mmm")</f>
        <v>Feb</v>
      </c>
      <c r="N244" t="str">
        <f>IF(MONTH(Table1[[#This Row],[Date]])&gt;6, YEAR(Table1[[#This Row],[Date]])&amp;"-"&amp;YEAR(Table1[[#This Row],[Date]])+1,YEAR(Table1[[#This Row],[Date]])-1&amp;"-"&amp;YEAR(Table1[[#This Row],[Date]]))</f>
        <v>2014-2015</v>
      </c>
      <c r="O244">
        <f>WEEKNUM(Table1[[#This Row],[Date]],2)</f>
        <v>6</v>
      </c>
      <c r="P244">
        <f>HOUR(Table1[[#This Row],[Start]])</f>
        <v>12</v>
      </c>
      <c r="Q2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44" t="str">
        <f>TEXT(Table1[[#This Row],[Date]],"ddd")</f>
        <v>Fri</v>
      </c>
    </row>
    <row r="245" spans="1:18" x14ac:dyDescent="0.55000000000000004">
      <c r="A245" s="2" t="s">
        <v>54</v>
      </c>
      <c r="B245" s="2" t="str">
        <f t="shared" si="18"/>
        <v>Client 4</v>
      </c>
      <c r="C245" s="12">
        <v>42041</v>
      </c>
      <c r="D245" s="2" t="s">
        <v>379</v>
      </c>
      <c r="E245" s="2" t="s">
        <v>1005</v>
      </c>
      <c r="F245" s="28">
        <f>Table1[[#This Row],[End]]-Table1[[#This Row],[Start]]</f>
        <v>1.041666666666663E-2</v>
      </c>
      <c r="G245" s="25" t="str">
        <f t="shared" ca="1" si="19"/>
        <v>Room B</v>
      </c>
      <c r="H245" s="2" t="str">
        <f t="shared" ca="1" si="20"/>
        <v>B</v>
      </c>
      <c r="I245" s="2" t="str">
        <f t="shared" ca="1" si="21"/>
        <v>Interaction</v>
      </c>
      <c r="J245" s="2" t="str">
        <f t="shared" ca="1" si="22"/>
        <v>Misconduct</v>
      </c>
      <c r="K245" s="25" t="str">
        <f t="shared" ca="1" si="23"/>
        <v>Shipping</v>
      </c>
      <c r="L245" t="str">
        <f>IF(OR(Table1[[#This Row],[Month2]]="Jul",Table1[[#This Row],[Month2]]="Aug",Table1[[#This Row],[Month2]]="Sep"),"Q1", IF(OR(Table1[[#This Row],[Month2]]="Oct",Table1[[#This Row],[Month2]]="Nov",Table1[[#This Row],[Month2]]="Dec"),"Q2",IF(OR(Table1[[#This Row],[Month2]]="Jan",Table1[[#This Row],[Month2]]="Feb",Table1[[#This Row],[Month2]]="Mar"),"Q3", "Q4")))</f>
        <v>Q3</v>
      </c>
      <c r="M245" t="str">
        <f>TEXT(Table1[[#This Row],[Date]],"mmm")</f>
        <v>Feb</v>
      </c>
      <c r="N245" t="str">
        <f>IF(MONTH(Table1[[#This Row],[Date]])&gt;6, YEAR(Table1[[#This Row],[Date]])&amp;"-"&amp;YEAR(Table1[[#This Row],[Date]])+1,YEAR(Table1[[#This Row],[Date]])-1&amp;"-"&amp;YEAR(Table1[[#This Row],[Date]]))</f>
        <v>2014-2015</v>
      </c>
      <c r="O245">
        <f>WEEKNUM(Table1[[#This Row],[Date]],2)</f>
        <v>6</v>
      </c>
      <c r="P245">
        <f>HOUR(Table1[[#This Row],[Start]])</f>
        <v>20</v>
      </c>
      <c r="Q2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245" t="str">
        <f>TEXT(Table1[[#This Row],[Date]],"ddd")</f>
        <v>Fri</v>
      </c>
    </row>
    <row r="246" spans="1:18" x14ac:dyDescent="0.55000000000000004">
      <c r="A246" s="2" t="s">
        <v>52</v>
      </c>
      <c r="B246" s="2" t="str">
        <f t="shared" si="18"/>
        <v>Client 5</v>
      </c>
      <c r="C246" s="12">
        <v>42041</v>
      </c>
      <c r="D246" s="2" t="s">
        <v>343</v>
      </c>
      <c r="E246" s="2" t="s">
        <v>933</v>
      </c>
      <c r="F246" s="28">
        <f>Table1[[#This Row],[End]]-Table1[[#This Row],[Start]]</f>
        <v>1.041666666666663E-2</v>
      </c>
      <c r="G246" s="25" t="str">
        <f t="shared" ca="1" si="19"/>
        <v>Lab</v>
      </c>
      <c r="H246" s="2" t="str">
        <f t="shared" ca="1" si="20"/>
        <v>G</v>
      </c>
      <c r="I246" s="2" t="str">
        <f t="shared" ca="1" si="21"/>
        <v>Mistake</v>
      </c>
      <c r="J246" s="2" t="str">
        <f t="shared" ca="1" si="22"/>
        <v>Wrong placement</v>
      </c>
      <c r="K246" s="25" t="str">
        <f t="shared" ca="1" si="23"/>
        <v>Floor</v>
      </c>
      <c r="L246" t="str">
        <f>IF(OR(Table1[[#This Row],[Month2]]="Jul",Table1[[#This Row],[Month2]]="Aug",Table1[[#This Row],[Month2]]="Sep"),"Q1", IF(OR(Table1[[#This Row],[Month2]]="Oct",Table1[[#This Row],[Month2]]="Nov",Table1[[#This Row],[Month2]]="Dec"),"Q2",IF(OR(Table1[[#This Row],[Month2]]="Jan",Table1[[#This Row],[Month2]]="Feb",Table1[[#This Row],[Month2]]="Mar"),"Q3", "Q4")))</f>
        <v>Q3</v>
      </c>
      <c r="M246" t="str">
        <f>TEXT(Table1[[#This Row],[Date]],"mmm")</f>
        <v>Feb</v>
      </c>
      <c r="N246" t="str">
        <f>IF(MONTH(Table1[[#This Row],[Date]])&gt;6, YEAR(Table1[[#This Row],[Date]])&amp;"-"&amp;YEAR(Table1[[#This Row],[Date]])+1,YEAR(Table1[[#This Row],[Date]])-1&amp;"-"&amp;YEAR(Table1[[#This Row],[Date]]))</f>
        <v>2014-2015</v>
      </c>
      <c r="O246">
        <f>WEEKNUM(Table1[[#This Row],[Date]],2)</f>
        <v>6</v>
      </c>
      <c r="P246">
        <f>HOUR(Table1[[#This Row],[Start]])</f>
        <v>9</v>
      </c>
      <c r="Q2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46" t="str">
        <f>TEXT(Table1[[#This Row],[Date]],"ddd")</f>
        <v>Fri</v>
      </c>
    </row>
    <row r="247" spans="1:18" x14ac:dyDescent="0.55000000000000004">
      <c r="A247" s="2" t="s">
        <v>52</v>
      </c>
      <c r="B247" s="2" t="str">
        <f t="shared" si="18"/>
        <v>Client 6</v>
      </c>
      <c r="C247" s="12">
        <v>42041</v>
      </c>
      <c r="D247" s="2" t="s">
        <v>380</v>
      </c>
      <c r="E247" s="2" t="s">
        <v>807</v>
      </c>
      <c r="F247" s="28">
        <f>Table1[[#This Row],[End]]-Table1[[#This Row],[Start]]</f>
        <v>9.7222222222222987E-3</v>
      </c>
      <c r="G247" s="25" t="str">
        <f t="shared" ca="1" si="19"/>
        <v>Lab</v>
      </c>
      <c r="H247" s="2" t="str">
        <f t="shared" ca="1" si="20"/>
        <v>F</v>
      </c>
      <c r="I247" s="2" t="str">
        <f t="shared" ca="1" si="21"/>
        <v>Mistake</v>
      </c>
      <c r="J247" s="2" t="str">
        <f t="shared" ca="1" si="22"/>
        <v>Mechanical failure</v>
      </c>
      <c r="K247" s="25" t="str">
        <f t="shared" ca="1" si="23"/>
        <v>Shipping</v>
      </c>
      <c r="L247" t="str">
        <f>IF(OR(Table1[[#This Row],[Month2]]="Jul",Table1[[#This Row],[Month2]]="Aug",Table1[[#This Row],[Month2]]="Sep"),"Q1", IF(OR(Table1[[#This Row],[Month2]]="Oct",Table1[[#This Row],[Month2]]="Nov",Table1[[#This Row],[Month2]]="Dec"),"Q2",IF(OR(Table1[[#This Row],[Month2]]="Jan",Table1[[#This Row],[Month2]]="Feb",Table1[[#This Row],[Month2]]="Mar"),"Q3", "Q4")))</f>
        <v>Q3</v>
      </c>
      <c r="M247" t="str">
        <f>TEXT(Table1[[#This Row],[Date]],"mmm")</f>
        <v>Feb</v>
      </c>
      <c r="N247" t="str">
        <f>IF(MONTH(Table1[[#This Row],[Date]])&gt;6, YEAR(Table1[[#This Row],[Date]])&amp;"-"&amp;YEAR(Table1[[#This Row],[Date]])+1,YEAR(Table1[[#This Row],[Date]])-1&amp;"-"&amp;YEAR(Table1[[#This Row],[Date]]))</f>
        <v>2014-2015</v>
      </c>
      <c r="O247">
        <f>WEEKNUM(Table1[[#This Row],[Date]],2)</f>
        <v>6</v>
      </c>
      <c r="P247">
        <f>HOUR(Table1[[#This Row],[Start]])</f>
        <v>9</v>
      </c>
      <c r="Q2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47" t="str">
        <f>TEXT(Table1[[#This Row],[Date]],"ddd")</f>
        <v>Fri</v>
      </c>
    </row>
    <row r="248" spans="1:18" x14ac:dyDescent="0.55000000000000004">
      <c r="A248" s="2" t="s">
        <v>55</v>
      </c>
      <c r="B248" s="2" t="str">
        <f t="shared" si="18"/>
        <v>Client 7</v>
      </c>
      <c r="C248" s="12">
        <v>42042</v>
      </c>
      <c r="D248" s="2" t="s">
        <v>381</v>
      </c>
      <c r="E248" s="2" t="s">
        <v>706</v>
      </c>
      <c r="F248" s="28">
        <f>Table1[[#This Row],[End]]-Table1[[#This Row],[Start]]</f>
        <v>9.0277777777777457E-3</v>
      </c>
      <c r="G248" s="25" t="str">
        <f t="shared" ca="1" si="19"/>
        <v>Room B</v>
      </c>
      <c r="H248" s="2" t="str">
        <f t="shared" ca="1" si="20"/>
        <v>A</v>
      </c>
      <c r="I248" s="2" t="str">
        <f t="shared" ca="1" si="21"/>
        <v>Accident</v>
      </c>
      <c r="J248" s="2" t="str">
        <f t="shared" ca="1" si="22"/>
        <v>Misconduct</v>
      </c>
      <c r="K248" s="25" t="str">
        <f t="shared" ca="1" si="23"/>
        <v>Finance</v>
      </c>
      <c r="L248" t="str">
        <f>IF(OR(Table1[[#This Row],[Month2]]="Jul",Table1[[#This Row],[Month2]]="Aug",Table1[[#This Row],[Month2]]="Sep"),"Q1", IF(OR(Table1[[#This Row],[Month2]]="Oct",Table1[[#This Row],[Month2]]="Nov",Table1[[#This Row],[Month2]]="Dec"),"Q2",IF(OR(Table1[[#This Row],[Month2]]="Jan",Table1[[#This Row],[Month2]]="Feb",Table1[[#This Row],[Month2]]="Mar"),"Q3", "Q4")))</f>
        <v>Q3</v>
      </c>
      <c r="M248" t="str">
        <f>TEXT(Table1[[#This Row],[Date]],"mmm")</f>
        <v>Feb</v>
      </c>
      <c r="N248" t="str">
        <f>IF(MONTH(Table1[[#This Row],[Date]])&gt;6, YEAR(Table1[[#This Row],[Date]])&amp;"-"&amp;YEAR(Table1[[#This Row],[Date]])+1,YEAR(Table1[[#This Row],[Date]])-1&amp;"-"&amp;YEAR(Table1[[#This Row],[Date]]))</f>
        <v>2014-2015</v>
      </c>
      <c r="O248">
        <f>WEEKNUM(Table1[[#This Row],[Date]],2)</f>
        <v>6</v>
      </c>
      <c r="P248">
        <f>HOUR(Table1[[#This Row],[Start]])</f>
        <v>13</v>
      </c>
      <c r="Q2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248" t="str">
        <f>TEXT(Table1[[#This Row],[Date]],"ddd")</f>
        <v>Sat</v>
      </c>
    </row>
    <row r="249" spans="1:18" x14ac:dyDescent="0.55000000000000004">
      <c r="A249" s="2" t="s">
        <v>30</v>
      </c>
      <c r="B249" s="2" t="str">
        <f t="shared" si="18"/>
        <v>Client 8</v>
      </c>
      <c r="C249" s="12">
        <v>42043</v>
      </c>
      <c r="D249" s="2" t="s">
        <v>382</v>
      </c>
      <c r="E249" s="2" t="s">
        <v>789</v>
      </c>
      <c r="F249" s="28">
        <f>Table1[[#This Row],[End]]-Table1[[#This Row],[Start]]</f>
        <v>1.1805555555555514E-2</v>
      </c>
      <c r="G249" s="25" t="str">
        <f t="shared" ca="1" si="19"/>
        <v>Office</v>
      </c>
      <c r="H249" s="2" t="str">
        <f t="shared" ca="1" si="20"/>
        <v>E</v>
      </c>
      <c r="I249" s="2" t="str">
        <f t="shared" ca="1" si="21"/>
        <v>Grievance</v>
      </c>
      <c r="J249" s="2" t="str">
        <f t="shared" ca="1" si="22"/>
        <v>Entry error</v>
      </c>
      <c r="K249" s="25" t="str">
        <f t="shared" ca="1" si="23"/>
        <v>Floor</v>
      </c>
      <c r="L249" t="str">
        <f>IF(OR(Table1[[#This Row],[Month2]]="Jul",Table1[[#This Row],[Month2]]="Aug",Table1[[#This Row],[Month2]]="Sep"),"Q1", IF(OR(Table1[[#This Row],[Month2]]="Oct",Table1[[#This Row],[Month2]]="Nov",Table1[[#This Row],[Month2]]="Dec"),"Q2",IF(OR(Table1[[#This Row],[Month2]]="Jan",Table1[[#This Row],[Month2]]="Feb",Table1[[#This Row],[Month2]]="Mar"),"Q3", "Q4")))</f>
        <v>Q3</v>
      </c>
      <c r="M249" t="str">
        <f>TEXT(Table1[[#This Row],[Date]],"mmm")</f>
        <v>Feb</v>
      </c>
      <c r="N249" t="str">
        <f>IF(MONTH(Table1[[#This Row],[Date]])&gt;6, YEAR(Table1[[#This Row],[Date]])&amp;"-"&amp;YEAR(Table1[[#This Row],[Date]])+1,YEAR(Table1[[#This Row],[Date]])-1&amp;"-"&amp;YEAR(Table1[[#This Row],[Date]]))</f>
        <v>2014-2015</v>
      </c>
      <c r="O249">
        <f>WEEKNUM(Table1[[#This Row],[Date]],2)</f>
        <v>6</v>
      </c>
      <c r="P249">
        <f>HOUR(Table1[[#This Row],[Start]])</f>
        <v>20</v>
      </c>
      <c r="Q2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249" t="str">
        <f>TEXT(Table1[[#This Row],[Date]],"ddd")</f>
        <v>Sun</v>
      </c>
    </row>
    <row r="250" spans="1:18" x14ac:dyDescent="0.55000000000000004">
      <c r="A250" s="2" t="s">
        <v>52</v>
      </c>
      <c r="B250" s="2" t="str">
        <f t="shared" si="18"/>
        <v>Client 9</v>
      </c>
      <c r="C250" s="12">
        <v>42043</v>
      </c>
      <c r="D250" s="2" t="s">
        <v>383</v>
      </c>
      <c r="E250" s="2" t="s">
        <v>475</v>
      </c>
      <c r="F250" s="28">
        <f>Table1[[#This Row],[End]]-Table1[[#This Row],[Start]]</f>
        <v>7.6388888888889173E-3</v>
      </c>
      <c r="G250" s="25" t="str">
        <f t="shared" ca="1" si="19"/>
        <v>Lab</v>
      </c>
      <c r="H250" s="2" t="str">
        <f t="shared" ca="1" si="20"/>
        <v>D</v>
      </c>
      <c r="I250" s="2" t="str">
        <f t="shared" ca="1" si="21"/>
        <v>Accident</v>
      </c>
      <c r="J250" s="2" t="str">
        <f t="shared" ca="1" si="22"/>
        <v>Wrong placement</v>
      </c>
      <c r="K250" s="25" t="str">
        <f t="shared" ca="1" si="23"/>
        <v>Widgets</v>
      </c>
      <c r="L250" t="str">
        <f>IF(OR(Table1[[#This Row],[Month2]]="Jul",Table1[[#This Row],[Month2]]="Aug",Table1[[#This Row],[Month2]]="Sep"),"Q1", IF(OR(Table1[[#This Row],[Month2]]="Oct",Table1[[#This Row],[Month2]]="Nov",Table1[[#This Row],[Month2]]="Dec"),"Q2",IF(OR(Table1[[#This Row],[Month2]]="Jan",Table1[[#This Row],[Month2]]="Feb",Table1[[#This Row],[Month2]]="Mar"),"Q3", "Q4")))</f>
        <v>Q3</v>
      </c>
      <c r="M250" t="str">
        <f>TEXT(Table1[[#This Row],[Date]],"mmm")</f>
        <v>Feb</v>
      </c>
      <c r="N250" t="str">
        <f>IF(MONTH(Table1[[#This Row],[Date]])&gt;6, YEAR(Table1[[#This Row],[Date]])&amp;"-"&amp;YEAR(Table1[[#This Row],[Date]])+1,YEAR(Table1[[#This Row],[Date]])-1&amp;"-"&amp;YEAR(Table1[[#This Row],[Date]]))</f>
        <v>2014-2015</v>
      </c>
      <c r="O250">
        <f>WEEKNUM(Table1[[#This Row],[Date]],2)</f>
        <v>6</v>
      </c>
      <c r="P250">
        <f>HOUR(Table1[[#This Row],[Start]])</f>
        <v>10</v>
      </c>
      <c r="Q2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250" t="str">
        <f>TEXT(Table1[[#This Row],[Date]],"ddd")</f>
        <v>Sun</v>
      </c>
    </row>
    <row r="251" spans="1:18" x14ac:dyDescent="0.55000000000000004">
      <c r="A251" s="2" t="s">
        <v>47</v>
      </c>
      <c r="B251" s="2" t="str">
        <f t="shared" si="18"/>
        <v>Client 10</v>
      </c>
      <c r="C251" s="12">
        <v>42044</v>
      </c>
      <c r="D251" s="2" t="s">
        <v>384</v>
      </c>
      <c r="E251" s="2" t="s">
        <v>202</v>
      </c>
      <c r="F251" s="28">
        <f>Table1[[#This Row],[End]]-Table1[[#This Row],[Start]]</f>
        <v>1.2500000000000067E-2</v>
      </c>
      <c r="G251" s="25" t="str">
        <f t="shared" ca="1" si="19"/>
        <v>Room A</v>
      </c>
      <c r="H251" s="2" t="str">
        <f t="shared" ca="1" si="20"/>
        <v>G</v>
      </c>
      <c r="I251" s="2" t="str">
        <f t="shared" ca="1" si="21"/>
        <v>Accident</v>
      </c>
      <c r="J251" s="2" t="str">
        <f t="shared" ca="1" si="22"/>
        <v>Entry error</v>
      </c>
      <c r="K251" s="25" t="str">
        <f t="shared" ca="1" si="23"/>
        <v>Admin</v>
      </c>
      <c r="L251" t="str">
        <f>IF(OR(Table1[[#This Row],[Month2]]="Jul",Table1[[#This Row],[Month2]]="Aug",Table1[[#This Row],[Month2]]="Sep"),"Q1", IF(OR(Table1[[#This Row],[Month2]]="Oct",Table1[[#This Row],[Month2]]="Nov",Table1[[#This Row],[Month2]]="Dec"),"Q2",IF(OR(Table1[[#This Row],[Month2]]="Jan",Table1[[#This Row],[Month2]]="Feb",Table1[[#This Row],[Month2]]="Mar"),"Q3", "Q4")))</f>
        <v>Q3</v>
      </c>
      <c r="M251" t="str">
        <f>TEXT(Table1[[#This Row],[Date]],"mmm")</f>
        <v>Feb</v>
      </c>
      <c r="N251" t="str">
        <f>IF(MONTH(Table1[[#This Row],[Date]])&gt;6, YEAR(Table1[[#This Row],[Date]])&amp;"-"&amp;YEAR(Table1[[#This Row],[Date]])+1,YEAR(Table1[[#This Row],[Date]])-1&amp;"-"&amp;YEAR(Table1[[#This Row],[Date]]))</f>
        <v>2014-2015</v>
      </c>
      <c r="O251">
        <f>WEEKNUM(Table1[[#This Row],[Date]],2)</f>
        <v>7</v>
      </c>
      <c r="P251">
        <f>HOUR(Table1[[#This Row],[Start]])</f>
        <v>14</v>
      </c>
      <c r="Q2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251" t="str">
        <f>TEXT(Table1[[#This Row],[Date]],"ddd")</f>
        <v>Mon</v>
      </c>
    </row>
    <row r="252" spans="1:18" x14ac:dyDescent="0.55000000000000004">
      <c r="A252" s="2" t="s">
        <v>47</v>
      </c>
      <c r="B252" s="2" t="str">
        <f t="shared" si="18"/>
        <v>Client 1</v>
      </c>
      <c r="C252" s="12">
        <v>42044</v>
      </c>
      <c r="D252" s="2" t="s">
        <v>372</v>
      </c>
      <c r="E252" s="2" t="s">
        <v>742</v>
      </c>
      <c r="F252" s="28">
        <f>Table1[[#This Row],[End]]-Table1[[#This Row],[Start]]</f>
        <v>7.6388888888888618E-3</v>
      </c>
      <c r="G252" s="25" t="str">
        <f t="shared" ca="1" si="19"/>
        <v>Office</v>
      </c>
      <c r="H252" s="2" t="str">
        <f t="shared" ca="1" si="20"/>
        <v>A</v>
      </c>
      <c r="I252" s="2" t="str">
        <f t="shared" ca="1" si="21"/>
        <v>Accident</v>
      </c>
      <c r="J252" s="2" t="str">
        <f t="shared" ca="1" si="22"/>
        <v>Mechanical failure</v>
      </c>
      <c r="K252" s="25" t="str">
        <f t="shared" ca="1" si="23"/>
        <v>Finance</v>
      </c>
      <c r="L252" t="str">
        <f>IF(OR(Table1[[#This Row],[Month2]]="Jul",Table1[[#This Row],[Month2]]="Aug",Table1[[#This Row],[Month2]]="Sep"),"Q1", IF(OR(Table1[[#This Row],[Month2]]="Oct",Table1[[#This Row],[Month2]]="Nov",Table1[[#This Row],[Month2]]="Dec"),"Q2",IF(OR(Table1[[#This Row],[Month2]]="Jan",Table1[[#This Row],[Month2]]="Feb",Table1[[#This Row],[Month2]]="Mar"),"Q3", "Q4")))</f>
        <v>Q3</v>
      </c>
      <c r="M252" t="str">
        <f>TEXT(Table1[[#This Row],[Date]],"mmm")</f>
        <v>Feb</v>
      </c>
      <c r="N252" t="str">
        <f>IF(MONTH(Table1[[#This Row],[Date]])&gt;6, YEAR(Table1[[#This Row],[Date]])&amp;"-"&amp;YEAR(Table1[[#This Row],[Date]])+1,YEAR(Table1[[#This Row],[Date]])-1&amp;"-"&amp;YEAR(Table1[[#This Row],[Date]]))</f>
        <v>2014-2015</v>
      </c>
      <c r="O252">
        <f>WEEKNUM(Table1[[#This Row],[Date]],2)</f>
        <v>7</v>
      </c>
      <c r="P252">
        <f>HOUR(Table1[[#This Row],[Start]])</f>
        <v>16</v>
      </c>
      <c r="Q2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52" t="str">
        <f>TEXT(Table1[[#This Row],[Date]],"ddd")</f>
        <v>Mon</v>
      </c>
    </row>
    <row r="253" spans="1:18" x14ac:dyDescent="0.55000000000000004">
      <c r="A253" s="2" t="s">
        <v>52</v>
      </c>
      <c r="B253" s="2" t="str">
        <f t="shared" si="18"/>
        <v>Client 2</v>
      </c>
      <c r="C253" s="12">
        <v>42045</v>
      </c>
      <c r="D253" s="2" t="s">
        <v>357</v>
      </c>
      <c r="E253" s="2" t="s">
        <v>779</v>
      </c>
      <c r="F253" s="28">
        <f>Table1[[#This Row],[End]]-Table1[[#This Row],[Start]]</f>
        <v>2.4305555555555469E-2</v>
      </c>
      <c r="G253" s="25" t="str">
        <f t="shared" ca="1" si="19"/>
        <v>Office</v>
      </c>
      <c r="H253" s="2" t="str">
        <f t="shared" ca="1" si="20"/>
        <v>D</v>
      </c>
      <c r="I253" s="2" t="str">
        <f t="shared" ca="1" si="21"/>
        <v>Accident</v>
      </c>
      <c r="J253" s="2" t="str">
        <f t="shared" ca="1" si="22"/>
        <v>Entry error</v>
      </c>
      <c r="K253" s="25" t="str">
        <f t="shared" ca="1" si="23"/>
        <v>Admin</v>
      </c>
      <c r="L253" t="str">
        <f>IF(OR(Table1[[#This Row],[Month2]]="Jul",Table1[[#This Row],[Month2]]="Aug",Table1[[#This Row],[Month2]]="Sep"),"Q1", IF(OR(Table1[[#This Row],[Month2]]="Oct",Table1[[#This Row],[Month2]]="Nov",Table1[[#This Row],[Month2]]="Dec"),"Q2",IF(OR(Table1[[#This Row],[Month2]]="Jan",Table1[[#This Row],[Month2]]="Feb",Table1[[#This Row],[Month2]]="Mar"),"Q3", "Q4")))</f>
        <v>Q3</v>
      </c>
      <c r="M253" t="str">
        <f>TEXT(Table1[[#This Row],[Date]],"mmm")</f>
        <v>Feb</v>
      </c>
      <c r="N253" t="str">
        <f>IF(MONTH(Table1[[#This Row],[Date]])&gt;6, YEAR(Table1[[#This Row],[Date]])&amp;"-"&amp;YEAR(Table1[[#This Row],[Date]])+1,YEAR(Table1[[#This Row],[Date]])-1&amp;"-"&amp;YEAR(Table1[[#This Row],[Date]]))</f>
        <v>2014-2015</v>
      </c>
      <c r="O253">
        <f>WEEKNUM(Table1[[#This Row],[Date]],2)</f>
        <v>7</v>
      </c>
      <c r="P253">
        <f>HOUR(Table1[[#This Row],[Start]])</f>
        <v>18</v>
      </c>
      <c r="Q2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53" t="str">
        <f>TEXT(Table1[[#This Row],[Date]],"ddd")</f>
        <v>Tue</v>
      </c>
    </row>
    <row r="254" spans="1:18" x14ac:dyDescent="0.55000000000000004">
      <c r="A254" s="2" t="s">
        <v>53</v>
      </c>
      <c r="B254" s="2" t="str">
        <f t="shared" si="18"/>
        <v>Client 3</v>
      </c>
      <c r="C254" s="12">
        <v>42046</v>
      </c>
      <c r="D254" s="2" t="s">
        <v>385</v>
      </c>
      <c r="E254" s="2" t="s">
        <v>777</v>
      </c>
      <c r="F254" s="28">
        <f>Table1[[#This Row],[End]]-Table1[[#This Row],[Start]]</f>
        <v>6.2499999999999223E-3</v>
      </c>
      <c r="G254" s="25" t="str">
        <f t="shared" ca="1" si="19"/>
        <v>Room A</v>
      </c>
      <c r="H254" s="2" t="str">
        <f t="shared" ca="1" si="20"/>
        <v>C</v>
      </c>
      <c r="I254" s="2" t="str">
        <f t="shared" ca="1" si="21"/>
        <v>Accident</v>
      </c>
      <c r="J254" s="2" t="str">
        <f t="shared" ca="1" si="22"/>
        <v>Mechanical failure</v>
      </c>
      <c r="K254" s="25" t="str">
        <f t="shared" ca="1" si="23"/>
        <v>Finance</v>
      </c>
      <c r="L254" t="str">
        <f>IF(OR(Table1[[#This Row],[Month2]]="Jul",Table1[[#This Row],[Month2]]="Aug",Table1[[#This Row],[Month2]]="Sep"),"Q1", IF(OR(Table1[[#This Row],[Month2]]="Oct",Table1[[#This Row],[Month2]]="Nov",Table1[[#This Row],[Month2]]="Dec"),"Q2",IF(OR(Table1[[#This Row],[Month2]]="Jan",Table1[[#This Row],[Month2]]="Feb",Table1[[#This Row],[Month2]]="Mar"),"Q3", "Q4")))</f>
        <v>Q3</v>
      </c>
      <c r="M254" t="str">
        <f>TEXT(Table1[[#This Row],[Date]],"mmm")</f>
        <v>Feb</v>
      </c>
      <c r="N254" t="str">
        <f>IF(MONTH(Table1[[#This Row],[Date]])&gt;6, YEAR(Table1[[#This Row],[Date]])&amp;"-"&amp;YEAR(Table1[[#This Row],[Date]])+1,YEAR(Table1[[#This Row],[Date]])-1&amp;"-"&amp;YEAR(Table1[[#This Row],[Date]]))</f>
        <v>2014-2015</v>
      </c>
      <c r="O254">
        <f>WEEKNUM(Table1[[#This Row],[Date]],2)</f>
        <v>7</v>
      </c>
      <c r="P254">
        <f>HOUR(Table1[[#This Row],[Start]])</f>
        <v>11</v>
      </c>
      <c r="Q2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254" t="str">
        <f>TEXT(Table1[[#This Row],[Date]],"ddd")</f>
        <v>Wed</v>
      </c>
    </row>
    <row r="255" spans="1:18" x14ac:dyDescent="0.55000000000000004">
      <c r="A255" s="2" t="s">
        <v>51</v>
      </c>
      <c r="B255" s="2" t="str">
        <f t="shared" si="18"/>
        <v>Client 4</v>
      </c>
      <c r="C255" s="12">
        <v>42046</v>
      </c>
      <c r="D255" s="2" t="s">
        <v>386</v>
      </c>
      <c r="E255" s="2" t="s">
        <v>547</v>
      </c>
      <c r="F255" s="28">
        <f>Table1[[#This Row],[End]]-Table1[[#This Row],[Start]]</f>
        <v>1.041666666666663E-2</v>
      </c>
      <c r="G255" s="25" t="str">
        <f t="shared" ca="1" si="19"/>
        <v>Warehouse</v>
      </c>
      <c r="H255" s="2" t="str">
        <f t="shared" ca="1" si="20"/>
        <v>A</v>
      </c>
      <c r="I255" s="2" t="str">
        <f t="shared" ca="1" si="21"/>
        <v>Mistake</v>
      </c>
      <c r="J255" s="2" t="str">
        <f t="shared" ca="1" si="22"/>
        <v>Paperwork deficiency</v>
      </c>
      <c r="K255" s="25" t="str">
        <f t="shared" ca="1" si="23"/>
        <v>IT</v>
      </c>
      <c r="L255" t="str">
        <f>IF(OR(Table1[[#This Row],[Month2]]="Jul",Table1[[#This Row],[Month2]]="Aug",Table1[[#This Row],[Month2]]="Sep"),"Q1", IF(OR(Table1[[#This Row],[Month2]]="Oct",Table1[[#This Row],[Month2]]="Nov",Table1[[#This Row],[Month2]]="Dec"),"Q2",IF(OR(Table1[[#This Row],[Month2]]="Jan",Table1[[#This Row],[Month2]]="Feb",Table1[[#This Row],[Month2]]="Mar"),"Q3", "Q4")))</f>
        <v>Q3</v>
      </c>
      <c r="M255" t="str">
        <f>TEXT(Table1[[#This Row],[Date]],"mmm")</f>
        <v>Feb</v>
      </c>
      <c r="N255" t="str">
        <f>IF(MONTH(Table1[[#This Row],[Date]])&gt;6, YEAR(Table1[[#This Row],[Date]])&amp;"-"&amp;YEAR(Table1[[#This Row],[Date]])+1,YEAR(Table1[[#This Row],[Date]])-1&amp;"-"&amp;YEAR(Table1[[#This Row],[Date]]))</f>
        <v>2014-2015</v>
      </c>
      <c r="O255">
        <f>WEEKNUM(Table1[[#This Row],[Date]],2)</f>
        <v>7</v>
      </c>
      <c r="P255">
        <f>HOUR(Table1[[#This Row],[Start]])</f>
        <v>10</v>
      </c>
      <c r="Q2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255" t="str">
        <f>TEXT(Table1[[#This Row],[Date]],"ddd")</f>
        <v>Wed</v>
      </c>
    </row>
    <row r="256" spans="1:18" x14ac:dyDescent="0.55000000000000004">
      <c r="A256" s="2" t="s">
        <v>52</v>
      </c>
      <c r="B256" s="2" t="str">
        <f t="shared" si="18"/>
        <v>Client 5</v>
      </c>
      <c r="C256" s="12">
        <v>42047</v>
      </c>
      <c r="D256" s="2" t="s">
        <v>387</v>
      </c>
      <c r="E256" s="2" t="s">
        <v>590</v>
      </c>
      <c r="F256" s="28">
        <f>Table1[[#This Row],[End]]-Table1[[#This Row],[Start]]</f>
        <v>9.0277777777777457E-3</v>
      </c>
      <c r="G256" s="25" t="str">
        <f t="shared" ca="1" si="19"/>
        <v>Office</v>
      </c>
      <c r="H256" s="2" t="str">
        <f t="shared" ca="1" si="20"/>
        <v>C</v>
      </c>
      <c r="I256" s="2" t="str">
        <f t="shared" ca="1" si="21"/>
        <v>Mistake</v>
      </c>
      <c r="J256" s="2" t="str">
        <f t="shared" ca="1" si="22"/>
        <v>Mechanical failure</v>
      </c>
      <c r="K256" s="25" t="str">
        <f t="shared" ca="1" si="23"/>
        <v>Finance</v>
      </c>
      <c r="L256" t="str">
        <f>IF(OR(Table1[[#This Row],[Month2]]="Jul",Table1[[#This Row],[Month2]]="Aug",Table1[[#This Row],[Month2]]="Sep"),"Q1", IF(OR(Table1[[#This Row],[Month2]]="Oct",Table1[[#This Row],[Month2]]="Nov",Table1[[#This Row],[Month2]]="Dec"),"Q2",IF(OR(Table1[[#This Row],[Month2]]="Jan",Table1[[#This Row],[Month2]]="Feb",Table1[[#This Row],[Month2]]="Mar"),"Q3", "Q4")))</f>
        <v>Q3</v>
      </c>
      <c r="M256" t="str">
        <f>TEXT(Table1[[#This Row],[Date]],"mmm")</f>
        <v>Feb</v>
      </c>
      <c r="N256" t="str">
        <f>IF(MONTH(Table1[[#This Row],[Date]])&gt;6, YEAR(Table1[[#This Row],[Date]])&amp;"-"&amp;YEAR(Table1[[#This Row],[Date]])+1,YEAR(Table1[[#This Row],[Date]])-1&amp;"-"&amp;YEAR(Table1[[#This Row],[Date]]))</f>
        <v>2014-2015</v>
      </c>
      <c r="O256">
        <f>WEEKNUM(Table1[[#This Row],[Date]],2)</f>
        <v>7</v>
      </c>
      <c r="P256">
        <f>HOUR(Table1[[#This Row],[Start]])</f>
        <v>9</v>
      </c>
      <c r="Q2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56" t="str">
        <f>TEXT(Table1[[#This Row],[Date]],"ddd")</f>
        <v>Thu</v>
      </c>
    </row>
    <row r="257" spans="1:18" x14ac:dyDescent="0.55000000000000004">
      <c r="A257" s="2" t="s">
        <v>52</v>
      </c>
      <c r="B257" s="2" t="str">
        <f t="shared" si="18"/>
        <v>Client 6</v>
      </c>
      <c r="C257" s="12">
        <v>42047</v>
      </c>
      <c r="D257" s="2" t="s">
        <v>267</v>
      </c>
      <c r="E257" s="2" t="s">
        <v>623</v>
      </c>
      <c r="F257" s="28">
        <f>Table1[[#This Row],[End]]-Table1[[#This Row],[Start]]</f>
        <v>1.3194444444444509E-2</v>
      </c>
      <c r="G257" s="25" t="str">
        <f t="shared" ca="1" si="19"/>
        <v>Office</v>
      </c>
      <c r="H257" s="2" t="str">
        <f t="shared" ca="1" si="20"/>
        <v>A</v>
      </c>
      <c r="I257" s="2" t="str">
        <f t="shared" ca="1" si="21"/>
        <v>Grievance</v>
      </c>
      <c r="J257" s="2" t="str">
        <f t="shared" ca="1" si="22"/>
        <v>Paperwork deficiency</v>
      </c>
      <c r="K257" s="25" t="str">
        <f t="shared" ca="1" si="23"/>
        <v>Finance</v>
      </c>
      <c r="L257" t="str">
        <f>IF(OR(Table1[[#This Row],[Month2]]="Jul",Table1[[#This Row],[Month2]]="Aug",Table1[[#This Row],[Month2]]="Sep"),"Q1", IF(OR(Table1[[#This Row],[Month2]]="Oct",Table1[[#This Row],[Month2]]="Nov",Table1[[#This Row],[Month2]]="Dec"),"Q2",IF(OR(Table1[[#This Row],[Month2]]="Jan",Table1[[#This Row],[Month2]]="Feb",Table1[[#This Row],[Month2]]="Mar"),"Q3", "Q4")))</f>
        <v>Q3</v>
      </c>
      <c r="M257" t="str">
        <f>TEXT(Table1[[#This Row],[Date]],"mmm")</f>
        <v>Feb</v>
      </c>
      <c r="N257" t="str">
        <f>IF(MONTH(Table1[[#This Row],[Date]])&gt;6, YEAR(Table1[[#This Row],[Date]])&amp;"-"&amp;YEAR(Table1[[#This Row],[Date]])+1,YEAR(Table1[[#This Row],[Date]])-1&amp;"-"&amp;YEAR(Table1[[#This Row],[Date]]))</f>
        <v>2014-2015</v>
      </c>
      <c r="O257">
        <f>WEEKNUM(Table1[[#This Row],[Date]],2)</f>
        <v>7</v>
      </c>
      <c r="P257">
        <f>HOUR(Table1[[#This Row],[Start]])</f>
        <v>16</v>
      </c>
      <c r="Q2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57" t="str">
        <f>TEXT(Table1[[#This Row],[Date]],"ddd")</f>
        <v>Thu</v>
      </c>
    </row>
    <row r="258" spans="1:18" x14ac:dyDescent="0.55000000000000004">
      <c r="A258" s="2" t="s">
        <v>52</v>
      </c>
      <c r="B258" s="2" t="str">
        <f t="shared" ref="B258:B321" si="24">IF(B257="Name","Client 1",IF(B257="Client 1","Client 2",IF(B257="Client 2","Client 3",IF(B257="Client 3","Client 4", IF(B257="Client 4","Client 5", IF(B257="Client 5","Client 6", IF(B257="Client 6","Client 7",IF(B257="Client 7","Client 8", IF(B257="Client 8","Client 9", IF(B257="Client 9","Client 10", IF(B257="Client 10","Client 1", "Client 11")))))))))))</f>
        <v>Client 7</v>
      </c>
      <c r="C258" s="12">
        <v>42047</v>
      </c>
      <c r="D258" s="2" t="s">
        <v>388</v>
      </c>
      <c r="E258" s="2" t="s">
        <v>914</v>
      </c>
      <c r="F258" s="28">
        <f>Table1[[#This Row],[End]]-Table1[[#This Row],[Start]]</f>
        <v>1.0416666666666741E-2</v>
      </c>
      <c r="G258" s="25" t="str">
        <f t="shared" ref="G258:G321" ca="1" si="25">VLOOKUP(RANDBETWEEN(1,5),$T$1:$Y$8,2,FALSE)</f>
        <v>Lab</v>
      </c>
      <c r="H258" s="2" t="str">
        <f t="shared" ref="H258:H321" ca="1" si="26">VLOOKUP(RANDBETWEEN(1,7),$T$1:$Y$8,3,FALSE)</f>
        <v>B</v>
      </c>
      <c r="I258" s="2" t="str">
        <f t="shared" ref="I258:I321" ca="1" si="27">VLOOKUP(RANDBETWEEN(1,4),$T$1:$Y$8,4,FALSE)</f>
        <v>Interaction</v>
      </c>
      <c r="J258" s="2" t="str">
        <f t="shared" ref="J258:J321" ca="1" si="28">VLOOKUP(RANDBETWEEN(1,6),$T$1:$Y$8,5,FALSE)</f>
        <v>Tone of voice</v>
      </c>
      <c r="K258" s="25" t="str">
        <f t="shared" ref="K258:K321" ca="1" si="29">VLOOKUP(RANDBETWEEN(1,6),$T$1:$Y$8,6,FALSE)</f>
        <v>Admin</v>
      </c>
      <c r="L258" t="str">
        <f>IF(OR(Table1[[#This Row],[Month2]]="Jul",Table1[[#This Row],[Month2]]="Aug",Table1[[#This Row],[Month2]]="Sep"),"Q1", IF(OR(Table1[[#This Row],[Month2]]="Oct",Table1[[#This Row],[Month2]]="Nov",Table1[[#This Row],[Month2]]="Dec"),"Q2",IF(OR(Table1[[#This Row],[Month2]]="Jan",Table1[[#This Row],[Month2]]="Feb",Table1[[#This Row],[Month2]]="Mar"),"Q3", "Q4")))</f>
        <v>Q3</v>
      </c>
      <c r="M258" t="str">
        <f>TEXT(Table1[[#This Row],[Date]],"mmm")</f>
        <v>Feb</v>
      </c>
      <c r="N258" t="str">
        <f>IF(MONTH(Table1[[#This Row],[Date]])&gt;6, YEAR(Table1[[#This Row],[Date]])&amp;"-"&amp;YEAR(Table1[[#This Row],[Date]])+1,YEAR(Table1[[#This Row],[Date]])-1&amp;"-"&amp;YEAR(Table1[[#This Row],[Date]]))</f>
        <v>2014-2015</v>
      </c>
      <c r="O258">
        <f>WEEKNUM(Table1[[#This Row],[Date]],2)</f>
        <v>7</v>
      </c>
      <c r="P258">
        <f>HOUR(Table1[[#This Row],[Start]])</f>
        <v>17</v>
      </c>
      <c r="Q2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58" t="str">
        <f>TEXT(Table1[[#This Row],[Date]],"ddd")</f>
        <v>Thu</v>
      </c>
    </row>
    <row r="259" spans="1:18" x14ac:dyDescent="0.55000000000000004">
      <c r="A259" s="2" t="s">
        <v>50</v>
      </c>
      <c r="B259" s="2" t="str">
        <f t="shared" si="24"/>
        <v>Client 8</v>
      </c>
      <c r="C259" s="12">
        <v>42048</v>
      </c>
      <c r="D259" s="2" t="s">
        <v>389</v>
      </c>
      <c r="E259" s="2" t="s">
        <v>545</v>
      </c>
      <c r="F259" s="28">
        <f>Table1[[#This Row],[End]]-Table1[[#This Row],[Start]]</f>
        <v>6.2499999999999778E-3</v>
      </c>
      <c r="G259" s="25" t="str">
        <f t="shared" ca="1" si="25"/>
        <v>Lab</v>
      </c>
      <c r="H259" s="2" t="str">
        <f t="shared" ca="1" si="26"/>
        <v>A</v>
      </c>
      <c r="I259" s="2" t="str">
        <f t="shared" ca="1" si="27"/>
        <v>Accident</v>
      </c>
      <c r="J259" s="2" t="str">
        <f t="shared" ca="1" si="28"/>
        <v>Entry error</v>
      </c>
      <c r="K259" s="25" t="str">
        <f t="shared" ca="1" si="29"/>
        <v>Widgets</v>
      </c>
      <c r="L259" t="str">
        <f>IF(OR(Table1[[#This Row],[Month2]]="Jul",Table1[[#This Row],[Month2]]="Aug",Table1[[#This Row],[Month2]]="Sep"),"Q1", IF(OR(Table1[[#This Row],[Month2]]="Oct",Table1[[#This Row],[Month2]]="Nov",Table1[[#This Row],[Month2]]="Dec"),"Q2",IF(OR(Table1[[#This Row],[Month2]]="Jan",Table1[[#This Row],[Month2]]="Feb",Table1[[#This Row],[Month2]]="Mar"),"Q3", "Q4")))</f>
        <v>Q3</v>
      </c>
      <c r="M259" t="str">
        <f>TEXT(Table1[[#This Row],[Date]],"mmm")</f>
        <v>Feb</v>
      </c>
      <c r="N259" t="str">
        <f>IF(MONTH(Table1[[#This Row],[Date]])&gt;6, YEAR(Table1[[#This Row],[Date]])&amp;"-"&amp;YEAR(Table1[[#This Row],[Date]])+1,YEAR(Table1[[#This Row],[Date]])-1&amp;"-"&amp;YEAR(Table1[[#This Row],[Date]]))</f>
        <v>2014-2015</v>
      </c>
      <c r="O259">
        <f>WEEKNUM(Table1[[#This Row],[Date]],2)</f>
        <v>7</v>
      </c>
      <c r="P259">
        <f>HOUR(Table1[[#This Row],[Start]])</f>
        <v>15</v>
      </c>
      <c r="Q2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59" t="str">
        <f>TEXT(Table1[[#This Row],[Date]],"ddd")</f>
        <v>Fri</v>
      </c>
    </row>
    <row r="260" spans="1:18" x14ac:dyDescent="0.55000000000000004">
      <c r="A260" s="2" t="s">
        <v>49</v>
      </c>
      <c r="B260" s="2" t="str">
        <f t="shared" si="24"/>
        <v>Client 9</v>
      </c>
      <c r="C260" s="12">
        <v>42049</v>
      </c>
      <c r="D260" s="2" t="s">
        <v>390</v>
      </c>
      <c r="E260" s="2" t="s">
        <v>998</v>
      </c>
      <c r="F260" s="28">
        <f>Table1[[#This Row],[End]]-Table1[[#This Row],[Start]]</f>
        <v>2.0138888888888706E-2</v>
      </c>
      <c r="G260" s="25" t="str">
        <f t="shared" ca="1" si="25"/>
        <v>Warehouse</v>
      </c>
      <c r="H260" s="2" t="str">
        <f t="shared" ca="1" si="26"/>
        <v>G</v>
      </c>
      <c r="I260" s="2" t="str">
        <f t="shared" ca="1" si="27"/>
        <v>Mistake</v>
      </c>
      <c r="J260" s="2" t="str">
        <f t="shared" ca="1" si="28"/>
        <v>Tone of voice</v>
      </c>
      <c r="K260" s="25" t="str">
        <f t="shared" ca="1" si="29"/>
        <v>IT</v>
      </c>
      <c r="L260" t="str">
        <f>IF(OR(Table1[[#This Row],[Month2]]="Jul",Table1[[#This Row],[Month2]]="Aug",Table1[[#This Row],[Month2]]="Sep"),"Q1", IF(OR(Table1[[#This Row],[Month2]]="Oct",Table1[[#This Row],[Month2]]="Nov",Table1[[#This Row],[Month2]]="Dec"),"Q2",IF(OR(Table1[[#This Row],[Month2]]="Jan",Table1[[#This Row],[Month2]]="Feb",Table1[[#This Row],[Month2]]="Mar"),"Q3", "Q4")))</f>
        <v>Q3</v>
      </c>
      <c r="M260" t="str">
        <f>TEXT(Table1[[#This Row],[Date]],"mmm")</f>
        <v>Feb</v>
      </c>
      <c r="N260" t="str">
        <f>IF(MONTH(Table1[[#This Row],[Date]])&gt;6, YEAR(Table1[[#This Row],[Date]])&amp;"-"&amp;YEAR(Table1[[#This Row],[Date]])+1,YEAR(Table1[[#This Row],[Date]])-1&amp;"-"&amp;YEAR(Table1[[#This Row],[Date]]))</f>
        <v>2014-2015</v>
      </c>
      <c r="O260">
        <f>WEEKNUM(Table1[[#This Row],[Date]],2)</f>
        <v>7</v>
      </c>
      <c r="P260">
        <f>HOUR(Table1[[#This Row],[Start]])</f>
        <v>20</v>
      </c>
      <c r="Q2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260" t="str">
        <f>TEXT(Table1[[#This Row],[Date]],"ddd")</f>
        <v>Sat</v>
      </c>
    </row>
    <row r="261" spans="1:18" x14ac:dyDescent="0.55000000000000004">
      <c r="A261" s="2" t="s">
        <v>49</v>
      </c>
      <c r="B261" s="2" t="str">
        <f t="shared" si="24"/>
        <v>Client 10</v>
      </c>
      <c r="C261" s="12">
        <v>42049</v>
      </c>
      <c r="D261" s="2" t="s">
        <v>391</v>
      </c>
      <c r="E261" s="2" t="s">
        <v>678</v>
      </c>
      <c r="F261" s="28">
        <f>Table1[[#This Row],[End]]-Table1[[#This Row],[Start]]</f>
        <v>9.0277777777778567E-3</v>
      </c>
      <c r="G261" s="25" t="str">
        <f t="shared" ca="1" si="25"/>
        <v>Warehouse</v>
      </c>
      <c r="H261" s="2" t="str">
        <f t="shared" ca="1" si="26"/>
        <v>B</v>
      </c>
      <c r="I261" s="2" t="str">
        <f t="shared" ca="1" si="27"/>
        <v>Mistake</v>
      </c>
      <c r="J261" s="2" t="str">
        <f t="shared" ca="1" si="28"/>
        <v>Wrong placement</v>
      </c>
      <c r="K261" s="25" t="str">
        <f t="shared" ca="1" si="29"/>
        <v>Shipping</v>
      </c>
      <c r="L261" t="str">
        <f>IF(OR(Table1[[#This Row],[Month2]]="Jul",Table1[[#This Row],[Month2]]="Aug",Table1[[#This Row],[Month2]]="Sep"),"Q1", IF(OR(Table1[[#This Row],[Month2]]="Oct",Table1[[#This Row],[Month2]]="Nov",Table1[[#This Row],[Month2]]="Dec"),"Q2",IF(OR(Table1[[#This Row],[Month2]]="Jan",Table1[[#This Row],[Month2]]="Feb",Table1[[#This Row],[Month2]]="Mar"),"Q3", "Q4")))</f>
        <v>Q3</v>
      </c>
      <c r="M261" t="str">
        <f>TEXT(Table1[[#This Row],[Date]],"mmm")</f>
        <v>Feb</v>
      </c>
      <c r="N261" t="str">
        <f>IF(MONTH(Table1[[#This Row],[Date]])&gt;6, YEAR(Table1[[#This Row],[Date]])&amp;"-"&amp;YEAR(Table1[[#This Row],[Date]])+1,YEAR(Table1[[#This Row],[Date]])-1&amp;"-"&amp;YEAR(Table1[[#This Row],[Date]]))</f>
        <v>2014-2015</v>
      </c>
      <c r="O261">
        <f>WEEKNUM(Table1[[#This Row],[Date]],2)</f>
        <v>7</v>
      </c>
      <c r="P261">
        <f>HOUR(Table1[[#This Row],[Start]])</f>
        <v>19</v>
      </c>
      <c r="Q2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61" t="str">
        <f>TEXT(Table1[[#This Row],[Date]],"ddd")</f>
        <v>Sat</v>
      </c>
    </row>
    <row r="262" spans="1:18" x14ac:dyDescent="0.55000000000000004">
      <c r="A262" s="2" t="s">
        <v>51</v>
      </c>
      <c r="B262" s="2" t="str">
        <f t="shared" si="24"/>
        <v>Client 1</v>
      </c>
      <c r="C262" s="12">
        <v>42050</v>
      </c>
      <c r="D262" s="2" t="s">
        <v>253</v>
      </c>
      <c r="E262" s="2" t="s">
        <v>651</v>
      </c>
      <c r="F262" s="28">
        <f>Table1[[#This Row],[End]]-Table1[[#This Row],[Start]]</f>
        <v>6.9444444444445308E-3</v>
      </c>
      <c r="G262" s="25" t="str">
        <f t="shared" ca="1" si="25"/>
        <v>Warehouse</v>
      </c>
      <c r="H262" s="2" t="str">
        <f t="shared" ca="1" si="26"/>
        <v>D</v>
      </c>
      <c r="I262" s="2" t="str">
        <f t="shared" ca="1" si="27"/>
        <v>Grievance</v>
      </c>
      <c r="J262" s="2" t="str">
        <f t="shared" ca="1" si="28"/>
        <v>Mechanical failure</v>
      </c>
      <c r="K262" s="25" t="str">
        <f t="shared" ca="1" si="29"/>
        <v>Admin</v>
      </c>
      <c r="L262" t="str">
        <f>IF(OR(Table1[[#This Row],[Month2]]="Jul",Table1[[#This Row],[Month2]]="Aug",Table1[[#This Row],[Month2]]="Sep"),"Q1", IF(OR(Table1[[#This Row],[Month2]]="Oct",Table1[[#This Row],[Month2]]="Nov",Table1[[#This Row],[Month2]]="Dec"),"Q2",IF(OR(Table1[[#This Row],[Month2]]="Jan",Table1[[#This Row],[Month2]]="Feb",Table1[[#This Row],[Month2]]="Mar"),"Q3", "Q4")))</f>
        <v>Q3</v>
      </c>
      <c r="M262" t="str">
        <f>TEXT(Table1[[#This Row],[Date]],"mmm")</f>
        <v>Feb</v>
      </c>
      <c r="N262" t="str">
        <f>IF(MONTH(Table1[[#This Row],[Date]])&gt;6, YEAR(Table1[[#This Row],[Date]])&amp;"-"&amp;YEAR(Table1[[#This Row],[Date]])+1,YEAR(Table1[[#This Row],[Date]])-1&amp;"-"&amp;YEAR(Table1[[#This Row],[Date]]))</f>
        <v>2014-2015</v>
      </c>
      <c r="O262">
        <f>WEEKNUM(Table1[[#This Row],[Date]],2)</f>
        <v>7</v>
      </c>
      <c r="P262">
        <f>HOUR(Table1[[#This Row],[Start]])</f>
        <v>19</v>
      </c>
      <c r="Q2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62" t="str">
        <f>TEXT(Table1[[#This Row],[Date]],"ddd")</f>
        <v>Sun</v>
      </c>
    </row>
    <row r="263" spans="1:18" x14ac:dyDescent="0.55000000000000004">
      <c r="A263" s="2" t="s">
        <v>45</v>
      </c>
      <c r="B263" s="2" t="str">
        <f t="shared" si="24"/>
        <v>Client 2</v>
      </c>
      <c r="C263" s="12">
        <v>42050</v>
      </c>
      <c r="D263" s="2" t="s">
        <v>392</v>
      </c>
      <c r="E263" s="2" t="s">
        <v>370</v>
      </c>
      <c r="F263" s="28">
        <f>Table1[[#This Row],[End]]-Table1[[#This Row],[Start]]</f>
        <v>1.5277777777777835E-2</v>
      </c>
      <c r="G263" s="25" t="str">
        <f t="shared" ca="1" si="25"/>
        <v>Room B</v>
      </c>
      <c r="H263" s="2" t="str">
        <f t="shared" ca="1" si="26"/>
        <v>B</v>
      </c>
      <c r="I263" s="2" t="str">
        <f t="shared" ca="1" si="27"/>
        <v>Mistake</v>
      </c>
      <c r="J263" s="2" t="str">
        <f t="shared" ca="1" si="28"/>
        <v>Tone of voice</v>
      </c>
      <c r="K263" s="25" t="str">
        <f t="shared" ca="1" si="29"/>
        <v>Finance</v>
      </c>
      <c r="L263" t="str">
        <f>IF(OR(Table1[[#This Row],[Month2]]="Jul",Table1[[#This Row],[Month2]]="Aug",Table1[[#This Row],[Month2]]="Sep"),"Q1", IF(OR(Table1[[#This Row],[Month2]]="Oct",Table1[[#This Row],[Month2]]="Nov",Table1[[#This Row],[Month2]]="Dec"),"Q2",IF(OR(Table1[[#This Row],[Month2]]="Jan",Table1[[#This Row],[Month2]]="Feb",Table1[[#This Row],[Month2]]="Mar"),"Q3", "Q4")))</f>
        <v>Q3</v>
      </c>
      <c r="M263" t="str">
        <f>TEXT(Table1[[#This Row],[Date]],"mmm")</f>
        <v>Feb</v>
      </c>
      <c r="N263" t="str">
        <f>IF(MONTH(Table1[[#This Row],[Date]])&gt;6, YEAR(Table1[[#This Row],[Date]])&amp;"-"&amp;YEAR(Table1[[#This Row],[Date]])+1,YEAR(Table1[[#This Row],[Date]])-1&amp;"-"&amp;YEAR(Table1[[#This Row],[Date]]))</f>
        <v>2014-2015</v>
      </c>
      <c r="O263">
        <f>WEEKNUM(Table1[[#This Row],[Date]],2)</f>
        <v>7</v>
      </c>
      <c r="P263">
        <f>HOUR(Table1[[#This Row],[Start]])</f>
        <v>15</v>
      </c>
      <c r="Q2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63" t="str">
        <f>TEXT(Table1[[#This Row],[Date]],"ddd")</f>
        <v>Sun</v>
      </c>
    </row>
    <row r="264" spans="1:18" x14ac:dyDescent="0.55000000000000004">
      <c r="A264" s="2" t="s">
        <v>36</v>
      </c>
      <c r="B264" s="2" t="str">
        <f t="shared" si="24"/>
        <v>Client 3</v>
      </c>
      <c r="C264" s="12">
        <v>42051</v>
      </c>
      <c r="D264" s="2" t="s">
        <v>393</v>
      </c>
      <c r="E264" s="2" t="s">
        <v>754</v>
      </c>
      <c r="F264" s="28">
        <f>Table1[[#This Row],[End]]-Table1[[#This Row],[Start]]</f>
        <v>2.6388888888888851E-2</v>
      </c>
      <c r="G264" s="25" t="str">
        <f t="shared" ca="1" si="25"/>
        <v>Lab</v>
      </c>
      <c r="H264" s="2" t="str">
        <f t="shared" ca="1" si="26"/>
        <v>E</v>
      </c>
      <c r="I264" s="2" t="str">
        <f t="shared" ca="1" si="27"/>
        <v>Grievance</v>
      </c>
      <c r="J264" s="2" t="str">
        <f t="shared" ca="1" si="28"/>
        <v>Wrong placement</v>
      </c>
      <c r="K264" s="25" t="str">
        <f t="shared" ca="1" si="29"/>
        <v>Shipping</v>
      </c>
      <c r="L264" t="str">
        <f>IF(OR(Table1[[#This Row],[Month2]]="Jul",Table1[[#This Row],[Month2]]="Aug",Table1[[#This Row],[Month2]]="Sep"),"Q1", IF(OR(Table1[[#This Row],[Month2]]="Oct",Table1[[#This Row],[Month2]]="Nov",Table1[[#This Row],[Month2]]="Dec"),"Q2",IF(OR(Table1[[#This Row],[Month2]]="Jan",Table1[[#This Row],[Month2]]="Feb",Table1[[#This Row],[Month2]]="Mar"),"Q3", "Q4")))</f>
        <v>Q3</v>
      </c>
      <c r="M264" t="str">
        <f>TEXT(Table1[[#This Row],[Date]],"mmm")</f>
        <v>Feb</v>
      </c>
      <c r="N264" t="str">
        <f>IF(MONTH(Table1[[#This Row],[Date]])&gt;6, YEAR(Table1[[#This Row],[Date]])&amp;"-"&amp;YEAR(Table1[[#This Row],[Date]])+1,YEAR(Table1[[#This Row],[Date]])-1&amp;"-"&amp;YEAR(Table1[[#This Row],[Date]]))</f>
        <v>2014-2015</v>
      </c>
      <c r="O264">
        <f>WEEKNUM(Table1[[#This Row],[Date]],2)</f>
        <v>8</v>
      </c>
      <c r="P264">
        <f>HOUR(Table1[[#This Row],[Start]])</f>
        <v>7</v>
      </c>
      <c r="Q2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264" t="str">
        <f>TEXT(Table1[[#This Row],[Date]],"ddd")</f>
        <v>Mon</v>
      </c>
    </row>
    <row r="265" spans="1:18" x14ac:dyDescent="0.55000000000000004">
      <c r="A265" s="2" t="s">
        <v>45</v>
      </c>
      <c r="B265" s="2" t="str">
        <f t="shared" si="24"/>
        <v>Client 4</v>
      </c>
      <c r="C265" s="12">
        <v>42051</v>
      </c>
      <c r="D265" s="2" t="s">
        <v>394</v>
      </c>
      <c r="E265" s="2" t="s">
        <v>626</v>
      </c>
      <c r="F265" s="28">
        <f>Table1[[#This Row],[End]]-Table1[[#This Row],[Start]]</f>
        <v>2.9166666666666674E-2</v>
      </c>
      <c r="G265" s="25" t="str">
        <f t="shared" ca="1" si="25"/>
        <v>Lab</v>
      </c>
      <c r="H265" s="2" t="str">
        <f t="shared" ca="1" si="26"/>
        <v>F</v>
      </c>
      <c r="I265" s="2" t="str">
        <f t="shared" ca="1" si="27"/>
        <v>Interaction</v>
      </c>
      <c r="J265" s="2" t="str">
        <f t="shared" ca="1" si="28"/>
        <v>Paperwork deficiency</v>
      </c>
      <c r="K265" s="25" t="str">
        <f t="shared" ca="1" si="29"/>
        <v>Widgets</v>
      </c>
      <c r="L265" t="str">
        <f>IF(OR(Table1[[#This Row],[Month2]]="Jul",Table1[[#This Row],[Month2]]="Aug",Table1[[#This Row],[Month2]]="Sep"),"Q1", IF(OR(Table1[[#This Row],[Month2]]="Oct",Table1[[#This Row],[Month2]]="Nov",Table1[[#This Row],[Month2]]="Dec"),"Q2",IF(OR(Table1[[#This Row],[Month2]]="Jan",Table1[[#This Row],[Month2]]="Feb",Table1[[#This Row],[Month2]]="Mar"),"Q3", "Q4")))</f>
        <v>Q3</v>
      </c>
      <c r="M265" t="str">
        <f>TEXT(Table1[[#This Row],[Date]],"mmm")</f>
        <v>Feb</v>
      </c>
      <c r="N265" t="str">
        <f>IF(MONTH(Table1[[#This Row],[Date]])&gt;6, YEAR(Table1[[#This Row],[Date]])&amp;"-"&amp;YEAR(Table1[[#This Row],[Date]])+1,YEAR(Table1[[#This Row],[Date]])-1&amp;"-"&amp;YEAR(Table1[[#This Row],[Date]]))</f>
        <v>2014-2015</v>
      </c>
      <c r="O265">
        <f>WEEKNUM(Table1[[#This Row],[Date]],2)</f>
        <v>8</v>
      </c>
      <c r="P265">
        <f>HOUR(Table1[[#This Row],[Start]])</f>
        <v>10</v>
      </c>
      <c r="Q2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265" t="str">
        <f>TEXT(Table1[[#This Row],[Date]],"ddd")</f>
        <v>Mon</v>
      </c>
    </row>
    <row r="266" spans="1:18" x14ac:dyDescent="0.55000000000000004">
      <c r="A266" s="2" t="s">
        <v>42</v>
      </c>
      <c r="B266" s="2" t="str">
        <f t="shared" si="24"/>
        <v>Client 5</v>
      </c>
      <c r="C266" s="12">
        <v>42052</v>
      </c>
      <c r="D266" s="2" t="s">
        <v>395</v>
      </c>
      <c r="E266" s="2" t="s">
        <v>650</v>
      </c>
      <c r="F266" s="28">
        <f>Table1[[#This Row],[End]]-Table1[[#This Row],[Start]]</f>
        <v>2.0833333333333259E-3</v>
      </c>
      <c r="G266" s="25" t="str">
        <f t="shared" ca="1" si="25"/>
        <v>Warehouse</v>
      </c>
      <c r="H266" s="2" t="str">
        <f t="shared" ca="1" si="26"/>
        <v>C</v>
      </c>
      <c r="I266" s="2" t="str">
        <f t="shared" ca="1" si="27"/>
        <v>Mistake</v>
      </c>
      <c r="J266" s="2" t="str">
        <f t="shared" ca="1" si="28"/>
        <v>Wrong placement</v>
      </c>
      <c r="K266" s="25" t="str">
        <f t="shared" ca="1" si="29"/>
        <v>Floor</v>
      </c>
      <c r="L266" t="str">
        <f>IF(OR(Table1[[#This Row],[Month2]]="Jul",Table1[[#This Row],[Month2]]="Aug",Table1[[#This Row],[Month2]]="Sep"),"Q1", IF(OR(Table1[[#This Row],[Month2]]="Oct",Table1[[#This Row],[Month2]]="Nov",Table1[[#This Row],[Month2]]="Dec"),"Q2",IF(OR(Table1[[#This Row],[Month2]]="Jan",Table1[[#This Row],[Month2]]="Feb",Table1[[#This Row],[Month2]]="Mar"),"Q3", "Q4")))</f>
        <v>Q3</v>
      </c>
      <c r="M266" t="str">
        <f>TEXT(Table1[[#This Row],[Date]],"mmm")</f>
        <v>Feb</v>
      </c>
      <c r="N266" t="str">
        <f>IF(MONTH(Table1[[#This Row],[Date]])&gt;6, YEAR(Table1[[#This Row],[Date]])&amp;"-"&amp;YEAR(Table1[[#This Row],[Date]])+1,YEAR(Table1[[#This Row],[Date]])-1&amp;"-"&amp;YEAR(Table1[[#This Row],[Date]]))</f>
        <v>2014-2015</v>
      </c>
      <c r="O266">
        <f>WEEKNUM(Table1[[#This Row],[Date]],2)</f>
        <v>8</v>
      </c>
      <c r="P266">
        <f>HOUR(Table1[[#This Row],[Start]])</f>
        <v>15</v>
      </c>
      <c r="Q2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66" t="str">
        <f>TEXT(Table1[[#This Row],[Date]],"ddd")</f>
        <v>Tue</v>
      </c>
    </row>
    <row r="267" spans="1:18" x14ac:dyDescent="0.55000000000000004">
      <c r="A267" s="2" t="s">
        <v>48</v>
      </c>
      <c r="B267" s="2" t="str">
        <f t="shared" si="24"/>
        <v>Client 6</v>
      </c>
      <c r="C267" s="12">
        <v>42054</v>
      </c>
      <c r="D267" s="2" t="s">
        <v>335</v>
      </c>
      <c r="E267" s="2" t="s">
        <v>252</v>
      </c>
      <c r="F267" s="28">
        <f>Table1[[#This Row],[End]]-Table1[[#This Row],[Start]]</f>
        <v>1.5972222222222276E-2</v>
      </c>
      <c r="G267" s="25" t="str">
        <f t="shared" ca="1" si="25"/>
        <v>Lab</v>
      </c>
      <c r="H267" s="2" t="str">
        <f t="shared" ca="1" si="26"/>
        <v>G</v>
      </c>
      <c r="I267" s="2" t="str">
        <f t="shared" ca="1" si="27"/>
        <v>Grievance</v>
      </c>
      <c r="J267" s="2" t="str">
        <f t="shared" ca="1" si="28"/>
        <v>Misconduct</v>
      </c>
      <c r="K267" s="25" t="str">
        <f t="shared" ca="1" si="29"/>
        <v>Finance</v>
      </c>
      <c r="L267" t="str">
        <f>IF(OR(Table1[[#This Row],[Month2]]="Jul",Table1[[#This Row],[Month2]]="Aug",Table1[[#This Row],[Month2]]="Sep"),"Q1", IF(OR(Table1[[#This Row],[Month2]]="Oct",Table1[[#This Row],[Month2]]="Nov",Table1[[#This Row],[Month2]]="Dec"),"Q2",IF(OR(Table1[[#This Row],[Month2]]="Jan",Table1[[#This Row],[Month2]]="Feb",Table1[[#This Row],[Month2]]="Mar"),"Q3", "Q4")))</f>
        <v>Q3</v>
      </c>
      <c r="M267" t="str">
        <f>TEXT(Table1[[#This Row],[Date]],"mmm")</f>
        <v>Feb</v>
      </c>
      <c r="N267" t="str">
        <f>IF(MONTH(Table1[[#This Row],[Date]])&gt;6, YEAR(Table1[[#This Row],[Date]])&amp;"-"&amp;YEAR(Table1[[#This Row],[Date]])+1,YEAR(Table1[[#This Row],[Date]])-1&amp;"-"&amp;YEAR(Table1[[#This Row],[Date]]))</f>
        <v>2014-2015</v>
      </c>
      <c r="O267">
        <f>WEEKNUM(Table1[[#This Row],[Date]],2)</f>
        <v>8</v>
      </c>
      <c r="P267">
        <f>HOUR(Table1[[#This Row],[Start]])</f>
        <v>14</v>
      </c>
      <c r="Q2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267" t="str">
        <f>TEXT(Table1[[#This Row],[Date]],"ddd")</f>
        <v>Thu</v>
      </c>
    </row>
    <row r="268" spans="1:18" x14ac:dyDescent="0.55000000000000004">
      <c r="A268" s="2" t="s">
        <v>36</v>
      </c>
      <c r="B268" s="2" t="str">
        <f t="shared" si="24"/>
        <v>Client 7</v>
      </c>
      <c r="C268" s="12">
        <v>42055</v>
      </c>
      <c r="D268" s="2" t="s">
        <v>396</v>
      </c>
      <c r="E268" s="2" t="s">
        <v>442</v>
      </c>
      <c r="F268" s="28">
        <f>Table1[[#This Row],[End]]-Table1[[#This Row],[Start]]</f>
        <v>3.1944444444444497E-2</v>
      </c>
      <c r="G268" s="25" t="str">
        <f t="shared" ca="1" si="25"/>
        <v>Warehouse</v>
      </c>
      <c r="H268" s="2" t="str">
        <f t="shared" ca="1" si="26"/>
        <v>B</v>
      </c>
      <c r="I268" s="2" t="str">
        <f t="shared" ca="1" si="27"/>
        <v>Interaction</v>
      </c>
      <c r="J268" s="2" t="str">
        <f t="shared" ca="1" si="28"/>
        <v>Tone of voice</v>
      </c>
      <c r="K268" s="25" t="str">
        <f t="shared" ca="1" si="29"/>
        <v>Widgets</v>
      </c>
      <c r="L268" t="str">
        <f>IF(OR(Table1[[#This Row],[Month2]]="Jul",Table1[[#This Row],[Month2]]="Aug",Table1[[#This Row],[Month2]]="Sep"),"Q1", IF(OR(Table1[[#This Row],[Month2]]="Oct",Table1[[#This Row],[Month2]]="Nov",Table1[[#This Row],[Month2]]="Dec"),"Q2",IF(OR(Table1[[#This Row],[Month2]]="Jan",Table1[[#This Row],[Month2]]="Feb",Table1[[#This Row],[Month2]]="Mar"),"Q3", "Q4")))</f>
        <v>Q3</v>
      </c>
      <c r="M268" t="str">
        <f>TEXT(Table1[[#This Row],[Date]],"mmm")</f>
        <v>Feb</v>
      </c>
      <c r="N268" t="str">
        <f>IF(MONTH(Table1[[#This Row],[Date]])&gt;6, YEAR(Table1[[#This Row],[Date]])&amp;"-"&amp;YEAR(Table1[[#This Row],[Date]])+1,YEAR(Table1[[#This Row],[Date]])-1&amp;"-"&amp;YEAR(Table1[[#This Row],[Date]]))</f>
        <v>2014-2015</v>
      </c>
      <c r="O268">
        <f>WEEKNUM(Table1[[#This Row],[Date]],2)</f>
        <v>8</v>
      </c>
      <c r="P268">
        <f>HOUR(Table1[[#This Row],[Start]])</f>
        <v>7</v>
      </c>
      <c r="Q2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268" t="str">
        <f>TEXT(Table1[[#This Row],[Date]],"ddd")</f>
        <v>Fri</v>
      </c>
    </row>
    <row r="269" spans="1:18" x14ac:dyDescent="0.55000000000000004">
      <c r="A269" s="2" t="s">
        <v>53</v>
      </c>
      <c r="B269" s="2" t="str">
        <f t="shared" si="24"/>
        <v>Client 8</v>
      </c>
      <c r="C269" s="12">
        <v>42056</v>
      </c>
      <c r="D269" s="2" t="s">
        <v>174</v>
      </c>
      <c r="E269" s="2" t="s">
        <v>191</v>
      </c>
      <c r="F269" s="28">
        <f>Table1[[#This Row],[End]]-Table1[[#This Row],[Start]]</f>
        <v>4.1666666666666519E-3</v>
      </c>
      <c r="G269" s="25" t="str">
        <f t="shared" ca="1" si="25"/>
        <v>Lab</v>
      </c>
      <c r="H269" s="2" t="str">
        <f t="shared" ca="1" si="26"/>
        <v>A</v>
      </c>
      <c r="I269" s="2" t="str">
        <f t="shared" ca="1" si="27"/>
        <v>Grievance</v>
      </c>
      <c r="J269" s="2" t="str">
        <f t="shared" ca="1" si="28"/>
        <v>Tone of voice</v>
      </c>
      <c r="K269" s="25" t="str">
        <f t="shared" ca="1" si="29"/>
        <v>Floor</v>
      </c>
      <c r="L269" t="str">
        <f>IF(OR(Table1[[#This Row],[Month2]]="Jul",Table1[[#This Row],[Month2]]="Aug",Table1[[#This Row],[Month2]]="Sep"),"Q1", IF(OR(Table1[[#This Row],[Month2]]="Oct",Table1[[#This Row],[Month2]]="Nov",Table1[[#This Row],[Month2]]="Dec"),"Q2",IF(OR(Table1[[#This Row],[Month2]]="Jan",Table1[[#This Row],[Month2]]="Feb",Table1[[#This Row],[Month2]]="Mar"),"Q3", "Q4")))</f>
        <v>Q3</v>
      </c>
      <c r="M269" t="str">
        <f>TEXT(Table1[[#This Row],[Date]],"mmm")</f>
        <v>Feb</v>
      </c>
      <c r="N269" t="str">
        <f>IF(MONTH(Table1[[#This Row],[Date]])&gt;6, YEAR(Table1[[#This Row],[Date]])&amp;"-"&amp;YEAR(Table1[[#This Row],[Date]])+1,YEAR(Table1[[#This Row],[Date]])-1&amp;"-"&amp;YEAR(Table1[[#This Row],[Date]]))</f>
        <v>2014-2015</v>
      </c>
      <c r="O269">
        <f>WEEKNUM(Table1[[#This Row],[Date]],2)</f>
        <v>8</v>
      </c>
      <c r="P269">
        <f>HOUR(Table1[[#This Row],[Start]])</f>
        <v>8</v>
      </c>
      <c r="Q2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269" t="str">
        <f>TEXT(Table1[[#This Row],[Date]],"ddd")</f>
        <v>Sat</v>
      </c>
    </row>
    <row r="270" spans="1:18" x14ac:dyDescent="0.55000000000000004">
      <c r="A270" s="2" t="s">
        <v>30</v>
      </c>
      <c r="B270" s="2" t="str">
        <f t="shared" si="24"/>
        <v>Client 9</v>
      </c>
      <c r="C270" s="12">
        <v>42056</v>
      </c>
      <c r="D270" s="2" t="s">
        <v>196</v>
      </c>
      <c r="E270" s="2" t="s">
        <v>1006</v>
      </c>
      <c r="F270" s="28">
        <f>Table1[[#This Row],[End]]-Table1[[#This Row],[Start]]</f>
        <v>1.8055555555555602E-2</v>
      </c>
      <c r="G270" s="25" t="str">
        <f t="shared" ca="1" si="25"/>
        <v>Room B</v>
      </c>
      <c r="H270" s="2" t="str">
        <f t="shared" ca="1" si="26"/>
        <v>E</v>
      </c>
      <c r="I270" s="2" t="str">
        <f t="shared" ca="1" si="27"/>
        <v>Grievance</v>
      </c>
      <c r="J270" s="2" t="str">
        <f t="shared" ca="1" si="28"/>
        <v>Wrong placement</v>
      </c>
      <c r="K270" s="25" t="str">
        <f t="shared" ca="1" si="29"/>
        <v>IT</v>
      </c>
      <c r="L270" t="str">
        <f>IF(OR(Table1[[#This Row],[Month2]]="Jul",Table1[[#This Row],[Month2]]="Aug",Table1[[#This Row],[Month2]]="Sep"),"Q1", IF(OR(Table1[[#This Row],[Month2]]="Oct",Table1[[#This Row],[Month2]]="Nov",Table1[[#This Row],[Month2]]="Dec"),"Q2",IF(OR(Table1[[#This Row],[Month2]]="Jan",Table1[[#This Row],[Month2]]="Feb",Table1[[#This Row],[Month2]]="Mar"),"Q3", "Q4")))</f>
        <v>Q3</v>
      </c>
      <c r="M270" t="str">
        <f>TEXT(Table1[[#This Row],[Date]],"mmm")</f>
        <v>Feb</v>
      </c>
      <c r="N270" t="str">
        <f>IF(MONTH(Table1[[#This Row],[Date]])&gt;6, YEAR(Table1[[#This Row],[Date]])&amp;"-"&amp;YEAR(Table1[[#This Row],[Date]])+1,YEAR(Table1[[#This Row],[Date]])-1&amp;"-"&amp;YEAR(Table1[[#This Row],[Date]]))</f>
        <v>2014-2015</v>
      </c>
      <c r="O270">
        <f>WEEKNUM(Table1[[#This Row],[Date]],2)</f>
        <v>8</v>
      </c>
      <c r="P270">
        <f>HOUR(Table1[[#This Row],[Start]])</f>
        <v>8</v>
      </c>
      <c r="Q2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270" t="str">
        <f>TEXT(Table1[[#This Row],[Date]],"ddd")</f>
        <v>Sat</v>
      </c>
    </row>
    <row r="271" spans="1:18" x14ac:dyDescent="0.55000000000000004">
      <c r="A271" s="2" t="s">
        <v>49</v>
      </c>
      <c r="B271" s="2" t="str">
        <f t="shared" si="24"/>
        <v>Client 10</v>
      </c>
      <c r="C271" s="12">
        <v>42057</v>
      </c>
      <c r="D271" s="2" t="s">
        <v>376</v>
      </c>
      <c r="E271" s="2" t="s">
        <v>1007</v>
      </c>
      <c r="F271" s="28">
        <f>Table1[[#This Row],[End]]-Table1[[#This Row],[Start]]</f>
        <v>5.5555555555555358E-3</v>
      </c>
      <c r="G271" s="25" t="str">
        <f t="shared" ca="1" si="25"/>
        <v>Office</v>
      </c>
      <c r="H271" s="2" t="str">
        <f t="shared" ca="1" si="26"/>
        <v>F</v>
      </c>
      <c r="I271" s="2" t="str">
        <f t="shared" ca="1" si="27"/>
        <v>Mistake</v>
      </c>
      <c r="J271" s="2" t="str">
        <f t="shared" ca="1" si="28"/>
        <v>Entry error</v>
      </c>
      <c r="K271" s="25" t="str">
        <f t="shared" ca="1" si="29"/>
        <v>Finance</v>
      </c>
      <c r="L271" t="str">
        <f>IF(OR(Table1[[#This Row],[Month2]]="Jul",Table1[[#This Row],[Month2]]="Aug",Table1[[#This Row],[Month2]]="Sep"),"Q1", IF(OR(Table1[[#This Row],[Month2]]="Oct",Table1[[#This Row],[Month2]]="Nov",Table1[[#This Row],[Month2]]="Dec"),"Q2",IF(OR(Table1[[#This Row],[Month2]]="Jan",Table1[[#This Row],[Month2]]="Feb",Table1[[#This Row],[Month2]]="Mar"),"Q3", "Q4")))</f>
        <v>Q3</v>
      </c>
      <c r="M271" t="str">
        <f>TEXT(Table1[[#This Row],[Date]],"mmm")</f>
        <v>Feb</v>
      </c>
      <c r="N271" t="str">
        <f>IF(MONTH(Table1[[#This Row],[Date]])&gt;6, YEAR(Table1[[#This Row],[Date]])&amp;"-"&amp;YEAR(Table1[[#This Row],[Date]])+1,YEAR(Table1[[#This Row],[Date]])-1&amp;"-"&amp;YEAR(Table1[[#This Row],[Date]]))</f>
        <v>2014-2015</v>
      </c>
      <c r="O271">
        <f>WEEKNUM(Table1[[#This Row],[Date]],2)</f>
        <v>8</v>
      </c>
      <c r="P271">
        <f>HOUR(Table1[[#This Row],[Start]])</f>
        <v>16</v>
      </c>
      <c r="Q2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71" t="str">
        <f>TEXT(Table1[[#This Row],[Date]],"ddd")</f>
        <v>Sun</v>
      </c>
    </row>
    <row r="272" spans="1:18" x14ac:dyDescent="0.55000000000000004">
      <c r="A272" s="2" t="s">
        <v>48</v>
      </c>
      <c r="B272" s="2" t="str">
        <f t="shared" si="24"/>
        <v>Client 1</v>
      </c>
      <c r="C272" s="12">
        <v>42058</v>
      </c>
      <c r="D272" s="2" t="s">
        <v>397</v>
      </c>
      <c r="E272" s="2" t="s">
        <v>576</v>
      </c>
      <c r="F272" s="28">
        <f>Table1[[#This Row],[End]]-Table1[[#This Row],[Start]]</f>
        <v>6.2500000000000333E-3</v>
      </c>
      <c r="G272" s="25" t="str">
        <f t="shared" ca="1" si="25"/>
        <v>Office</v>
      </c>
      <c r="H272" s="2" t="str">
        <f t="shared" ca="1" si="26"/>
        <v>F</v>
      </c>
      <c r="I272" s="2" t="str">
        <f t="shared" ca="1" si="27"/>
        <v>Accident</v>
      </c>
      <c r="J272" s="2" t="str">
        <f t="shared" ca="1" si="28"/>
        <v>Entry error</v>
      </c>
      <c r="K272" s="25" t="str">
        <f t="shared" ca="1" si="29"/>
        <v>Finance</v>
      </c>
      <c r="L272" t="str">
        <f>IF(OR(Table1[[#This Row],[Month2]]="Jul",Table1[[#This Row],[Month2]]="Aug",Table1[[#This Row],[Month2]]="Sep"),"Q1", IF(OR(Table1[[#This Row],[Month2]]="Oct",Table1[[#This Row],[Month2]]="Nov",Table1[[#This Row],[Month2]]="Dec"),"Q2",IF(OR(Table1[[#This Row],[Month2]]="Jan",Table1[[#This Row],[Month2]]="Feb",Table1[[#This Row],[Month2]]="Mar"),"Q3", "Q4")))</f>
        <v>Q3</v>
      </c>
      <c r="M272" t="str">
        <f>TEXT(Table1[[#This Row],[Date]],"mmm")</f>
        <v>Feb</v>
      </c>
      <c r="N272" t="str">
        <f>IF(MONTH(Table1[[#This Row],[Date]])&gt;6, YEAR(Table1[[#This Row],[Date]])&amp;"-"&amp;YEAR(Table1[[#This Row],[Date]])+1,YEAR(Table1[[#This Row],[Date]])-1&amp;"-"&amp;YEAR(Table1[[#This Row],[Date]]))</f>
        <v>2014-2015</v>
      </c>
      <c r="O272">
        <f>WEEKNUM(Table1[[#This Row],[Date]],2)</f>
        <v>9</v>
      </c>
      <c r="P272">
        <f>HOUR(Table1[[#This Row],[Start]])</f>
        <v>8</v>
      </c>
      <c r="Q2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272" t="str">
        <f>TEXT(Table1[[#This Row],[Date]],"ddd")</f>
        <v>Mon</v>
      </c>
    </row>
    <row r="273" spans="1:18" x14ac:dyDescent="0.55000000000000004">
      <c r="A273" s="2" t="s">
        <v>48</v>
      </c>
      <c r="B273" s="2" t="str">
        <f t="shared" si="24"/>
        <v>Client 2</v>
      </c>
      <c r="C273" s="12">
        <v>42059</v>
      </c>
      <c r="D273" s="2" t="s">
        <v>329</v>
      </c>
      <c r="E273" s="2" t="s">
        <v>415</v>
      </c>
      <c r="F273" s="28">
        <f>Table1[[#This Row],[End]]-Table1[[#This Row],[Start]]</f>
        <v>9.7222222222221877E-3</v>
      </c>
      <c r="G273" s="25" t="str">
        <f t="shared" ca="1" si="25"/>
        <v>Room A</v>
      </c>
      <c r="H273" s="2" t="str">
        <f t="shared" ca="1" si="26"/>
        <v>B</v>
      </c>
      <c r="I273" s="2" t="str">
        <f t="shared" ca="1" si="27"/>
        <v>Accident</v>
      </c>
      <c r="J273" s="2" t="str">
        <f t="shared" ca="1" si="28"/>
        <v>Tone of voice</v>
      </c>
      <c r="K273" s="25" t="str">
        <f t="shared" ca="1" si="29"/>
        <v>Admin</v>
      </c>
      <c r="L273" t="str">
        <f>IF(OR(Table1[[#This Row],[Month2]]="Jul",Table1[[#This Row],[Month2]]="Aug",Table1[[#This Row],[Month2]]="Sep"),"Q1", IF(OR(Table1[[#This Row],[Month2]]="Oct",Table1[[#This Row],[Month2]]="Nov",Table1[[#This Row],[Month2]]="Dec"),"Q2",IF(OR(Table1[[#This Row],[Month2]]="Jan",Table1[[#This Row],[Month2]]="Feb",Table1[[#This Row],[Month2]]="Mar"),"Q3", "Q4")))</f>
        <v>Q3</v>
      </c>
      <c r="M273" t="str">
        <f>TEXT(Table1[[#This Row],[Date]],"mmm")</f>
        <v>Feb</v>
      </c>
      <c r="N273" t="str">
        <f>IF(MONTH(Table1[[#This Row],[Date]])&gt;6, YEAR(Table1[[#This Row],[Date]])&amp;"-"&amp;YEAR(Table1[[#This Row],[Date]])+1,YEAR(Table1[[#This Row],[Date]])-1&amp;"-"&amp;YEAR(Table1[[#This Row],[Date]]))</f>
        <v>2014-2015</v>
      </c>
      <c r="O273">
        <f>WEEKNUM(Table1[[#This Row],[Date]],2)</f>
        <v>9</v>
      </c>
      <c r="P273">
        <f>HOUR(Table1[[#This Row],[Start]])</f>
        <v>12</v>
      </c>
      <c r="Q2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73" t="str">
        <f>TEXT(Table1[[#This Row],[Date]],"ddd")</f>
        <v>Tue</v>
      </c>
    </row>
    <row r="274" spans="1:18" x14ac:dyDescent="0.55000000000000004">
      <c r="A274" s="2" t="s">
        <v>56</v>
      </c>
      <c r="B274" s="2" t="str">
        <f t="shared" si="24"/>
        <v>Client 3</v>
      </c>
      <c r="C274" s="12">
        <v>42060</v>
      </c>
      <c r="D274" s="2" t="s">
        <v>286</v>
      </c>
      <c r="E274" s="2" t="s">
        <v>577</v>
      </c>
      <c r="F274" s="28">
        <f>Table1[[#This Row],[End]]-Table1[[#This Row],[Start]]</f>
        <v>1.3888888888887729E-3</v>
      </c>
      <c r="G274" s="25" t="str">
        <f t="shared" ca="1" si="25"/>
        <v>Room A</v>
      </c>
      <c r="H274" s="2" t="str">
        <f t="shared" ca="1" si="26"/>
        <v>G</v>
      </c>
      <c r="I274" s="2" t="str">
        <f t="shared" ca="1" si="27"/>
        <v>Accident</v>
      </c>
      <c r="J274" s="2" t="str">
        <f t="shared" ca="1" si="28"/>
        <v>Misconduct</v>
      </c>
      <c r="K274" s="25" t="str">
        <f t="shared" ca="1" si="29"/>
        <v>Floor</v>
      </c>
      <c r="L274" t="str">
        <f>IF(OR(Table1[[#This Row],[Month2]]="Jul",Table1[[#This Row],[Month2]]="Aug",Table1[[#This Row],[Month2]]="Sep"),"Q1", IF(OR(Table1[[#This Row],[Month2]]="Oct",Table1[[#This Row],[Month2]]="Nov",Table1[[#This Row],[Month2]]="Dec"),"Q2",IF(OR(Table1[[#This Row],[Month2]]="Jan",Table1[[#This Row],[Month2]]="Feb",Table1[[#This Row],[Month2]]="Mar"),"Q3", "Q4")))</f>
        <v>Q3</v>
      </c>
      <c r="M274" t="str">
        <f>TEXT(Table1[[#This Row],[Date]],"mmm")</f>
        <v>Feb</v>
      </c>
      <c r="N274" t="str">
        <f>IF(MONTH(Table1[[#This Row],[Date]])&gt;6, YEAR(Table1[[#This Row],[Date]])&amp;"-"&amp;YEAR(Table1[[#This Row],[Date]])+1,YEAR(Table1[[#This Row],[Date]])-1&amp;"-"&amp;YEAR(Table1[[#This Row],[Date]]))</f>
        <v>2014-2015</v>
      </c>
      <c r="O274">
        <f>WEEKNUM(Table1[[#This Row],[Date]],2)</f>
        <v>9</v>
      </c>
      <c r="P274">
        <f>HOUR(Table1[[#This Row],[Start]])</f>
        <v>19</v>
      </c>
      <c r="Q2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74" t="str">
        <f>TEXT(Table1[[#This Row],[Date]],"ddd")</f>
        <v>Wed</v>
      </c>
    </row>
    <row r="275" spans="1:18" x14ac:dyDescent="0.55000000000000004">
      <c r="A275" s="2" t="s">
        <v>57</v>
      </c>
      <c r="B275" s="2" t="str">
        <f t="shared" si="24"/>
        <v>Client 4</v>
      </c>
      <c r="C275" s="12">
        <v>42060</v>
      </c>
      <c r="D275" s="2" t="s">
        <v>398</v>
      </c>
      <c r="E275" s="2" t="s">
        <v>862</v>
      </c>
      <c r="F275" s="28">
        <f>Table1[[#This Row],[End]]-Table1[[#This Row],[Start]]</f>
        <v>9.0277777777777457E-3</v>
      </c>
      <c r="G275" s="25" t="str">
        <f t="shared" ca="1" si="25"/>
        <v>Room B</v>
      </c>
      <c r="H275" s="2" t="str">
        <f t="shared" ca="1" si="26"/>
        <v>A</v>
      </c>
      <c r="I275" s="2" t="str">
        <f t="shared" ca="1" si="27"/>
        <v>Grievance</v>
      </c>
      <c r="J275" s="2" t="str">
        <f t="shared" ca="1" si="28"/>
        <v>Misconduct</v>
      </c>
      <c r="K275" s="25" t="str">
        <f t="shared" ca="1" si="29"/>
        <v>Shipping</v>
      </c>
      <c r="L275" t="str">
        <f>IF(OR(Table1[[#This Row],[Month2]]="Jul",Table1[[#This Row],[Month2]]="Aug",Table1[[#This Row],[Month2]]="Sep"),"Q1", IF(OR(Table1[[#This Row],[Month2]]="Oct",Table1[[#This Row],[Month2]]="Nov",Table1[[#This Row],[Month2]]="Dec"),"Q2",IF(OR(Table1[[#This Row],[Month2]]="Jan",Table1[[#This Row],[Month2]]="Feb",Table1[[#This Row],[Month2]]="Mar"),"Q3", "Q4")))</f>
        <v>Q3</v>
      </c>
      <c r="M275" t="str">
        <f>TEXT(Table1[[#This Row],[Date]],"mmm")</f>
        <v>Feb</v>
      </c>
      <c r="N275" t="str">
        <f>IF(MONTH(Table1[[#This Row],[Date]])&gt;6, YEAR(Table1[[#This Row],[Date]])&amp;"-"&amp;YEAR(Table1[[#This Row],[Date]])+1,YEAR(Table1[[#This Row],[Date]])-1&amp;"-"&amp;YEAR(Table1[[#This Row],[Date]]))</f>
        <v>2014-2015</v>
      </c>
      <c r="O275">
        <f>WEEKNUM(Table1[[#This Row],[Date]],2)</f>
        <v>9</v>
      </c>
      <c r="P275">
        <f>HOUR(Table1[[#This Row],[Start]])</f>
        <v>16</v>
      </c>
      <c r="Q2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75" t="str">
        <f>TEXT(Table1[[#This Row],[Date]],"ddd")</f>
        <v>Wed</v>
      </c>
    </row>
    <row r="276" spans="1:18" x14ac:dyDescent="0.55000000000000004">
      <c r="A276" s="2" t="s">
        <v>53</v>
      </c>
      <c r="B276" s="2" t="str">
        <f t="shared" si="24"/>
        <v>Client 5</v>
      </c>
      <c r="C276" s="12">
        <v>42062</v>
      </c>
      <c r="D276" s="2" t="s">
        <v>399</v>
      </c>
      <c r="E276" s="2" t="s">
        <v>1008</v>
      </c>
      <c r="F276" s="28">
        <f>Table1[[#This Row],[End]]-Table1[[#This Row],[Start]]</f>
        <v>4.1666666666666519E-3</v>
      </c>
      <c r="G276" s="25" t="str">
        <f t="shared" ca="1" si="25"/>
        <v>Office</v>
      </c>
      <c r="H276" s="2" t="str">
        <f t="shared" ca="1" si="26"/>
        <v>C</v>
      </c>
      <c r="I276" s="2" t="str">
        <f t="shared" ca="1" si="27"/>
        <v>Accident</v>
      </c>
      <c r="J276" s="2" t="str">
        <f t="shared" ca="1" si="28"/>
        <v>Tone of voice</v>
      </c>
      <c r="K276" s="25" t="str">
        <f t="shared" ca="1" si="29"/>
        <v>Finance</v>
      </c>
      <c r="L276" t="str">
        <f>IF(OR(Table1[[#This Row],[Month2]]="Jul",Table1[[#This Row],[Month2]]="Aug",Table1[[#This Row],[Month2]]="Sep"),"Q1", IF(OR(Table1[[#This Row],[Month2]]="Oct",Table1[[#This Row],[Month2]]="Nov",Table1[[#This Row],[Month2]]="Dec"),"Q2",IF(OR(Table1[[#This Row],[Month2]]="Jan",Table1[[#This Row],[Month2]]="Feb",Table1[[#This Row],[Month2]]="Mar"),"Q3", "Q4")))</f>
        <v>Q3</v>
      </c>
      <c r="M276" t="str">
        <f>TEXT(Table1[[#This Row],[Date]],"mmm")</f>
        <v>Feb</v>
      </c>
      <c r="N276" t="str">
        <f>IF(MONTH(Table1[[#This Row],[Date]])&gt;6, YEAR(Table1[[#This Row],[Date]])&amp;"-"&amp;YEAR(Table1[[#This Row],[Date]])+1,YEAR(Table1[[#This Row],[Date]])-1&amp;"-"&amp;YEAR(Table1[[#This Row],[Date]]))</f>
        <v>2014-2015</v>
      </c>
      <c r="O276">
        <f>WEEKNUM(Table1[[#This Row],[Date]],2)</f>
        <v>9</v>
      </c>
      <c r="P276">
        <f>HOUR(Table1[[#This Row],[Start]])</f>
        <v>12</v>
      </c>
      <c r="Q2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76" t="str">
        <f>TEXT(Table1[[#This Row],[Date]],"ddd")</f>
        <v>Fri</v>
      </c>
    </row>
    <row r="277" spans="1:18" x14ac:dyDescent="0.55000000000000004">
      <c r="A277" s="2" t="s">
        <v>30</v>
      </c>
      <c r="B277" s="2" t="str">
        <f t="shared" si="24"/>
        <v>Client 6</v>
      </c>
      <c r="C277" s="12">
        <v>42062</v>
      </c>
      <c r="D277" s="2" t="s">
        <v>399</v>
      </c>
      <c r="E277" s="2" t="s">
        <v>1008</v>
      </c>
      <c r="F277" s="28">
        <f>Table1[[#This Row],[End]]-Table1[[#This Row],[Start]]</f>
        <v>4.1666666666666519E-3</v>
      </c>
      <c r="G277" s="25" t="str">
        <f t="shared" ca="1" si="25"/>
        <v>Office</v>
      </c>
      <c r="H277" s="2" t="str">
        <f t="shared" ca="1" si="26"/>
        <v>E</v>
      </c>
      <c r="I277" s="2" t="str">
        <f t="shared" ca="1" si="27"/>
        <v>Mistake</v>
      </c>
      <c r="J277" s="2" t="str">
        <f t="shared" ca="1" si="28"/>
        <v>Entry error</v>
      </c>
      <c r="K277" s="25" t="str">
        <f t="shared" ca="1" si="29"/>
        <v>Finance</v>
      </c>
      <c r="L277" t="str">
        <f>IF(OR(Table1[[#This Row],[Month2]]="Jul",Table1[[#This Row],[Month2]]="Aug",Table1[[#This Row],[Month2]]="Sep"),"Q1", IF(OR(Table1[[#This Row],[Month2]]="Oct",Table1[[#This Row],[Month2]]="Nov",Table1[[#This Row],[Month2]]="Dec"),"Q2",IF(OR(Table1[[#This Row],[Month2]]="Jan",Table1[[#This Row],[Month2]]="Feb",Table1[[#This Row],[Month2]]="Mar"),"Q3", "Q4")))</f>
        <v>Q3</v>
      </c>
      <c r="M277" t="str">
        <f>TEXT(Table1[[#This Row],[Date]],"mmm")</f>
        <v>Feb</v>
      </c>
      <c r="N277" t="str">
        <f>IF(MONTH(Table1[[#This Row],[Date]])&gt;6, YEAR(Table1[[#This Row],[Date]])&amp;"-"&amp;YEAR(Table1[[#This Row],[Date]])+1,YEAR(Table1[[#This Row],[Date]])-1&amp;"-"&amp;YEAR(Table1[[#This Row],[Date]]))</f>
        <v>2014-2015</v>
      </c>
      <c r="O277">
        <f>WEEKNUM(Table1[[#This Row],[Date]],2)</f>
        <v>9</v>
      </c>
      <c r="P277">
        <f>HOUR(Table1[[#This Row],[Start]])</f>
        <v>12</v>
      </c>
      <c r="Q2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77" t="str">
        <f>TEXT(Table1[[#This Row],[Date]],"ddd")</f>
        <v>Fri</v>
      </c>
    </row>
    <row r="278" spans="1:18" x14ac:dyDescent="0.55000000000000004">
      <c r="A278" s="2" t="s">
        <v>52</v>
      </c>
      <c r="B278" s="2" t="str">
        <f t="shared" si="24"/>
        <v>Client 7</v>
      </c>
      <c r="C278" s="12">
        <v>42064</v>
      </c>
      <c r="D278" s="2" t="s">
        <v>298</v>
      </c>
      <c r="E278" s="2" t="s">
        <v>1009</v>
      </c>
      <c r="F278" s="28">
        <f>Table1[[#This Row],[End]]-Table1[[#This Row],[Start]]</f>
        <v>1.388888888888884E-2</v>
      </c>
      <c r="G278" s="25" t="str">
        <f t="shared" ca="1" si="25"/>
        <v>Office</v>
      </c>
      <c r="H278" s="2" t="str">
        <f t="shared" ca="1" si="26"/>
        <v>E</v>
      </c>
      <c r="I278" s="2" t="str">
        <f t="shared" ca="1" si="27"/>
        <v>Grievance</v>
      </c>
      <c r="J278" s="2" t="str">
        <f t="shared" ca="1" si="28"/>
        <v>Paperwork deficiency</v>
      </c>
      <c r="K278" s="25" t="str">
        <f t="shared" ca="1" si="29"/>
        <v>Shipping</v>
      </c>
      <c r="L278" t="str">
        <f>IF(OR(Table1[[#This Row],[Month2]]="Jul",Table1[[#This Row],[Month2]]="Aug",Table1[[#This Row],[Month2]]="Sep"),"Q1", IF(OR(Table1[[#This Row],[Month2]]="Oct",Table1[[#This Row],[Month2]]="Nov",Table1[[#This Row],[Month2]]="Dec"),"Q2",IF(OR(Table1[[#This Row],[Month2]]="Jan",Table1[[#This Row],[Month2]]="Feb",Table1[[#This Row],[Month2]]="Mar"),"Q3", "Q4")))</f>
        <v>Q3</v>
      </c>
      <c r="M278" t="str">
        <f>TEXT(Table1[[#This Row],[Date]],"mmm")</f>
        <v>Mar</v>
      </c>
      <c r="N278" t="str">
        <f>IF(MONTH(Table1[[#This Row],[Date]])&gt;6, YEAR(Table1[[#This Row],[Date]])&amp;"-"&amp;YEAR(Table1[[#This Row],[Date]])+1,YEAR(Table1[[#This Row],[Date]])-1&amp;"-"&amp;YEAR(Table1[[#This Row],[Date]]))</f>
        <v>2014-2015</v>
      </c>
      <c r="O278">
        <f>WEEKNUM(Table1[[#This Row],[Date]],2)</f>
        <v>9</v>
      </c>
      <c r="P278">
        <f>HOUR(Table1[[#This Row],[Start]])</f>
        <v>17</v>
      </c>
      <c r="Q2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278" t="str">
        <f>TEXT(Table1[[#This Row],[Date]],"ddd")</f>
        <v>Sun</v>
      </c>
    </row>
    <row r="279" spans="1:18" x14ac:dyDescent="0.55000000000000004">
      <c r="A279" s="2" t="s">
        <v>52</v>
      </c>
      <c r="B279" s="2" t="str">
        <f t="shared" si="24"/>
        <v>Client 8</v>
      </c>
      <c r="C279" s="12">
        <v>42065</v>
      </c>
      <c r="D279" s="2" t="s">
        <v>400</v>
      </c>
      <c r="E279" s="2" t="s">
        <v>177</v>
      </c>
      <c r="F279" s="28">
        <f>Table1[[#This Row],[End]]-Table1[[#This Row],[Start]]</f>
        <v>1.3888888888888951E-2</v>
      </c>
      <c r="G279" s="25" t="str">
        <f t="shared" ca="1" si="25"/>
        <v>Room B</v>
      </c>
      <c r="H279" s="2" t="str">
        <f t="shared" ca="1" si="26"/>
        <v>E</v>
      </c>
      <c r="I279" s="2" t="str">
        <f t="shared" ca="1" si="27"/>
        <v>Grievance</v>
      </c>
      <c r="J279" s="2" t="str">
        <f t="shared" ca="1" si="28"/>
        <v>Misconduct</v>
      </c>
      <c r="K279" s="25" t="str">
        <f t="shared" ca="1" si="29"/>
        <v>Finance</v>
      </c>
      <c r="L279" t="str">
        <f>IF(OR(Table1[[#This Row],[Month2]]="Jul",Table1[[#This Row],[Month2]]="Aug",Table1[[#This Row],[Month2]]="Sep"),"Q1", IF(OR(Table1[[#This Row],[Month2]]="Oct",Table1[[#This Row],[Month2]]="Nov",Table1[[#This Row],[Month2]]="Dec"),"Q2",IF(OR(Table1[[#This Row],[Month2]]="Jan",Table1[[#This Row],[Month2]]="Feb",Table1[[#This Row],[Month2]]="Mar"),"Q3", "Q4")))</f>
        <v>Q3</v>
      </c>
      <c r="M279" t="str">
        <f>TEXT(Table1[[#This Row],[Date]],"mmm")</f>
        <v>Mar</v>
      </c>
      <c r="N279" t="str">
        <f>IF(MONTH(Table1[[#This Row],[Date]])&gt;6, YEAR(Table1[[#This Row],[Date]])&amp;"-"&amp;YEAR(Table1[[#This Row],[Date]])+1,YEAR(Table1[[#This Row],[Date]])-1&amp;"-"&amp;YEAR(Table1[[#This Row],[Date]]))</f>
        <v>2014-2015</v>
      </c>
      <c r="O279">
        <f>WEEKNUM(Table1[[#This Row],[Date]],2)</f>
        <v>10</v>
      </c>
      <c r="P279">
        <f>HOUR(Table1[[#This Row],[Start]])</f>
        <v>12</v>
      </c>
      <c r="Q2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79" t="str">
        <f>TEXT(Table1[[#This Row],[Date]],"ddd")</f>
        <v>Mon</v>
      </c>
    </row>
    <row r="280" spans="1:18" x14ac:dyDescent="0.55000000000000004">
      <c r="A280" s="2" t="s">
        <v>50</v>
      </c>
      <c r="B280" s="2" t="str">
        <f t="shared" si="24"/>
        <v>Client 9</v>
      </c>
      <c r="C280" s="12">
        <v>42068</v>
      </c>
      <c r="D280" s="2" t="s">
        <v>401</v>
      </c>
      <c r="E280" s="2" t="s">
        <v>1010</v>
      </c>
      <c r="F280" s="28">
        <f>Table1[[#This Row],[End]]-Table1[[#This Row],[Start]]</f>
        <v>1.2500000000000067E-2</v>
      </c>
      <c r="G280" s="25" t="str">
        <f t="shared" ca="1" si="25"/>
        <v>Office</v>
      </c>
      <c r="H280" s="2" t="str">
        <f t="shared" ca="1" si="26"/>
        <v>B</v>
      </c>
      <c r="I280" s="2" t="str">
        <f t="shared" ca="1" si="27"/>
        <v>Mistake</v>
      </c>
      <c r="J280" s="2" t="str">
        <f t="shared" ca="1" si="28"/>
        <v>Paperwork deficiency</v>
      </c>
      <c r="K280" s="25" t="str">
        <f t="shared" ca="1" si="29"/>
        <v>IT</v>
      </c>
      <c r="L280" t="str">
        <f>IF(OR(Table1[[#This Row],[Month2]]="Jul",Table1[[#This Row],[Month2]]="Aug",Table1[[#This Row],[Month2]]="Sep"),"Q1", IF(OR(Table1[[#This Row],[Month2]]="Oct",Table1[[#This Row],[Month2]]="Nov",Table1[[#This Row],[Month2]]="Dec"),"Q2",IF(OR(Table1[[#This Row],[Month2]]="Jan",Table1[[#This Row],[Month2]]="Feb",Table1[[#This Row],[Month2]]="Mar"),"Q3", "Q4")))</f>
        <v>Q3</v>
      </c>
      <c r="M280" t="str">
        <f>TEXT(Table1[[#This Row],[Date]],"mmm")</f>
        <v>Mar</v>
      </c>
      <c r="N280" t="str">
        <f>IF(MONTH(Table1[[#This Row],[Date]])&gt;6, YEAR(Table1[[#This Row],[Date]])&amp;"-"&amp;YEAR(Table1[[#This Row],[Date]])+1,YEAR(Table1[[#This Row],[Date]])-1&amp;"-"&amp;YEAR(Table1[[#This Row],[Date]]))</f>
        <v>2014-2015</v>
      </c>
      <c r="O280">
        <f>WEEKNUM(Table1[[#This Row],[Date]],2)</f>
        <v>10</v>
      </c>
      <c r="P280">
        <f>HOUR(Table1[[#This Row],[Start]])</f>
        <v>15</v>
      </c>
      <c r="Q2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80" t="str">
        <f>TEXT(Table1[[#This Row],[Date]],"ddd")</f>
        <v>Thu</v>
      </c>
    </row>
    <row r="281" spans="1:18" x14ac:dyDescent="0.55000000000000004">
      <c r="A281" s="2" t="s">
        <v>50</v>
      </c>
      <c r="B281" s="2" t="str">
        <f t="shared" si="24"/>
        <v>Client 10</v>
      </c>
      <c r="C281" s="12">
        <v>42068</v>
      </c>
      <c r="D281" s="2" t="s">
        <v>345</v>
      </c>
      <c r="E281" s="2" t="s">
        <v>460</v>
      </c>
      <c r="F281" s="28">
        <f>Table1[[#This Row],[End]]-Table1[[#This Row],[Start]]</f>
        <v>1.5277777777777835E-2</v>
      </c>
      <c r="G281" s="25" t="str">
        <f t="shared" ca="1" si="25"/>
        <v>Lab</v>
      </c>
      <c r="H281" s="2" t="str">
        <f t="shared" ca="1" si="26"/>
        <v>G</v>
      </c>
      <c r="I281" s="2" t="str">
        <f t="shared" ca="1" si="27"/>
        <v>Mistake</v>
      </c>
      <c r="J281" s="2" t="str">
        <f t="shared" ca="1" si="28"/>
        <v>Tone of voice</v>
      </c>
      <c r="K281" s="25" t="str">
        <f t="shared" ca="1" si="29"/>
        <v>Widgets</v>
      </c>
      <c r="L281" t="str">
        <f>IF(OR(Table1[[#This Row],[Month2]]="Jul",Table1[[#This Row],[Month2]]="Aug",Table1[[#This Row],[Month2]]="Sep"),"Q1", IF(OR(Table1[[#This Row],[Month2]]="Oct",Table1[[#This Row],[Month2]]="Nov",Table1[[#This Row],[Month2]]="Dec"),"Q2",IF(OR(Table1[[#This Row],[Month2]]="Jan",Table1[[#This Row],[Month2]]="Feb",Table1[[#This Row],[Month2]]="Mar"),"Q3", "Q4")))</f>
        <v>Q3</v>
      </c>
      <c r="M281" t="str">
        <f>TEXT(Table1[[#This Row],[Date]],"mmm")</f>
        <v>Mar</v>
      </c>
      <c r="N281" t="str">
        <f>IF(MONTH(Table1[[#This Row],[Date]])&gt;6, YEAR(Table1[[#This Row],[Date]])&amp;"-"&amp;YEAR(Table1[[#This Row],[Date]])+1,YEAR(Table1[[#This Row],[Date]])-1&amp;"-"&amp;YEAR(Table1[[#This Row],[Date]]))</f>
        <v>2014-2015</v>
      </c>
      <c r="O281">
        <f>WEEKNUM(Table1[[#This Row],[Date]],2)</f>
        <v>10</v>
      </c>
      <c r="P281">
        <f>HOUR(Table1[[#This Row],[Start]])</f>
        <v>16</v>
      </c>
      <c r="Q2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81" t="str">
        <f>TEXT(Table1[[#This Row],[Date]],"ddd")</f>
        <v>Thu</v>
      </c>
    </row>
    <row r="282" spans="1:18" x14ac:dyDescent="0.55000000000000004">
      <c r="A282" s="2" t="s">
        <v>52</v>
      </c>
      <c r="B282" s="2" t="str">
        <f t="shared" si="24"/>
        <v>Client 1</v>
      </c>
      <c r="C282" s="12">
        <v>42068</v>
      </c>
      <c r="D282" s="2" t="s">
        <v>402</v>
      </c>
      <c r="E282" s="2" t="s">
        <v>313</v>
      </c>
      <c r="F282" s="28">
        <f>Table1[[#This Row],[End]]-Table1[[#This Row],[Start]]</f>
        <v>1.041666666666663E-2</v>
      </c>
      <c r="G282" s="25" t="str">
        <f t="shared" ca="1" si="25"/>
        <v>Room B</v>
      </c>
      <c r="H282" s="2" t="str">
        <f t="shared" ca="1" si="26"/>
        <v>B</v>
      </c>
      <c r="I282" s="2" t="str">
        <f t="shared" ca="1" si="27"/>
        <v>Accident</v>
      </c>
      <c r="J282" s="2" t="str">
        <f t="shared" ca="1" si="28"/>
        <v>Entry error</v>
      </c>
      <c r="K282" s="25" t="str">
        <f t="shared" ca="1" si="29"/>
        <v>Floor</v>
      </c>
      <c r="L282" t="str">
        <f>IF(OR(Table1[[#This Row],[Month2]]="Jul",Table1[[#This Row],[Month2]]="Aug",Table1[[#This Row],[Month2]]="Sep"),"Q1", IF(OR(Table1[[#This Row],[Month2]]="Oct",Table1[[#This Row],[Month2]]="Nov",Table1[[#This Row],[Month2]]="Dec"),"Q2",IF(OR(Table1[[#This Row],[Month2]]="Jan",Table1[[#This Row],[Month2]]="Feb",Table1[[#This Row],[Month2]]="Mar"),"Q3", "Q4")))</f>
        <v>Q3</v>
      </c>
      <c r="M282" t="str">
        <f>TEXT(Table1[[#This Row],[Date]],"mmm")</f>
        <v>Mar</v>
      </c>
      <c r="N282" t="str">
        <f>IF(MONTH(Table1[[#This Row],[Date]])&gt;6, YEAR(Table1[[#This Row],[Date]])&amp;"-"&amp;YEAR(Table1[[#This Row],[Date]])+1,YEAR(Table1[[#This Row],[Date]])-1&amp;"-"&amp;YEAR(Table1[[#This Row],[Date]]))</f>
        <v>2014-2015</v>
      </c>
      <c r="O282">
        <f>WEEKNUM(Table1[[#This Row],[Date]],2)</f>
        <v>10</v>
      </c>
      <c r="P282">
        <f>HOUR(Table1[[#This Row],[Start]])</f>
        <v>13</v>
      </c>
      <c r="Q2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282" t="str">
        <f>TEXT(Table1[[#This Row],[Date]],"ddd")</f>
        <v>Thu</v>
      </c>
    </row>
    <row r="283" spans="1:18" x14ac:dyDescent="0.55000000000000004">
      <c r="A283" s="2" t="s">
        <v>52</v>
      </c>
      <c r="B283" s="2" t="str">
        <f t="shared" si="24"/>
        <v>Client 2</v>
      </c>
      <c r="C283" s="12">
        <v>42070</v>
      </c>
      <c r="D283" s="2" t="s">
        <v>403</v>
      </c>
      <c r="E283" s="2" t="s">
        <v>342</v>
      </c>
      <c r="F283" s="28">
        <f>Table1[[#This Row],[End]]-Table1[[#This Row],[Start]]</f>
        <v>4.1666666666666519E-3</v>
      </c>
      <c r="G283" s="25" t="str">
        <f t="shared" ca="1" si="25"/>
        <v>Room A</v>
      </c>
      <c r="H283" s="2" t="str">
        <f t="shared" ca="1" si="26"/>
        <v>A</v>
      </c>
      <c r="I283" s="2" t="str">
        <f t="shared" ca="1" si="27"/>
        <v>Grievance</v>
      </c>
      <c r="J283" s="2" t="str">
        <f t="shared" ca="1" si="28"/>
        <v>Tone of voice</v>
      </c>
      <c r="K283" s="25" t="str">
        <f t="shared" ca="1" si="29"/>
        <v>Shipping</v>
      </c>
      <c r="L283" t="str">
        <f>IF(OR(Table1[[#This Row],[Month2]]="Jul",Table1[[#This Row],[Month2]]="Aug",Table1[[#This Row],[Month2]]="Sep"),"Q1", IF(OR(Table1[[#This Row],[Month2]]="Oct",Table1[[#This Row],[Month2]]="Nov",Table1[[#This Row],[Month2]]="Dec"),"Q2",IF(OR(Table1[[#This Row],[Month2]]="Jan",Table1[[#This Row],[Month2]]="Feb",Table1[[#This Row],[Month2]]="Mar"),"Q3", "Q4")))</f>
        <v>Q3</v>
      </c>
      <c r="M283" t="str">
        <f>TEXT(Table1[[#This Row],[Date]],"mmm")</f>
        <v>Mar</v>
      </c>
      <c r="N283" t="str">
        <f>IF(MONTH(Table1[[#This Row],[Date]])&gt;6, YEAR(Table1[[#This Row],[Date]])&amp;"-"&amp;YEAR(Table1[[#This Row],[Date]])+1,YEAR(Table1[[#This Row],[Date]])-1&amp;"-"&amp;YEAR(Table1[[#This Row],[Date]]))</f>
        <v>2014-2015</v>
      </c>
      <c r="O283">
        <f>WEEKNUM(Table1[[#This Row],[Date]],2)</f>
        <v>10</v>
      </c>
      <c r="P283">
        <f>HOUR(Table1[[#This Row],[Start]])</f>
        <v>10</v>
      </c>
      <c r="Q2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283" t="str">
        <f>TEXT(Table1[[#This Row],[Date]],"ddd")</f>
        <v>Sat</v>
      </c>
    </row>
    <row r="284" spans="1:18" x14ac:dyDescent="0.55000000000000004">
      <c r="A284" s="2" t="s">
        <v>52</v>
      </c>
      <c r="B284" s="2" t="str">
        <f t="shared" si="24"/>
        <v>Client 3</v>
      </c>
      <c r="C284" s="12">
        <v>42071</v>
      </c>
      <c r="D284" s="2" t="s">
        <v>404</v>
      </c>
      <c r="E284" s="2" t="s">
        <v>283</v>
      </c>
      <c r="F284" s="28">
        <f>Table1[[#This Row],[End]]-Table1[[#This Row],[Start]]</f>
        <v>1.5972222222222388E-2</v>
      </c>
      <c r="G284" s="25" t="str">
        <f t="shared" ca="1" si="25"/>
        <v>Lab</v>
      </c>
      <c r="H284" s="2" t="str">
        <f t="shared" ca="1" si="26"/>
        <v>C</v>
      </c>
      <c r="I284" s="2" t="str">
        <f t="shared" ca="1" si="27"/>
        <v>Interaction</v>
      </c>
      <c r="J284" s="2" t="str">
        <f t="shared" ca="1" si="28"/>
        <v>Paperwork deficiency</v>
      </c>
      <c r="K284" s="25" t="str">
        <f t="shared" ca="1" si="29"/>
        <v>IT</v>
      </c>
      <c r="L284" t="str">
        <f>IF(OR(Table1[[#This Row],[Month2]]="Jul",Table1[[#This Row],[Month2]]="Aug",Table1[[#This Row],[Month2]]="Sep"),"Q1", IF(OR(Table1[[#This Row],[Month2]]="Oct",Table1[[#This Row],[Month2]]="Nov",Table1[[#This Row],[Month2]]="Dec"),"Q2",IF(OR(Table1[[#This Row],[Month2]]="Jan",Table1[[#This Row],[Month2]]="Feb",Table1[[#This Row],[Month2]]="Mar"),"Q3", "Q4")))</f>
        <v>Q3</v>
      </c>
      <c r="M284" t="str">
        <f>TEXT(Table1[[#This Row],[Date]],"mmm")</f>
        <v>Mar</v>
      </c>
      <c r="N284" t="str">
        <f>IF(MONTH(Table1[[#This Row],[Date]])&gt;6, YEAR(Table1[[#This Row],[Date]])&amp;"-"&amp;YEAR(Table1[[#This Row],[Date]])+1,YEAR(Table1[[#This Row],[Date]])-1&amp;"-"&amp;YEAR(Table1[[#This Row],[Date]]))</f>
        <v>2014-2015</v>
      </c>
      <c r="O284">
        <f>WEEKNUM(Table1[[#This Row],[Date]],2)</f>
        <v>10</v>
      </c>
      <c r="P284">
        <f>HOUR(Table1[[#This Row],[Start]])</f>
        <v>16</v>
      </c>
      <c r="Q2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284" t="str">
        <f>TEXT(Table1[[#This Row],[Date]],"ddd")</f>
        <v>Sun</v>
      </c>
    </row>
    <row r="285" spans="1:18" x14ac:dyDescent="0.55000000000000004">
      <c r="A285" s="2" t="s">
        <v>47</v>
      </c>
      <c r="B285" s="2" t="str">
        <f t="shared" si="24"/>
        <v>Client 4</v>
      </c>
      <c r="C285" s="12">
        <v>42071</v>
      </c>
      <c r="D285" s="2" t="s">
        <v>265</v>
      </c>
      <c r="E285" s="2" t="s">
        <v>628</v>
      </c>
      <c r="F285" s="28">
        <f>Table1[[#This Row],[End]]-Table1[[#This Row],[Start]]</f>
        <v>2.2916666666666696E-2</v>
      </c>
      <c r="G285" s="25" t="str">
        <f t="shared" ca="1" si="25"/>
        <v>Room A</v>
      </c>
      <c r="H285" s="2" t="str">
        <f t="shared" ca="1" si="26"/>
        <v>B</v>
      </c>
      <c r="I285" s="2" t="str">
        <f t="shared" ca="1" si="27"/>
        <v>Accident</v>
      </c>
      <c r="J285" s="2" t="str">
        <f t="shared" ca="1" si="28"/>
        <v>Misconduct</v>
      </c>
      <c r="K285" s="25" t="str">
        <f t="shared" ca="1" si="29"/>
        <v>Shipping</v>
      </c>
      <c r="L285" t="str">
        <f>IF(OR(Table1[[#This Row],[Month2]]="Jul",Table1[[#This Row],[Month2]]="Aug",Table1[[#This Row],[Month2]]="Sep"),"Q1", IF(OR(Table1[[#This Row],[Month2]]="Oct",Table1[[#This Row],[Month2]]="Nov",Table1[[#This Row],[Month2]]="Dec"),"Q2",IF(OR(Table1[[#This Row],[Month2]]="Jan",Table1[[#This Row],[Month2]]="Feb",Table1[[#This Row],[Month2]]="Mar"),"Q3", "Q4")))</f>
        <v>Q3</v>
      </c>
      <c r="M285" t="str">
        <f>TEXT(Table1[[#This Row],[Date]],"mmm")</f>
        <v>Mar</v>
      </c>
      <c r="N285" t="str">
        <f>IF(MONTH(Table1[[#This Row],[Date]])&gt;6, YEAR(Table1[[#This Row],[Date]])&amp;"-"&amp;YEAR(Table1[[#This Row],[Date]])+1,YEAR(Table1[[#This Row],[Date]])-1&amp;"-"&amp;YEAR(Table1[[#This Row],[Date]]))</f>
        <v>2014-2015</v>
      </c>
      <c r="O285">
        <f>WEEKNUM(Table1[[#This Row],[Date]],2)</f>
        <v>10</v>
      </c>
      <c r="P285">
        <f>HOUR(Table1[[#This Row],[Start]])</f>
        <v>18</v>
      </c>
      <c r="Q2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85" t="str">
        <f>TEXT(Table1[[#This Row],[Date]],"ddd")</f>
        <v>Sun</v>
      </c>
    </row>
    <row r="286" spans="1:18" x14ac:dyDescent="0.55000000000000004">
      <c r="A286" s="2" t="s">
        <v>53</v>
      </c>
      <c r="B286" s="2" t="str">
        <f t="shared" si="24"/>
        <v>Client 5</v>
      </c>
      <c r="C286" s="12">
        <v>42072</v>
      </c>
      <c r="D286" s="2" t="s">
        <v>405</v>
      </c>
      <c r="E286" s="2" t="s">
        <v>1011</v>
      </c>
      <c r="F286" s="28">
        <f>Table1[[#This Row],[End]]-Table1[[#This Row],[Start]]</f>
        <v>4.1666666666666519E-3</v>
      </c>
      <c r="G286" s="25" t="str">
        <f t="shared" ca="1" si="25"/>
        <v>Lab</v>
      </c>
      <c r="H286" s="2" t="str">
        <f t="shared" ca="1" si="26"/>
        <v>B</v>
      </c>
      <c r="I286" s="2" t="str">
        <f t="shared" ca="1" si="27"/>
        <v>Interaction</v>
      </c>
      <c r="J286" s="2" t="str">
        <f t="shared" ca="1" si="28"/>
        <v>Tone of voice</v>
      </c>
      <c r="K286" s="25" t="str">
        <f t="shared" ca="1" si="29"/>
        <v>Shipping</v>
      </c>
      <c r="L286" t="str">
        <f>IF(OR(Table1[[#This Row],[Month2]]="Jul",Table1[[#This Row],[Month2]]="Aug",Table1[[#This Row],[Month2]]="Sep"),"Q1", IF(OR(Table1[[#This Row],[Month2]]="Oct",Table1[[#This Row],[Month2]]="Nov",Table1[[#This Row],[Month2]]="Dec"),"Q2",IF(OR(Table1[[#This Row],[Month2]]="Jan",Table1[[#This Row],[Month2]]="Feb",Table1[[#This Row],[Month2]]="Mar"),"Q3", "Q4")))</f>
        <v>Q3</v>
      </c>
      <c r="M286" t="str">
        <f>TEXT(Table1[[#This Row],[Date]],"mmm")</f>
        <v>Mar</v>
      </c>
      <c r="N286" t="str">
        <f>IF(MONTH(Table1[[#This Row],[Date]])&gt;6, YEAR(Table1[[#This Row],[Date]])&amp;"-"&amp;YEAR(Table1[[#This Row],[Date]])+1,YEAR(Table1[[#This Row],[Date]])-1&amp;"-"&amp;YEAR(Table1[[#This Row],[Date]]))</f>
        <v>2014-2015</v>
      </c>
      <c r="O286">
        <f>WEEKNUM(Table1[[#This Row],[Date]],2)</f>
        <v>11</v>
      </c>
      <c r="P286">
        <f>HOUR(Table1[[#This Row],[Start]])</f>
        <v>12</v>
      </c>
      <c r="Q2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86" t="str">
        <f>TEXT(Table1[[#This Row],[Date]],"ddd")</f>
        <v>Mon</v>
      </c>
    </row>
    <row r="287" spans="1:18" x14ac:dyDescent="0.55000000000000004">
      <c r="A287" s="2" t="s">
        <v>47</v>
      </c>
      <c r="B287" s="2" t="str">
        <f t="shared" si="24"/>
        <v>Client 6</v>
      </c>
      <c r="C287" s="12">
        <v>42072</v>
      </c>
      <c r="D287" s="2" t="s">
        <v>406</v>
      </c>
      <c r="E287" s="2" t="s">
        <v>508</v>
      </c>
      <c r="F287" s="28">
        <f>Table1[[#This Row],[End]]-Table1[[#This Row],[Start]]</f>
        <v>2.3611111111111138E-2</v>
      </c>
      <c r="G287" s="25" t="str">
        <f t="shared" ca="1" si="25"/>
        <v>Lab</v>
      </c>
      <c r="H287" s="2" t="str">
        <f t="shared" ca="1" si="26"/>
        <v>B</v>
      </c>
      <c r="I287" s="2" t="str">
        <f t="shared" ca="1" si="27"/>
        <v>Interaction</v>
      </c>
      <c r="J287" s="2" t="str">
        <f t="shared" ca="1" si="28"/>
        <v>Misconduct</v>
      </c>
      <c r="K287" s="25" t="str">
        <f t="shared" ca="1" si="29"/>
        <v>Floor</v>
      </c>
      <c r="L287" t="str">
        <f>IF(OR(Table1[[#This Row],[Month2]]="Jul",Table1[[#This Row],[Month2]]="Aug",Table1[[#This Row],[Month2]]="Sep"),"Q1", IF(OR(Table1[[#This Row],[Month2]]="Oct",Table1[[#This Row],[Month2]]="Nov",Table1[[#This Row],[Month2]]="Dec"),"Q2",IF(OR(Table1[[#This Row],[Month2]]="Jan",Table1[[#This Row],[Month2]]="Feb",Table1[[#This Row],[Month2]]="Mar"),"Q3", "Q4")))</f>
        <v>Q3</v>
      </c>
      <c r="M287" t="str">
        <f>TEXT(Table1[[#This Row],[Date]],"mmm")</f>
        <v>Mar</v>
      </c>
      <c r="N287" t="str">
        <f>IF(MONTH(Table1[[#This Row],[Date]])&gt;6, YEAR(Table1[[#This Row],[Date]])&amp;"-"&amp;YEAR(Table1[[#This Row],[Date]])+1,YEAR(Table1[[#This Row],[Date]])-1&amp;"-"&amp;YEAR(Table1[[#This Row],[Date]]))</f>
        <v>2014-2015</v>
      </c>
      <c r="O287">
        <f>WEEKNUM(Table1[[#This Row],[Date]],2)</f>
        <v>11</v>
      </c>
      <c r="P287">
        <f>HOUR(Table1[[#This Row],[Start]])</f>
        <v>13</v>
      </c>
      <c r="Q2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287" t="str">
        <f>TEXT(Table1[[#This Row],[Date]],"ddd")</f>
        <v>Mon</v>
      </c>
    </row>
    <row r="288" spans="1:18" x14ac:dyDescent="0.55000000000000004">
      <c r="A288" s="2" t="s">
        <v>53</v>
      </c>
      <c r="B288" s="2" t="str">
        <f t="shared" si="24"/>
        <v>Client 7</v>
      </c>
      <c r="C288" s="12">
        <v>42074</v>
      </c>
      <c r="D288" s="2" t="s">
        <v>407</v>
      </c>
      <c r="E288" s="2" t="s">
        <v>973</v>
      </c>
      <c r="F288" s="28">
        <f>Table1[[#This Row],[End]]-Table1[[#This Row],[Start]]</f>
        <v>8.3333333333333037E-3</v>
      </c>
      <c r="G288" s="25" t="str">
        <f t="shared" ca="1" si="25"/>
        <v>Lab</v>
      </c>
      <c r="H288" s="2" t="str">
        <f t="shared" ca="1" si="26"/>
        <v>G</v>
      </c>
      <c r="I288" s="2" t="str">
        <f t="shared" ca="1" si="27"/>
        <v>Interaction</v>
      </c>
      <c r="J288" s="2" t="str">
        <f t="shared" ca="1" si="28"/>
        <v>Misconduct</v>
      </c>
      <c r="K288" s="25" t="str">
        <f t="shared" ca="1" si="29"/>
        <v>IT</v>
      </c>
      <c r="L288" t="str">
        <f>IF(OR(Table1[[#This Row],[Month2]]="Jul",Table1[[#This Row],[Month2]]="Aug",Table1[[#This Row],[Month2]]="Sep"),"Q1", IF(OR(Table1[[#This Row],[Month2]]="Oct",Table1[[#This Row],[Month2]]="Nov",Table1[[#This Row],[Month2]]="Dec"),"Q2",IF(OR(Table1[[#This Row],[Month2]]="Jan",Table1[[#This Row],[Month2]]="Feb",Table1[[#This Row],[Month2]]="Mar"),"Q3", "Q4")))</f>
        <v>Q3</v>
      </c>
      <c r="M288" t="str">
        <f>TEXT(Table1[[#This Row],[Date]],"mmm")</f>
        <v>Mar</v>
      </c>
      <c r="N288" t="str">
        <f>IF(MONTH(Table1[[#This Row],[Date]])&gt;6, YEAR(Table1[[#This Row],[Date]])&amp;"-"&amp;YEAR(Table1[[#This Row],[Date]])+1,YEAR(Table1[[#This Row],[Date]])-1&amp;"-"&amp;YEAR(Table1[[#This Row],[Date]]))</f>
        <v>2014-2015</v>
      </c>
      <c r="O288">
        <f>WEEKNUM(Table1[[#This Row],[Date]],2)</f>
        <v>11</v>
      </c>
      <c r="P288">
        <f>HOUR(Table1[[#This Row],[Start]])</f>
        <v>9</v>
      </c>
      <c r="Q2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88" t="str">
        <f>TEXT(Table1[[#This Row],[Date]],"ddd")</f>
        <v>Wed</v>
      </c>
    </row>
    <row r="289" spans="1:18" x14ac:dyDescent="0.55000000000000004">
      <c r="A289" s="2" t="s">
        <v>32</v>
      </c>
      <c r="B289" s="2" t="str">
        <f t="shared" si="24"/>
        <v>Client 8</v>
      </c>
      <c r="C289" s="12">
        <v>42074</v>
      </c>
      <c r="D289" s="2" t="s">
        <v>203</v>
      </c>
      <c r="E289" s="2" t="s">
        <v>188</v>
      </c>
      <c r="F289" s="28">
        <f>Table1[[#This Row],[End]]-Table1[[#This Row],[Start]]</f>
        <v>4.0972222222222299E-2</v>
      </c>
      <c r="G289" s="25" t="str">
        <f t="shared" ca="1" si="25"/>
        <v>Lab</v>
      </c>
      <c r="H289" s="2" t="str">
        <f t="shared" ca="1" si="26"/>
        <v>G</v>
      </c>
      <c r="I289" s="2" t="str">
        <f t="shared" ca="1" si="27"/>
        <v>Accident</v>
      </c>
      <c r="J289" s="2" t="str">
        <f t="shared" ca="1" si="28"/>
        <v>Wrong placement</v>
      </c>
      <c r="K289" s="25" t="str">
        <f t="shared" ca="1" si="29"/>
        <v>Finance</v>
      </c>
      <c r="L289" t="str">
        <f>IF(OR(Table1[[#This Row],[Month2]]="Jul",Table1[[#This Row],[Month2]]="Aug",Table1[[#This Row],[Month2]]="Sep"),"Q1", IF(OR(Table1[[#This Row],[Month2]]="Oct",Table1[[#This Row],[Month2]]="Nov",Table1[[#This Row],[Month2]]="Dec"),"Q2",IF(OR(Table1[[#This Row],[Month2]]="Jan",Table1[[#This Row],[Month2]]="Feb",Table1[[#This Row],[Month2]]="Mar"),"Q3", "Q4")))</f>
        <v>Q3</v>
      </c>
      <c r="M289" t="str">
        <f>TEXT(Table1[[#This Row],[Date]],"mmm")</f>
        <v>Mar</v>
      </c>
      <c r="N289" t="str">
        <f>IF(MONTH(Table1[[#This Row],[Date]])&gt;6, YEAR(Table1[[#This Row],[Date]])&amp;"-"&amp;YEAR(Table1[[#This Row],[Date]])+1,YEAR(Table1[[#This Row],[Date]])-1&amp;"-"&amp;YEAR(Table1[[#This Row],[Date]]))</f>
        <v>2014-2015</v>
      </c>
      <c r="O289">
        <f>WEEKNUM(Table1[[#This Row],[Date]],2)</f>
        <v>11</v>
      </c>
      <c r="P289">
        <f>HOUR(Table1[[#This Row],[Start]])</f>
        <v>18</v>
      </c>
      <c r="Q2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89" t="str">
        <f>TEXT(Table1[[#This Row],[Date]],"ddd")</f>
        <v>Wed</v>
      </c>
    </row>
    <row r="290" spans="1:18" x14ac:dyDescent="0.55000000000000004">
      <c r="A290" s="2" t="s">
        <v>49</v>
      </c>
      <c r="B290" s="2" t="str">
        <f t="shared" si="24"/>
        <v>Client 9</v>
      </c>
      <c r="C290" s="12">
        <v>42075</v>
      </c>
      <c r="D290" s="2" t="s">
        <v>408</v>
      </c>
      <c r="E290" s="2" t="s">
        <v>549</v>
      </c>
      <c r="F290" s="28">
        <f>Table1[[#This Row],[End]]-Table1[[#This Row],[Start]]</f>
        <v>1.1805555555555625E-2</v>
      </c>
      <c r="G290" s="25" t="str">
        <f t="shared" ca="1" si="25"/>
        <v>Room B</v>
      </c>
      <c r="H290" s="2" t="str">
        <f t="shared" ca="1" si="26"/>
        <v>A</v>
      </c>
      <c r="I290" s="2" t="str">
        <f t="shared" ca="1" si="27"/>
        <v>Accident</v>
      </c>
      <c r="J290" s="2" t="str">
        <f t="shared" ca="1" si="28"/>
        <v>Wrong placement</v>
      </c>
      <c r="K290" s="25" t="str">
        <f t="shared" ca="1" si="29"/>
        <v>Finance</v>
      </c>
      <c r="L290" t="str">
        <f>IF(OR(Table1[[#This Row],[Month2]]="Jul",Table1[[#This Row],[Month2]]="Aug",Table1[[#This Row],[Month2]]="Sep"),"Q1", IF(OR(Table1[[#This Row],[Month2]]="Oct",Table1[[#This Row],[Month2]]="Nov",Table1[[#This Row],[Month2]]="Dec"),"Q2",IF(OR(Table1[[#This Row],[Month2]]="Jan",Table1[[#This Row],[Month2]]="Feb",Table1[[#This Row],[Month2]]="Mar"),"Q3", "Q4")))</f>
        <v>Q3</v>
      </c>
      <c r="M290" t="str">
        <f>TEXT(Table1[[#This Row],[Date]],"mmm")</f>
        <v>Mar</v>
      </c>
      <c r="N290" t="str">
        <f>IF(MONTH(Table1[[#This Row],[Date]])&gt;6, YEAR(Table1[[#This Row],[Date]])&amp;"-"&amp;YEAR(Table1[[#This Row],[Date]])+1,YEAR(Table1[[#This Row],[Date]])-1&amp;"-"&amp;YEAR(Table1[[#This Row],[Date]]))</f>
        <v>2014-2015</v>
      </c>
      <c r="O290">
        <f>WEEKNUM(Table1[[#This Row],[Date]],2)</f>
        <v>11</v>
      </c>
      <c r="P290">
        <f>HOUR(Table1[[#This Row],[Start]])</f>
        <v>12</v>
      </c>
      <c r="Q2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90" t="str">
        <f>TEXT(Table1[[#This Row],[Date]],"ddd")</f>
        <v>Thu</v>
      </c>
    </row>
    <row r="291" spans="1:18" x14ac:dyDescent="0.55000000000000004">
      <c r="A291" s="2" t="s">
        <v>57</v>
      </c>
      <c r="B291" s="2" t="str">
        <f t="shared" si="24"/>
        <v>Client 10</v>
      </c>
      <c r="C291" s="12">
        <v>42082</v>
      </c>
      <c r="D291" s="2" t="s">
        <v>218</v>
      </c>
      <c r="E291" s="2" t="s">
        <v>330</v>
      </c>
      <c r="F291" s="28">
        <f>Table1[[#This Row],[End]]-Table1[[#This Row],[Start]]</f>
        <v>2.4999999999999967E-2</v>
      </c>
      <c r="G291" s="25" t="str">
        <f t="shared" ca="1" si="25"/>
        <v>Room B</v>
      </c>
      <c r="H291" s="2" t="str">
        <f t="shared" ca="1" si="26"/>
        <v>G</v>
      </c>
      <c r="I291" s="2" t="str">
        <f t="shared" ca="1" si="27"/>
        <v>Grievance</v>
      </c>
      <c r="J291" s="2" t="str">
        <f t="shared" ca="1" si="28"/>
        <v>Wrong placement</v>
      </c>
      <c r="K291" s="25" t="str">
        <f t="shared" ca="1" si="29"/>
        <v>Admin</v>
      </c>
      <c r="L291" t="str">
        <f>IF(OR(Table1[[#This Row],[Month2]]="Jul",Table1[[#This Row],[Month2]]="Aug",Table1[[#This Row],[Month2]]="Sep"),"Q1", IF(OR(Table1[[#This Row],[Month2]]="Oct",Table1[[#This Row],[Month2]]="Nov",Table1[[#This Row],[Month2]]="Dec"),"Q2",IF(OR(Table1[[#This Row],[Month2]]="Jan",Table1[[#This Row],[Month2]]="Feb",Table1[[#This Row],[Month2]]="Mar"),"Q3", "Q4")))</f>
        <v>Q3</v>
      </c>
      <c r="M291" t="str">
        <f>TEXT(Table1[[#This Row],[Date]],"mmm")</f>
        <v>Mar</v>
      </c>
      <c r="N291" t="str">
        <f>IF(MONTH(Table1[[#This Row],[Date]])&gt;6, YEAR(Table1[[#This Row],[Date]])&amp;"-"&amp;YEAR(Table1[[#This Row],[Date]])+1,YEAR(Table1[[#This Row],[Date]])-1&amp;"-"&amp;YEAR(Table1[[#This Row],[Date]]))</f>
        <v>2014-2015</v>
      </c>
      <c r="O291">
        <f>WEEKNUM(Table1[[#This Row],[Date]],2)</f>
        <v>12</v>
      </c>
      <c r="P291">
        <f>HOUR(Table1[[#This Row],[Start]])</f>
        <v>9</v>
      </c>
      <c r="Q2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291" t="str">
        <f>TEXT(Table1[[#This Row],[Date]],"ddd")</f>
        <v>Thu</v>
      </c>
    </row>
    <row r="292" spans="1:18" x14ac:dyDescent="0.55000000000000004">
      <c r="A292" s="2" t="s">
        <v>53</v>
      </c>
      <c r="B292" s="2" t="str">
        <f t="shared" si="24"/>
        <v>Client 1</v>
      </c>
      <c r="C292" s="12">
        <v>42083</v>
      </c>
      <c r="D292" s="2" t="s">
        <v>409</v>
      </c>
      <c r="E292" s="2" t="s">
        <v>683</v>
      </c>
      <c r="F292" s="28">
        <f>Table1[[#This Row],[End]]-Table1[[#This Row],[Start]]</f>
        <v>4.1666666666666519E-3</v>
      </c>
      <c r="G292" s="25" t="str">
        <f t="shared" ca="1" si="25"/>
        <v>Room A</v>
      </c>
      <c r="H292" s="2" t="str">
        <f t="shared" ca="1" si="26"/>
        <v>F</v>
      </c>
      <c r="I292" s="2" t="str">
        <f t="shared" ca="1" si="27"/>
        <v>Mistake</v>
      </c>
      <c r="J292" s="2" t="str">
        <f t="shared" ca="1" si="28"/>
        <v>Mechanical failure</v>
      </c>
      <c r="K292" s="25" t="str">
        <f t="shared" ca="1" si="29"/>
        <v>Finance</v>
      </c>
      <c r="L292" t="str">
        <f>IF(OR(Table1[[#This Row],[Month2]]="Jul",Table1[[#This Row],[Month2]]="Aug",Table1[[#This Row],[Month2]]="Sep"),"Q1", IF(OR(Table1[[#This Row],[Month2]]="Oct",Table1[[#This Row],[Month2]]="Nov",Table1[[#This Row],[Month2]]="Dec"),"Q2",IF(OR(Table1[[#This Row],[Month2]]="Jan",Table1[[#This Row],[Month2]]="Feb",Table1[[#This Row],[Month2]]="Mar"),"Q3", "Q4")))</f>
        <v>Q3</v>
      </c>
      <c r="M292" t="str">
        <f>TEXT(Table1[[#This Row],[Date]],"mmm")</f>
        <v>Mar</v>
      </c>
      <c r="N292" t="str">
        <f>IF(MONTH(Table1[[#This Row],[Date]])&gt;6, YEAR(Table1[[#This Row],[Date]])&amp;"-"&amp;YEAR(Table1[[#This Row],[Date]])+1,YEAR(Table1[[#This Row],[Date]])-1&amp;"-"&amp;YEAR(Table1[[#This Row],[Date]]))</f>
        <v>2014-2015</v>
      </c>
      <c r="O292">
        <f>WEEKNUM(Table1[[#This Row],[Date]],2)</f>
        <v>12</v>
      </c>
      <c r="P292">
        <f>HOUR(Table1[[#This Row],[Start]])</f>
        <v>10</v>
      </c>
      <c r="Q2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292" t="str">
        <f>TEXT(Table1[[#This Row],[Date]],"ddd")</f>
        <v>Fri</v>
      </c>
    </row>
    <row r="293" spans="1:18" x14ac:dyDescent="0.55000000000000004">
      <c r="A293" s="2" t="s">
        <v>58</v>
      </c>
      <c r="B293" s="2" t="str">
        <f t="shared" si="24"/>
        <v>Client 2</v>
      </c>
      <c r="C293" s="12">
        <v>42083</v>
      </c>
      <c r="D293" s="2" t="s">
        <v>217</v>
      </c>
      <c r="E293" s="2" t="s">
        <v>750</v>
      </c>
      <c r="F293" s="28">
        <f>Table1[[#This Row],[End]]-Table1[[#This Row],[Start]]</f>
        <v>2.9166666666666674E-2</v>
      </c>
      <c r="G293" s="25" t="str">
        <f t="shared" ca="1" si="25"/>
        <v>Room B</v>
      </c>
      <c r="H293" s="2" t="str">
        <f t="shared" ca="1" si="26"/>
        <v>F</v>
      </c>
      <c r="I293" s="2" t="str">
        <f t="shared" ca="1" si="27"/>
        <v>Accident</v>
      </c>
      <c r="J293" s="2" t="str">
        <f t="shared" ca="1" si="28"/>
        <v>Misconduct</v>
      </c>
      <c r="K293" s="25" t="str">
        <f t="shared" ca="1" si="29"/>
        <v>Admin</v>
      </c>
      <c r="L293" t="str">
        <f>IF(OR(Table1[[#This Row],[Month2]]="Jul",Table1[[#This Row],[Month2]]="Aug",Table1[[#This Row],[Month2]]="Sep"),"Q1", IF(OR(Table1[[#This Row],[Month2]]="Oct",Table1[[#This Row],[Month2]]="Nov",Table1[[#This Row],[Month2]]="Dec"),"Q2",IF(OR(Table1[[#This Row],[Month2]]="Jan",Table1[[#This Row],[Month2]]="Feb",Table1[[#This Row],[Month2]]="Mar"),"Q3", "Q4")))</f>
        <v>Q3</v>
      </c>
      <c r="M293" t="str">
        <f>TEXT(Table1[[#This Row],[Date]],"mmm")</f>
        <v>Mar</v>
      </c>
      <c r="N293" t="str">
        <f>IF(MONTH(Table1[[#This Row],[Date]])&gt;6, YEAR(Table1[[#This Row],[Date]])&amp;"-"&amp;YEAR(Table1[[#This Row],[Date]])+1,YEAR(Table1[[#This Row],[Date]])-1&amp;"-"&amp;YEAR(Table1[[#This Row],[Date]]))</f>
        <v>2014-2015</v>
      </c>
      <c r="O293">
        <f>WEEKNUM(Table1[[#This Row],[Date]],2)</f>
        <v>12</v>
      </c>
      <c r="P293">
        <f>HOUR(Table1[[#This Row],[Start]])</f>
        <v>15</v>
      </c>
      <c r="Q2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293" t="str">
        <f>TEXT(Table1[[#This Row],[Date]],"ddd")</f>
        <v>Fri</v>
      </c>
    </row>
    <row r="294" spans="1:18" x14ac:dyDescent="0.55000000000000004">
      <c r="A294" s="2" t="s">
        <v>32</v>
      </c>
      <c r="B294" s="2" t="str">
        <f t="shared" si="24"/>
        <v>Client 3</v>
      </c>
      <c r="C294" s="12">
        <v>42084</v>
      </c>
      <c r="D294" s="2" t="s">
        <v>410</v>
      </c>
      <c r="E294" s="2" t="s">
        <v>598</v>
      </c>
      <c r="F294" s="28">
        <f>Table1[[#This Row],[End]]-Table1[[#This Row],[Start]]</f>
        <v>2.9861111111111227E-2</v>
      </c>
      <c r="G294" s="25" t="str">
        <f t="shared" ca="1" si="25"/>
        <v>Office</v>
      </c>
      <c r="H294" s="2" t="str">
        <f t="shared" ca="1" si="26"/>
        <v>A</v>
      </c>
      <c r="I294" s="2" t="str">
        <f t="shared" ca="1" si="27"/>
        <v>Accident</v>
      </c>
      <c r="J294" s="2" t="str">
        <f t="shared" ca="1" si="28"/>
        <v>Entry error</v>
      </c>
      <c r="K294" s="25" t="str">
        <f t="shared" ca="1" si="29"/>
        <v>Finance</v>
      </c>
      <c r="L294" t="str">
        <f>IF(OR(Table1[[#This Row],[Month2]]="Jul",Table1[[#This Row],[Month2]]="Aug",Table1[[#This Row],[Month2]]="Sep"),"Q1", IF(OR(Table1[[#This Row],[Month2]]="Oct",Table1[[#This Row],[Month2]]="Nov",Table1[[#This Row],[Month2]]="Dec"),"Q2",IF(OR(Table1[[#This Row],[Month2]]="Jan",Table1[[#This Row],[Month2]]="Feb",Table1[[#This Row],[Month2]]="Mar"),"Q3", "Q4")))</f>
        <v>Q3</v>
      </c>
      <c r="M294" t="str">
        <f>TEXT(Table1[[#This Row],[Date]],"mmm")</f>
        <v>Mar</v>
      </c>
      <c r="N294" t="str">
        <f>IF(MONTH(Table1[[#This Row],[Date]])&gt;6, YEAR(Table1[[#This Row],[Date]])&amp;"-"&amp;YEAR(Table1[[#This Row],[Date]])+1,YEAR(Table1[[#This Row],[Date]])-1&amp;"-"&amp;YEAR(Table1[[#This Row],[Date]]))</f>
        <v>2014-2015</v>
      </c>
      <c r="O294">
        <f>WEEKNUM(Table1[[#This Row],[Date]],2)</f>
        <v>12</v>
      </c>
      <c r="P294">
        <f>HOUR(Table1[[#This Row],[Start]])</f>
        <v>19</v>
      </c>
      <c r="Q2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94" t="str">
        <f>TEXT(Table1[[#This Row],[Date]],"ddd")</f>
        <v>Sat</v>
      </c>
    </row>
    <row r="295" spans="1:18" x14ac:dyDescent="0.55000000000000004">
      <c r="A295" s="2" t="s">
        <v>57</v>
      </c>
      <c r="B295" s="2" t="str">
        <f t="shared" si="24"/>
        <v>Client 4</v>
      </c>
      <c r="C295" s="12">
        <v>42084</v>
      </c>
      <c r="D295" s="2" t="s">
        <v>411</v>
      </c>
      <c r="E295" s="2" t="s">
        <v>1012</v>
      </c>
      <c r="F295" s="28">
        <f>Table1[[#This Row],[End]]-Table1[[#This Row],[Start]]</f>
        <v>1.8055555555555491E-2</v>
      </c>
      <c r="G295" s="25" t="str">
        <f t="shared" ca="1" si="25"/>
        <v>Lab</v>
      </c>
      <c r="H295" s="2" t="str">
        <f t="shared" ca="1" si="26"/>
        <v>G</v>
      </c>
      <c r="I295" s="2" t="str">
        <f t="shared" ca="1" si="27"/>
        <v>Mistake</v>
      </c>
      <c r="J295" s="2" t="str">
        <f t="shared" ca="1" si="28"/>
        <v>Paperwork deficiency</v>
      </c>
      <c r="K295" s="25" t="str">
        <f t="shared" ca="1" si="29"/>
        <v>Finance</v>
      </c>
      <c r="L295" t="str">
        <f>IF(OR(Table1[[#This Row],[Month2]]="Jul",Table1[[#This Row],[Month2]]="Aug",Table1[[#This Row],[Month2]]="Sep"),"Q1", IF(OR(Table1[[#This Row],[Month2]]="Oct",Table1[[#This Row],[Month2]]="Nov",Table1[[#This Row],[Month2]]="Dec"),"Q2",IF(OR(Table1[[#This Row],[Month2]]="Jan",Table1[[#This Row],[Month2]]="Feb",Table1[[#This Row],[Month2]]="Mar"),"Q3", "Q4")))</f>
        <v>Q3</v>
      </c>
      <c r="M295" t="str">
        <f>TEXT(Table1[[#This Row],[Date]],"mmm")</f>
        <v>Mar</v>
      </c>
      <c r="N295" t="str">
        <f>IF(MONTH(Table1[[#This Row],[Date]])&gt;6, YEAR(Table1[[#This Row],[Date]])&amp;"-"&amp;YEAR(Table1[[#This Row],[Date]])+1,YEAR(Table1[[#This Row],[Date]])-1&amp;"-"&amp;YEAR(Table1[[#This Row],[Date]]))</f>
        <v>2014-2015</v>
      </c>
      <c r="O295">
        <f>WEEKNUM(Table1[[#This Row],[Date]],2)</f>
        <v>12</v>
      </c>
      <c r="P295">
        <f>HOUR(Table1[[#This Row],[Start]])</f>
        <v>12</v>
      </c>
      <c r="Q2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295" t="str">
        <f>TEXT(Table1[[#This Row],[Date]],"ddd")</f>
        <v>Sat</v>
      </c>
    </row>
    <row r="296" spans="1:18" x14ac:dyDescent="0.55000000000000004">
      <c r="A296" s="2" t="s">
        <v>57</v>
      </c>
      <c r="B296" s="2" t="str">
        <f t="shared" si="24"/>
        <v>Client 5</v>
      </c>
      <c r="C296" s="12">
        <v>42085</v>
      </c>
      <c r="D296" s="2" t="s">
        <v>412</v>
      </c>
      <c r="E296" s="2" t="s">
        <v>550</v>
      </c>
      <c r="F296" s="28">
        <f>Table1[[#This Row],[End]]-Table1[[#This Row],[Start]]</f>
        <v>3.6805555555555536E-2</v>
      </c>
      <c r="G296" s="25" t="str">
        <f t="shared" ca="1" si="25"/>
        <v>Office</v>
      </c>
      <c r="H296" s="2" t="str">
        <f t="shared" ca="1" si="26"/>
        <v>E</v>
      </c>
      <c r="I296" s="2" t="str">
        <f t="shared" ca="1" si="27"/>
        <v>Grievance</v>
      </c>
      <c r="J296" s="2" t="str">
        <f t="shared" ca="1" si="28"/>
        <v>Mechanical failure</v>
      </c>
      <c r="K296" s="25" t="str">
        <f t="shared" ca="1" si="29"/>
        <v>IT</v>
      </c>
      <c r="L296" t="str">
        <f>IF(OR(Table1[[#This Row],[Month2]]="Jul",Table1[[#This Row],[Month2]]="Aug",Table1[[#This Row],[Month2]]="Sep"),"Q1", IF(OR(Table1[[#This Row],[Month2]]="Oct",Table1[[#This Row],[Month2]]="Nov",Table1[[#This Row],[Month2]]="Dec"),"Q2",IF(OR(Table1[[#This Row],[Month2]]="Jan",Table1[[#This Row],[Month2]]="Feb",Table1[[#This Row],[Month2]]="Mar"),"Q3", "Q4")))</f>
        <v>Q3</v>
      </c>
      <c r="M296" t="str">
        <f>TEXT(Table1[[#This Row],[Date]],"mmm")</f>
        <v>Mar</v>
      </c>
      <c r="N296" t="str">
        <f>IF(MONTH(Table1[[#This Row],[Date]])&gt;6, YEAR(Table1[[#This Row],[Date]])&amp;"-"&amp;YEAR(Table1[[#This Row],[Date]])+1,YEAR(Table1[[#This Row],[Date]])-1&amp;"-"&amp;YEAR(Table1[[#This Row],[Date]]))</f>
        <v>2014-2015</v>
      </c>
      <c r="O296">
        <f>WEEKNUM(Table1[[#This Row],[Date]],2)</f>
        <v>12</v>
      </c>
      <c r="P296">
        <f>HOUR(Table1[[#This Row],[Start]])</f>
        <v>18</v>
      </c>
      <c r="Q2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296" t="str">
        <f>TEXT(Table1[[#This Row],[Date]],"ddd")</f>
        <v>Sun</v>
      </c>
    </row>
    <row r="297" spans="1:18" x14ac:dyDescent="0.55000000000000004">
      <c r="A297" s="2" t="s">
        <v>49</v>
      </c>
      <c r="B297" s="2" t="str">
        <f t="shared" si="24"/>
        <v>Client 6</v>
      </c>
      <c r="C297" s="12">
        <v>42086</v>
      </c>
      <c r="D297" s="2" t="s">
        <v>413</v>
      </c>
      <c r="E297" s="2" t="s">
        <v>249</v>
      </c>
      <c r="F297" s="28">
        <f>Table1[[#This Row],[End]]-Table1[[#This Row],[Start]]</f>
        <v>9.7222222222222987E-3</v>
      </c>
      <c r="G297" s="25" t="str">
        <f t="shared" ca="1" si="25"/>
        <v>Office</v>
      </c>
      <c r="H297" s="2" t="str">
        <f t="shared" ca="1" si="26"/>
        <v>G</v>
      </c>
      <c r="I297" s="2" t="str">
        <f t="shared" ca="1" si="27"/>
        <v>Accident</v>
      </c>
      <c r="J297" s="2" t="str">
        <f t="shared" ca="1" si="28"/>
        <v>Tone of voice</v>
      </c>
      <c r="K297" s="25" t="str">
        <f t="shared" ca="1" si="29"/>
        <v>Floor</v>
      </c>
      <c r="L297" t="str">
        <f>IF(OR(Table1[[#This Row],[Month2]]="Jul",Table1[[#This Row],[Month2]]="Aug",Table1[[#This Row],[Month2]]="Sep"),"Q1", IF(OR(Table1[[#This Row],[Month2]]="Oct",Table1[[#This Row],[Month2]]="Nov",Table1[[#This Row],[Month2]]="Dec"),"Q2",IF(OR(Table1[[#This Row],[Month2]]="Jan",Table1[[#This Row],[Month2]]="Feb",Table1[[#This Row],[Month2]]="Mar"),"Q3", "Q4")))</f>
        <v>Q3</v>
      </c>
      <c r="M297" t="str">
        <f>TEXT(Table1[[#This Row],[Date]],"mmm")</f>
        <v>Mar</v>
      </c>
      <c r="N297" t="str">
        <f>IF(MONTH(Table1[[#This Row],[Date]])&gt;6, YEAR(Table1[[#This Row],[Date]])&amp;"-"&amp;YEAR(Table1[[#This Row],[Date]])+1,YEAR(Table1[[#This Row],[Date]])-1&amp;"-"&amp;YEAR(Table1[[#This Row],[Date]]))</f>
        <v>2014-2015</v>
      </c>
      <c r="O297">
        <f>WEEKNUM(Table1[[#This Row],[Date]],2)</f>
        <v>13</v>
      </c>
      <c r="P297">
        <f>HOUR(Table1[[#This Row],[Start]])</f>
        <v>19</v>
      </c>
      <c r="Q2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297" t="str">
        <f>TEXT(Table1[[#This Row],[Date]],"ddd")</f>
        <v>Mon</v>
      </c>
    </row>
    <row r="298" spans="1:18" x14ac:dyDescent="0.55000000000000004">
      <c r="A298" s="2" t="s">
        <v>32</v>
      </c>
      <c r="B298" s="2" t="str">
        <f t="shared" si="24"/>
        <v>Client 7</v>
      </c>
      <c r="C298" s="12">
        <v>42087</v>
      </c>
      <c r="D298" s="2" t="s">
        <v>414</v>
      </c>
      <c r="E298" s="2" t="s">
        <v>529</v>
      </c>
      <c r="F298" s="28">
        <f>Table1[[#This Row],[End]]-Table1[[#This Row],[Start]]</f>
        <v>1.5972222222222165E-2</v>
      </c>
      <c r="G298" s="25" t="str">
        <f t="shared" ca="1" si="25"/>
        <v>Office</v>
      </c>
      <c r="H298" s="2" t="str">
        <f t="shared" ca="1" si="26"/>
        <v>G</v>
      </c>
      <c r="I298" s="2" t="str">
        <f t="shared" ca="1" si="27"/>
        <v>Grievance</v>
      </c>
      <c r="J298" s="2" t="str">
        <f t="shared" ca="1" si="28"/>
        <v>Entry error</v>
      </c>
      <c r="K298" s="25" t="str">
        <f t="shared" ca="1" si="29"/>
        <v>Finance</v>
      </c>
      <c r="L298" t="str">
        <f>IF(OR(Table1[[#This Row],[Month2]]="Jul",Table1[[#This Row],[Month2]]="Aug",Table1[[#This Row],[Month2]]="Sep"),"Q1", IF(OR(Table1[[#This Row],[Month2]]="Oct",Table1[[#This Row],[Month2]]="Nov",Table1[[#This Row],[Month2]]="Dec"),"Q2",IF(OR(Table1[[#This Row],[Month2]]="Jan",Table1[[#This Row],[Month2]]="Feb",Table1[[#This Row],[Month2]]="Mar"),"Q3", "Q4")))</f>
        <v>Q3</v>
      </c>
      <c r="M298" t="str">
        <f>TEXT(Table1[[#This Row],[Date]],"mmm")</f>
        <v>Mar</v>
      </c>
      <c r="N298" t="str">
        <f>IF(MONTH(Table1[[#This Row],[Date]])&gt;6, YEAR(Table1[[#This Row],[Date]])&amp;"-"&amp;YEAR(Table1[[#This Row],[Date]])+1,YEAR(Table1[[#This Row],[Date]])-1&amp;"-"&amp;YEAR(Table1[[#This Row],[Date]]))</f>
        <v>2014-2015</v>
      </c>
      <c r="O298">
        <f>WEEKNUM(Table1[[#This Row],[Date]],2)</f>
        <v>13</v>
      </c>
      <c r="P298">
        <f>HOUR(Table1[[#This Row],[Start]])</f>
        <v>14</v>
      </c>
      <c r="Q2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298" t="str">
        <f>TEXT(Table1[[#This Row],[Date]],"ddd")</f>
        <v>Tue</v>
      </c>
    </row>
    <row r="299" spans="1:18" x14ac:dyDescent="0.55000000000000004">
      <c r="A299" s="2" t="s">
        <v>50</v>
      </c>
      <c r="B299" s="2" t="str">
        <f t="shared" si="24"/>
        <v>Client 8</v>
      </c>
      <c r="C299" s="12">
        <v>42088</v>
      </c>
      <c r="D299" s="2" t="s">
        <v>321</v>
      </c>
      <c r="E299" s="2" t="s">
        <v>535</v>
      </c>
      <c r="F299" s="28">
        <f>Table1[[#This Row],[End]]-Table1[[#This Row],[Start]]</f>
        <v>3.4722222222221544E-3</v>
      </c>
      <c r="G299" s="25" t="str">
        <f t="shared" ca="1" si="25"/>
        <v>Warehouse</v>
      </c>
      <c r="H299" s="2" t="str">
        <f t="shared" ca="1" si="26"/>
        <v>G</v>
      </c>
      <c r="I299" s="2" t="str">
        <f t="shared" ca="1" si="27"/>
        <v>Mistake</v>
      </c>
      <c r="J299" s="2" t="str">
        <f t="shared" ca="1" si="28"/>
        <v>Mechanical failure</v>
      </c>
      <c r="K299" s="25" t="str">
        <f t="shared" ca="1" si="29"/>
        <v>Admin</v>
      </c>
      <c r="L299" t="str">
        <f>IF(OR(Table1[[#This Row],[Month2]]="Jul",Table1[[#This Row],[Month2]]="Aug",Table1[[#This Row],[Month2]]="Sep"),"Q1", IF(OR(Table1[[#This Row],[Month2]]="Oct",Table1[[#This Row],[Month2]]="Nov",Table1[[#This Row],[Month2]]="Dec"),"Q2",IF(OR(Table1[[#This Row],[Month2]]="Jan",Table1[[#This Row],[Month2]]="Feb",Table1[[#This Row],[Month2]]="Mar"),"Q3", "Q4")))</f>
        <v>Q3</v>
      </c>
      <c r="M299" t="str">
        <f>TEXT(Table1[[#This Row],[Date]],"mmm")</f>
        <v>Mar</v>
      </c>
      <c r="N299" t="str">
        <f>IF(MONTH(Table1[[#This Row],[Date]])&gt;6, YEAR(Table1[[#This Row],[Date]])&amp;"-"&amp;YEAR(Table1[[#This Row],[Date]])+1,YEAR(Table1[[#This Row],[Date]])-1&amp;"-"&amp;YEAR(Table1[[#This Row],[Date]]))</f>
        <v>2014-2015</v>
      </c>
      <c r="O299">
        <f>WEEKNUM(Table1[[#This Row],[Date]],2)</f>
        <v>13</v>
      </c>
      <c r="P299">
        <f>HOUR(Table1[[#This Row],[Start]])</f>
        <v>10</v>
      </c>
      <c r="Q2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299" t="str">
        <f>TEXT(Table1[[#This Row],[Date]],"ddd")</f>
        <v>Wed</v>
      </c>
    </row>
    <row r="300" spans="1:18" x14ac:dyDescent="0.55000000000000004">
      <c r="A300" s="2" t="s">
        <v>45</v>
      </c>
      <c r="B300" s="2" t="str">
        <f t="shared" si="24"/>
        <v>Client 9</v>
      </c>
      <c r="C300" s="12">
        <v>42089</v>
      </c>
      <c r="D300" s="2" t="s">
        <v>214</v>
      </c>
      <c r="E300" s="2" t="s">
        <v>715</v>
      </c>
      <c r="F300" s="28">
        <f>Table1[[#This Row],[End]]-Table1[[#This Row],[Start]]</f>
        <v>2.7777777777777901E-2</v>
      </c>
      <c r="G300" s="25" t="str">
        <f t="shared" ca="1" si="25"/>
        <v>Lab</v>
      </c>
      <c r="H300" s="2" t="str">
        <f t="shared" ca="1" si="26"/>
        <v>E</v>
      </c>
      <c r="I300" s="2" t="str">
        <f t="shared" ca="1" si="27"/>
        <v>Grievance</v>
      </c>
      <c r="J300" s="2" t="str">
        <f t="shared" ca="1" si="28"/>
        <v>Wrong placement</v>
      </c>
      <c r="K300" s="25" t="str">
        <f t="shared" ca="1" si="29"/>
        <v>Admin</v>
      </c>
      <c r="L300" t="str">
        <f>IF(OR(Table1[[#This Row],[Month2]]="Jul",Table1[[#This Row],[Month2]]="Aug",Table1[[#This Row],[Month2]]="Sep"),"Q1", IF(OR(Table1[[#This Row],[Month2]]="Oct",Table1[[#This Row],[Month2]]="Nov",Table1[[#This Row],[Month2]]="Dec"),"Q2",IF(OR(Table1[[#This Row],[Month2]]="Jan",Table1[[#This Row],[Month2]]="Feb",Table1[[#This Row],[Month2]]="Mar"),"Q3", "Q4")))</f>
        <v>Q3</v>
      </c>
      <c r="M300" t="str">
        <f>TEXT(Table1[[#This Row],[Date]],"mmm")</f>
        <v>Mar</v>
      </c>
      <c r="N300" t="str">
        <f>IF(MONTH(Table1[[#This Row],[Date]])&gt;6, YEAR(Table1[[#This Row],[Date]])&amp;"-"&amp;YEAR(Table1[[#This Row],[Date]])+1,YEAR(Table1[[#This Row],[Date]])-1&amp;"-"&amp;YEAR(Table1[[#This Row],[Date]]))</f>
        <v>2014-2015</v>
      </c>
      <c r="O300">
        <f>WEEKNUM(Table1[[#This Row],[Date]],2)</f>
        <v>13</v>
      </c>
      <c r="P300">
        <f>HOUR(Table1[[#This Row],[Start]])</f>
        <v>17</v>
      </c>
      <c r="Q3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00" t="str">
        <f>TEXT(Table1[[#This Row],[Date]],"ddd")</f>
        <v>Thu</v>
      </c>
    </row>
    <row r="301" spans="1:18" x14ac:dyDescent="0.55000000000000004">
      <c r="A301" s="2" t="s">
        <v>53</v>
      </c>
      <c r="B301" s="2" t="str">
        <f t="shared" si="24"/>
        <v>Client 10</v>
      </c>
      <c r="C301" s="12">
        <v>42093</v>
      </c>
      <c r="D301" s="2" t="s">
        <v>415</v>
      </c>
      <c r="E301" s="2" t="s">
        <v>724</v>
      </c>
      <c r="F301" s="28">
        <f>Table1[[#This Row],[End]]-Table1[[#This Row],[Start]]</f>
        <v>6.9444444444444198E-3</v>
      </c>
      <c r="G301" s="25" t="str">
        <f t="shared" ca="1" si="25"/>
        <v>Office</v>
      </c>
      <c r="H301" s="2" t="str">
        <f t="shared" ca="1" si="26"/>
        <v>G</v>
      </c>
      <c r="I301" s="2" t="str">
        <f t="shared" ca="1" si="27"/>
        <v>Interaction</v>
      </c>
      <c r="J301" s="2" t="str">
        <f t="shared" ca="1" si="28"/>
        <v>Tone of voice</v>
      </c>
      <c r="K301" s="25" t="str">
        <f t="shared" ca="1" si="29"/>
        <v>Shipping</v>
      </c>
      <c r="L301" t="str">
        <f>IF(OR(Table1[[#This Row],[Month2]]="Jul",Table1[[#This Row],[Month2]]="Aug",Table1[[#This Row],[Month2]]="Sep"),"Q1", IF(OR(Table1[[#This Row],[Month2]]="Oct",Table1[[#This Row],[Month2]]="Nov",Table1[[#This Row],[Month2]]="Dec"),"Q2",IF(OR(Table1[[#This Row],[Month2]]="Jan",Table1[[#This Row],[Month2]]="Feb",Table1[[#This Row],[Month2]]="Mar"),"Q3", "Q4")))</f>
        <v>Q3</v>
      </c>
      <c r="M301" t="str">
        <f>TEXT(Table1[[#This Row],[Date]],"mmm")</f>
        <v>Mar</v>
      </c>
      <c r="N301" t="str">
        <f>IF(MONTH(Table1[[#This Row],[Date]])&gt;6, YEAR(Table1[[#This Row],[Date]])&amp;"-"&amp;YEAR(Table1[[#This Row],[Date]])+1,YEAR(Table1[[#This Row],[Date]])-1&amp;"-"&amp;YEAR(Table1[[#This Row],[Date]]))</f>
        <v>2014-2015</v>
      </c>
      <c r="O301">
        <f>WEEKNUM(Table1[[#This Row],[Date]],2)</f>
        <v>14</v>
      </c>
      <c r="P301">
        <f>HOUR(Table1[[#This Row],[Start]])</f>
        <v>12</v>
      </c>
      <c r="Q3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01" t="str">
        <f>TEXT(Table1[[#This Row],[Date]],"ddd")</f>
        <v>Mon</v>
      </c>
    </row>
    <row r="302" spans="1:18" x14ac:dyDescent="0.55000000000000004">
      <c r="A302" s="2" t="s">
        <v>53</v>
      </c>
      <c r="B302" s="2" t="str">
        <f t="shared" si="24"/>
        <v>Client 1</v>
      </c>
      <c r="C302" s="12">
        <v>42093</v>
      </c>
      <c r="D302" s="2" t="s">
        <v>416</v>
      </c>
      <c r="E302" s="2" t="s">
        <v>398</v>
      </c>
      <c r="F302" s="28">
        <f>Table1[[#This Row],[End]]-Table1[[#This Row],[Start]]</f>
        <v>1.3194444444444398E-2</v>
      </c>
      <c r="G302" s="25" t="str">
        <f t="shared" ca="1" si="25"/>
        <v>Warehouse</v>
      </c>
      <c r="H302" s="2" t="str">
        <f t="shared" ca="1" si="26"/>
        <v>E</v>
      </c>
      <c r="I302" s="2" t="str">
        <f t="shared" ca="1" si="27"/>
        <v>Mistake</v>
      </c>
      <c r="J302" s="2" t="str">
        <f t="shared" ca="1" si="28"/>
        <v>Mechanical failure</v>
      </c>
      <c r="K302" s="25" t="str">
        <f t="shared" ca="1" si="29"/>
        <v>Admin</v>
      </c>
      <c r="L302" t="str">
        <f>IF(OR(Table1[[#This Row],[Month2]]="Jul",Table1[[#This Row],[Month2]]="Aug",Table1[[#This Row],[Month2]]="Sep"),"Q1", IF(OR(Table1[[#This Row],[Month2]]="Oct",Table1[[#This Row],[Month2]]="Nov",Table1[[#This Row],[Month2]]="Dec"),"Q2",IF(OR(Table1[[#This Row],[Month2]]="Jan",Table1[[#This Row],[Month2]]="Feb",Table1[[#This Row],[Month2]]="Mar"),"Q3", "Q4")))</f>
        <v>Q3</v>
      </c>
      <c r="M302" t="str">
        <f>TEXT(Table1[[#This Row],[Date]],"mmm")</f>
        <v>Mar</v>
      </c>
      <c r="N302" t="str">
        <f>IF(MONTH(Table1[[#This Row],[Date]])&gt;6, YEAR(Table1[[#This Row],[Date]])&amp;"-"&amp;YEAR(Table1[[#This Row],[Date]])+1,YEAR(Table1[[#This Row],[Date]])-1&amp;"-"&amp;YEAR(Table1[[#This Row],[Date]]))</f>
        <v>2014-2015</v>
      </c>
      <c r="O302">
        <f>WEEKNUM(Table1[[#This Row],[Date]],2)</f>
        <v>14</v>
      </c>
      <c r="P302">
        <f>HOUR(Table1[[#This Row],[Start]])</f>
        <v>16</v>
      </c>
      <c r="Q3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02" t="str">
        <f>TEXT(Table1[[#This Row],[Date]],"ddd")</f>
        <v>Mon</v>
      </c>
    </row>
    <row r="303" spans="1:18" x14ac:dyDescent="0.55000000000000004">
      <c r="A303" s="2" t="s">
        <v>57</v>
      </c>
      <c r="B303" s="2" t="str">
        <f t="shared" si="24"/>
        <v>Client 2</v>
      </c>
      <c r="C303" s="12">
        <v>42093</v>
      </c>
      <c r="D303" s="2" t="s">
        <v>417</v>
      </c>
      <c r="E303" s="2" t="s">
        <v>606</v>
      </c>
      <c r="F303" s="28">
        <f>Table1[[#This Row],[End]]-Table1[[#This Row],[Start]]</f>
        <v>1.8750000000000044E-2</v>
      </c>
      <c r="G303" s="25" t="str">
        <f t="shared" ca="1" si="25"/>
        <v>Lab</v>
      </c>
      <c r="H303" s="2" t="str">
        <f t="shared" ca="1" si="26"/>
        <v>E</v>
      </c>
      <c r="I303" s="2" t="str">
        <f t="shared" ca="1" si="27"/>
        <v>Interaction</v>
      </c>
      <c r="J303" s="2" t="str">
        <f t="shared" ca="1" si="28"/>
        <v>Tone of voice</v>
      </c>
      <c r="K303" s="25" t="str">
        <f t="shared" ca="1" si="29"/>
        <v>IT</v>
      </c>
      <c r="L303" t="str">
        <f>IF(OR(Table1[[#This Row],[Month2]]="Jul",Table1[[#This Row],[Month2]]="Aug",Table1[[#This Row],[Month2]]="Sep"),"Q1", IF(OR(Table1[[#This Row],[Month2]]="Oct",Table1[[#This Row],[Month2]]="Nov",Table1[[#This Row],[Month2]]="Dec"),"Q2",IF(OR(Table1[[#This Row],[Month2]]="Jan",Table1[[#This Row],[Month2]]="Feb",Table1[[#This Row],[Month2]]="Mar"),"Q3", "Q4")))</f>
        <v>Q3</v>
      </c>
      <c r="M303" t="str">
        <f>TEXT(Table1[[#This Row],[Date]],"mmm")</f>
        <v>Mar</v>
      </c>
      <c r="N303" t="str">
        <f>IF(MONTH(Table1[[#This Row],[Date]])&gt;6, YEAR(Table1[[#This Row],[Date]])&amp;"-"&amp;YEAR(Table1[[#This Row],[Date]])+1,YEAR(Table1[[#This Row],[Date]])-1&amp;"-"&amp;YEAR(Table1[[#This Row],[Date]]))</f>
        <v>2014-2015</v>
      </c>
      <c r="O303">
        <f>WEEKNUM(Table1[[#This Row],[Date]],2)</f>
        <v>14</v>
      </c>
      <c r="P303">
        <f>HOUR(Table1[[#This Row],[Start]])</f>
        <v>13</v>
      </c>
      <c r="Q3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303" t="str">
        <f>TEXT(Table1[[#This Row],[Date]],"ddd")</f>
        <v>Mon</v>
      </c>
    </row>
    <row r="304" spans="1:18" x14ac:dyDescent="0.55000000000000004">
      <c r="A304" s="2" t="s">
        <v>57</v>
      </c>
      <c r="B304" s="2" t="str">
        <f t="shared" si="24"/>
        <v>Client 3</v>
      </c>
      <c r="C304" s="12">
        <v>42093</v>
      </c>
      <c r="D304" s="2" t="s">
        <v>418</v>
      </c>
      <c r="E304" s="2" t="s">
        <v>594</v>
      </c>
      <c r="F304" s="28">
        <f>Table1[[#This Row],[End]]-Table1[[#This Row],[Start]]</f>
        <v>9.0277777777776347E-3</v>
      </c>
      <c r="G304" s="25" t="str">
        <f t="shared" ca="1" si="25"/>
        <v>Office</v>
      </c>
      <c r="H304" s="2" t="str">
        <f t="shared" ca="1" si="26"/>
        <v>A</v>
      </c>
      <c r="I304" s="2" t="str">
        <f t="shared" ca="1" si="27"/>
        <v>Grievance</v>
      </c>
      <c r="J304" s="2" t="str">
        <f t="shared" ca="1" si="28"/>
        <v>Tone of voice</v>
      </c>
      <c r="K304" s="25" t="str">
        <f t="shared" ca="1" si="29"/>
        <v>Floor</v>
      </c>
      <c r="L304" t="str">
        <f>IF(OR(Table1[[#This Row],[Month2]]="Jul",Table1[[#This Row],[Month2]]="Aug",Table1[[#This Row],[Month2]]="Sep"),"Q1", IF(OR(Table1[[#This Row],[Month2]]="Oct",Table1[[#This Row],[Month2]]="Nov",Table1[[#This Row],[Month2]]="Dec"),"Q2",IF(OR(Table1[[#This Row],[Month2]]="Jan",Table1[[#This Row],[Month2]]="Feb",Table1[[#This Row],[Month2]]="Mar"),"Q3", "Q4")))</f>
        <v>Q3</v>
      </c>
      <c r="M304" t="str">
        <f>TEXT(Table1[[#This Row],[Date]],"mmm")</f>
        <v>Mar</v>
      </c>
      <c r="N304" t="str">
        <f>IF(MONTH(Table1[[#This Row],[Date]])&gt;6, YEAR(Table1[[#This Row],[Date]])&amp;"-"&amp;YEAR(Table1[[#This Row],[Date]])+1,YEAR(Table1[[#This Row],[Date]])-1&amp;"-"&amp;YEAR(Table1[[#This Row],[Date]]))</f>
        <v>2014-2015</v>
      </c>
      <c r="O304">
        <f>WEEKNUM(Table1[[#This Row],[Date]],2)</f>
        <v>14</v>
      </c>
      <c r="P304">
        <f>HOUR(Table1[[#This Row],[Start]])</f>
        <v>19</v>
      </c>
      <c r="Q3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304" t="str">
        <f>TEXT(Table1[[#This Row],[Date]],"ddd")</f>
        <v>Mon</v>
      </c>
    </row>
    <row r="305" spans="1:18" x14ac:dyDescent="0.55000000000000004">
      <c r="A305" s="2" t="s">
        <v>57</v>
      </c>
      <c r="B305" s="2" t="str">
        <f t="shared" si="24"/>
        <v>Client 4</v>
      </c>
      <c r="C305" s="12">
        <v>42093</v>
      </c>
      <c r="D305" s="2" t="s">
        <v>419</v>
      </c>
      <c r="E305" s="2" t="s">
        <v>985</v>
      </c>
      <c r="F305" s="28">
        <f>Table1[[#This Row],[End]]-Table1[[#This Row],[Start]]</f>
        <v>4.1666666666665408E-3</v>
      </c>
      <c r="G305" s="25" t="str">
        <f t="shared" ca="1" si="25"/>
        <v>Office</v>
      </c>
      <c r="H305" s="2" t="str">
        <f t="shared" ca="1" si="26"/>
        <v>E</v>
      </c>
      <c r="I305" s="2" t="str">
        <f t="shared" ca="1" si="27"/>
        <v>Interaction</v>
      </c>
      <c r="J305" s="2" t="str">
        <f t="shared" ca="1" si="28"/>
        <v>Tone of voice</v>
      </c>
      <c r="K305" s="25" t="str">
        <f t="shared" ca="1" si="29"/>
        <v>Finance</v>
      </c>
      <c r="L305" t="str">
        <f>IF(OR(Table1[[#This Row],[Month2]]="Jul",Table1[[#This Row],[Month2]]="Aug",Table1[[#This Row],[Month2]]="Sep"),"Q1", IF(OR(Table1[[#This Row],[Month2]]="Oct",Table1[[#This Row],[Month2]]="Nov",Table1[[#This Row],[Month2]]="Dec"),"Q2",IF(OR(Table1[[#This Row],[Month2]]="Jan",Table1[[#This Row],[Month2]]="Feb",Table1[[#This Row],[Month2]]="Mar"),"Q3", "Q4")))</f>
        <v>Q3</v>
      </c>
      <c r="M305" t="str">
        <f>TEXT(Table1[[#This Row],[Date]],"mmm")</f>
        <v>Mar</v>
      </c>
      <c r="N305" t="str">
        <f>IF(MONTH(Table1[[#This Row],[Date]])&gt;6, YEAR(Table1[[#This Row],[Date]])&amp;"-"&amp;YEAR(Table1[[#This Row],[Date]])+1,YEAR(Table1[[#This Row],[Date]])-1&amp;"-"&amp;YEAR(Table1[[#This Row],[Date]]))</f>
        <v>2014-2015</v>
      </c>
      <c r="O305">
        <f>WEEKNUM(Table1[[#This Row],[Date]],2)</f>
        <v>14</v>
      </c>
      <c r="P305">
        <f>HOUR(Table1[[#This Row],[Start]])</f>
        <v>20</v>
      </c>
      <c r="Q3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305" t="str">
        <f>TEXT(Table1[[#This Row],[Date]],"ddd")</f>
        <v>Mon</v>
      </c>
    </row>
    <row r="306" spans="1:18" x14ac:dyDescent="0.55000000000000004">
      <c r="A306" s="2" t="s">
        <v>53</v>
      </c>
      <c r="B306" s="2" t="str">
        <f t="shared" si="24"/>
        <v>Client 5</v>
      </c>
      <c r="C306" s="12">
        <v>42095</v>
      </c>
      <c r="D306" s="2" t="s">
        <v>420</v>
      </c>
      <c r="E306" s="2" t="s">
        <v>1008</v>
      </c>
      <c r="F306" s="28">
        <f>Table1[[#This Row],[End]]-Table1[[#This Row],[Start]]</f>
        <v>6.9444444444444198E-3</v>
      </c>
      <c r="G306" s="25" t="str">
        <f t="shared" ca="1" si="25"/>
        <v>Room B</v>
      </c>
      <c r="H306" s="2" t="str">
        <f t="shared" ca="1" si="26"/>
        <v>E</v>
      </c>
      <c r="I306" s="2" t="str">
        <f t="shared" ca="1" si="27"/>
        <v>Interaction</v>
      </c>
      <c r="J306" s="2" t="str">
        <f t="shared" ca="1" si="28"/>
        <v>Mechanical failure</v>
      </c>
      <c r="K306" s="25" t="str">
        <f t="shared" ca="1" si="29"/>
        <v>Finance</v>
      </c>
      <c r="L306" t="str">
        <f>IF(OR(Table1[[#This Row],[Month2]]="Jul",Table1[[#This Row],[Month2]]="Aug",Table1[[#This Row],[Month2]]="Sep"),"Q1", IF(OR(Table1[[#This Row],[Month2]]="Oct",Table1[[#This Row],[Month2]]="Nov",Table1[[#This Row],[Month2]]="Dec"),"Q2",IF(OR(Table1[[#This Row],[Month2]]="Jan",Table1[[#This Row],[Month2]]="Feb",Table1[[#This Row],[Month2]]="Mar"),"Q3", "Q4")))</f>
        <v>Q4</v>
      </c>
      <c r="M306" t="str">
        <f>TEXT(Table1[[#This Row],[Date]],"mmm")</f>
        <v>Apr</v>
      </c>
      <c r="N306" t="str">
        <f>IF(MONTH(Table1[[#This Row],[Date]])&gt;6, YEAR(Table1[[#This Row],[Date]])&amp;"-"&amp;YEAR(Table1[[#This Row],[Date]])+1,YEAR(Table1[[#This Row],[Date]])-1&amp;"-"&amp;YEAR(Table1[[#This Row],[Date]]))</f>
        <v>2014-2015</v>
      </c>
      <c r="O306">
        <f>WEEKNUM(Table1[[#This Row],[Date]],2)</f>
        <v>14</v>
      </c>
      <c r="P306">
        <f>HOUR(Table1[[#This Row],[Start]])</f>
        <v>12</v>
      </c>
      <c r="Q3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06" t="str">
        <f>TEXT(Table1[[#This Row],[Date]],"ddd")</f>
        <v>Wed</v>
      </c>
    </row>
    <row r="307" spans="1:18" x14ac:dyDescent="0.55000000000000004">
      <c r="A307" s="2" t="s">
        <v>50</v>
      </c>
      <c r="B307" s="2" t="str">
        <f t="shared" si="24"/>
        <v>Client 6</v>
      </c>
      <c r="C307" s="12">
        <v>42095</v>
      </c>
      <c r="D307" s="2" t="s">
        <v>421</v>
      </c>
      <c r="E307" s="2" t="s">
        <v>712</v>
      </c>
      <c r="F307" s="28">
        <f>Table1[[#This Row],[End]]-Table1[[#This Row],[Start]]</f>
        <v>1.1805555555555569E-2</v>
      </c>
      <c r="G307" s="25" t="str">
        <f t="shared" ca="1" si="25"/>
        <v>Lab</v>
      </c>
      <c r="H307" s="2" t="str">
        <f t="shared" ca="1" si="26"/>
        <v>G</v>
      </c>
      <c r="I307" s="2" t="str">
        <f t="shared" ca="1" si="27"/>
        <v>Grievance</v>
      </c>
      <c r="J307" s="2" t="str">
        <f t="shared" ca="1" si="28"/>
        <v>Mechanical failure</v>
      </c>
      <c r="K307" s="25" t="str">
        <f t="shared" ca="1" si="29"/>
        <v>Finance</v>
      </c>
      <c r="L307" t="str">
        <f>IF(OR(Table1[[#This Row],[Month2]]="Jul",Table1[[#This Row],[Month2]]="Aug",Table1[[#This Row],[Month2]]="Sep"),"Q1", IF(OR(Table1[[#This Row],[Month2]]="Oct",Table1[[#This Row],[Month2]]="Nov",Table1[[#This Row],[Month2]]="Dec"),"Q2",IF(OR(Table1[[#This Row],[Month2]]="Jan",Table1[[#This Row],[Month2]]="Feb",Table1[[#This Row],[Month2]]="Mar"),"Q3", "Q4")))</f>
        <v>Q4</v>
      </c>
      <c r="M307" t="str">
        <f>TEXT(Table1[[#This Row],[Date]],"mmm")</f>
        <v>Apr</v>
      </c>
      <c r="N307" t="str">
        <f>IF(MONTH(Table1[[#This Row],[Date]])&gt;6, YEAR(Table1[[#This Row],[Date]])&amp;"-"&amp;YEAR(Table1[[#This Row],[Date]])+1,YEAR(Table1[[#This Row],[Date]])-1&amp;"-"&amp;YEAR(Table1[[#This Row],[Date]]))</f>
        <v>2014-2015</v>
      </c>
      <c r="O307">
        <f>WEEKNUM(Table1[[#This Row],[Date]],2)</f>
        <v>14</v>
      </c>
      <c r="P307">
        <f>HOUR(Table1[[#This Row],[Start]])</f>
        <v>9</v>
      </c>
      <c r="Q3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07" t="str">
        <f>TEXT(Table1[[#This Row],[Date]],"ddd")</f>
        <v>Wed</v>
      </c>
    </row>
    <row r="308" spans="1:18" x14ac:dyDescent="0.55000000000000004">
      <c r="A308" s="2" t="s">
        <v>50</v>
      </c>
      <c r="B308" s="2" t="str">
        <f t="shared" si="24"/>
        <v>Client 7</v>
      </c>
      <c r="C308" s="12">
        <v>42095</v>
      </c>
      <c r="D308" s="2" t="s">
        <v>422</v>
      </c>
      <c r="E308" s="2" t="s">
        <v>383</v>
      </c>
      <c r="F308" s="28">
        <f>Table1[[#This Row],[End]]-Table1[[#This Row],[Start]]</f>
        <v>1.736111111111116E-2</v>
      </c>
      <c r="G308" s="25" t="str">
        <f t="shared" ca="1" si="25"/>
        <v>Lab</v>
      </c>
      <c r="H308" s="2" t="str">
        <f t="shared" ca="1" si="26"/>
        <v>F</v>
      </c>
      <c r="I308" s="2" t="str">
        <f t="shared" ca="1" si="27"/>
        <v>Interaction</v>
      </c>
      <c r="J308" s="2" t="str">
        <f t="shared" ca="1" si="28"/>
        <v>Wrong placement</v>
      </c>
      <c r="K308" s="25" t="str">
        <f t="shared" ca="1" si="29"/>
        <v>Finance</v>
      </c>
      <c r="L308" t="str">
        <f>IF(OR(Table1[[#This Row],[Month2]]="Jul",Table1[[#This Row],[Month2]]="Aug",Table1[[#This Row],[Month2]]="Sep"),"Q1", IF(OR(Table1[[#This Row],[Month2]]="Oct",Table1[[#This Row],[Month2]]="Nov",Table1[[#This Row],[Month2]]="Dec"),"Q2",IF(OR(Table1[[#This Row],[Month2]]="Jan",Table1[[#This Row],[Month2]]="Feb",Table1[[#This Row],[Month2]]="Mar"),"Q3", "Q4")))</f>
        <v>Q4</v>
      </c>
      <c r="M308" t="str">
        <f>TEXT(Table1[[#This Row],[Date]],"mmm")</f>
        <v>Apr</v>
      </c>
      <c r="N308" t="str">
        <f>IF(MONTH(Table1[[#This Row],[Date]])&gt;6, YEAR(Table1[[#This Row],[Date]])&amp;"-"&amp;YEAR(Table1[[#This Row],[Date]])+1,YEAR(Table1[[#This Row],[Date]])-1&amp;"-"&amp;YEAR(Table1[[#This Row],[Date]]))</f>
        <v>2014-2015</v>
      </c>
      <c r="O308">
        <f>WEEKNUM(Table1[[#This Row],[Date]],2)</f>
        <v>14</v>
      </c>
      <c r="P308">
        <f>HOUR(Table1[[#This Row],[Start]])</f>
        <v>9</v>
      </c>
      <c r="Q3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08" t="str">
        <f>TEXT(Table1[[#This Row],[Date]],"ddd")</f>
        <v>Wed</v>
      </c>
    </row>
    <row r="309" spans="1:18" x14ac:dyDescent="0.55000000000000004">
      <c r="A309" s="2" t="s">
        <v>51</v>
      </c>
      <c r="B309" s="2" t="str">
        <f t="shared" si="24"/>
        <v>Client 8</v>
      </c>
      <c r="C309" s="12">
        <v>42095</v>
      </c>
      <c r="D309" s="2" t="s">
        <v>423</v>
      </c>
      <c r="E309" s="2" t="s">
        <v>420</v>
      </c>
      <c r="F309" s="28">
        <f>Table1[[#This Row],[End]]-Table1[[#This Row],[Start]]</f>
        <v>9.7222222222221877E-3</v>
      </c>
      <c r="G309" s="25" t="str">
        <f t="shared" ca="1" si="25"/>
        <v>Room B</v>
      </c>
      <c r="H309" s="2" t="str">
        <f t="shared" ca="1" si="26"/>
        <v>A</v>
      </c>
      <c r="I309" s="2" t="str">
        <f t="shared" ca="1" si="27"/>
        <v>Grievance</v>
      </c>
      <c r="J309" s="2" t="str">
        <f t="shared" ca="1" si="28"/>
        <v>Misconduct</v>
      </c>
      <c r="K309" s="25" t="str">
        <f t="shared" ca="1" si="29"/>
        <v>Shipping</v>
      </c>
      <c r="L309" t="str">
        <f>IF(OR(Table1[[#This Row],[Month2]]="Jul",Table1[[#This Row],[Month2]]="Aug",Table1[[#This Row],[Month2]]="Sep"),"Q1", IF(OR(Table1[[#This Row],[Month2]]="Oct",Table1[[#This Row],[Month2]]="Nov",Table1[[#This Row],[Month2]]="Dec"),"Q2",IF(OR(Table1[[#This Row],[Month2]]="Jan",Table1[[#This Row],[Month2]]="Feb",Table1[[#This Row],[Month2]]="Mar"),"Q3", "Q4")))</f>
        <v>Q4</v>
      </c>
      <c r="M309" t="str">
        <f>TEXT(Table1[[#This Row],[Date]],"mmm")</f>
        <v>Apr</v>
      </c>
      <c r="N309" t="str">
        <f>IF(MONTH(Table1[[#This Row],[Date]])&gt;6, YEAR(Table1[[#This Row],[Date]])&amp;"-"&amp;YEAR(Table1[[#This Row],[Date]])+1,YEAR(Table1[[#This Row],[Date]])-1&amp;"-"&amp;YEAR(Table1[[#This Row],[Date]]))</f>
        <v>2014-2015</v>
      </c>
      <c r="O309">
        <f>WEEKNUM(Table1[[#This Row],[Date]],2)</f>
        <v>14</v>
      </c>
      <c r="P309">
        <f>HOUR(Table1[[#This Row],[Start]])</f>
        <v>12</v>
      </c>
      <c r="Q3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09" t="str">
        <f>TEXT(Table1[[#This Row],[Date]],"ddd")</f>
        <v>Wed</v>
      </c>
    </row>
    <row r="310" spans="1:18" x14ac:dyDescent="0.55000000000000004">
      <c r="A310" s="2" t="s">
        <v>51</v>
      </c>
      <c r="B310" s="2" t="str">
        <f t="shared" si="24"/>
        <v>Client 9</v>
      </c>
      <c r="C310" s="12">
        <v>42095</v>
      </c>
      <c r="D310" s="2" t="s">
        <v>424</v>
      </c>
      <c r="E310" s="2" t="s">
        <v>636</v>
      </c>
      <c r="F310" s="28">
        <f>Table1[[#This Row],[End]]-Table1[[#This Row],[Start]]</f>
        <v>2.2916666666666696E-2</v>
      </c>
      <c r="G310" s="25" t="str">
        <f t="shared" ca="1" si="25"/>
        <v>Warehouse</v>
      </c>
      <c r="H310" s="2" t="str">
        <f t="shared" ca="1" si="26"/>
        <v>C</v>
      </c>
      <c r="I310" s="2" t="str">
        <f t="shared" ca="1" si="27"/>
        <v>Accident</v>
      </c>
      <c r="J310" s="2" t="str">
        <f t="shared" ca="1" si="28"/>
        <v>Wrong placement</v>
      </c>
      <c r="K310" s="25" t="str">
        <f t="shared" ca="1" si="29"/>
        <v>Finance</v>
      </c>
      <c r="L310" t="str">
        <f>IF(OR(Table1[[#This Row],[Month2]]="Jul",Table1[[#This Row],[Month2]]="Aug",Table1[[#This Row],[Month2]]="Sep"),"Q1", IF(OR(Table1[[#This Row],[Month2]]="Oct",Table1[[#This Row],[Month2]]="Nov",Table1[[#This Row],[Month2]]="Dec"),"Q2",IF(OR(Table1[[#This Row],[Month2]]="Jan",Table1[[#This Row],[Month2]]="Feb",Table1[[#This Row],[Month2]]="Mar"),"Q3", "Q4")))</f>
        <v>Q4</v>
      </c>
      <c r="M310" t="str">
        <f>TEXT(Table1[[#This Row],[Date]],"mmm")</f>
        <v>Apr</v>
      </c>
      <c r="N310" t="str">
        <f>IF(MONTH(Table1[[#This Row],[Date]])&gt;6, YEAR(Table1[[#This Row],[Date]])&amp;"-"&amp;YEAR(Table1[[#This Row],[Date]])+1,YEAR(Table1[[#This Row],[Date]])-1&amp;"-"&amp;YEAR(Table1[[#This Row],[Date]]))</f>
        <v>2014-2015</v>
      </c>
      <c r="O310">
        <f>WEEKNUM(Table1[[#This Row],[Date]],2)</f>
        <v>14</v>
      </c>
      <c r="P310">
        <f>HOUR(Table1[[#This Row],[Start]])</f>
        <v>10</v>
      </c>
      <c r="Q3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10" t="str">
        <f>TEXT(Table1[[#This Row],[Date]],"ddd")</f>
        <v>Wed</v>
      </c>
    </row>
    <row r="311" spans="1:18" x14ac:dyDescent="0.55000000000000004">
      <c r="A311" s="2" t="s">
        <v>52</v>
      </c>
      <c r="B311" s="2" t="str">
        <f t="shared" si="24"/>
        <v>Client 10</v>
      </c>
      <c r="C311" s="12">
        <v>42095</v>
      </c>
      <c r="D311" s="2" t="s">
        <v>425</v>
      </c>
      <c r="E311" s="2" t="s">
        <v>1013</v>
      </c>
      <c r="F311" s="28">
        <f>Table1[[#This Row],[End]]-Table1[[#This Row],[Start]]</f>
        <v>3.4027777777777768E-2</v>
      </c>
      <c r="G311" s="25" t="str">
        <f t="shared" ca="1" si="25"/>
        <v>Room B</v>
      </c>
      <c r="H311" s="2" t="str">
        <f t="shared" ca="1" si="26"/>
        <v>B</v>
      </c>
      <c r="I311" s="2" t="str">
        <f t="shared" ca="1" si="27"/>
        <v>Interaction</v>
      </c>
      <c r="J311" s="2" t="str">
        <f t="shared" ca="1" si="28"/>
        <v>Wrong placement</v>
      </c>
      <c r="K311" s="25" t="str">
        <f t="shared" ca="1" si="29"/>
        <v>Admin</v>
      </c>
      <c r="L311" t="str">
        <f>IF(OR(Table1[[#This Row],[Month2]]="Jul",Table1[[#This Row],[Month2]]="Aug",Table1[[#This Row],[Month2]]="Sep"),"Q1", IF(OR(Table1[[#This Row],[Month2]]="Oct",Table1[[#This Row],[Month2]]="Nov",Table1[[#This Row],[Month2]]="Dec"),"Q2",IF(OR(Table1[[#This Row],[Month2]]="Jan",Table1[[#This Row],[Month2]]="Feb",Table1[[#This Row],[Month2]]="Mar"),"Q3", "Q4")))</f>
        <v>Q4</v>
      </c>
      <c r="M311" t="str">
        <f>TEXT(Table1[[#This Row],[Date]],"mmm")</f>
        <v>Apr</v>
      </c>
      <c r="N311" t="str">
        <f>IF(MONTH(Table1[[#This Row],[Date]])&gt;6, YEAR(Table1[[#This Row],[Date]])&amp;"-"&amp;YEAR(Table1[[#This Row],[Date]])+1,YEAR(Table1[[#This Row],[Date]])-1&amp;"-"&amp;YEAR(Table1[[#This Row],[Date]]))</f>
        <v>2014-2015</v>
      </c>
      <c r="O311">
        <f>WEEKNUM(Table1[[#This Row],[Date]],2)</f>
        <v>14</v>
      </c>
      <c r="P311">
        <f>HOUR(Table1[[#This Row],[Start]])</f>
        <v>9</v>
      </c>
      <c r="Q3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11" t="str">
        <f>TEXT(Table1[[#This Row],[Date]],"ddd")</f>
        <v>Wed</v>
      </c>
    </row>
    <row r="312" spans="1:18" x14ac:dyDescent="0.55000000000000004">
      <c r="A312" s="2" t="s">
        <v>57</v>
      </c>
      <c r="B312" s="2" t="str">
        <f t="shared" si="24"/>
        <v>Client 1</v>
      </c>
      <c r="C312" s="12">
        <v>42095</v>
      </c>
      <c r="D312" s="2" t="s">
        <v>216</v>
      </c>
      <c r="E312" s="2" t="s">
        <v>745</v>
      </c>
      <c r="F312" s="28">
        <f>Table1[[#This Row],[End]]-Table1[[#This Row],[Start]]</f>
        <v>1.5972222222222221E-2</v>
      </c>
      <c r="G312" s="25" t="str">
        <f t="shared" ca="1" si="25"/>
        <v>Room A</v>
      </c>
      <c r="H312" s="2" t="str">
        <f t="shared" ca="1" si="26"/>
        <v>G</v>
      </c>
      <c r="I312" s="2" t="str">
        <f t="shared" ca="1" si="27"/>
        <v>Accident</v>
      </c>
      <c r="J312" s="2" t="str">
        <f t="shared" ca="1" si="28"/>
        <v>Tone of voice</v>
      </c>
      <c r="K312" s="25" t="str">
        <f t="shared" ca="1" si="29"/>
        <v>Floor</v>
      </c>
      <c r="L312" t="str">
        <f>IF(OR(Table1[[#This Row],[Month2]]="Jul",Table1[[#This Row],[Month2]]="Aug",Table1[[#This Row],[Month2]]="Sep"),"Q1", IF(OR(Table1[[#This Row],[Month2]]="Oct",Table1[[#This Row],[Month2]]="Nov",Table1[[#This Row],[Month2]]="Dec"),"Q2",IF(OR(Table1[[#This Row],[Month2]]="Jan",Table1[[#This Row],[Month2]]="Feb",Table1[[#This Row],[Month2]]="Mar"),"Q3", "Q4")))</f>
        <v>Q4</v>
      </c>
      <c r="M312" t="str">
        <f>TEXT(Table1[[#This Row],[Date]],"mmm")</f>
        <v>Apr</v>
      </c>
      <c r="N312" t="str">
        <f>IF(MONTH(Table1[[#This Row],[Date]])&gt;6, YEAR(Table1[[#This Row],[Date]])&amp;"-"&amp;YEAR(Table1[[#This Row],[Date]])+1,YEAR(Table1[[#This Row],[Date]])-1&amp;"-"&amp;YEAR(Table1[[#This Row],[Date]]))</f>
        <v>2014-2015</v>
      </c>
      <c r="O312">
        <f>WEEKNUM(Table1[[#This Row],[Date]],2)</f>
        <v>14</v>
      </c>
      <c r="P312">
        <f>HOUR(Table1[[#This Row],[Start]])</f>
        <v>8</v>
      </c>
      <c r="Q3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12" t="str">
        <f>TEXT(Table1[[#This Row],[Date]],"ddd")</f>
        <v>Wed</v>
      </c>
    </row>
    <row r="313" spans="1:18" x14ac:dyDescent="0.55000000000000004">
      <c r="A313" s="2" t="s">
        <v>57</v>
      </c>
      <c r="B313" s="2" t="str">
        <f t="shared" si="24"/>
        <v>Client 2</v>
      </c>
      <c r="C313" s="12">
        <v>42095</v>
      </c>
      <c r="D313" s="2" t="s">
        <v>352</v>
      </c>
      <c r="E313" s="2" t="s">
        <v>537</v>
      </c>
      <c r="F313" s="28">
        <f>Table1[[#This Row],[End]]-Table1[[#This Row],[Start]]</f>
        <v>4.0277777777777746E-2</v>
      </c>
      <c r="G313" s="25" t="str">
        <f t="shared" ca="1" si="25"/>
        <v>Lab</v>
      </c>
      <c r="H313" s="2" t="str">
        <f t="shared" ca="1" si="26"/>
        <v>F</v>
      </c>
      <c r="I313" s="2" t="str">
        <f t="shared" ca="1" si="27"/>
        <v>Grievance</v>
      </c>
      <c r="J313" s="2" t="str">
        <f t="shared" ca="1" si="28"/>
        <v>Entry error</v>
      </c>
      <c r="K313" s="25" t="str">
        <f t="shared" ca="1" si="29"/>
        <v>Finance</v>
      </c>
      <c r="L313" t="str">
        <f>IF(OR(Table1[[#This Row],[Month2]]="Jul",Table1[[#This Row],[Month2]]="Aug",Table1[[#This Row],[Month2]]="Sep"),"Q1", IF(OR(Table1[[#This Row],[Month2]]="Oct",Table1[[#This Row],[Month2]]="Nov",Table1[[#This Row],[Month2]]="Dec"),"Q2",IF(OR(Table1[[#This Row],[Month2]]="Jan",Table1[[#This Row],[Month2]]="Feb",Table1[[#This Row],[Month2]]="Mar"),"Q3", "Q4")))</f>
        <v>Q4</v>
      </c>
      <c r="M313" t="str">
        <f>TEXT(Table1[[#This Row],[Date]],"mmm")</f>
        <v>Apr</v>
      </c>
      <c r="N313" t="str">
        <f>IF(MONTH(Table1[[#This Row],[Date]])&gt;6, YEAR(Table1[[#This Row],[Date]])&amp;"-"&amp;YEAR(Table1[[#This Row],[Date]])+1,YEAR(Table1[[#This Row],[Date]])-1&amp;"-"&amp;YEAR(Table1[[#This Row],[Date]]))</f>
        <v>2014-2015</v>
      </c>
      <c r="O313">
        <f>WEEKNUM(Table1[[#This Row],[Date]],2)</f>
        <v>14</v>
      </c>
      <c r="P313">
        <f>HOUR(Table1[[#This Row],[Start]])</f>
        <v>11</v>
      </c>
      <c r="Q3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313" t="str">
        <f>TEXT(Table1[[#This Row],[Date]],"ddd")</f>
        <v>Wed</v>
      </c>
    </row>
    <row r="314" spans="1:18" x14ac:dyDescent="0.55000000000000004">
      <c r="A314" s="2" t="s">
        <v>54</v>
      </c>
      <c r="B314" s="2" t="str">
        <f t="shared" si="24"/>
        <v>Client 3</v>
      </c>
      <c r="C314" s="12">
        <v>42096</v>
      </c>
      <c r="D314" s="2" t="s">
        <v>426</v>
      </c>
      <c r="E314" s="2" t="s">
        <v>1014</v>
      </c>
      <c r="F314" s="28">
        <f>Table1[[#This Row],[End]]-Table1[[#This Row],[Start]]</f>
        <v>2.4305555555555469E-2</v>
      </c>
      <c r="G314" s="25" t="str">
        <f t="shared" ca="1" si="25"/>
        <v>Room A</v>
      </c>
      <c r="H314" s="2" t="str">
        <f t="shared" ca="1" si="26"/>
        <v>B</v>
      </c>
      <c r="I314" s="2" t="str">
        <f t="shared" ca="1" si="27"/>
        <v>Accident</v>
      </c>
      <c r="J314" s="2" t="str">
        <f t="shared" ca="1" si="28"/>
        <v>Misconduct</v>
      </c>
      <c r="K314" s="25" t="str">
        <f t="shared" ca="1" si="29"/>
        <v>IT</v>
      </c>
      <c r="L314" t="str">
        <f>IF(OR(Table1[[#This Row],[Month2]]="Jul",Table1[[#This Row],[Month2]]="Aug",Table1[[#This Row],[Month2]]="Sep"),"Q1", IF(OR(Table1[[#This Row],[Month2]]="Oct",Table1[[#This Row],[Month2]]="Nov",Table1[[#This Row],[Month2]]="Dec"),"Q2",IF(OR(Table1[[#This Row],[Month2]]="Jan",Table1[[#This Row],[Month2]]="Feb",Table1[[#This Row],[Month2]]="Mar"),"Q3", "Q4")))</f>
        <v>Q4</v>
      </c>
      <c r="M314" t="str">
        <f>TEXT(Table1[[#This Row],[Date]],"mmm")</f>
        <v>Apr</v>
      </c>
      <c r="N314" t="str">
        <f>IF(MONTH(Table1[[#This Row],[Date]])&gt;6, YEAR(Table1[[#This Row],[Date]])&amp;"-"&amp;YEAR(Table1[[#This Row],[Date]])+1,YEAR(Table1[[#This Row],[Date]])-1&amp;"-"&amp;YEAR(Table1[[#This Row],[Date]]))</f>
        <v>2014-2015</v>
      </c>
      <c r="O314">
        <f>WEEKNUM(Table1[[#This Row],[Date]],2)</f>
        <v>14</v>
      </c>
      <c r="P314">
        <f>HOUR(Table1[[#This Row],[Start]])</f>
        <v>20</v>
      </c>
      <c r="Q3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314" t="str">
        <f>TEXT(Table1[[#This Row],[Date]],"ddd")</f>
        <v>Thu</v>
      </c>
    </row>
    <row r="315" spans="1:18" x14ac:dyDescent="0.55000000000000004">
      <c r="A315" s="2" t="s">
        <v>57</v>
      </c>
      <c r="B315" s="2" t="str">
        <f t="shared" si="24"/>
        <v>Client 4</v>
      </c>
      <c r="C315" s="12">
        <v>42098</v>
      </c>
      <c r="D315" s="2" t="s">
        <v>422</v>
      </c>
      <c r="E315" s="2" t="s">
        <v>409</v>
      </c>
      <c r="F315" s="28">
        <f>Table1[[#This Row],[End]]-Table1[[#This Row],[Start]]</f>
        <v>4.8611111111111494E-3</v>
      </c>
      <c r="G315" s="25" t="str">
        <f t="shared" ca="1" si="25"/>
        <v>Warehouse</v>
      </c>
      <c r="H315" s="2" t="str">
        <f t="shared" ca="1" si="26"/>
        <v>G</v>
      </c>
      <c r="I315" s="2" t="str">
        <f t="shared" ca="1" si="27"/>
        <v>Mistake</v>
      </c>
      <c r="J315" s="2" t="str">
        <f t="shared" ca="1" si="28"/>
        <v>Misconduct</v>
      </c>
      <c r="K315" s="25" t="str">
        <f t="shared" ca="1" si="29"/>
        <v>Widgets</v>
      </c>
      <c r="L315" t="str">
        <f>IF(OR(Table1[[#This Row],[Month2]]="Jul",Table1[[#This Row],[Month2]]="Aug",Table1[[#This Row],[Month2]]="Sep"),"Q1", IF(OR(Table1[[#This Row],[Month2]]="Oct",Table1[[#This Row],[Month2]]="Nov",Table1[[#This Row],[Month2]]="Dec"),"Q2",IF(OR(Table1[[#This Row],[Month2]]="Jan",Table1[[#This Row],[Month2]]="Feb",Table1[[#This Row],[Month2]]="Mar"),"Q3", "Q4")))</f>
        <v>Q4</v>
      </c>
      <c r="M315" t="str">
        <f>TEXT(Table1[[#This Row],[Date]],"mmm")</f>
        <v>Apr</v>
      </c>
      <c r="N315" t="str">
        <f>IF(MONTH(Table1[[#This Row],[Date]])&gt;6, YEAR(Table1[[#This Row],[Date]])&amp;"-"&amp;YEAR(Table1[[#This Row],[Date]])+1,YEAR(Table1[[#This Row],[Date]])-1&amp;"-"&amp;YEAR(Table1[[#This Row],[Date]]))</f>
        <v>2014-2015</v>
      </c>
      <c r="O315">
        <f>WEEKNUM(Table1[[#This Row],[Date]],2)</f>
        <v>14</v>
      </c>
      <c r="P315">
        <f>HOUR(Table1[[#This Row],[Start]])</f>
        <v>9</v>
      </c>
      <c r="Q3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15" t="str">
        <f>TEXT(Table1[[#This Row],[Date]],"ddd")</f>
        <v>Sat</v>
      </c>
    </row>
    <row r="316" spans="1:18" x14ac:dyDescent="0.55000000000000004">
      <c r="A316" s="2" t="s">
        <v>57</v>
      </c>
      <c r="B316" s="2" t="str">
        <f t="shared" si="24"/>
        <v>Client 5</v>
      </c>
      <c r="C316" s="12">
        <v>42099</v>
      </c>
      <c r="D316" s="2" t="s">
        <v>427</v>
      </c>
      <c r="E316" s="2" t="s">
        <v>1004</v>
      </c>
      <c r="F316" s="28">
        <f>Table1[[#This Row],[End]]-Table1[[#This Row],[Start]]</f>
        <v>1.5277777777777724E-2</v>
      </c>
      <c r="G316" s="25" t="str">
        <f t="shared" ca="1" si="25"/>
        <v>Room A</v>
      </c>
      <c r="H316" s="2" t="str">
        <f t="shared" ca="1" si="26"/>
        <v>B</v>
      </c>
      <c r="I316" s="2" t="str">
        <f t="shared" ca="1" si="27"/>
        <v>Mistake</v>
      </c>
      <c r="J316" s="2" t="str">
        <f t="shared" ca="1" si="28"/>
        <v>Tone of voice</v>
      </c>
      <c r="K316" s="25" t="str">
        <f t="shared" ca="1" si="29"/>
        <v>Finance</v>
      </c>
      <c r="L316" t="str">
        <f>IF(OR(Table1[[#This Row],[Month2]]="Jul",Table1[[#This Row],[Month2]]="Aug",Table1[[#This Row],[Month2]]="Sep"),"Q1", IF(OR(Table1[[#This Row],[Month2]]="Oct",Table1[[#This Row],[Month2]]="Nov",Table1[[#This Row],[Month2]]="Dec"),"Q2",IF(OR(Table1[[#This Row],[Month2]]="Jan",Table1[[#This Row],[Month2]]="Feb",Table1[[#This Row],[Month2]]="Mar"),"Q3", "Q4")))</f>
        <v>Q4</v>
      </c>
      <c r="M316" t="str">
        <f>TEXT(Table1[[#This Row],[Date]],"mmm")</f>
        <v>Apr</v>
      </c>
      <c r="N316" t="str">
        <f>IF(MONTH(Table1[[#This Row],[Date]])&gt;6, YEAR(Table1[[#This Row],[Date]])&amp;"-"&amp;YEAR(Table1[[#This Row],[Date]])+1,YEAR(Table1[[#This Row],[Date]])-1&amp;"-"&amp;YEAR(Table1[[#This Row],[Date]]))</f>
        <v>2014-2015</v>
      </c>
      <c r="O316">
        <f>WEEKNUM(Table1[[#This Row],[Date]],2)</f>
        <v>14</v>
      </c>
      <c r="P316">
        <f>HOUR(Table1[[#This Row],[Start]])</f>
        <v>12</v>
      </c>
      <c r="Q3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16" t="str">
        <f>TEXT(Table1[[#This Row],[Date]],"ddd")</f>
        <v>Sun</v>
      </c>
    </row>
    <row r="317" spans="1:18" x14ac:dyDescent="0.55000000000000004">
      <c r="A317" s="2" t="s">
        <v>51</v>
      </c>
      <c r="B317" s="2" t="str">
        <f t="shared" si="24"/>
        <v>Client 6</v>
      </c>
      <c r="C317" s="12">
        <v>42100</v>
      </c>
      <c r="D317" s="2" t="s">
        <v>428</v>
      </c>
      <c r="E317" s="2" t="s">
        <v>638</v>
      </c>
      <c r="F317" s="28">
        <f>Table1[[#This Row],[End]]-Table1[[#This Row],[Start]]</f>
        <v>2.6388888888888906E-2</v>
      </c>
      <c r="G317" s="25" t="str">
        <f t="shared" ca="1" si="25"/>
        <v>Lab</v>
      </c>
      <c r="H317" s="2" t="str">
        <f t="shared" ca="1" si="26"/>
        <v>A</v>
      </c>
      <c r="I317" s="2" t="str">
        <f t="shared" ca="1" si="27"/>
        <v>Interaction</v>
      </c>
      <c r="J317" s="2" t="str">
        <f t="shared" ca="1" si="28"/>
        <v>Wrong placement</v>
      </c>
      <c r="K317" s="25" t="str">
        <f t="shared" ca="1" si="29"/>
        <v>Admin</v>
      </c>
      <c r="L317" t="str">
        <f>IF(OR(Table1[[#This Row],[Month2]]="Jul",Table1[[#This Row],[Month2]]="Aug",Table1[[#This Row],[Month2]]="Sep"),"Q1", IF(OR(Table1[[#This Row],[Month2]]="Oct",Table1[[#This Row],[Month2]]="Nov",Table1[[#This Row],[Month2]]="Dec"),"Q2",IF(OR(Table1[[#This Row],[Month2]]="Jan",Table1[[#This Row],[Month2]]="Feb",Table1[[#This Row],[Month2]]="Mar"),"Q3", "Q4")))</f>
        <v>Q4</v>
      </c>
      <c r="M317" t="str">
        <f>TEXT(Table1[[#This Row],[Date]],"mmm")</f>
        <v>Apr</v>
      </c>
      <c r="N317" t="str">
        <f>IF(MONTH(Table1[[#This Row],[Date]])&gt;6, YEAR(Table1[[#This Row],[Date]])&amp;"-"&amp;YEAR(Table1[[#This Row],[Date]])+1,YEAR(Table1[[#This Row],[Date]])-1&amp;"-"&amp;YEAR(Table1[[#This Row],[Date]]))</f>
        <v>2014-2015</v>
      </c>
      <c r="O317">
        <f>WEEKNUM(Table1[[#This Row],[Date]],2)</f>
        <v>15</v>
      </c>
      <c r="P317">
        <f>HOUR(Table1[[#This Row],[Start]])</f>
        <v>18</v>
      </c>
      <c r="Q3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17" t="str">
        <f>TEXT(Table1[[#This Row],[Date]],"ddd")</f>
        <v>Mon</v>
      </c>
    </row>
    <row r="318" spans="1:18" x14ac:dyDescent="0.55000000000000004">
      <c r="A318" s="2" t="s">
        <v>44</v>
      </c>
      <c r="B318" s="2" t="str">
        <f t="shared" si="24"/>
        <v>Client 7</v>
      </c>
      <c r="C318" s="12">
        <v>42101</v>
      </c>
      <c r="D318" s="2" t="s">
        <v>429</v>
      </c>
      <c r="E318" s="2" t="s">
        <v>474</v>
      </c>
      <c r="F318" s="28">
        <f>Table1[[#This Row],[End]]-Table1[[#This Row],[Start]]</f>
        <v>6.9444444444444198E-3</v>
      </c>
      <c r="G318" s="25" t="str">
        <f t="shared" ca="1" si="25"/>
        <v>Room A</v>
      </c>
      <c r="H318" s="2" t="str">
        <f t="shared" ca="1" si="26"/>
        <v>D</v>
      </c>
      <c r="I318" s="2" t="str">
        <f t="shared" ca="1" si="27"/>
        <v>Mistake</v>
      </c>
      <c r="J318" s="2" t="str">
        <f t="shared" ca="1" si="28"/>
        <v>Tone of voice</v>
      </c>
      <c r="K318" s="25" t="str">
        <f t="shared" ca="1" si="29"/>
        <v>Finance</v>
      </c>
      <c r="L318" t="str">
        <f>IF(OR(Table1[[#This Row],[Month2]]="Jul",Table1[[#This Row],[Month2]]="Aug",Table1[[#This Row],[Month2]]="Sep"),"Q1", IF(OR(Table1[[#This Row],[Month2]]="Oct",Table1[[#This Row],[Month2]]="Nov",Table1[[#This Row],[Month2]]="Dec"),"Q2",IF(OR(Table1[[#This Row],[Month2]]="Jan",Table1[[#This Row],[Month2]]="Feb",Table1[[#This Row],[Month2]]="Mar"),"Q3", "Q4")))</f>
        <v>Q4</v>
      </c>
      <c r="M318" t="str">
        <f>TEXT(Table1[[#This Row],[Date]],"mmm")</f>
        <v>Apr</v>
      </c>
      <c r="N318" t="str">
        <f>IF(MONTH(Table1[[#This Row],[Date]])&gt;6, YEAR(Table1[[#This Row],[Date]])&amp;"-"&amp;YEAR(Table1[[#This Row],[Date]])+1,YEAR(Table1[[#This Row],[Date]])-1&amp;"-"&amp;YEAR(Table1[[#This Row],[Date]]))</f>
        <v>2014-2015</v>
      </c>
      <c r="O318">
        <f>WEEKNUM(Table1[[#This Row],[Date]],2)</f>
        <v>15</v>
      </c>
      <c r="P318">
        <f>HOUR(Table1[[#This Row],[Start]])</f>
        <v>7</v>
      </c>
      <c r="Q3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318" t="str">
        <f>TEXT(Table1[[#This Row],[Date]],"ddd")</f>
        <v>Tue</v>
      </c>
    </row>
    <row r="319" spans="1:18" x14ac:dyDescent="0.55000000000000004">
      <c r="A319" s="2" t="s">
        <v>56</v>
      </c>
      <c r="B319" s="2" t="str">
        <f t="shared" si="24"/>
        <v>Client 8</v>
      </c>
      <c r="C319" s="12">
        <v>42101</v>
      </c>
      <c r="D319" s="2" t="s">
        <v>194</v>
      </c>
      <c r="E319" s="2" t="s">
        <v>1015</v>
      </c>
      <c r="F319" s="28">
        <f>Table1[[#This Row],[End]]-Table1[[#This Row],[Start]]</f>
        <v>1.2499999999999956E-2</v>
      </c>
      <c r="G319" s="25" t="str">
        <f t="shared" ca="1" si="25"/>
        <v>Office</v>
      </c>
      <c r="H319" s="2" t="str">
        <f t="shared" ca="1" si="26"/>
        <v>D</v>
      </c>
      <c r="I319" s="2" t="str">
        <f t="shared" ca="1" si="27"/>
        <v>Grievance</v>
      </c>
      <c r="J319" s="2" t="str">
        <f t="shared" ca="1" si="28"/>
        <v>Misconduct</v>
      </c>
      <c r="K319" s="25" t="str">
        <f t="shared" ca="1" si="29"/>
        <v>IT</v>
      </c>
      <c r="L319" t="str">
        <f>IF(OR(Table1[[#This Row],[Month2]]="Jul",Table1[[#This Row],[Month2]]="Aug",Table1[[#This Row],[Month2]]="Sep"),"Q1", IF(OR(Table1[[#This Row],[Month2]]="Oct",Table1[[#This Row],[Month2]]="Nov",Table1[[#This Row],[Month2]]="Dec"),"Q2",IF(OR(Table1[[#This Row],[Month2]]="Jan",Table1[[#This Row],[Month2]]="Feb",Table1[[#This Row],[Month2]]="Mar"),"Q3", "Q4")))</f>
        <v>Q4</v>
      </c>
      <c r="M319" t="str">
        <f>TEXT(Table1[[#This Row],[Date]],"mmm")</f>
        <v>Apr</v>
      </c>
      <c r="N319" t="str">
        <f>IF(MONTH(Table1[[#This Row],[Date]])&gt;6, YEAR(Table1[[#This Row],[Date]])&amp;"-"&amp;YEAR(Table1[[#This Row],[Date]])+1,YEAR(Table1[[#This Row],[Date]])-1&amp;"-"&amp;YEAR(Table1[[#This Row],[Date]]))</f>
        <v>2014-2015</v>
      </c>
      <c r="O319">
        <f>WEEKNUM(Table1[[#This Row],[Date]],2)</f>
        <v>15</v>
      </c>
      <c r="P319">
        <f>HOUR(Table1[[#This Row],[Start]])</f>
        <v>18</v>
      </c>
      <c r="Q3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19" t="str">
        <f>TEXT(Table1[[#This Row],[Date]],"ddd")</f>
        <v>Tue</v>
      </c>
    </row>
    <row r="320" spans="1:18" x14ac:dyDescent="0.55000000000000004">
      <c r="A320" s="2" t="s">
        <v>53</v>
      </c>
      <c r="B320" s="2" t="str">
        <f t="shared" si="24"/>
        <v>Client 9</v>
      </c>
      <c r="C320" s="12">
        <v>42102</v>
      </c>
      <c r="D320" s="2" t="s">
        <v>336</v>
      </c>
      <c r="E320" s="2" t="s">
        <v>727</v>
      </c>
      <c r="F320" s="28">
        <f>Table1[[#This Row],[End]]-Table1[[#This Row],[Start]]</f>
        <v>2.1527777777777701E-2</v>
      </c>
      <c r="G320" s="25" t="str">
        <f t="shared" ca="1" si="25"/>
        <v>Room A</v>
      </c>
      <c r="H320" s="2" t="str">
        <f t="shared" ca="1" si="26"/>
        <v>D</v>
      </c>
      <c r="I320" s="2" t="str">
        <f t="shared" ca="1" si="27"/>
        <v>Mistake</v>
      </c>
      <c r="J320" s="2" t="str">
        <f t="shared" ca="1" si="28"/>
        <v>Entry error</v>
      </c>
      <c r="K320" s="25" t="str">
        <f t="shared" ca="1" si="29"/>
        <v>Widgets</v>
      </c>
      <c r="L320" t="str">
        <f>IF(OR(Table1[[#This Row],[Month2]]="Jul",Table1[[#This Row],[Month2]]="Aug",Table1[[#This Row],[Month2]]="Sep"),"Q1", IF(OR(Table1[[#This Row],[Month2]]="Oct",Table1[[#This Row],[Month2]]="Nov",Table1[[#This Row],[Month2]]="Dec"),"Q2",IF(OR(Table1[[#This Row],[Month2]]="Jan",Table1[[#This Row],[Month2]]="Feb",Table1[[#This Row],[Month2]]="Mar"),"Q3", "Q4")))</f>
        <v>Q4</v>
      </c>
      <c r="M320" t="str">
        <f>TEXT(Table1[[#This Row],[Date]],"mmm")</f>
        <v>Apr</v>
      </c>
      <c r="N320" t="str">
        <f>IF(MONTH(Table1[[#This Row],[Date]])&gt;6, YEAR(Table1[[#This Row],[Date]])&amp;"-"&amp;YEAR(Table1[[#This Row],[Date]])+1,YEAR(Table1[[#This Row],[Date]])-1&amp;"-"&amp;YEAR(Table1[[#This Row],[Date]]))</f>
        <v>2014-2015</v>
      </c>
      <c r="O320">
        <f>WEEKNUM(Table1[[#This Row],[Date]],2)</f>
        <v>15</v>
      </c>
      <c r="P320">
        <f>HOUR(Table1[[#This Row],[Start]])</f>
        <v>19</v>
      </c>
      <c r="Q3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320" t="str">
        <f>TEXT(Table1[[#This Row],[Date]],"ddd")</f>
        <v>Wed</v>
      </c>
    </row>
    <row r="321" spans="1:18" x14ac:dyDescent="0.55000000000000004">
      <c r="A321" s="2" t="s">
        <v>44</v>
      </c>
      <c r="B321" s="2" t="str">
        <f t="shared" si="24"/>
        <v>Client 10</v>
      </c>
      <c r="C321" s="12">
        <v>42102</v>
      </c>
      <c r="D321" s="2" t="s">
        <v>430</v>
      </c>
      <c r="E321" s="2" t="s">
        <v>651</v>
      </c>
      <c r="F321" s="28">
        <f>Table1[[#This Row],[End]]-Table1[[#This Row],[Start]]</f>
        <v>1.1805555555555625E-2</v>
      </c>
      <c r="G321" s="25" t="str">
        <f t="shared" ca="1" si="25"/>
        <v>Warehouse</v>
      </c>
      <c r="H321" s="2" t="str">
        <f t="shared" ca="1" si="26"/>
        <v>C</v>
      </c>
      <c r="I321" s="2" t="str">
        <f t="shared" ca="1" si="27"/>
        <v>Grievance</v>
      </c>
      <c r="J321" s="2" t="str">
        <f t="shared" ca="1" si="28"/>
        <v>Tone of voice</v>
      </c>
      <c r="K321" s="25" t="str">
        <f t="shared" ca="1" si="29"/>
        <v>Widgets</v>
      </c>
      <c r="L321" t="str">
        <f>IF(OR(Table1[[#This Row],[Month2]]="Jul",Table1[[#This Row],[Month2]]="Aug",Table1[[#This Row],[Month2]]="Sep"),"Q1", IF(OR(Table1[[#This Row],[Month2]]="Oct",Table1[[#This Row],[Month2]]="Nov",Table1[[#This Row],[Month2]]="Dec"),"Q2",IF(OR(Table1[[#This Row],[Month2]]="Jan",Table1[[#This Row],[Month2]]="Feb",Table1[[#This Row],[Month2]]="Mar"),"Q3", "Q4")))</f>
        <v>Q4</v>
      </c>
      <c r="M321" t="str">
        <f>TEXT(Table1[[#This Row],[Date]],"mmm")</f>
        <v>Apr</v>
      </c>
      <c r="N321" t="str">
        <f>IF(MONTH(Table1[[#This Row],[Date]])&gt;6, YEAR(Table1[[#This Row],[Date]])&amp;"-"&amp;YEAR(Table1[[#This Row],[Date]])+1,YEAR(Table1[[#This Row],[Date]])-1&amp;"-"&amp;YEAR(Table1[[#This Row],[Date]]))</f>
        <v>2014-2015</v>
      </c>
      <c r="O321">
        <f>WEEKNUM(Table1[[#This Row],[Date]],2)</f>
        <v>15</v>
      </c>
      <c r="P321">
        <f>HOUR(Table1[[#This Row],[Start]])</f>
        <v>19</v>
      </c>
      <c r="Q3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321" t="str">
        <f>TEXT(Table1[[#This Row],[Date]],"ddd")</f>
        <v>Wed</v>
      </c>
    </row>
    <row r="322" spans="1:18" x14ac:dyDescent="0.55000000000000004">
      <c r="A322" s="2" t="s">
        <v>50</v>
      </c>
      <c r="B322" s="2" t="str">
        <f t="shared" ref="B322:B385" si="30">IF(B321="Name","Client 1",IF(B321="Client 1","Client 2",IF(B321="Client 2","Client 3",IF(B321="Client 3","Client 4", IF(B321="Client 4","Client 5", IF(B321="Client 5","Client 6", IF(B321="Client 6","Client 7",IF(B321="Client 7","Client 8", IF(B321="Client 8","Client 9", IF(B321="Client 9","Client 10", IF(B321="Client 10","Client 1", "Client 11")))))))))))</f>
        <v>Client 1</v>
      </c>
      <c r="C322" s="12">
        <v>42102</v>
      </c>
      <c r="D322" s="2" t="s">
        <v>265</v>
      </c>
      <c r="E322" s="2" t="s">
        <v>228</v>
      </c>
      <c r="F322" s="28">
        <f>Table1[[#This Row],[End]]-Table1[[#This Row],[Start]]</f>
        <v>1.736111111111116E-2</v>
      </c>
      <c r="G322" s="25" t="str">
        <f t="shared" ref="G322:G385" ca="1" si="31">VLOOKUP(RANDBETWEEN(1,5),$T$1:$Y$8,2,FALSE)</f>
        <v>Room B</v>
      </c>
      <c r="H322" s="2" t="str">
        <f t="shared" ref="H322:H385" ca="1" si="32">VLOOKUP(RANDBETWEEN(1,7),$T$1:$Y$8,3,FALSE)</f>
        <v>G</v>
      </c>
      <c r="I322" s="2" t="str">
        <f t="shared" ref="I322:I385" ca="1" si="33">VLOOKUP(RANDBETWEEN(1,4),$T$1:$Y$8,4,FALSE)</f>
        <v>Mistake</v>
      </c>
      <c r="J322" s="2" t="str">
        <f t="shared" ref="J322:J385" ca="1" si="34">VLOOKUP(RANDBETWEEN(1,6),$T$1:$Y$8,5,FALSE)</f>
        <v>Mechanical failure</v>
      </c>
      <c r="K322" s="25" t="str">
        <f t="shared" ref="K322:K385" ca="1" si="35">VLOOKUP(RANDBETWEEN(1,6),$T$1:$Y$8,6,FALSE)</f>
        <v>Shipping</v>
      </c>
      <c r="L322" t="str">
        <f>IF(OR(Table1[[#This Row],[Month2]]="Jul",Table1[[#This Row],[Month2]]="Aug",Table1[[#This Row],[Month2]]="Sep"),"Q1", IF(OR(Table1[[#This Row],[Month2]]="Oct",Table1[[#This Row],[Month2]]="Nov",Table1[[#This Row],[Month2]]="Dec"),"Q2",IF(OR(Table1[[#This Row],[Month2]]="Jan",Table1[[#This Row],[Month2]]="Feb",Table1[[#This Row],[Month2]]="Mar"),"Q3", "Q4")))</f>
        <v>Q4</v>
      </c>
      <c r="M322" t="str">
        <f>TEXT(Table1[[#This Row],[Date]],"mmm")</f>
        <v>Apr</v>
      </c>
      <c r="N322" t="str">
        <f>IF(MONTH(Table1[[#This Row],[Date]])&gt;6, YEAR(Table1[[#This Row],[Date]])&amp;"-"&amp;YEAR(Table1[[#This Row],[Date]])+1,YEAR(Table1[[#This Row],[Date]])-1&amp;"-"&amp;YEAR(Table1[[#This Row],[Date]]))</f>
        <v>2014-2015</v>
      </c>
      <c r="O322">
        <f>WEEKNUM(Table1[[#This Row],[Date]],2)</f>
        <v>15</v>
      </c>
      <c r="P322">
        <f>HOUR(Table1[[#This Row],[Start]])</f>
        <v>18</v>
      </c>
      <c r="Q3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22" t="str">
        <f>TEXT(Table1[[#This Row],[Date]],"ddd")</f>
        <v>Wed</v>
      </c>
    </row>
    <row r="323" spans="1:18" x14ac:dyDescent="0.55000000000000004">
      <c r="A323" s="2" t="s">
        <v>53</v>
      </c>
      <c r="B323" s="2" t="str">
        <f t="shared" si="30"/>
        <v>Client 2</v>
      </c>
      <c r="C323" s="12">
        <v>42103</v>
      </c>
      <c r="D323" s="2" t="s">
        <v>431</v>
      </c>
      <c r="E323" s="2" t="s">
        <v>433</v>
      </c>
      <c r="F323" s="28">
        <f>Table1[[#This Row],[End]]-Table1[[#This Row],[Start]]</f>
        <v>9.7222222222221877E-3</v>
      </c>
      <c r="G323" s="25" t="str">
        <f t="shared" ca="1" si="31"/>
        <v>Room A</v>
      </c>
      <c r="H323" s="2" t="str">
        <f t="shared" ca="1" si="32"/>
        <v>B</v>
      </c>
      <c r="I323" s="2" t="str">
        <f t="shared" ca="1" si="33"/>
        <v>Mistake</v>
      </c>
      <c r="J323" s="2" t="str">
        <f t="shared" ca="1" si="34"/>
        <v>Wrong placement</v>
      </c>
      <c r="K323" s="25" t="str">
        <f t="shared" ca="1" si="35"/>
        <v>Admin</v>
      </c>
      <c r="L323" t="str">
        <f>IF(OR(Table1[[#This Row],[Month2]]="Jul",Table1[[#This Row],[Month2]]="Aug",Table1[[#This Row],[Month2]]="Sep"),"Q1", IF(OR(Table1[[#This Row],[Month2]]="Oct",Table1[[#This Row],[Month2]]="Nov",Table1[[#This Row],[Month2]]="Dec"),"Q2",IF(OR(Table1[[#This Row],[Month2]]="Jan",Table1[[#This Row],[Month2]]="Feb",Table1[[#This Row],[Month2]]="Mar"),"Q3", "Q4")))</f>
        <v>Q4</v>
      </c>
      <c r="M323" t="str">
        <f>TEXT(Table1[[#This Row],[Date]],"mmm")</f>
        <v>Apr</v>
      </c>
      <c r="N323" t="str">
        <f>IF(MONTH(Table1[[#This Row],[Date]])&gt;6, YEAR(Table1[[#This Row],[Date]])&amp;"-"&amp;YEAR(Table1[[#This Row],[Date]])+1,YEAR(Table1[[#This Row],[Date]])-1&amp;"-"&amp;YEAR(Table1[[#This Row],[Date]]))</f>
        <v>2014-2015</v>
      </c>
      <c r="O323">
        <f>WEEKNUM(Table1[[#This Row],[Date]],2)</f>
        <v>15</v>
      </c>
      <c r="P323">
        <f>HOUR(Table1[[#This Row],[Start]])</f>
        <v>15</v>
      </c>
      <c r="Q3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23" t="str">
        <f>TEXT(Table1[[#This Row],[Date]],"ddd")</f>
        <v>Thu</v>
      </c>
    </row>
    <row r="324" spans="1:18" x14ac:dyDescent="0.55000000000000004">
      <c r="A324" s="2" t="s">
        <v>51</v>
      </c>
      <c r="B324" s="2" t="str">
        <f t="shared" si="30"/>
        <v>Client 3</v>
      </c>
      <c r="C324" s="12">
        <v>42103</v>
      </c>
      <c r="D324" s="2" t="s">
        <v>432</v>
      </c>
      <c r="E324" s="2" t="s">
        <v>282</v>
      </c>
      <c r="F324" s="28">
        <f>Table1[[#This Row],[End]]-Table1[[#This Row],[Start]]</f>
        <v>2.430555555555558E-2</v>
      </c>
      <c r="G324" s="25" t="str">
        <f t="shared" ca="1" si="31"/>
        <v>Office</v>
      </c>
      <c r="H324" s="2" t="str">
        <f t="shared" ca="1" si="32"/>
        <v>G</v>
      </c>
      <c r="I324" s="2" t="str">
        <f t="shared" ca="1" si="33"/>
        <v>Grievance</v>
      </c>
      <c r="J324" s="2" t="str">
        <f t="shared" ca="1" si="34"/>
        <v>Paperwork deficiency</v>
      </c>
      <c r="K324" s="25" t="str">
        <f t="shared" ca="1" si="35"/>
        <v>IT</v>
      </c>
      <c r="L324" t="str">
        <f>IF(OR(Table1[[#This Row],[Month2]]="Jul",Table1[[#This Row],[Month2]]="Aug",Table1[[#This Row],[Month2]]="Sep"),"Q1", IF(OR(Table1[[#This Row],[Month2]]="Oct",Table1[[#This Row],[Month2]]="Nov",Table1[[#This Row],[Month2]]="Dec"),"Q2",IF(OR(Table1[[#This Row],[Month2]]="Jan",Table1[[#This Row],[Month2]]="Feb",Table1[[#This Row],[Month2]]="Mar"),"Q3", "Q4")))</f>
        <v>Q4</v>
      </c>
      <c r="M324" t="str">
        <f>TEXT(Table1[[#This Row],[Date]],"mmm")</f>
        <v>Apr</v>
      </c>
      <c r="N324" t="str">
        <f>IF(MONTH(Table1[[#This Row],[Date]])&gt;6, YEAR(Table1[[#This Row],[Date]])&amp;"-"&amp;YEAR(Table1[[#This Row],[Date]])+1,YEAR(Table1[[#This Row],[Date]])-1&amp;"-"&amp;YEAR(Table1[[#This Row],[Date]]))</f>
        <v>2014-2015</v>
      </c>
      <c r="O324">
        <f>WEEKNUM(Table1[[#This Row],[Date]],2)</f>
        <v>15</v>
      </c>
      <c r="P324">
        <f>HOUR(Table1[[#This Row],[Start]])</f>
        <v>9</v>
      </c>
      <c r="Q3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24" t="str">
        <f>TEXT(Table1[[#This Row],[Date]],"ddd")</f>
        <v>Thu</v>
      </c>
    </row>
    <row r="325" spans="1:18" x14ac:dyDescent="0.55000000000000004">
      <c r="A325" s="2" t="s">
        <v>52</v>
      </c>
      <c r="B325" s="2" t="str">
        <f t="shared" si="30"/>
        <v>Client 4</v>
      </c>
      <c r="C325" s="12">
        <v>42103</v>
      </c>
      <c r="D325" s="2" t="s">
        <v>433</v>
      </c>
      <c r="E325" s="2" t="s">
        <v>1010</v>
      </c>
      <c r="F325" s="28">
        <f>Table1[[#This Row],[End]]-Table1[[#This Row],[Start]]</f>
        <v>1.1805555555555625E-2</v>
      </c>
      <c r="G325" s="25" t="str">
        <f t="shared" ca="1" si="31"/>
        <v>Office</v>
      </c>
      <c r="H325" s="2" t="str">
        <f t="shared" ca="1" si="32"/>
        <v>G</v>
      </c>
      <c r="I325" s="2" t="str">
        <f t="shared" ca="1" si="33"/>
        <v>Accident</v>
      </c>
      <c r="J325" s="2" t="str">
        <f t="shared" ca="1" si="34"/>
        <v>Mechanical failure</v>
      </c>
      <c r="K325" s="25" t="str">
        <f t="shared" ca="1" si="35"/>
        <v>Floor</v>
      </c>
      <c r="L325" t="str">
        <f>IF(OR(Table1[[#This Row],[Month2]]="Jul",Table1[[#This Row],[Month2]]="Aug",Table1[[#This Row],[Month2]]="Sep"),"Q1", IF(OR(Table1[[#This Row],[Month2]]="Oct",Table1[[#This Row],[Month2]]="Nov",Table1[[#This Row],[Month2]]="Dec"),"Q2",IF(OR(Table1[[#This Row],[Month2]]="Jan",Table1[[#This Row],[Month2]]="Feb",Table1[[#This Row],[Month2]]="Mar"),"Q3", "Q4")))</f>
        <v>Q4</v>
      </c>
      <c r="M325" t="str">
        <f>TEXT(Table1[[#This Row],[Date]],"mmm")</f>
        <v>Apr</v>
      </c>
      <c r="N325" t="str">
        <f>IF(MONTH(Table1[[#This Row],[Date]])&gt;6, YEAR(Table1[[#This Row],[Date]])&amp;"-"&amp;YEAR(Table1[[#This Row],[Date]])+1,YEAR(Table1[[#This Row],[Date]])-1&amp;"-"&amp;YEAR(Table1[[#This Row],[Date]]))</f>
        <v>2014-2015</v>
      </c>
      <c r="O325">
        <f>WEEKNUM(Table1[[#This Row],[Date]],2)</f>
        <v>15</v>
      </c>
      <c r="P325">
        <f>HOUR(Table1[[#This Row],[Start]])</f>
        <v>15</v>
      </c>
      <c r="Q3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25" t="str">
        <f>TEXT(Table1[[#This Row],[Date]],"ddd")</f>
        <v>Thu</v>
      </c>
    </row>
    <row r="326" spans="1:18" x14ac:dyDescent="0.55000000000000004">
      <c r="A326" s="2" t="s">
        <v>53</v>
      </c>
      <c r="B326" s="2" t="str">
        <f t="shared" si="30"/>
        <v>Client 5</v>
      </c>
      <c r="C326" s="12">
        <v>42104</v>
      </c>
      <c r="D326" s="2" t="s">
        <v>209</v>
      </c>
      <c r="E326" s="2" t="s">
        <v>174</v>
      </c>
      <c r="F326" s="28">
        <f>Table1[[#This Row],[End]]-Table1[[#This Row],[Start]]</f>
        <v>5.5555555555556468E-3</v>
      </c>
      <c r="G326" s="25" t="str">
        <f t="shared" ca="1" si="31"/>
        <v>Room A</v>
      </c>
      <c r="H326" s="2" t="str">
        <f t="shared" ca="1" si="32"/>
        <v>C</v>
      </c>
      <c r="I326" s="2" t="str">
        <f t="shared" ca="1" si="33"/>
        <v>Mistake</v>
      </c>
      <c r="J326" s="2" t="str">
        <f t="shared" ca="1" si="34"/>
        <v>Entry error</v>
      </c>
      <c r="K326" s="25" t="str">
        <f t="shared" ca="1" si="35"/>
        <v>Shipping</v>
      </c>
      <c r="L326" t="str">
        <f>IF(OR(Table1[[#This Row],[Month2]]="Jul",Table1[[#This Row],[Month2]]="Aug",Table1[[#This Row],[Month2]]="Sep"),"Q1", IF(OR(Table1[[#This Row],[Month2]]="Oct",Table1[[#This Row],[Month2]]="Nov",Table1[[#This Row],[Month2]]="Dec"),"Q2",IF(OR(Table1[[#This Row],[Month2]]="Jan",Table1[[#This Row],[Month2]]="Feb",Table1[[#This Row],[Month2]]="Mar"),"Q3", "Q4")))</f>
        <v>Q4</v>
      </c>
      <c r="M326" t="str">
        <f>TEXT(Table1[[#This Row],[Date]],"mmm")</f>
        <v>Apr</v>
      </c>
      <c r="N326" t="str">
        <f>IF(MONTH(Table1[[#This Row],[Date]])&gt;6, YEAR(Table1[[#This Row],[Date]])&amp;"-"&amp;YEAR(Table1[[#This Row],[Date]])+1,YEAR(Table1[[#This Row],[Date]])-1&amp;"-"&amp;YEAR(Table1[[#This Row],[Date]]))</f>
        <v>2014-2015</v>
      </c>
      <c r="O326">
        <f>WEEKNUM(Table1[[#This Row],[Date]],2)</f>
        <v>15</v>
      </c>
      <c r="P326">
        <f>HOUR(Table1[[#This Row],[Start]])</f>
        <v>8</v>
      </c>
      <c r="Q3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26" t="str">
        <f>TEXT(Table1[[#This Row],[Date]],"ddd")</f>
        <v>Fri</v>
      </c>
    </row>
    <row r="327" spans="1:18" x14ac:dyDescent="0.55000000000000004">
      <c r="A327" s="2" t="s">
        <v>53</v>
      </c>
      <c r="B327" s="2" t="str">
        <f t="shared" si="30"/>
        <v>Client 6</v>
      </c>
      <c r="C327" s="12">
        <v>42104</v>
      </c>
      <c r="D327" s="2" t="s">
        <v>269</v>
      </c>
      <c r="E327" s="2" t="s">
        <v>227</v>
      </c>
      <c r="F327" s="28">
        <f>Table1[[#This Row],[End]]-Table1[[#This Row],[Start]]</f>
        <v>9.0277777777777457E-3</v>
      </c>
      <c r="G327" s="25" t="str">
        <f t="shared" ca="1" si="31"/>
        <v>Room A</v>
      </c>
      <c r="H327" s="2" t="str">
        <f t="shared" ca="1" si="32"/>
        <v>A</v>
      </c>
      <c r="I327" s="2" t="str">
        <f t="shared" ca="1" si="33"/>
        <v>Mistake</v>
      </c>
      <c r="J327" s="2" t="str">
        <f t="shared" ca="1" si="34"/>
        <v>Mechanical failure</v>
      </c>
      <c r="K327" s="25" t="str">
        <f t="shared" ca="1" si="35"/>
        <v>Finance</v>
      </c>
      <c r="L327" t="str">
        <f>IF(OR(Table1[[#This Row],[Month2]]="Jul",Table1[[#This Row],[Month2]]="Aug",Table1[[#This Row],[Month2]]="Sep"),"Q1", IF(OR(Table1[[#This Row],[Month2]]="Oct",Table1[[#This Row],[Month2]]="Nov",Table1[[#This Row],[Month2]]="Dec"),"Q2",IF(OR(Table1[[#This Row],[Month2]]="Jan",Table1[[#This Row],[Month2]]="Feb",Table1[[#This Row],[Month2]]="Mar"),"Q3", "Q4")))</f>
        <v>Q4</v>
      </c>
      <c r="M327" t="str">
        <f>TEXT(Table1[[#This Row],[Date]],"mmm")</f>
        <v>Apr</v>
      </c>
      <c r="N327" t="str">
        <f>IF(MONTH(Table1[[#This Row],[Date]])&gt;6, YEAR(Table1[[#This Row],[Date]])&amp;"-"&amp;YEAR(Table1[[#This Row],[Date]])+1,YEAR(Table1[[#This Row],[Date]])-1&amp;"-"&amp;YEAR(Table1[[#This Row],[Date]]))</f>
        <v>2014-2015</v>
      </c>
      <c r="O327">
        <f>WEEKNUM(Table1[[#This Row],[Date]],2)</f>
        <v>15</v>
      </c>
      <c r="P327">
        <f>HOUR(Table1[[#This Row],[Start]])</f>
        <v>15</v>
      </c>
      <c r="Q3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27" t="str">
        <f>TEXT(Table1[[#This Row],[Date]],"ddd")</f>
        <v>Fri</v>
      </c>
    </row>
    <row r="328" spans="1:18" x14ac:dyDescent="0.55000000000000004">
      <c r="A328" s="2" t="s">
        <v>44</v>
      </c>
      <c r="B328" s="2" t="str">
        <f t="shared" si="30"/>
        <v>Client 7</v>
      </c>
      <c r="C328" s="12">
        <v>42104</v>
      </c>
      <c r="D328" s="2" t="s">
        <v>209</v>
      </c>
      <c r="E328" s="2" t="s">
        <v>740</v>
      </c>
      <c r="F328" s="28">
        <f>Table1[[#This Row],[End]]-Table1[[#This Row],[Start]]</f>
        <v>1.2500000000000067E-2</v>
      </c>
      <c r="G328" s="25" t="str">
        <f t="shared" ca="1" si="31"/>
        <v>Room B</v>
      </c>
      <c r="H328" s="2" t="str">
        <f t="shared" ca="1" si="32"/>
        <v>F</v>
      </c>
      <c r="I328" s="2" t="str">
        <f t="shared" ca="1" si="33"/>
        <v>Grievance</v>
      </c>
      <c r="J328" s="2" t="str">
        <f t="shared" ca="1" si="34"/>
        <v>Entry error</v>
      </c>
      <c r="K328" s="25" t="str">
        <f t="shared" ca="1" si="35"/>
        <v>IT</v>
      </c>
      <c r="L328" t="str">
        <f>IF(OR(Table1[[#This Row],[Month2]]="Jul",Table1[[#This Row],[Month2]]="Aug",Table1[[#This Row],[Month2]]="Sep"),"Q1", IF(OR(Table1[[#This Row],[Month2]]="Oct",Table1[[#This Row],[Month2]]="Nov",Table1[[#This Row],[Month2]]="Dec"),"Q2",IF(OR(Table1[[#This Row],[Month2]]="Jan",Table1[[#This Row],[Month2]]="Feb",Table1[[#This Row],[Month2]]="Mar"),"Q3", "Q4")))</f>
        <v>Q4</v>
      </c>
      <c r="M328" t="str">
        <f>TEXT(Table1[[#This Row],[Date]],"mmm")</f>
        <v>Apr</v>
      </c>
      <c r="N328" t="str">
        <f>IF(MONTH(Table1[[#This Row],[Date]])&gt;6, YEAR(Table1[[#This Row],[Date]])&amp;"-"&amp;YEAR(Table1[[#This Row],[Date]])+1,YEAR(Table1[[#This Row],[Date]])-1&amp;"-"&amp;YEAR(Table1[[#This Row],[Date]]))</f>
        <v>2014-2015</v>
      </c>
      <c r="O328">
        <f>WEEKNUM(Table1[[#This Row],[Date]],2)</f>
        <v>15</v>
      </c>
      <c r="P328">
        <f>HOUR(Table1[[#This Row],[Start]])</f>
        <v>8</v>
      </c>
      <c r="Q3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28" t="str">
        <f>TEXT(Table1[[#This Row],[Date]],"ddd")</f>
        <v>Fri</v>
      </c>
    </row>
    <row r="329" spans="1:18" x14ac:dyDescent="0.55000000000000004">
      <c r="A329" s="2" t="s">
        <v>49</v>
      </c>
      <c r="B329" s="2" t="str">
        <f t="shared" si="30"/>
        <v>Client 8</v>
      </c>
      <c r="C329" s="12">
        <v>42105</v>
      </c>
      <c r="D329" s="2" t="s">
        <v>434</v>
      </c>
      <c r="E329" s="2" t="s">
        <v>1016</v>
      </c>
      <c r="F329" s="28">
        <f>Table1[[#This Row],[End]]-Table1[[#This Row],[Start]]</f>
        <v>9.0277777777777457E-3</v>
      </c>
      <c r="G329" s="25" t="str">
        <f t="shared" ca="1" si="31"/>
        <v>Warehouse</v>
      </c>
      <c r="H329" s="2" t="str">
        <f t="shared" ca="1" si="32"/>
        <v>A</v>
      </c>
      <c r="I329" s="2" t="str">
        <f t="shared" ca="1" si="33"/>
        <v>Grievance</v>
      </c>
      <c r="J329" s="2" t="str">
        <f t="shared" ca="1" si="34"/>
        <v>Tone of voice</v>
      </c>
      <c r="K329" s="25" t="str">
        <f t="shared" ca="1" si="35"/>
        <v>Shipping</v>
      </c>
      <c r="L329" t="str">
        <f>IF(OR(Table1[[#This Row],[Month2]]="Jul",Table1[[#This Row],[Month2]]="Aug",Table1[[#This Row],[Month2]]="Sep"),"Q1", IF(OR(Table1[[#This Row],[Month2]]="Oct",Table1[[#This Row],[Month2]]="Nov",Table1[[#This Row],[Month2]]="Dec"),"Q2",IF(OR(Table1[[#This Row],[Month2]]="Jan",Table1[[#This Row],[Month2]]="Feb",Table1[[#This Row],[Month2]]="Mar"),"Q3", "Q4")))</f>
        <v>Q4</v>
      </c>
      <c r="M329" t="str">
        <f>TEXT(Table1[[#This Row],[Date]],"mmm")</f>
        <v>Apr</v>
      </c>
      <c r="N329" t="str">
        <f>IF(MONTH(Table1[[#This Row],[Date]])&gt;6, YEAR(Table1[[#This Row],[Date]])&amp;"-"&amp;YEAR(Table1[[#This Row],[Date]])+1,YEAR(Table1[[#This Row],[Date]])-1&amp;"-"&amp;YEAR(Table1[[#This Row],[Date]]))</f>
        <v>2014-2015</v>
      </c>
      <c r="O329">
        <f>WEEKNUM(Table1[[#This Row],[Date]],2)</f>
        <v>15</v>
      </c>
      <c r="P329">
        <f>HOUR(Table1[[#This Row],[Start]])</f>
        <v>15</v>
      </c>
      <c r="Q3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29" t="str">
        <f>TEXT(Table1[[#This Row],[Date]],"ddd")</f>
        <v>Sat</v>
      </c>
    </row>
    <row r="330" spans="1:18" x14ac:dyDescent="0.55000000000000004">
      <c r="A330" s="2" t="s">
        <v>44</v>
      </c>
      <c r="B330" s="2" t="str">
        <f t="shared" si="30"/>
        <v>Client 9</v>
      </c>
      <c r="C330" s="12">
        <v>42106</v>
      </c>
      <c r="D330" s="2" t="s">
        <v>435</v>
      </c>
      <c r="E330" s="2" t="s">
        <v>755</v>
      </c>
      <c r="F330" s="28">
        <f>Table1[[#This Row],[End]]-Table1[[#This Row],[Start]]</f>
        <v>1.1111111111111183E-2</v>
      </c>
      <c r="G330" s="25" t="str">
        <f t="shared" ca="1" si="31"/>
        <v>Room A</v>
      </c>
      <c r="H330" s="2" t="str">
        <f t="shared" ca="1" si="32"/>
        <v>B</v>
      </c>
      <c r="I330" s="2" t="str">
        <f t="shared" ca="1" si="33"/>
        <v>Interaction</v>
      </c>
      <c r="J330" s="2" t="str">
        <f t="shared" ca="1" si="34"/>
        <v>Mechanical failure</v>
      </c>
      <c r="K330" s="25" t="str">
        <f t="shared" ca="1" si="35"/>
        <v>IT</v>
      </c>
      <c r="L330" t="str">
        <f>IF(OR(Table1[[#This Row],[Month2]]="Jul",Table1[[#This Row],[Month2]]="Aug",Table1[[#This Row],[Month2]]="Sep"),"Q1", IF(OR(Table1[[#This Row],[Month2]]="Oct",Table1[[#This Row],[Month2]]="Nov",Table1[[#This Row],[Month2]]="Dec"),"Q2",IF(OR(Table1[[#This Row],[Month2]]="Jan",Table1[[#This Row],[Month2]]="Feb",Table1[[#This Row],[Month2]]="Mar"),"Q3", "Q4")))</f>
        <v>Q4</v>
      </c>
      <c r="M330" t="str">
        <f>TEXT(Table1[[#This Row],[Date]],"mmm")</f>
        <v>Apr</v>
      </c>
      <c r="N330" t="str">
        <f>IF(MONTH(Table1[[#This Row],[Date]])&gt;6, YEAR(Table1[[#This Row],[Date]])&amp;"-"&amp;YEAR(Table1[[#This Row],[Date]])+1,YEAR(Table1[[#This Row],[Date]])-1&amp;"-"&amp;YEAR(Table1[[#This Row],[Date]]))</f>
        <v>2014-2015</v>
      </c>
      <c r="O330">
        <f>WEEKNUM(Table1[[#This Row],[Date]],2)</f>
        <v>15</v>
      </c>
      <c r="P330">
        <f>HOUR(Table1[[#This Row],[Start]])</f>
        <v>8</v>
      </c>
      <c r="Q3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30" t="str">
        <f>TEXT(Table1[[#This Row],[Date]],"ddd")</f>
        <v>Sun</v>
      </c>
    </row>
    <row r="331" spans="1:18" x14ac:dyDescent="0.55000000000000004">
      <c r="A331" s="2" t="s">
        <v>49</v>
      </c>
      <c r="B331" s="2" t="str">
        <f t="shared" si="30"/>
        <v>Client 10</v>
      </c>
      <c r="C331" s="12">
        <v>42106</v>
      </c>
      <c r="D331" s="2" t="s">
        <v>435</v>
      </c>
      <c r="E331" s="2" t="s">
        <v>519</v>
      </c>
      <c r="F331" s="28">
        <f>Table1[[#This Row],[End]]-Table1[[#This Row],[Start]]</f>
        <v>2.7777777777777679E-3</v>
      </c>
      <c r="G331" s="25" t="str">
        <f t="shared" ca="1" si="31"/>
        <v>Lab</v>
      </c>
      <c r="H331" s="2" t="str">
        <f t="shared" ca="1" si="32"/>
        <v>B</v>
      </c>
      <c r="I331" s="2" t="str">
        <f t="shared" ca="1" si="33"/>
        <v>Grievance</v>
      </c>
      <c r="J331" s="2" t="str">
        <f t="shared" ca="1" si="34"/>
        <v>Tone of voice</v>
      </c>
      <c r="K331" s="25" t="str">
        <f t="shared" ca="1" si="35"/>
        <v>Shipping</v>
      </c>
      <c r="L331" t="str">
        <f>IF(OR(Table1[[#This Row],[Month2]]="Jul",Table1[[#This Row],[Month2]]="Aug",Table1[[#This Row],[Month2]]="Sep"),"Q1", IF(OR(Table1[[#This Row],[Month2]]="Oct",Table1[[#This Row],[Month2]]="Nov",Table1[[#This Row],[Month2]]="Dec"),"Q2",IF(OR(Table1[[#This Row],[Month2]]="Jan",Table1[[#This Row],[Month2]]="Feb",Table1[[#This Row],[Month2]]="Mar"),"Q3", "Q4")))</f>
        <v>Q4</v>
      </c>
      <c r="M331" t="str">
        <f>TEXT(Table1[[#This Row],[Date]],"mmm")</f>
        <v>Apr</v>
      </c>
      <c r="N331" t="str">
        <f>IF(MONTH(Table1[[#This Row],[Date]])&gt;6, YEAR(Table1[[#This Row],[Date]])&amp;"-"&amp;YEAR(Table1[[#This Row],[Date]])+1,YEAR(Table1[[#This Row],[Date]])-1&amp;"-"&amp;YEAR(Table1[[#This Row],[Date]]))</f>
        <v>2014-2015</v>
      </c>
      <c r="O331">
        <f>WEEKNUM(Table1[[#This Row],[Date]],2)</f>
        <v>15</v>
      </c>
      <c r="P331">
        <f>HOUR(Table1[[#This Row],[Start]])</f>
        <v>8</v>
      </c>
      <c r="Q3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31" t="str">
        <f>TEXT(Table1[[#This Row],[Date]],"ddd")</f>
        <v>Sun</v>
      </c>
    </row>
    <row r="332" spans="1:18" x14ac:dyDescent="0.55000000000000004">
      <c r="A332" s="2" t="s">
        <v>45</v>
      </c>
      <c r="B332" s="2" t="str">
        <f t="shared" si="30"/>
        <v>Client 1</v>
      </c>
      <c r="C332" s="12">
        <v>42106</v>
      </c>
      <c r="D332" s="2" t="s">
        <v>436</v>
      </c>
      <c r="E332" s="2" t="s">
        <v>486</v>
      </c>
      <c r="F332" s="28">
        <f>Table1[[#This Row],[End]]-Table1[[#This Row],[Start]]</f>
        <v>4.0277777777777746E-2</v>
      </c>
      <c r="G332" s="25" t="str">
        <f t="shared" ca="1" si="31"/>
        <v>Office</v>
      </c>
      <c r="H332" s="2" t="str">
        <f t="shared" ca="1" si="32"/>
        <v>B</v>
      </c>
      <c r="I332" s="2" t="str">
        <f t="shared" ca="1" si="33"/>
        <v>Accident</v>
      </c>
      <c r="J332" s="2" t="str">
        <f t="shared" ca="1" si="34"/>
        <v>Mechanical failure</v>
      </c>
      <c r="K332" s="25" t="str">
        <f t="shared" ca="1" si="35"/>
        <v>Admin</v>
      </c>
      <c r="L332" t="str">
        <f>IF(OR(Table1[[#This Row],[Month2]]="Jul",Table1[[#This Row],[Month2]]="Aug",Table1[[#This Row],[Month2]]="Sep"),"Q1", IF(OR(Table1[[#This Row],[Month2]]="Oct",Table1[[#This Row],[Month2]]="Nov",Table1[[#This Row],[Month2]]="Dec"),"Q2",IF(OR(Table1[[#This Row],[Month2]]="Jan",Table1[[#This Row],[Month2]]="Feb",Table1[[#This Row],[Month2]]="Mar"),"Q3", "Q4")))</f>
        <v>Q4</v>
      </c>
      <c r="M332" t="str">
        <f>TEXT(Table1[[#This Row],[Date]],"mmm")</f>
        <v>Apr</v>
      </c>
      <c r="N332" t="str">
        <f>IF(MONTH(Table1[[#This Row],[Date]])&gt;6, YEAR(Table1[[#This Row],[Date]])&amp;"-"&amp;YEAR(Table1[[#This Row],[Date]])+1,YEAR(Table1[[#This Row],[Date]])-1&amp;"-"&amp;YEAR(Table1[[#This Row],[Date]]))</f>
        <v>2014-2015</v>
      </c>
      <c r="O332">
        <f>WEEKNUM(Table1[[#This Row],[Date]],2)</f>
        <v>15</v>
      </c>
      <c r="P332">
        <f>HOUR(Table1[[#This Row],[Start]])</f>
        <v>14</v>
      </c>
      <c r="Q3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32" t="str">
        <f>TEXT(Table1[[#This Row],[Date]],"ddd")</f>
        <v>Sun</v>
      </c>
    </row>
    <row r="333" spans="1:18" x14ac:dyDescent="0.55000000000000004">
      <c r="A333" s="2" t="s">
        <v>49</v>
      </c>
      <c r="B333" s="2" t="str">
        <f t="shared" si="30"/>
        <v>Client 2</v>
      </c>
      <c r="C333" s="12">
        <v>42107</v>
      </c>
      <c r="D333" s="2" t="s">
        <v>437</v>
      </c>
      <c r="E333" s="2" t="s">
        <v>247</v>
      </c>
      <c r="F333" s="28">
        <f>Table1[[#This Row],[End]]-Table1[[#This Row],[Start]]</f>
        <v>1.3194444444444509E-2</v>
      </c>
      <c r="G333" s="25" t="str">
        <f t="shared" ca="1" si="31"/>
        <v>Warehouse</v>
      </c>
      <c r="H333" s="2" t="str">
        <f t="shared" ca="1" si="32"/>
        <v>F</v>
      </c>
      <c r="I333" s="2" t="str">
        <f t="shared" ca="1" si="33"/>
        <v>Accident</v>
      </c>
      <c r="J333" s="2" t="str">
        <f t="shared" ca="1" si="34"/>
        <v>Wrong placement</v>
      </c>
      <c r="K333" s="25" t="str">
        <f t="shared" ca="1" si="35"/>
        <v>IT</v>
      </c>
      <c r="L333" t="str">
        <f>IF(OR(Table1[[#This Row],[Month2]]="Jul",Table1[[#This Row],[Month2]]="Aug",Table1[[#This Row],[Month2]]="Sep"),"Q1", IF(OR(Table1[[#This Row],[Month2]]="Oct",Table1[[#This Row],[Month2]]="Nov",Table1[[#This Row],[Month2]]="Dec"),"Q2",IF(OR(Table1[[#This Row],[Month2]]="Jan",Table1[[#This Row],[Month2]]="Feb",Table1[[#This Row],[Month2]]="Mar"),"Q3", "Q4")))</f>
        <v>Q4</v>
      </c>
      <c r="M333" t="str">
        <f>TEXT(Table1[[#This Row],[Date]],"mmm")</f>
        <v>Apr</v>
      </c>
      <c r="N333" t="str">
        <f>IF(MONTH(Table1[[#This Row],[Date]])&gt;6, YEAR(Table1[[#This Row],[Date]])&amp;"-"&amp;YEAR(Table1[[#This Row],[Date]])+1,YEAR(Table1[[#This Row],[Date]])-1&amp;"-"&amp;YEAR(Table1[[#This Row],[Date]]))</f>
        <v>2014-2015</v>
      </c>
      <c r="O333">
        <f>WEEKNUM(Table1[[#This Row],[Date]],2)</f>
        <v>16</v>
      </c>
      <c r="P333">
        <f>HOUR(Table1[[#This Row],[Start]])</f>
        <v>10</v>
      </c>
      <c r="Q3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33" t="str">
        <f>TEXT(Table1[[#This Row],[Date]],"ddd")</f>
        <v>Mon</v>
      </c>
    </row>
    <row r="334" spans="1:18" x14ac:dyDescent="0.55000000000000004">
      <c r="A334" s="2" t="s">
        <v>50</v>
      </c>
      <c r="B334" s="2" t="str">
        <f t="shared" si="30"/>
        <v>Client 3</v>
      </c>
      <c r="C334" s="12">
        <v>42107</v>
      </c>
      <c r="D334" s="2" t="s">
        <v>438</v>
      </c>
      <c r="E334" s="2" t="s">
        <v>700</v>
      </c>
      <c r="F334" s="28">
        <f>Table1[[#This Row],[End]]-Table1[[#This Row],[Start]]</f>
        <v>1.7361111111111049E-2</v>
      </c>
      <c r="G334" s="25" t="str">
        <f t="shared" ca="1" si="31"/>
        <v>Lab</v>
      </c>
      <c r="H334" s="2" t="str">
        <f t="shared" ca="1" si="32"/>
        <v>C</v>
      </c>
      <c r="I334" s="2" t="str">
        <f t="shared" ca="1" si="33"/>
        <v>Interaction</v>
      </c>
      <c r="J334" s="2" t="str">
        <f t="shared" ca="1" si="34"/>
        <v>Paperwork deficiency</v>
      </c>
      <c r="K334" s="25" t="str">
        <f t="shared" ca="1" si="35"/>
        <v>Admin</v>
      </c>
      <c r="L334" t="str">
        <f>IF(OR(Table1[[#This Row],[Month2]]="Jul",Table1[[#This Row],[Month2]]="Aug",Table1[[#This Row],[Month2]]="Sep"),"Q1", IF(OR(Table1[[#This Row],[Month2]]="Oct",Table1[[#This Row],[Month2]]="Nov",Table1[[#This Row],[Month2]]="Dec"),"Q2",IF(OR(Table1[[#This Row],[Month2]]="Jan",Table1[[#This Row],[Month2]]="Feb",Table1[[#This Row],[Month2]]="Mar"),"Q3", "Q4")))</f>
        <v>Q4</v>
      </c>
      <c r="M334" t="str">
        <f>TEXT(Table1[[#This Row],[Date]],"mmm")</f>
        <v>Apr</v>
      </c>
      <c r="N334" t="str">
        <f>IF(MONTH(Table1[[#This Row],[Date]])&gt;6, YEAR(Table1[[#This Row],[Date]])&amp;"-"&amp;YEAR(Table1[[#This Row],[Date]])+1,YEAR(Table1[[#This Row],[Date]])-1&amp;"-"&amp;YEAR(Table1[[#This Row],[Date]]))</f>
        <v>2014-2015</v>
      </c>
      <c r="O334">
        <f>WEEKNUM(Table1[[#This Row],[Date]],2)</f>
        <v>16</v>
      </c>
      <c r="P334">
        <f>HOUR(Table1[[#This Row],[Start]])</f>
        <v>14</v>
      </c>
      <c r="Q3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34" t="str">
        <f>TEXT(Table1[[#This Row],[Date]],"ddd")</f>
        <v>Mon</v>
      </c>
    </row>
    <row r="335" spans="1:18" x14ac:dyDescent="0.55000000000000004">
      <c r="A335" s="2" t="s">
        <v>50</v>
      </c>
      <c r="B335" s="2" t="str">
        <f t="shared" si="30"/>
        <v>Client 4</v>
      </c>
      <c r="C335" s="12">
        <v>42107</v>
      </c>
      <c r="D335" s="2" t="s">
        <v>439</v>
      </c>
      <c r="E335" s="2" t="s">
        <v>1017</v>
      </c>
      <c r="F335" s="28">
        <f>Table1[[#This Row],[End]]-Table1[[#This Row],[Start]]</f>
        <v>1.736111111111116E-2</v>
      </c>
      <c r="G335" s="25" t="str">
        <f t="shared" ca="1" si="31"/>
        <v>Office</v>
      </c>
      <c r="H335" s="2" t="str">
        <f t="shared" ca="1" si="32"/>
        <v>E</v>
      </c>
      <c r="I335" s="2" t="str">
        <f t="shared" ca="1" si="33"/>
        <v>Mistake</v>
      </c>
      <c r="J335" s="2" t="str">
        <f t="shared" ca="1" si="34"/>
        <v>Wrong placement</v>
      </c>
      <c r="K335" s="25" t="str">
        <f t="shared" ca="1" si="35"/>
        <v>Admin</v>
      </c>
      <c r="L335" t="str">
        <f>IF(OR(Table1[[#This Row],[Month2]]="Jul",Table1[[#This Row],[Month2]]="Aug",Table1[[#This Row],[Month2]]="Sep"),"Q1", IF(OR(Table1[[#This Row],[Month2]]="Oct",Table1[[#This Row],[Month2]]="Nov",Table1[[#This Row],[Month2]]="Dec"),"Q2",IF(OR(Table1[[#This Row],[Month2]]="Jan",Table1[[#This Row],[Month2]]="Feb",Table1[[#This Row],[Month2]]="Mar"),"Q3", "Q4")))</f>
        <v>Q4</v>
      </c>
      <c r="M335" t="str">
        <f>TEXT(Table1[[#This Row],[Date]],"mmm")</f>
        <v>Apr</v>
      </c>
      <c r="N335" t="str">
        <f>IF(MONTH(Table1[[#This Row],[Date]])&gt;6, YEAR(Table1[[#This Row],[Date]])&amp;"-"&amp;YEAR(Table1[[#This Row],[Date]])+1,YEAR(Table1[[#This Row],[Date]])-1&amp;"-"&amp;YEAR(Table1[[#This Row],[Date]]))</f>
        <v>2014-2015</v>
      </c>
      <c r="O335">
        <f>WEEKNUM(Table1[[#This Row],[Date]],2)</f>
        <v>16</v>
      </c>
      <c r="P335">
        <f>HOUR(Table1[[#This Row],[Start]])</f>
        <v>23</v>
      </c>
      <c r="Q3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PM/AM</v>
      </c>
      <c r="R335" t="str">
        <f>TEXT(Table1[[#This Row],[Date]],"ddd")</f>
        <v>Mon</v>
      </c>
    </row>
    <row r="336" spans="1:18" x14ac:dyDescent="0.55000000000000004">
      <c r="A336" s="2" t="s">
        <v>51</v>
      </c>
      <c r="B336" s="2" t="str">
        <f t="shared" si="30"/>
        <v>Client 5</v>
      </c>
      <c r="C336" s="12">
        <v>42107</v>
      </c>
      <c r="D336" s="2" t="s">
        <v>387</v>
      </c>
      <c r="E336" s="2" t="s">
        <v>288</v>
      </c>
      <c r="F336" s="28">
        <f>Table1[[#This Row],[End]]-Table1[[#This Row],[Start]]</f>
        <v>1.4583333333333282E-2</v>
      </c>
      <c r="G336" s="25" t="str">
        <f t="shared" ca="1" si="31"/>
        <v>Room A</v>
      </c>
      <c r="H336" s="2" t="str">
        <f t="shared" ca="1" si="32"/>
        <v>C</v>
      </c>
      <c r="I336" s="2" t="str">
        <f t="shared" ca="1" si="33"/>
        <v>Accident</v>
      </c>
      <c r="J336" s="2" t="str">
        <f t="shared" ca="1" si="34"/>
        <v>Tone of voice</v>
      </c>
      <c r="K336" s="25" t="str">
        <f t="shared" ca="1" si="35"/>
        <v>Floor</v>
      </c>
      <c r="L336" t="str">
        <f>IF(OR(Table1[[#This Row],[Month2]]="Jul",Table1[[#This Row],[Month2]]="Aug",Table1[[#This Row],[Month2]]="Sep"),"Q1", IF(OR(Table1[[#This Row],[Month2]]="Oct",Table1[[#This Row],[Month2]]="Nov",Table1[[#This Row],[Month2]]="Dec"),"Q2",IF(OR(Table1[[#This Row],[Month2]]="Jan",Table1[[#This Row],[Month2]]="Feb",Table1[[#This Row],[Month2]]="Mar"),"Q3", "Q4")))</f>
        <v>Q4</v>
      </c>
      <c r="M336" t="str">
        <f>TEXT(Table1[[#This Row],[Date]],"mmm")</f>
        <v>Apr</v>
      </c>
      <c r="N336" t="str">
        <f>IF(MONTH(Table1[[#This Row],[Date]])&gt;6, YEAR(Table1[[#This Row],[Date]])&amp;"-"&amp;YEAR(Table1[[#This Row],[Date]])+1,YEAR(Table1[[#This Row],[Date]])-1&amp;"-"&amp;YEAR(Table1[[#This Row],[Date]]))</f>
        <v>2014-2015</v>
      </c>
      <c r="O336">
        <f>WEEKNUM(Table1[[#This Row],[Date]],2)</f>
        <v>16</v>
      </c>
      <c r="P336">
        <f>HOUR(Table1[[#This Row],[Start]])</f>
        <v>9</v>
      </c>
      <c r="Q3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36" t="str">
        <f>TEXT(Table1[[#This Row],[Date]],"ddd")</f>
        <v>Mon</v>
      </c>
    </row>
    <row r="337" spans="1:18" x14ac:dyDescent="0.55000000000000004">
      <c r="A337" s="2" t="s">
        <v>51</v>
      </c>
      <c r="B337" s="2" t="str">
        <f t="shared" si="30"/>
        <v>Client 6</v>
      </c>
      <c r="C337" s="12">
        <v>42107</v>
      </c>
      <c r="D337" s="2" t="s">
        <v>194</v>
      </c>
      <c r="E337" s="2" t="s">
        <v>354</v>
      </c>
      <c r="F337" s="28">
        <f>Table1[[#This Row],[End]]-Table1[[#This Row],[Start]]</f>
        <v>9.0277777777776347E-3</v>
      </c>
      <c r="G337" s="25" t="str">
        <f t="shared" ca="1" si="31"/>
        <v>Office</v>
      </c>
      <c r="H337" s="2" t="str">
        <f t="shared" ca="1" si="32"/>
        <v>G</v>
      </c>
      <c r="I337" s="2" t="str">
        <f t="shared" ca="1" si="33"/>
        <v>Interaction</v>
      </c>
      <c r="J337" s="2" t="str">
        <f t="shared" ca="1" si="34"/>
        <v>Wrong placement</v>
      </c>
      <c r="K337" s="25" t="str">
        <f t="shared" ca="1" si="35"/>
        <v>Widgets</v>
      </c>
      <c r="L337" t="str">
        <f>IF(OR(Table1[[#This Row],[Month2]]="Jul",Table1[[#This Row],[Month2]]="Aug",Table1[[#This Row],[Month2]]="Sep"),"Q1", IF(OR(Table1[[#This Row],[Month2]]="Oct",Table1[[#This Row],[Month2]]="Nov",Table1[[#This Row],[Month2]]="Dec"),"Q2",IF(OR(Table1[[#This Row],[Month2]]="Jan",Table1[[#This Row],[Month2]]="Feb",Table1[[#This Row],[Month2]]="Mar"),"Q3", "Q4")))</f>
        <v>Q4</v>
      </c>
      <c r="M337" t="str">
        <f>TEXT(Table1[[#This Row],[Date]],"mmm")</f>
        <v>Apr</v>
      </c>
      <c r="N337" t="str">
        <f>IF(MONTH(Table1[[#This Row],[Date]])&gt;6, YEAR(Table1[[#This Row],[Date]])&amp;"-"&amp;YEAR(Table1[[#This Row],[Date]])+1,YEAR(Table1[[#This Row],[Date]])-1&amp;"-"&amp;YEAR(Table1[[#This Row],[Date]]))</f>
        <v>2014-2015</v>
      </c>
      <c r="O337">
        <f>WEEKNUM(Table1[[#This Row],[Date]],2)</f>
        <v>16</v>
      </c>
      <c r="P337">
        <f>HOUR(Table1[[#This Row],[Start]])</f>
        <v>18</v>
      </c>
      <c r="Q3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37" t="str">
        <f>TEXT(Table1[[#This Row],[Date]],"ddd")</f>
        <v>Mon</v>
      </c>
    </row>
    <row r="338" spans="1:18" x14ac:dyDescent="0.55000000000000004">
      <c r="A338" s="2" t="s">
        <v>51</v>
      </c>
      <c r="B338" s="2" t="str">
        <f t="shared" si="30"/>
        <v>Client 7</v>
      </c>
      <c r="C338" s="12">
        <v>42107</v>
      </c>
      <c r="D338" s="2" t="s">
        <v>440</v>
      </c>
      <c r="E338" s="2" t="s">
        <v>1018</v>
      </c>
      <c r="F338" s="28">
        <f>Table1[[#This Row],[End]]-Table1[[#This Row],[Start]]</f>
        <v>1.5972222222222165E-2</v>
      </c>
      <c r="G338" s="25" t="str">
        <f t="shared" ca="1" si="31"/>
        <v>Office</v>
      </c>
      <c r="H338" s="2" t="str">
        <f t="shared" ca="1" si="32"/>
        <v>F</v>
      </c>
      <c r="I338" s="2" t="str">
        <f t="shared" ca="1" si="33"/>
        <v>Accident</v>
      </c>
      <c r="J338" s="2" t="str">
        <f t="shared" ca="1" si="34"/>
        <v>Misconduct</v>
      </c>
      <c r="K338" s="25" t="str">
        <f t="shared" ca="1" si="35"/>
        <v>Admin</v>
      </c>
      <c r="L338" t="str">
        <f>IF(OR(Table1[[#This Row],[Month2]]="Jul",Table1[[#This Row],[Month2]]="Aug",Table1[[#This Row],[Month2]]="Sep"),"Q1", IF(OR(Table1[[#This Row],[Month2]]="Oct",Table1[[#This Row],[Month2]]="Nov",Table1[[#This Row],[Month2]]="Dec"),"Q2",IF(OR(Table1[[#This Row],[Month2]]="Jan",Table1[[#This Row],[Month2]]="Feb",Table1[[#This Row],[Month2]]="Mar"),"Q3", "Q4")))</f>
        <v>Q4</v>
      </c>
      <c r="M338" t="str">
        <f>TEXT(Table1[[#This Row],[Date]],"mmm")</f>
        <v>Apr</v>
      </c>
      <c r="N338" t="str">
        <f>IF(MONTH(Table1[[#This Row],[Date]])&gt;6, YEAR(Table1[[#This Row],[Date]])&amp;"-"&amp;YEAR(Table1[[#This Row],[Date]])+1,YEAR(Table1[[#This Row],[Date]])-1&amp;"-"&amp;YEAR(Table1[[#This Row],[Date]]))</f>
        <v>2014-2015</v>
      </c>
      <c r="O338">
        <f>WEEKNUM(Table1[[#This Row],[Date]],2)</f>
        <v>16</v>
      </c>
      <c r="P338">
        <f>HOUR(Table1[[#This Row],[Start]])</f>
        <v>22</v>
      </c>
      <c r="Q3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PM</v>
      </c>
      <c r="R338" t="str">
        <f>TEXT(Table1[[#This Row],[Date]],"ddd")</f>
        <v>Mon</v>
      </c>
    </row>
    <row r="339" spans="1:18" x14ac:dyDescent="0.55000000000000004">
      <c r="A339" s="2" t="s">
        <v>52</v>
      </c>
      <c r="B339" s="2" t="str">
        <f t="shared" si="30"/>
        <v>Client 8</v>
      </c>
      <c r="C339" s="12">
        <v>42107</v>
      </c>
      <c r="D339" s="2" t="s">
        <v>441</v>
      </c>
      <c r="E339" s="2" t="s">
        <v>967</v>
      </c>
      <c r="F339" s="28">
        <f>Table1[[#This Row],[End]]-Table1[[#This Row],[Start]]</f>
        <v>1.8750000000000044E-2</v>
      </c>
      <c r="G339" s="25" t="str">
        <f t="shared" ca="1" si="31"/>
        <v>Lab</v>
      </c>
      <c r="H339" s="2" t="str">
        <f t="shared" ca="1" si="32"/>
        <v>G</v>
      </c>
      <c r="I339" s="2" t="str">
        <f t="shared" ca="1" si="33"/>
        <v>Interaction</v>
      </c>
      <c r="J339" s="2" t="str">
        <f t="shared" ca="1" si="34"/>
        <v>Entry error</v>
      </c>
      <c r="K339" s="25" t="str">
        <f t="shared" ca="1" si="35"/>
        <v>Shipping</v>
      </c>
      <c r="L339" t="str">
        <f>IF(OR(Table1[[#This Row],[Month2]]="Jul",Table1[[#This Row],[Month2]]="Aug",Table1[[#This Row],[Month2]]="Sep"),"Q1", IF(OR(Table1[[#This Row],[Month2]]="Oct",Table1[[#This Row],[Month2]]="Nov",Table1[[#This Row],[Month2]]="Dec"),"Q2",IF(OR(Table1[[#This Row],[Month2]]="Jan",Table1[[#This Row],[Month2]]="Feb",Table1[[#This Row],[Month2]]="Mar"),"Q3", "Q4")))</f>
        <v>Q4</v>
      </c>
      <c r="M339" t="str">
        <f>TEXT(Table1[[#This Row],[Date]],"mmm")</f>
        <v>Apr</v>
      </c>
      <c r="N339" t="str">
        <f>IF(MONTH(Table1[[#This Row],[Date]])&gt;6, YEAR(Table1[[#This Row],[Date]])&amp;"-"&amp;YEAR(Table1[[#This Row],[Date]])+1,YEAR(Table1[[#This Row],[Date]])-1&amp;"-"&amp;YEAR(Table1[[#This Row],[Date]]))</f>
        <v>2014-2015</v>
      </c>
      <c r="O339">
        <f>WEEKNUM(Table1[[#This Row],[Date]],2)</f>
        <v>16</v>
      </c>
      <c r="P339">
        <f>HOUR(Table1[[#This Row],[Start]])</f>
        <v>10</v>
      </c>
      <c r="Q3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39" t="str">
        <f>TEXT(Table1[[#This Row],[Date]],"ddd")</f>
        <v>Mon</v>
      </c>
    </row>
    <row r="340" spans="1:18" x14ac:dyDescent="0.55000000000000004">
      <c r="A340" s="2" t="s">
        <v>47</v>
      </c>
      <c r="B340" s="2" t="str">
        <f t="shared" si="30"/>
        <v>Client 9</v>
      </c>
      <c r="C340" s="12">
        <v>42107</v>
      </c>
      <c r="D340" s="2" t="s">
        <v>366</v>
      </c>
      <c r="E340" s="2" t="s">
        <v>758</v>
      </c>
      <c r="F340" s="28">
        <f>Table1[[#This Row],[End]]-Table1[[#This Row],[Start]]</f>
        <v>5.5555555555555358E-3</v>
      </c>
      <c r="G340" s="25" t="str">
        <f t="shared" ca="1" si="31"/>
        <v>Office</v>
      </c>
      <c r="H340" s="2" t="str">
        <f t="shared" ca="1" si="32"/>
        <v>A</v>
      </c>
      <c r="I340" s="2" t="str">
        <f t="shared" ca="1" si="33"/>
        <v>Accident</v>
      </c>
      <c r="J340" s="2" t="str">
        <f t="shared" ca="1" si="34"/>
        <v>Wrong placement</v>
      </c>
      <c r="K340" s="25" t="str">
        <f t="shared" ca="1" si="35"/>
        <v>Admin</v>
      </c>
      <c r="L340" t="str">
        <f>IF(OR(Table1[[#This Row],[Month2]]="Jul",Table1[[#This Row],[Month2]]="Aug",Table1[[#This Row],[Month2]]="Sep"),"Q1", IF(OR(Table1[[#This Row],[Month2]]="Oct",Table1[[#This Row],[Month2]]="Nov",Table1[[#This Row],[Month2]]="Dec"),"Q2",IF(OR(Table1[[#This Row],[Month2]]="Jan",Table1[[#This Row],[Month2]]="Feb",Table1[[#This Row],[Month2]]="Mar"),"Q3", "Q4")))</f>
        <v>Q4</v>
      </c>
      <c r="M340" t="str">
        <f>TEXT(Table1[[#This Row],[Date]],"mmm")</f>
        <v>Apr</v>
      </c>
      <c r="N340" t="str">
        <f>IF(MONTH(Table1[[#This Row],[Date]])&gt;6, YEAR(Table1[[#This Row],[Date]])&amp;"-"&amp;YEAR(Table1[[#This Row],[Date]])+1,YEAR(Table1[[#This Row],[Date]])-1&amp;"-"&amp;YEAR(Table1[[#This Row],[Date]]))</f>
        <v>2014-2015</v>
      </c>
      <c r="O340">
        <f>WEEKNUM(Table1[[#This Row],[Date]],2)</f>
        <v>16</v>
      </c>
      <c r="P340">
        <f>HOUR(Table1[[#This Row],[Start]])</f>
        <v>14</v>
      </c>
      <c r="Q3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40" t="str">
        <f>TEXT(Table1[[#This Row],[Date]],"ddd")</f>
        <v>Mon</v>
      </c>
    </row>
    <row r="341" spans="1:18" x14ac:dyDescent="0.55000000000000004">
      <c r="A341" s="2" t="s">
        <v>50</v>
      </c>
      <c r="B341" s="2" t="str">
        <f t="shared" si="30"/>
        <v>Client 10</v>
      </c>
      <c r="C341" s="12">
        <v>42108</v>
      </c>
      <c r="D341" s="2" t="s">
        <v>442</v>
      </c>
      <c r="E341" s="2" t="s">
        <v>843</v>
      </c>
      <c r="F341" s="28">
        <f>Table1[[#This Row],[End]]-Table1[[#This Row],[Start]]</f>
        <v>1.5277777777777724E-2</v>
      </c>
      <c r="G341" s="25" t="str">
        <f t="shared" ca="1" si="31"/>
        <v>Room A</v>
      </c>
      <c r="H341" s="2" t="str">
        <f t="shared" ca="1" si="32"/>
        <v>F</v>
      </c>
      <c r="I341" s="2" t="str">
        <f t="shared" ca="1" si="33"/>
        <v>Accident</v>
      </c>
      <c r="J341" s="2" t="str">
        <f t="shared" ca="1" si="34"/>
        <v>Wrong placement</v>
      </c>
      <c r="K341" s="25" t="str">
        <f t="shared" ca="1" si="35"/>
        <v>IT</v>
      </c>
      <c r="L341" t="str">
        <f>IF(OR(Table1[[#This Row],[Month2]]="Jul",Table1[[#This Row],[Month2]]="Aug",Table1[[#This Row],[Month2]]="Sep"),"Q1", IF(OR(Table1[[#This Row],[Month2]]="Oct",Table1[[#This Row],[Month2]]="Nov",Table1[[#This Row],[Month2]]="Dec"),"Q2",IF(OR(Table1[[#This Row],[Month2]]="Jan",Table1[[#This Row],[Month2]]="Feb",Table1[[#This Row],[Month2]]="Mar"),"Q3", "Q4")))</f>
        <v>Q4</v>
      </c>
      <c r="M341" t="str">
        <f>TEXT(Table1[[#This Row],[Date]],"mmm")</f>
        <v>Apr</v>
      </c>
      <c r="N341" t="str">
        <f>IF(MONTH(Table1[[#This Row],[Date]])&gt;6, YEAR(Table1[[#This Row],[Date]])&amp;"-"&amp;YEAR(Table1[[#This Row],[Date]])+1,YEAR(Table1[[#This Row],[Date]])-1&amp;"-"&amp;YEAR(Table1[[#This Row],[Date]]))</f>
        <v>2014-2015</v>
      </c>
      <c r="O341">
        <f>WEEKNUM(Table1[[#This Row],[Date]],2)</f>
        <v>16</v>
      </c>
      <c r="P341">
        <f>HOUR(Table1[[#This Row],[Start]])</f>
        <v>8</v>
      </c>
      <c r="Q3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41" t="str">
        <f>TEXT(Table1[[#This Row],[Date]],"ddd")</f>
        <v>Tue</v>
      </c>
    </row>
    <row r="342" spans="1:18" x14ac:dyDescent="0.55000000000000004">
      <c r="A342" s="2" t="s">
        <v>47</v>
      </c>
      <c r="B342" s="2" t="str">
        <f t="shared" si="30"/>
        <v>Client 1</v>
      </c>
      <c r="C342" s="12">
        <v>42108</v>
      </c>
      <c r="D342" s="2" t="s">
        <v>443</v>
      </c>
      <c r="E342" s="2" t="s">
        <v>858</v>
      </c>
      <c r="F342" s="28">
        <f>Table1[[#This Row],[End]]-Table1[[#This Row],[Start]]</f>
        <v>9.7222222222221877E-3</v>
      </c>
      <c r="G342" s="25" t="str">
        <f t="shared" ca="1" si="31"/>
        <v>Warehouse</v>
      </c>
      <c r="H342" s="2" t="str">
        <f t="shared" ca="1" si="32"/>
        <v>F</v>
      </c>
      <c r="I342" s="2" t="str">
        <f t="shared" ca="1" si="33"/>
        <v>Accident</v>
      </c>
      <c r="J342" s="2" t="str">
        <f t="shared" ca="1" si="34"/>
        <v>Mechanical failure</v>
      </c>
      <c r="K342" s="25" t="str">
        <f t="shared" ca="1" si="35"/>
        <v>Floor</v>
      </c>
      <c r="L342" t="str">
        <f>IF(OR(Table1[[#This Row],[Month2]]="Jul",Table1[[#This Row],[Month2]]="Aug",Table1[[#This Row],[Month2]]="Sep"),"Q1", IF(OR(Table1[[#This Row],[Month2]]="Oct",Table1[[#This Row],[Month2]]="Nov",Table1[[#This Row],[Month2]]="Dec"),"Q2",IF(OR(Table1[[#This Row],[Month2]]="Jan",Table1[[#This Row],[Month2]]="Feb",Table1[[#This Row],[Month2]]="Mar"),"Q3", "Q4")))</f>
        <v>Q4</v>
      </c>
      <c r="M342" t="str">
        <f>TEXT(Table1[[#This Row],[Date]],"mmm")</f>
        <v>Apr</v>
      </c>
      <c r="N342" t="str">
        <f>IF(MONTH(Table1[[#This Row],[Date]])&gt;6, YEAR(Table1[[#This Row],[Date]])&amp;"-"&amp;YEAR(Table1[[#This Row],[Date]])+1,YEAR(Table1[[#This Row],[Date]])-1&amp;"-"&amp;YEAR(Table1[[#This Row],[Date]]))</f>
        <v>2014-2015</v>
      </c>
      <c r="O342">
        <f>WEEKNUM(Table1[[#This Row],[Date]],2)</f>
        <v>16</v>
      </c>
      <c r="P342">
        <f>HOUR(Table1[[#This Row],[Start]])</f>
        <v>13</v>
      </c>
      <c r="Q3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342" t="str">
        <f>TEXT(Table1[[#This Row],[Date]],"ddd")</f>
        <v>Tue</v>
      </c>
    </row>
    <row r="343" spans="1:18" x14ac:dyDescent="0.55000000000000004">
      <c r="A343" s="2" t="s">
        <v>44</v>
      </c>
      <c r="B343" s="2" t="str">
        <f t="shared" si="30"/>
        <v>Client 2</v>
      </c>
      <c r="C343" s="12">
        <v>42110</v>
      </c>
      <c r="D343" s="2" t="s">
        <v>444</v>
      </c>
      <c r="E343" s="2" t="s">
        <v>702</v>
      </c>
      <c r="F343" s="28">
        <f>Table1[[#This Row],[End]]-Table1[[#This Row],[Start]]</f>
        <v>1.3194444444444453E-2</v>
      </c>
      <c r="G343" s="25" t="str">
        <f t="shared" ca="1" si="31"/>
        <v>Room B</v>
      </c>
      <c r="H343" s="2" t="str">
        <f t="shared" ca="1" si="32"/>
        <v>A</v>
      </c>
      <c r="I343" s="2" t="str">
        <f t="shared" ca="1" si="33"/>
        <v>Accident</v>
      </c>
      <c r="J343" s="2" t="str">
        <f t="shared" ca="1" si="34"/>
        <v>Paperwork deficiency</v>
      </c>
      <c r="K343" s="25" t="str">
        <f t="shared" ca="1" si="35"/>
        <v>Widgets</v>
      </c>
      <c r="L343" t="str">
        <f>IF(OR(Table1[[#This Row],[Month2]]="Jul",Table1[[#This Row],[Month2]]="Aug",Table1[[#This Row],[Month2]]="Sep"),"Q1", IF(OR(Table1[[#This Row],[Month2]]="Oct",Table1[[#This Row],[Month2]]="Nov",Table1[[#This Row],[Month2]]="Dec"),"Q2",IF(OR(Table1[[#This Row],[Month2]]="Jan",Table1[[#This Row],[Month2]]="Feb",Table1[[#This Row],[Month2]]="Mar"),"Q3", "Q4")))</f>
        <v>Q4</v>
      </c>
      <c r="M343" t="str">
        <f>TEXT(Table1[[#This Row],[Date]],"mmm")</f>
        <v>Apr</v>
      </c>
      <c r="N343" t="str">
        <f>IF(MONTH(Table1[[#This Row],[Date]])&gt;6, YEAR(Table1[[#This Row],[Date]])&amp;"-"&amp;YEAR(Table1[[#This Row],[Date]])+1,YEAR(Table1[[#This Row],[Date]])-1&amp;"-"&amp;YEAR(Table1[[#This Row],[Date]]))</f>
        <v>2014-2015</v>
      </c>
      <c r="O343">
        <f>WEEKNUM(Table1[[#This Row],[Date]],2)</f>
        <v>16</v>
      </c>
      <c r="P343">
        <f>HOUR(Table1[[#This Row],[Start]])</f>
        <v>7</v>
      </c>
      <c r="Q3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343" t="str">
        <f>TEXT(Table1[[#This Row],[Date]],"ddd")</f>
        <v>Thu</v>
      </c>
    </row>
    <row r="344" spans="1:18" x14ac:dyDescent="0.55000000000000004">
      <c r="A344" s="2" t="s">
        <v>51</v>
      </c>
      <c r="B344" s="2" t="str">
        <f t="shared" si="30"/>
        <v>Client 3</v>
      </c>
      <c r="C344" s="12">
        <v>42110</v>
      </c>
      <c r="D344" s="2" t="s">
        <v>445</v>
      </c>
      <c r="E344" s="2" t="s">
        <v>900</v>
      </c>
      <c r="F344" s="28">
        <f>Table1[[#This Row],[End]]-Table1[[#This Row],[Start]]</f>
        <v>2.0138888888888928E-2</v>
      </c>
      <c r="G344" s="25" t="str">
        <f t="shared" ca="1" si="31"/>
        <v>Office</v>
      </c>
      <c r="H344" s="2" t="str">
        <f t="shared" ca="1" si="32"/>
        <v>F</v>
      </c>
      <c r="I344" s="2" t="str">
        <f t="shared" ca="1" si="33"/>
        <v>Mistake</v>
      </c>
      <c r="J344" s="2" t="str">
        <f t="shared" ca="1" si="34"/>
        <v>Misconduct</v>
      </c>
      <c r="K344" s="25" t="str">
        <f t="shared" ca="1" si="35"/>
        <v>Shipping</v>
      </c>
      <c r="L344" t="str">
        <f>IF(OR(Table1[[#This Row],[Month2]]="Jul",Table1[[#This Row],[Month2]]="Aug",Table1[[#This Row],[Month2]]="Sep"),"Q1", IF(OR(Table1[[#This Row],[Month2]]="Oct",Table1[[#This Row],[Month2]]="Nov",Table1[[#This Row],[Month2]]="Dec"),"Q2",IF(OR(Table1[[#This Row],[Month2]]="Jan",Table1[[#This Row],[Month2]]="Feb",Table1[[#This Row],[Month2]]="Mar"),"Q3", "Q4")))</f>
        <v>Q4</v>
      </c>
      <c r="M344" t="str">
        <f>TEXT(Table1[[#This Row],[Date]],"mmm")</f>
        <v>Apr</v>
      </c>
      <c r="N344" t="str">
        <f>IF(MONTH(Table1[[#This Row],[Date]])&gt;6, YEAR(Table1[[#This Row],[Date]])&amp;"-"&amp;YEAR(Table1[[#This Row],[Date]])+1,YEAR(Table1[[#This Row],[Date]])-1&amp;"-"&amp;YEAR(Table1[[#This Row],[Date]]))</f>
        <v>2014-2015</v>
      </c>
      <c r="O344">
        <f>WEEKNUM(Table1[[#This Row],[Date]],2)</f>
        <v>16</v>
      </c>
      <c r="P344">
        <f>HOUR(Table1[[#This Row],[Start]])</f>
        <v>14</v>
      </c>
      <c r="Q3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44" t="str">
        <f>TEXT(Table1[[#This Row],[Date]],"ddd")</f>
        <v>Thu</v>
      </c>
    </row>
    <row r="345" spans="1:18" x14ac:dyDescent="0.55000000000000004">
      <c r="A345" s="2" t="s">
        <v>51</v>
      </c>
      <c r="B345" s="2" t="str">
        <f t="shared" si="30"/>
        <v>Client 4</v>
      </c>
      <c r="C345" s="12">
        <v>42110</v>
      </c>
      <c r="D345" s="2" t="s">
        <v>446</v>
      </c>
      <c r="E345" s="2" t="s">
        <v>227</v>
      </c>
      <c r="F345" s="28">
        <f>Table1[[#This Row],[End]]-Table1[[#This Row],[Start]]</f>
        <v>3.8888888888888862E-2</v>
      </c>
      <c r="G345" s="25" t="str">
        <f t="shared" ca="1" si="31"/>
        <v>Room A</v>
      </c>
      <c r="H345" s="2" t="str">
        <f t="shared" ca="1" si="32"/>
        <v>B</v>
      </c>
      <c r="I345" s="2" t="str">
        <f t="shared" ca="1" si="33"/>
        <v>Accident</v>
      </c>
      <c r="J345" s="2" t="str">
        <f t="shared" ca="1" si="34"/>
        <v>Entry error</v>
      </c>
      <c r="K345" s="25" t="str">
        <f t="shared" ca="1" si="35"/>
        <v>Floor</v>
      </c>
      <c r="L345" t="str">
        <f>IF(OR(Table1[[#This Row],[Month2]]="Jul",Table1[[#This Row],[Month2]]="Aug",Table1[[#This Row],[Month2]]="Sep"),"Q1", IF(OR(Table1[[#This Row],[Month2]]="Oct",Table1[[#This Row],[Month2]]="Nov",Table1[[#This Row],[Month2]]="Dec"),"Q2",IF(OR(Table1[[#This Row],[Month2]]="Jan",Table1[[#This Row],[Month2]]="Feb",Table1[[#This Row],[Month2]]="Mar"),"Q3", "Q4")))</f>
        <v>Q4</v>
      </c>
      <c r="M345" t="str">
        <f>TEXT(Table1[[#This Row],[Date]],"mmm")</f>
        <v>Apr</v>
      </c>
      <c r="N345" t="str">
        <f>IF(MONTH(Table1[[#This Row],[Date]])&gt;6, YEAR(Table1[[#This Row],[Date]])&amp;"-"&amp;YEAR(Table1[[#This Row],[Date]])+1,YEAR(Table1[[#This Row],[Date]])-1&amp;"-"&amp;YEAR(Table1[[#This Row],[Date]]))</f>
        <v>2014-2015</v>
      </c>
      <c r="O345">
        <f>WEEKNUM(Table1[[#This Row],[Date]],2)</f>
        <v>16</v>
      </c>
      <c r="P345">
        <f>HOUR(Table1[[#This Row],[Start]])</f>
        <v>14</v>
      </c>
      <c r="Q3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45" t="str">
        <f>TEXT(Table1[[#This Row],[Date]],"ddd")</f>
        <v>Thu</v>
      </c>
    </row>
    <row r="346" spans="1:18" x14ac:dyDescent="0.55000000000000004">
      <c r="A346" s="2" t="s">
        <v>45</v>
      </c>
      <c r="B346" s="2" t="str">
        <f t="shared" si="30"/>
        <v>Client 5</v>
      </c>
      <c r="C346" s="12">
        <v>42110</v>
      </c>
      <c r="D346" s="2" t="s">
        <v>447</v>
      </c>
      <c r="E346" s="2" t="s">
        <v>423</v>
      </c>
      <c r="F346" s="28">
        <f>Table1[[#This Row],[End]]-Table1[[#This Row],[Start]]</f>
        <v>8.3333333333334147E-3</v>
      </c>
      <c r="G346" s="25" t="str">
        <f t="shared" ca="1" si="31"/>
        <v>Lab</v>
      </c>
      <c r="H346" s="2" t="str">
        <f t="shared" ca="1" si="32"/>
        <v>G</v>
      </c>
      <c r="I346" s="2" t="str">
        <f t="shared" ca="1" si="33"/>
        <v>Interaction</v>
      </c>
      <c r="J346" s="2" t="str">
        <f t="shared" ca="1" si="34"/>
        <v>Paperwork deficiency</v>
      </c>
      <c r="K346" s="25" t="str">
        <f t="shared" ca="1" si="35"/>
        <v>Finance</v>
      </c>
      <c r="L346" t="str">
        <f>IF(OR(Table1[[#This Row],[Month2]]="Jul",Table1[[#This Row],[Month2]]="Aug",Table1[[#This Row],[Month2]]="Sep"),"Q1", IF(OR(Table1[[#This Row],[Month2]]="Oct",Table1[[#This Row],[Month2]]="Nov",Table1[[#This Row],[Month2]]="Dec"),"Q2",IF(OR(Table1[[#This Row],[Month2]]="Jan",Table1[[#This Row],[Month2]]="Feb",Table1[[#This Row],[Month2]]="Mar"),"Q3", "Q4")))</f>
        <v>Q4</v>
      </c>
      <c r="M346" t="str">
        <f>TEXT(Table1[[#This Row],[Date]],"mmm")</f>
        <v>Apr</v>
      </c>
      <c r="N346" t="str">
        <f>IF(MONTH(Table1[[#This Row],[Date]])&gt;6, YEAR(Table1[[#This Row],[Date]])&amp;"-"&amp;YEAR(Table1[[#This Row],[Date]])+1,YEAR(Table1[[#This Row],[Date]])-1&amp;"-"&amp;YEAR(Table1[[#This Row],[Date]]))</f>
        <v>2014-2015</v>
      </c>
      <c r="O346">
        <f>WEEKNUM(Table1[[#This Row],[Date]],2)</f>
        <v>16</v>
      </c>
      <c r="P346">
        <f>HOUR(Table1[[#This Row],[Start]])</f>
        <v>12</v>
      </c>
      <c r="Q3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46" t="str">
        <f>TEXT(Table1[[#This Row],[Date]],"ddd")</f>
        <v>Thu</v>
      </c>
    </row>
    <row r="347" spans="1:18" x14ac:dyDescent="0.55000000000000004">
      <c r="A347" s="2" t="s">
        <v>44</v>
      </c>
      <c r="B347" s="2" t="str">
        <f t="shared" si="30"/>
        <v>Client 6</v>
      </c>
      <c r="C347" s="12">
        <v>42113</v>
      </c>
      <c r="D347" s="2" t="s">
        <v>448</v>
      </c>
      <c r="E347" s="2" t="s">
        <v>740</v>
      </c>
      <c r="F347" s="28">
        <f>Table1[[#This Row],[End]]-Table1[[#This Row],[Start]]</f>
        <v>9.7222222222222987E-3</v>
      </c>
      <c r="G347" s="25" t="str">
        <f t="shared" ca="1" si="31"/>
        <v>Office</v>
      </c>
      <c r="H347" s="2" t="str">
        <f t="shared" ca="1" si="32"/>
        <v>C</v>
      </c>
      <c r="I347" s="2" t="str">
        <f t="shared" ca="1" si="33"/>
        <v>Accident</v>
      </c>
      <c r="J347" s="2" t="str">
        <f t="shared" ca="1" si="34"/>
        <v>Tone of voice</v>
      </c>
      <c r="K347" s="25" t="str">
        <f t="shared" ca="1" si="35"/>
        <v>Admin</v>
      </c>
      <c r="L347" t="str">
        <f>IF(OR(Table1[[#This Row],[Month2]]="Jul",Table1[[#This Row],[Month2]]="Aug",Table1[[#This Row],[Month2]]="Sep"),"Q1", IF(OR(Table1[[#This Row],[Month2]]="Oct",Table1[[#This Row],[Month2]]="Nov",Table1[[#This Row],[Month2]]="Dec"),"Q2",IF(OR(Table1[[#This Row],[Month2]]="Jan",Table1[[#This Row],[Month2]]="Feb",Table1[[#This Row],[Month2]]="Mar"),"Q3", "Q4")))</f>
        <v>Q4</v>
      </c>
      <c r="M347" t="str">
        <f>TEXT(Table1[[#This Row],[Date]],"mmm")</f>
        <v>Apr</v>
      </c>
      <c r="N347" t="str">
        <f>IF(MONTH(Table1[[#This Row],[Date]])&gt;6, YEAR(Table1[[#This Row],[Date]])&amp;"-"&amp;YEAR(Table1[[#This Row],[Date]])+1,YEAR(Table1[[#This Row],[Date]])-1&amp;"-"&amp;YEAR(Table1[[#This Row],[Date]]))</f>
        <v>2014-2015</v>
      </c>
      <c r="O347">
        <f>WEEKNUM(Table1[[#This Row],[Date]],2)</f>
        <v>16</v>
      </c>
      <c r="P347">
        <f>HOUR(Table1[[#This Row],[Start]])</f>
        <v>8</v>
      </c>
      <c r="Q3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47" t="str">
        <f>TEXT(Table1[[#This Row],[Date]],"ddd")</f>
        <v>Sun</v>
      </c>
    </row>
    <row r="348" spans="1:18" x14ac:dyDescent="0.55000000000000004">
      <c r="A348" s="2" t="s">
        <v>48</v>
      </c>
      <c r="B348" s="2" t="str">
        <f t="shared" si="30"/>
        <v>Client 7</v>
      </c>
      <c r="C348" s="12">
        <v>42113</v>
      </c>
      <c r="D348" s="2" t="s">
        <v>449</v>
      </c>
      <c r="E348" s="2" t="s">
        <v>732</v>
      </c>
      <c r="F348" s="28">
        <f>Table1[[#This Row],[End]]-Table1[[#This Row],[Start]]</f>
        <v>2.3611111111111138E-2</v>
      </c>
      <c r="G348" s="25" t="str">
        <f t="shared" ca="1" si="31"/>
        <v>Warehouse</v>
      </c>
      <c r="H348" s="2" t="str">
        <f t="shared" ca="1" si="32"/>
        <v>C</v>
      </c>
      <c r="I348" s="2" t="str">
        <f t="shared" ca="1" si="33"/>
        <v>Grievance</v>
      </c>
      <c r="J348" s="2" t="str">
        <f t="shared" ca="1" si="34"/>
        <v>Tone of voice</v>
      </c>
      <c r="K348" s="25" t="str">
        <f t="shared" ca="1" si="35"/>
        <v>IT</v>
      </c>
      <c r="L348" t="str">
        <f>IF(OR(Table1[[#This Row],[Month2]]="Jul",Table1[[#This Row],[Month2]]="Aug",Table1[[#This Row],[Month2]]="Sep"),"Q1", IF(OR(Table1[[#This Row],[Month2]]="Oct",Table1[[#This Row],[Month2]]="Nov",Table1[[#This Row],[Month2]]="Dec"),"Q2",IF(OR(Table1[[#This Row],[Month2]]="Jan",Table1[[#This Row],[Month2]]="Feb",Table1[[#This Row],[Month2]]="Mar"),"Q3", "Q4")))</f>
        <v>Q4</v>
      </c>
      <c r="M348" t="str">
        <f>TEXT(Table1[[#This Row],[Date]],"mmm")</f>
        <v>Apr</v>
      </c>
      <c r="N348" t="str">
        <f>IF(MONTH(Table1[[#This Row],[Date]])&gt;6, YEAR(Table1[[#This Row],[Date]])&amp;"-"&amp;YEAR(Table1[[#This Row],[Date]])+1,YEAR(Table1[[#This Row],[Date]])-1&amp;"-"&amp;YEAR(Table1[[#This Row],[Date]]))</f>
        <v>2014-2015</v>
      </c>
      <c r="O348">
        <f>WEEKNUM(Table1[[#This Row],[Date]],2)</f>
        <v>16</v>
      </c>
      <c r="P348">
        <f>HOUR(Table1[[#This Row],[Start]])</f>
        <v>18</v>
      </c>
      <c r="Q3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48" t="str">
        <f>TEXT(Table1[[#This Row],[Date]],"ddd")</f>
        <v>Sun</v>
      </c>
    </row>
    <row r="349" spans="1:18" x14ac:dyDescent="0.55000000000000004">
      <c r="A349" s="2" t="s">
        <v>50</v>
      </c>
      <c r="B349" s="2" t="str">
        <f t="shared" si="30"/>
        <v>Client 8</v>
      </c>
      <c r="C349" s="12">
        <v>42114</v>
      </c>
      <c r="D349" s="2" t="s">
        <v>450</v>
      </c>
      <c r="E349" s="2" t="s">
        <v>324</v>
      </c>
      <c r="F349" s="28">
        <f>Table1[[#This Row],[End]]-Table1[[#This Row],[Start]]</f>
        <v>2.083333333333337E-2</v>
      </c>
      <c r="G349" s="25" t="str">
        <f t="shared" ca="1" si="31"/>
        <v>Office</v>
      </c>
      <c r="H349" s="2" t="str">
        <f t="shared" ca="1" si="32"/>
        <v>C</v>
      </c>
      <c r="I349" s="2" t="str">
        <f t="shared" ca="1" si="33"/>
        <v>Interaction</v>
      </c>
      <c r="J349" s="2" t="str">
        <f t="shared" ca="1" si="34"/>
        <v>Entry error</v>
      </c>
      <c r="K349" s="25" t="str">
        <f t="shared" ca="1" si="35"/>
        <v>Widgets</v>
      </c>
      <c r="L349" t="str">
        <f>IF(OR(Table1[[#This Row],[Month2]]="Jul",Table1[[#This Row],[Month2]]="Aug",Table1[[#This Row],[Month2]]="Sep"),"Q1", IF(OR(Table1[[#This Row],[Month2]]="Oct",Table1[[#This Row],[Month2]]="Nov",Table1[[#This Row],[Month2]]="Dec"),"Q2",IF(OR(Table1[[#This Row],[Month2]]="Jan",Table1[[#This Row],[Month2]]="Feb",Table1[[#This Row],[Month2]]="Mar"),"Q3", "Q4")))</f>
        <v>Q4</v>
      </c>
      <c r="M349" t="str">
        <f>TEXT(Table1[[#This Row],[Date]],"mmm")</f>
        <v>Apr</v>
      </c>
      <c r="N349" t="str">
        <f>IF(MONTH(Table1[[#This Row],[Date]])&gt;6, YEAR(Table1[[#This Row],[Date]])&amp;"-"&amp;YEAR(Table1[[#This Row],[Date]])+1,YEAR(Table1[[#This Row],[Date]])-1&amp;"-"&amp;YEAR(Table1[[#This Row],[Date]]))</f>
        <v>2014-2015</v>
      </c>
      <c r="O349">
        <f>WEEKNUM(Table1[[#This Row],[Date]],2)</f>
        <v>17</v>
      </c>
      <c r="P349">
        <f>HOUR(Table1[[#This Row],[Start]])</f>
        <v>18</v>
      </c>
      <c r="Q3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49" t="str">
        <f>TEXT(Table1[[#This Row],[Date]],"ddd")</f>
        <v>Mon</v>
      </c>
    </row>
    <row r="350" spans="1:18" x14ac:dyDescent="0.55000000000000004">
      <c r="A350" s="2" t="s">
        <v>52</v>
      </c>
      <c r="B350" s="2" t="str">
        <f t="shared" si="30"/>
        <v>Client 9</v>
      </c>
      <c r="C350" s="12">
        <v>42115</v>
      </c>
      <c r="D350" s="2" t="s">
        <v>451</v>
      </c>
      <c r="E350" s="2" t="s">
        <v>963</v>
      </c>
      <c r="F350" s="28">
        <f>Table1[[#This Row],[End]]-Table1[[#This Row],[Start]]</f>
        <v>6.3194444444444331E-2</v>
      </c>
      <c r="G350" s="25" t="str">
        <f t="shared" ca="1" si="31"/>
        <v>Warehouse</v>
      </c>
      <c r="H350" s="2" t="str">
        <f t="shared" ca="1" si="32"/>
        <v>G</v>
      </c>
      <c r="I350" s="2" t="str">
        <f t="shared" ca="1" si="33"/>
        <v>Accident</v>
      </c>
      <c r="J350" s="2" t="str">
        <f t="shared" ca="1" si="34"/>
        <v>Paperwork deficiency</v>
      </c>
      <c r="K350" s="25" t="str">
        <f t="shared" ca="1" si="35"/>
        <v>Finance</v>
      </c>
      <c r="L350" t="str">
        <f>IF(OR(Table1[[#This Row],[Month2]]="Jul",Table1[[#This Row],[Month2]]="Aug",Table1[[#This Row],[Month2]]="Sep"),"Q1", IF(OR(Table1[[#This Row],[Month2]]="Oct",Table1[[#This Row],[Month2]]="Nov",Table1[[#This Row],[Month2]]="Dec"),"Q2",IF(OR(Table1[[#This Row],[Month2]]="Jan",Table1[[#This Row],[Month2]]="Feb",Table1[[#This Row],[Month2]]="Mar"),"Q3", "Q4")))</f>
        <v>Q4</v>
      </c>
      <c r="M350" t="str">
        <f>TEXT(Table1[[#This Row],[Date]],"mmm")</f>
        <v>Apr</v>
      </c>
      <c r="N350" t="str">
        <f>IF(MONTH(Table1[[#This Row],[Date]])&gt;6, YEAR(Table1[[#This Row],[Date]])&amp;"-"&amp;YEAR(Table1[[#This Row],[Date]])+1,YEAR(Table1[[#This Row],[Date]])-1&amp;"-"&amp;YEAR(Table1[[#This Row],[Date]]))</f>
        <v>2014-2015</v>
      </c>
      <c r="O350">
        <f>WEEKNUM(Table1[[#This Row],[Date]],2)</f>
        <v>17</v>
      </c>
      <c r="P350">
        <f>HOUR(Table1[[#This Row],[Start]])</f>
        <v>20</v>
      </c>
      <c r="Q3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350" t="str">
        <f>TEXT(Table1[[#This Row],[Date]],"ddd")</f>
        <v>Tue</v>
      </c>
    </row>
    <row r="351" spans="1:18" x14ac:dyDescent="0.55000000000000004">
      <c r="A351" s="2" t="s">
        <v>51</v>
      </c>
      <c r="B351" s="2" t="str">
        <f t="shared" si="30"/>
        <v>Client 10</v>
      </c>
      <c r="C351" s="12">
        <v>42116</v>
      </c>
      <c r="D351" s="2" t="s">
        <v>452</v>
      </c>
      <c r="E351" s="2" t="s">
        <v>661</v>
      </c>
      <c r="F351" s="28">
        <f>Table1[[#This Row],[End]]-Table1[[#This Row],[Start]]</f>
        <v>1.5277777777777724E-2</v>
      </c>
      <c r="G351" s="25" t="str">
        <f t="shared" ca="1" si="31"/>
        <v>Room B</v>
      </c>
      <c r="H351" s="2" t="str">
        <f t="shared" ca="1" si="32"/>
        <v>G</v>
      </c>
      <c r="I351" s="2" t="str">
        <f t="shared" ca="1" si="33"/>
        <v>Interaction</v>
      </c>
      <c r="J351" s="2" t="str">
        <f t="shared" ca="1" si="34"/>
        <v>Wrong placement</v>
      </c>
      <c r="K351" s="25" t="str">
        <f t="shared" ca="1" si="35"/>
        <v>Floor</v>
      </c>
      <c r="L351" t="str">
        <f>IF(OR(Table1[[#This Row],[Month2]]="Jul",Table1[[#This Row],[Month2]]="Aug",Table1[[#This Row],[Month2]]="Sep"),"Q1", IF(OR(Table1[[#This Row],[Month2]]="Oct",Table1[[#This Row],[Month2]]="Nov",Table1[[#This Row],[Month2]]="Dec"),"Q2",IF(OR(Table1[[#This Row],[Month2]]="Jan",Table1[[#This Row],[Month2]]="Feb",Table1[[#This Row],[Month2]]="Mar"),"Q3", "Q4")))</f>
        <v>Q4</v>
      </c>
      <c r="M351" t="str">
        <f>TEXT(Table1[[#This Row],[Date]],"mmm")</f>
        <v>Apr</v>
      </c>
      <c r="N351" t="str">
        <f>IF(MONTH(Table1[[#This Row],[Date]])&gt;6, YEAR(Table1[[#This Row],[Date]])&amp;"-"&amp;YEAR(Table1[[#This Row],[Date]])+1,YEAR(Table1[[#This Row],[Date]])-1&amp;"-"&amp;YEAR(Table1[[#This Row],[Date]]))</f>
        <v>2014-2015</v>
      </c>
      <c r="O351">
        <f>WEEKNUM(Table1[[#This Row],[Date]],2)</f>
        <v>17</v>
      </c>
      <c r="P351">
        <f>HOUR(Table1[[#This Row],[Start]])</f>
        <v>14</v>
      </c>
      <c r="Q3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51" t="str">
        <f>TEXT(Table1[[#This Row],[Date]],"ddd")</f>
        <v>Wed</v>
      </c>
    </row>
    <row r="352" spans="1:18" x14ac:dyDescent="0.55000000000000004">
      <c r="A352" s="2" t="s">
        <v>49</v>
      </c>
      <c r="B352" s="2" t="str">
        <f t="shared" si="30"/>
        <v>Client 1</v>
      </c>
      <c r="C352" s="12">
        <v>42123</v>
      </c>
      <c r="D352" s="2" t="s">
        <v>257</v>
      </c>
      <c r="E352" s="2" t="s">
        <v>388</v>
      </c>
      <c r="F352" s="28">
        <f>Table1[[#This Row],[End]]-Table1[[#This Row],[Start]]</f>
        <v>7.6388888888887507E-3</v>
      </c>
      <c r="G352" s="25" t="str">
        <f t="shared" ca="1" si="31"/>
        <v>Warehouse</v>
      </c>
      <c r="H352" s="2" t="str">
        <f t="shared" ca="1" si="32"/>
        <v>C</v>
      </c>
      <c r="I352" s="2" t="str">
        <f t="shared" ca="1" si="33"/>
        <v>Accident</v>
      </c>
      <c r="J352" s="2" t="str">
        <f t="shared" ca="1" si="34"/>
        <v>Paperwork deficiency</v>
      </c>
      <c r="K352" s="25" t="str">
        <f t="shared" ca="1" si="35"/>
        <v>Widgets</v>
      </c>
      <c r="L352" t="str">
        <f>IF(OR(Table1[[#This Row],[Month2]]="Jul",Table1[[#This Row],[Month2]]="Aug",Table1[[#This Row],[Month2]]="Sep"),"Q1", IF(OR(Table1[[#This Row],[Month2]]="Oct",Table1[[#This Row],[Month2]]="Nov",Table1[[#This Row],[Month2]]="Dec"),"Q2",IF(OR(Table1[[#This Row],[Month2]]="Jan",Table1[[#This Row],[Month2]]="Feb",Table1[[#This Row],[Month2]]="Mar"),"Q3", "Q4")))</f>
        <v>Q4</v>
      </c>
      <c r="M352" t="str">
        <f>TEXT(Table1[[#This Row],[Date]],"mmm")</f>
        <v>Apr</v>
      </c>
      <c r="N352" t="str">
        <f>IF(MONTH(Table1[[#This Row],[Date]])&gt;6, YEAR(Table1[[#This Row],[Date]])&amp;"-"&amp;YEAR(Table1[[#This Row],[Date]])+1,YEAR(Table1[[#This Row],[Date]])-1&amp;"-"&amp;YEAR(Table1[[#This Row],[Date]]))</f>
        <v>2014-2015</v>
      </c>
      <c r="O352">
        <f>WEEKNUM(Table1[[#This Row],[Date]],2)</f>
        <v>18</v>
      </c>
      <c r="P352">
        <f>HOUR(Table1[[#This Row],[Start]])</f>
        <v>17</v>
      </c>
      <c r="Q3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52" t="str">
        <f>TEXT(Table1[[#This Row],[Date]],"ddd")</f>
        <v>Wed</v>
      </c>
    </row>
    <row r="353" spans="1:18" x14ac:dyDescent="0.55000000000000004">
      <c r="A353" s="2" t="s">
        <v>49</v>
      </c>
      <c r="B353" s="2" t="str">
        <f t="shared" si="30"/>
        <v>Client 2</v>
      </c>
      <c r="C353" s="12">
        <v>42124</v>
      </c>
      <c r="D353" s="2" t="s">
        <v>453</v>
      </c>
      <c r="E353" s="2" t="s">
        <v>910</v>
      </c>
      <c r="F353" s="28">
        <f>Table1[[#This Row],[End]]-Table1[[#This Row],[Start]]</f>
        <v>7.6388888888888618E-3</v>
      </c>
      <c r="G353" s="25" t="str">
        <f t="shared" ca="1" si="31"/>
        <v>Room A</v>
      </c>
      <c r="H353" s="2" t="str">
        <f t="shared" ca="1" si="32"/>
        <v>G</v>
      </c>
      <c r="I353" s="2" t="str">
        <f t="shared" ca="1" si="33"/>
        <v>Grievance</v>
      </c>
      <c r="J353" s="2" t="str">
        <f t="shared" ca="1" si="34"/>
        <v>Misconduct</v>
      </c>
      <c r="K353" s="25" t="str">
        <f t="shared" ca="1" si="35"/>
        <v>IT</v>
      </c>
      <c r="L353" t="str">
        <f>IF(OR(Table1[[#This Row],[Month2]]="Jul",Table1[[#This Row],[Month2]]="Aug",Table1[[#This Row],[Month2]]="Sep"),"Q1", IF(OR(Table1[[#This Row],[Month2]]="Oct",Table1[[#This Row],[Month2]]="Nov",Table1[[#This Row],[Month2]]="Dec"),"Q2",IF(OR(Table1[[#This Row],[Month2]]="Jan",Table1[[#This Row],[Month2]]="Feb",Table1[[#This Row],[Month2]]="Mar"),"Q3", "Q4")))</f>
        <v>Q4</v>
      </c>
      <c r="M353" t="str">
        <f>TEXT(Table1[[#This Row],[Date]],"mmm")</f>
        <v>Apr</v>
      </c>
      <c r="N353" t="str">
        <f>IF(MONTH(Table1[[#This Row],[Date]])&gt;6, YEAR(Table1[[#This Row],[Date]])&amp;"-"&amp;YEAR(Table1[[#This Row],[Date]])+1,YEAR(Table1[[#This Row],[Date]])-1&amp;"-"&amp;YEAR(Table1[[#This Row],[Date]]))</f>
        <v>2014-2015</v>
      </c>
      <c r="O353">
        <f>WEEKNUM(Table1[[#This Row],[Date]],2)</f>
        <v>18</v>
      </c>
      <c r="P353">
        <f>HOUR(Table1[[#This Row],[Start]])</f>
        <v>13</v>
      </c>
      <c r="Q3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353" t="str">
        <f>TEXT(Table1[[#This Row],[Date]],"ddd")</f>
        <v>Thu</v>
      </c>
    </row>
    <row r="354" spans="1:18" x14ac:dyDescent="0.55000000000000004">
      <c r="A354" s="2" t="s">
        <v>59</v>
      </c>
      <c r="B354" s="2" t="str">
        <f t="shared" si="30"/>
        <v>Client 3</v>
      </c>
      <c r="C354" s="12">
        <v>42125</v>
      </c>
      <c r="D354" s="2" t="s">
        <v>454</v>
      </c>
      <c r="E354" s="2" t="s">
        <v>337</v>
      </c>
      <c r="F354" s="28">
        <f>Table1[[#This Row],[End]]-Table1[[#This Row],[Start]]</f>
        <v>9.7222222222221877E-3</v>
      </c>
      <c r="G354" s="25" t="str">
        <f t="shared" ca="1" si="31"/>
        <v>Room A</v>
      </c>
      <c r="H354" s="2" t="str">
        <f t="shared" ca="1" si="32"/>
        <v>G</v>
      </c>
      <c r="I354" s="2" t="str">
        <f t="shared" ca="1" si="33"/>
        <v>Accident</v>
      </c>
      <c r="J354" s="2" t="str">
        <f t="shared" ca="1" si="34"/>
        <v>Wrong placement</v>
      </c>
      <c r="K354" s="25" t="str">
        <f t="shared" ca="1" si="35"/>
        <v>Admin</v>
      </c>
      <c r="L354" t="str">
        <f>IF(OR(Table1[[#This Row],[Month2]]="Jul",Table1[[#This Row],[Month2]]="Aug",Table1[[#This Row],[Month2]]="Sep"),"Q1", IF(OR(Table1[[#This Row],[Month2]]="Oct",Table1[[#This Row],[Month2]]="Nov",Table1[[#This Row],[Month2]]="Dec"),"Q2",IF(OR(Table1[[#This Row],[Month2]]="Jan",Table1[[#This Row],[Month2]]="Feb",Table1[[#This Row],[Month2]]="Mar"),"Q3", "Q4")))</f>
        <v>Q4</v>
      </c>
      <c r="M354" t="str">
        <f>TEXT(Table1[[#This Row],[Date]],"mmm")</f>
        <v>May</v>
      </c>
      <c r="N354" t="str">
        <f>IF(MONTH(Table1[[#This Row],[Date]])&gt;6, YEAR(Table1[[#This Row],[Date]])&amp;"-"&amp;YEAR(Table1[[#This Row],[Date]])+1,YEAR(Table1[[#This Row],[Date]])-1&amp;"-"&amp;YEAR(Table1[[#This Row],[Date]]))</f>
        <v>2014-2015</v>
      </c>
      <c r="O354">
        <f>WEEKNUM(Table1[[#This Row],[Date]],2)</f>
        <v>18</v>
      </c>
      <c r="P354">
        <f>HOUR(Table1[[#This Row],[Start]])</f>
        <v>9</v>
      </c>
      <c r="Q3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54" t="str">
        <f>TEXT(Table1[[#This Row],[Date]],"ddd")</f>
        <v>Fri</v>
      </c>
    </row>
    <row r="355" spans="1:18" x14ac:dyDescent="0.55000000000000004">
      <c r="A355" s="2" t="s">
        <v>50</v>
      </c>
      <c r="B355" s="2" t="str">
        <f t="shared" si="30"/>
        <v>Client 4</v>
      </c>
      <c r="C355" s="12">
        <v>42125</v>
      </c>
      <c r="D355" s="2" t="s">
        <v>455</v>
      </c>
      <c r="E355" s="2" t="s">
        <v>494</v>
      </c>
      <c r="F355" s="28">
        <f>Table1[[#This Row],[End]]-Table1[[#This Row],[Start]]</f>
        <v>2.0138888888888928E-2</v>
      </c>
      <c r="G355" s="25" t="str">
        <f t="shared" ca="1" si="31"/>
        <v>Office</v>
      </c>
      <c r="H355" s="2" t="str">
        <f t="shared" ca="1" si="32"/>
        <v>D</v>
      </c>
      <c r="I355" s="2" t="str">
        <f t="shared" ca="1" si="33"/>
        <v>Grievance</v>
      </c>
      <c r="J355" s="2" t="str">
        <f t="shared" ca="1" si="34"/>
        <v>Wrong placement</v>
      </c>
      <c r="K355" s="25" t="str">
        <f t="shared" ca="1" si="35"/>
        <v>Widgets</v>
      </c>
      <c r="L355" t="str">
        <f>IF(OR(Table1[[#This Row],[Month2]]="Jul",Table1[[#This Row],[Month2]]="Aug",Table1[[#This Row],[Month2]]="Sep"),"Q1", IF(OR(Table1[[#This Row],[Month2]]="Oct",Table1[[#This Row],[Month2]]="Nov",Table1[[#This Row],[Month2]]="Dec"),"Q2",IF(OR(Table1[[#This Row],[Month2]]="Jan",Table1[[#This Row],[Month2]]="Feb",Table1[[#This Row],[Month2]]="Mar"),"Q3", "Q4")))</f>
        <v>Q4</v>
      </c>
      <c r="M355" t="str">
        <f>TEXT(Table1[[#This Row],[Date]],"mmm")</f>
        <v>May</v>
      </c>
      <c r="N355" t="str">
        <f>IF(MONTH(Table1[[#This Row],[Date]])&gt;6, YEAR(Table1[[#This Row],[Date]])&amp;"-"&amp;YEAR(Table1[[#This Row],[Date]])+1,YEAR(Table1[[#This Row],[Date]])-1&amp;"-"&amp;YEAR(Table1[[#This Row],[Date]]))</f>
        <v>2014-2015</v>
      </c>
      <c r="O355">
        <f>WEEKNUM(Table1[[#This Row],[Date]],2)</f>
        <v>18</v>
      </c>
      <c r="P355">
        <f>HOUR(Table1[[#This Row],[Start]])</f>
        <v>17</v>
      </c>
      <c r="Q3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55" t="str">
        <f>TEXT(Table1[[#This Row],[Date]],"ddd")</f>
        <v>Fri</v>
      </c>
    </row>
    <row r="356" spans="1:18" x14ac:dyDescent="0.55000000000000004">
      <c r="A356" s="2" t="s">
        <v>59</v>
      </c>
      <c r="B356" s="2" t="str">
        <f t="shared" si="30"/>
        <v>Client 5</v>
      </c>
      <c r="C356" s="12">
        <v>42129</v>
      </c>
      <c r="D356" s="2" t="s">
        <v>456</v>
      </c>
      <c r="E356" s="2" t="s">
        <v>698</v>
      </c>
      <c r="F356" s="28">
        <f>Table1[[#This Row],[End]]-Table1[[#This Row],[Start]]</f>
        <v>2.7777777777777679E-3</v>
      </c>
      <c r="G356" s="25" t="str">
        <f t="shared" ca="1" si="31"/>
        <v>Room A</v>
      </c>
      <c r="H356" s="2" t="str">
        <f t="shared" ca="1" si="32"/>
        <v>G</v>
      </c>
      <c r="I356" s="2" t="str">
        <f t="shared" ca="1" si="33"/>
        <v>Accident</v>
      </c>
      <c r="J356" s="2" t="str">
        <f t="shared" ca="1" si="34"/>
        <v>Entry error</v>
      </c>
      <c r="K356" s="25" t="str">
        <f t="shared" ca="1" si="35"/>
        <v>Widgets</v>
      </c>
      <c r="L356" t="str">
        <f>IF(OR(Table1[[#This Row],[Month2]]="Jul",Table1[[#This Row],[Month2]]="Aug",Table1[[#This Row],[Month2]]="Sep"),"Q1", IF(OR(Table1[[#This Row],[Month2]]="Oct",Table1[[#This Row],[Month2]]="Nov",Table1[[#This Row],[Month2]]="Dec"),"Q2",IF(OR(Table1[[#This Row],[Month2]]="Jan",Table1[[#This Row],[Month2]]="Feb",Table1[[#This Row],[Month2]]="Mar"),"Q3", "Q4")))</f>
        <v>Q4</v>
      </c>
      <c r="M356" t="str">
        <f>TEXT(Table1[[#This Row],[Date]],"mmm")</f>
        <v>May</v>
      </c>
      <c r="N356" t="str">
        <f>IF(MONTH(Table1[[#This Row],[Date]])&gt;6, YEAR(Table1[[#This Row],[Date]])&amp;"-"&amp;YEAR(Table1[[#This Row],[Date]])+1,YEAR(Table1[[#This Row],[Date]])-1&amp;"-"&amp;YEAR(Table1[[#This Row],[Date]]))</f>
        <v>2014-2015</v>
      </c>
      <c r="O356">
        <f>WEEKNUM(Table1[[#This Row],[Date]],2)</f>
        <v>19</v>
      </c>
      <c r="P356">
        <f>HOUR(Table1[[#This Row],[Start]])</f>
        <v>13</v>
      </c>
      <c r="Q3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356" t="str">
        <f>TEXT(Table1[[#This Row],[Date]],"ddd")</f>
        <v>Tue</v>
      </c>
    </row>
    <row r="357" spans="1:18" x14ac:dyDescent="0.55000000000000004">
      <c r="A357" s="2" t="s">
        <v>51</v>
      </c>
      <c r="B357" s="2" t="str">
        <f t="shared" si="30"/>
        <v>Client 6</v>
      </c>
      <c r="C357" s="12">
        <v>42130</v>
      </c>
      <c r="D357" s="2" t="s">
        <v>457</v>
      </c>
      <c r="E357" s="2" t="s">
        <v>522</v>
      </c>
      <c r="F357" s="28">
        <f>Table1[[#This Row],[End]]-Table1[[#This Row],[Start]]</f>
        <v>2.0138888888888873E-2</v>
      </c>
      <c r="G357" s="25" t="str">
        <f t="shared" ca="1" si="31"/>
        <v>Warehouse</v>
      </c>
      <c r="H357" s="2" t="str">
        <f t="shared" ca="1" si="32"/>
        <v>A</v>
      </c>
      <c r="I357" s="2" t="str">
        <f t="shared" ca="1" si="33"/>
        <v>Interaction</v>
      </c>
      <c r="J357" s="2" t="str">
        <f t="shared" ca="1" si="34"/>
        <v>Tone of voice</v>
      </c>
      <c r="K357" s="25" t="str">
        <f t="shared" ca="1" si="35"/>
        <v>Admin</v>
      </c>
      <c r="L357" t="str">
        <f>IF(OR(Table1[[#This Row],[Month2]]="Jul",Table1[[#This Row],[Month2]]="Aug",Table1[[#This Row],[Month2]]="Sep"),"Q1", IF(OR(Table1[[#This Row],[Month2]]="Oct",Table1[[#This Row],[Month2]]="Nov",Table1[[#This Row],[Month2]]="Dec"),"Q2",IF(OR(Table1[[#This Row],[Month2]]="Jan",Table1[[#This Row],[Month2]]="Feb",Table1[[#This Row],[Month2]]="Mar"),"Q3", "Q4")))</f>
        <v>Q4</v>
      </c>
      <c r="M357" t="str">
        <f>TEXT(Table1[[#This Row],[Date]],"mmm")</f>
        <v>May</v>
      </c>
      <c r="N357" t="str">
        <f>IF(MONTH(Table1[[#This Row],[Date]])&gt;6, YEAR(Table1[[#This Row],[Date]])&amp;"-"&amp;YEAR(Table1[[#This Row],[Date]])+1,YEAR(Table1[[#This Row],[Date]])-1&amp;"-"&amp;YEAR(Table1[[#This Row],[Date]]))</f>
        <v>2014-2015</v>
      </c>
      <c r="O357">
        <f>WEEKNUM(Table1[[#This Row],[Date]],2)</f>
        <v>19</v>
      </c>
      <c r="P357">
        <f>HOUR(Table1[[#This Row],[Start]])</f>
        <v>8</v>
      </c>
      <c r="Q3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57" t="str">
        <f>TEXT(Table1[[#This Row],[Date]],"ddd")</f>
        <v>Wed</v>
      </c>
    </row>
    <row r="358" spans="1:18" x14ac:dyDescent="0.55000000000000004">
      <c r="A358" s="2" t="s">
        <v>51</v>
      </c>
      <c r="B358" s="2" t="str">
        <f t="shared" si="30"/>
        <v>Client 7</v>
      </c>
      <c r="C358" s="12">
        <v>42130</v>
      </c>
      <c r="D358" s="2" t="s">
        <v>458</v>
      </c>
      <c r="E358" s="2" t="s">
        <v>205</v>
      </c>
      <c r="F358" s="28">
        <f>Table1[[#This Row],[End]]-Table1[[#This Row],[Start]]</f>
        <v>9.7222222222221877E-3</v>
      </c>
      <c r="G358" s="25" t="str">
        <f t="shared" ca="1" si="31"/>
        <v>Lab</v>
      </c>
      <c r="H358" s="2" t="str">
        <f t="shared" ca="1" si="32"/>
        <v>C</v>
      </c>
      <c r="I358" s="2" t="str">
        <f t="shared" ca="1" si="33"/>
        <v>Mistake</v>
      </c>
      <c r="J358" s="2" t="str">
        <f t="shared" ca="1" si="34"/>
        <v>Mechanical failure</v>
      </c>
      <c r="K358" s="25" t="str">
        <f t="shared" ca="1" si="35"/>
        <v>Finance</v>
      </c>
      <c r="L358" t="str">
        <f>IF(OR(Table1[[#This Row],[Month2]]="Jul",Table1[[#This Row],[Month2]]="Aug",Table1[[#This Row],[Month2]]="Sep"),"Q1", IF(OR(Table1[[#This Row],[Month2]]="Oct",Table1[[#This Row],[Month2]]="Nov",Table1[[#This Row],[Month2]]="Dec"),"Q2",IF(OR(Table1[[#This Row],[Month2]]="Jan",Table1[[#This Row],[Month2]]="Feb",Table1[[#This Row],[Month2]]="Mar"),"Q3", "Q4")))</f>
        <v>Q4</v>
      </c>
      <c r="M358" t="str">
        <f>TEXT(Table1[[#This Row],[Date]],"mmm")</f>
        <v>May</v>
      </c>
      <c r="N358" t="str">
        <f>IF(MONTH(Table1[[#This Row],[Date]])&gt;6, YEAR(Table1[[#This Row],[Date]])&amp;"-"&amp;YEAR(Table1[[#This Row],[Date]])+1,YEAR(Table1[[#This Row],[Date]])-1&amp;"-"&amp;YEAR(Table1[[#This Row],[Date]]))</f>
        <v>2014-2015</v>
      </c>
      <c r="O358">
        <f>WEEKNUM(Table1[[#This Row],[Date]],2)</f>
        <v>19</v>
      </c>
      <c r="P358">
        <f>HOUR(Table1[[#This Row],[Start]])</f>
        <v>15</v>
      </c>
      <c r="Q3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58" t="str">
        <f>TEXT(Table1[[#This Row],[Date]],"ddd")</f>
        <v>Wed</v>
      </c>
    </row>
    <row r="359" spans="1:18" x14ac:dyDescent="0.55000000000000004">
      <c r="A359" s="2" t="s">
        <v>52</v>
      </c>
      <c r="B359" s="2" t="str">
        <f t="shared" si="30"/>
        <v>Client 8</v>
      </c>
      <c r="C359" s="12">
        <v>42130</v>
      </c>
      <c r="D359" s="2" t="s">
        <v>459</v>
      </c>
      <c r="E359" s="2" t="s">
        <v>533</v>
      </c>
      <c r="F359" s="28">
        <f>Table1[[#This Row],[End]]-Table1[[#This Row],[Start]]</f>
        <v>1.5277777777777835E-2</v>
      </c>
      <c r="G359" s="25" t="str">
        <f t="shared" ca="1" si="31"/>
        <v>Room A</v>
      </c>
      <c r="H359" s="2" t="str">
        <f t="shared" ca="1" si="32"/>
        <v>E</v>
      </c>
      <c r="I359" s="2" t="str">
        <f t="shared" ca="1" si="33"/>
        <v>Mistake</v>
      </c>
      <c r="J359" s="2" t="str">
        <f t="shared" ca="1" si="34"/>
        <v>Misconduct</v>
      </c>
      <c r="K359" s="25" t="str">
        <f t="shared" ca="1" si="35"/>
        <v>Admin</v>
      </c>
      <c r="L359" t="str">
        <f>IF(OR(Table1[[#This Row],[Month2]]="Jul",Table1[[#This Row],[Month2]]="Aug",Table1[[#This Row],[Month2]]="Sep"),"Q1", IF(OR(Table1[[#This Row],[Month2]]="Oct",Table1[[#This Row],[Month2]]="Nov",Table1[[#This Row],[Month2]]="Dec"),"Q2",IF(OR(Table1[[#This Row],[Month2]]="Jan",Table1[[#This Row],[Month2]]="Feb",Table1[[#This Row],[Month2]]="Mar"),"Q3", "Q4")))</f>
        <v>Q4</v>
      </c>
      <c r="M359" t="str">
        <f>TEXT(Table1[[#This Row],[Date]],"mmm")</f>
        <v>May</v>
      </c>
      <c r="N359" t="str">
        <f>IF(MONTH(Table1[[#This Row],[Date]])&gt;6, YEAR(Table1[[#This Row],[Date]])&amp;"-"&amp;YEAR(Table1[[#This Row],[Date]])+1,YEAR(Table1[[#This Row],[Date]])-1&amp;"-"&amp;YEAR(Table1[[#This Row],[Date]]))</f>
        <v>2014-2015</v>
      </c>
      <c r="O359">
        <f>WEEKNUM(Table1[[#This Row],[Date]],2)</f>
        <v>19</v>
      </c>
      <c r="P359">
        <f>HOUR(Table1[[#This Row],[Start]])</f>
        <v>10</v>
      </c>
      <c r="Q3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59" t="str">
        <f>TEXT(Table1[[#This Row],[Date]],"ddd")</f>
        <v>Wed</v>
      </c>
    </row>
    <row r="360" spans="1:18" x14ac:dyDescent="0.55000000000000004">
      <c r="A360" s="2" t="s">
        <v>59</v>
      </c>
      <c r="B360" s="2" t="str">
        <f t="shared" si="30"/>
        <v>Client 9</v>
      </c>
      <c r="C360" s="12">
        <v>42133</v>
      </c>
      <c r="D360" s="2" t="s">
        <v>287</v>
      </c>
      <c r="E360" s="2" t="s">
        <v>855</v>
      </c>
      <c r="F360" s="28">
        <f>Table1[[#This Row],[End]]-Table1[[#This Row],[Start]]</f>
        <v>2.083333333333337E-2</v>
      </c>
      <c r="G360" s="25" t="str">
        <f t="shared" ca="1" si="31"/>
        <v>Lab</v>
      </c>
      <c r="H360" s="2" t="str">
        <f t="shared" ca="1" si="32"/>
        <v>E</v>
      </c>
      <c r="I360" s="2" t="str">
        <f t="shared" ca="1" si="33"/>
        <v>Interaction</v>
      </c>
      <c r="J360" s="2" t="str">
        <f t="shared" ca="1" si="34"/>
        <v>Entry error</v>
      </c>
      <c r="K360" s="25" t="str">
        <f t="shared" ca="1" si="35"/>
        <v>Widgets</v>
      </c>
      <c r="L360" t="str">
        <f>IF(OR(Table1[[#This Row],[Month2]]="Jul",Table1[[#This Row],[Month2]]="Aug",Table1[[#This Row],[Month2]]="Sep"),"Q1", IF(OR(Table1[[#This Row],[Month2]]="Oct",Table1[[#This Row],[Month2]]="Nov",Table1[[#This Row],[Month2]]="Dec"),"Q2",IF(OR(Table1[[#This Row],[Month2]]="Jan",Table1[[#This Row],[Month2]]="Feb",Table1[[#This Row],[Month2]]="Mar"),"Q3", "Q4")))</f>
        <v>Q4</v>
      </c>
      <c r="M360" t="str">
        <f>TEXT(Table1[[#This Row],[Date]],"mmm")</f>
        <v>May</v>
      </c>
      <c r="N360" t="str">
        <f>IF(MONTH(Table1[[#This Row],[Date]])&gt;6, YEAR(Table1[[#This Row],[Date]])&amp;"-"&amp;YEAR(Table1[[#This Row],[Date]])+1,YEAR(Table1[[#This Row],[Date]])-1&amp;"-"&amp;YEAR(Table1[[#This Row],[Date]]))</f>
        <v>2014-2015</v>
      </c>
      <c r="O360">
        <f>WEEKNUM(Table1[[#This Row],[Date]],2)</f>
        <v>19</v>
      </c>
      <c r="P360">
        <f>HOUR(Table1[[#This Row],[Start]])</f>
        <v>14</v>
      </c>
      <c r="Q3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60" t="str">
        <f>TEXT(Table1[[#This Row],[Date]],"ddd")</f>
        <v>Sat</v>
      </c>
    </row>
    <row r="361" spans="1:18" x14ac:dyDescent="0.55000000000000004">
      <c r="A361" s="2" t="s">
        <v>51</v>
      </c>
      <c r="B361" s="2" t="str">
        <f t="shared" si="30"/>
        <v>Client 10</v>
      </c>
      <c r="C361" s="12">
        <v>42133</v>
      </c>
      <c r="D361" s="2" t="s">
        <v>460</v>
      </c>
      <c r="E361" s="2" t="s">
        <v>388</v>
      </c>
      <c r="F361" s="28">
        <f>Table1[[#This Row],[End]]-Table1[[#This Row],[Start]]</f>
        <v>2.0138888888888706E-2</v>
      </c>
      <c r="G361" s="25" t="str">
        <f t="shared" ca="1" si="31"/>
        <v>Lab</v>
      </c>
      <c r="H361" s="2" t="str">
        <f t="shared" ca="1" si="32"/>
        <v>B</v>
      </c>
      <c r="I361" s="2" t="str">
        <f t="shared" ca="1" si="33"/>
        <v>Grievance</v>
      </c>
      <c r="J361" s="2" t="str">
        <f t="shared" ca="1" si="34"/>
        <v>Entry error</v>
      </c>
      <c r="K361" s="25" t="str">
        <f t="shared" ca="1" si="35"/>
        <v>IT</v>
      </c>
      <c r="L361" t="str">
        <f>IF(OR(Table1[[#This Row],[Month2]]="Jul",Table1[[#This Row],[Month2]]="Aug",Table1[[#This Row],[Month2]]="Sep"),"Q1", IF(OR(Table1[[#This Row],[Month2]]="Oct",Table1[[#This Row],[Month2]]="Nov",Table1[[#This Row],[Month2]]="Dec"),"Q2",IF(OR(Table1[[#This Row],[Month2]]="Jan",Table1[[#This Row],[Month2]]="Feb",Table1[[#This Row],[Month2]]="Mar"),"Q3", "Q4")))</f>
        <v>Q4</v>
      </c>
      <c r="M361" t="str">
        <f>TEXT(Table1[[#This Row],[Date]],"mmm")</f>
        <v>May</v>
      </c>
      <c r="N361" t="str">
        <f>IF(MONTH(Table1[[#This Row],[Date]])&gt;6, YEAR(Table1[[#This Row],[Date]])&amp;"-"&amp;YEAR(Table1[[#This Row],[Date]])+1,YEAR(Table1[[#This Row],[Date]])-1&amp;"-"&amp;YEAR(Table1[[#This Row],[Date]]))</f>
        <v>2014-2015</v>
      </c>
      <c r="O361">
        <f>WEEKNUM(Table1[[#This Row],[Date]],2)</f>
        <v>19</v>
      </c>
      <c r="P361">
        <f>HOUR(Table1[[#This Row],[Start]])</f>
        <v>16</v>
      </c>
      <c r="Q3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61" t="str">
        <f>TEXT(Table1[[#This Row],[Date]],"ddd")</f>
        <v>Sat</v>
      </c>
    </row>
    <row r="362" spans="1:18" x14ac:dyDescent="0.55000000000000004">
      <c r="A362" s="2" t="s">
        <v>51</v>
      </c>
      <c r="B362" s="2" t="str">
        <f t="shared" si="30"/>
        <v>Client 1</v>
      </c>
      <c r="C362" s="12">
        <v>42133</v>
      </c>
      <c r="D362" s="2" t="s">
        <v>461</v>
      </c>
      <c r="E362" s="2" t="s">
        <v>629</v>
      </c>
      <c r="F362" s="28">
        <f>Table1[[#This Row],[End]]-Table1[[#This Row],[Start]]</f>
        <v>1.1111111111111072E-2</v>
      </c>
      <c r="G362" s="25" t="str">
        <f t="shared" ca="1" si="31"/>
        <v>Lab</v>
      </c>
      <c r="H362" s="2" t="str">
        <f t="shared" ca="1" si="32"/>
        <v>E</v>
      </c>
      <c r="I362" s="2" t="str">
        <f t="shared" ca="1" si="33"/>
        <v>Interaction</v>
      </c>
      <c r="J362" s="2" t="str">
        <f t="shared" ca="1" si="34"/>
        <v>Tone of voice</v>
      </c>
      <c r="K362" s="25" t="str">
        <f t="shared" ca="1" si="35"/>
        <v>Widgets</v>
      </c>
      <c r="L362" t="str">
        <f>IF(OR(Table1[[#This Row],[Month2]]="Jul",Table1[[#This Row],[Month2]]="Aug",Table1[[#This Row],[Month2]]="Sep"),"Q1", IF(OR(Table1[[#This Row],[Month2]]="Oct",Table1[[#This Row],[Month2]]="Nov",Table1[[#This Row],[Month2]]="Dec"),"Q2",IF(OR(Table1[[#This Row],[Month2]]="Jan",Table1[[#This Row],[Month2]]="Feb",Table1[[#This Row],[Month2]]="Mar"),"Q3", "Q4")))</f>
        <v>Q4</v>
      </c>
      <c r="M362" t="str">
        <f>TEXT(Table1[[#This Row],[Date]],"mmm")</f>
        <v>May</v>
      </c>
      <c r="N362" t="str">
        <f>IF(MONTH(Table1[[#This Row],[Date]])&gt;6, YEAR(Table1[[#This Row],[Date]])&amp;"-"&amp;YEAR(Table1[[#This Row],[Date]])+1,YEAR(Table1[[#This Row],[Date]])-1&amp;"-"&amp;YEAR(Table1[[#This Row],[Date]]))</f>
        <v>2014-2015</v>
      </c>
      <c r="O362">
        <f>WEEKNUM(Table1[[#This Row],[Date]],2)</f>
        <v>19</v>
      </c>
      <c r="P362">
        <f>HOUR(Table1[[#This Row],[Start]])</f>
        <v>17</v>
      </c>
      <c r="Q3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62" t="str">
        <f>TEXT(Table1[[#This Row],[Date]],"ddd")</f>
        <v>Sat</v>
      </c>
    </row>
    <row r="363" spans="1:18" x14ac:dyDescent="0.55000000000000004">
      <c r="A363" s="2" t="s">
        <v>57</v>
      </c>
      <c r="B363" s="2" t="str">
        <f t="shared" si="30"/>
        <v>Client 2</v>
      </c>
      <c r="C363" s="12">
        <v>42134</v>
      </c>
      <c r="D363" s="2" t="s">
        <v>462</v>
      </c>
      <c r="E363" s="2" t="s">
        <v>1015</v>
      </c>
      <c r="F363" s="28">
        <f>Table1[[#This Row],[End]]-Table1[[#This Row],[Start]]</f>
        <v>6.2500000000000888E-3</v>
      </c>
      <c r="G363" s="25" t="str">
        <f t="shared" ca="1" si="31"/>
        <v>Office</v>
      </c>
      <c r="H363" s="2" t="str">
        <f t="shared" ca="1" si="32"/>
        <v>D</v>
      </c>
      <c r="I363" s="2" t="str">
        <f t="shared" ca="1" si="33"/>
        <v>Accident</v>
      </c>
      <c r="J363" s="2" t="str">
        <f t="shared" ca="1" si="34"/>
        <v>Mechanical failure</v>
      </c>
      <c r="K363" s="25" t="str">
        <f t="shared" ca="1" si="35"/>
        <v>IT</v>
      </c>
      <c r="L363" t="str">
        <f>IF(OR(Table1[[#This Row],[Month2]]="Jul",Table1[[#This Row],[Month2]]="Aug",Table1[[#This Row],[Month2]]="Sep"),"Q1", IF(OR(Table1[[#This Row],[Month2]]="Oct",Table1[[#This Row],[Month2]]="Nov",Table1[[#This Row],[Month2]]="Dec"),"Q2",IF(OR(Table1[[#This Row],[Month2]]="Jan",Table1[[#This Row],[Month2]]="Feb",Table1[[#This Row],[Month2]]="Mar"),"Q3", "Q4")))</f>
        <v>Q4</v>
      </c>
      <c r="M363" t="str">
        <f>TEXT(Table1[[#This Row],[Date]],"mmm")</f>
        <v>May</v>
      </c>
      <c r="N363" t="str">
        <f>IF(MONTH(Table1[[#This Row],[Date]])&gt;6, YEAR(Table1[[#This Row],[Date]])&amp;"-"&amp;YEAR(Table1[[#This Row],[Date]])+1,YEAR(Table1[[#This Row],[Date]])-1&amp;"-"&amp;YEAR(Table1[[#This Row],[Date]]))</f>
        <v>2014-2015</v>
      </c>
      <c r="O363">
        <f>WEEKNUM(Table1[[#This Row],[Date]],2)</f>
        <v>19</v>
      </c>
      <c r="P363">
        <f>HOUR(Table1[[#This Row],[Start]])</f>
        <v>18</v>
      </c>
      <c r="Q3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363" t="str">
        <f>TEXT(Table1[[#This Row],[Date]],"ddd")</f>
        <v>Sun</v>
      </c>
    </row>
    <row r="364" spans="1:18" x14ac:dyDescent="0.55000000000000004">
      <c r="A364" s="2" t="s">
        <v>59</v>
      </c>
      <c r="B364" s="2" t="str">
        <f t="shared" si="30"/>
        <v>Client 3</v>
      </c>
      <c r="C364" s="12">
        <v>42139</v>
      </c>
      <c r="D364" s="2" t="s">
        <v>463</v>
      </c>
      <c r="E364" s="2" t="s">
        <v>662</v>
      </c>
      <c r="F364" s="28">
        <f>Table1[[#This Row],[End]]-Table1[[#This Row],[Start]]</f>
        <v>7.6388888888889173E-3</v>
      </c>
      <c r="G364" s="25" t="str">
        <f t="shared" ca="1" si="31"/>
        <v>Room A</v>
      </c>
      <c r="H364" s="2" t="str">
        <f t="shared" ca="1" si="32"/>
        <v>B</v>
      </c>
      <c r="I364" s="2" t="str">
        <f t="shared" ca="1" si="33"/>
        <v>Accident</v>
      </c>
      <c r="J364" s="2" t="str">
        <f t="shared" ca="1" si="34"/>
        <v>Wrong placement</v>
      </c>
      <c r="K364" s="25" t="str">
        <f t="shared" ca="1" si="35"/>
        <v>Admin</v>
      </c>
      <c r="L364" t="str">
        <f>IF(OR(Table1[[#This Row],[Month2]]="Jul",Table1[[#This Row],[Month2]]="Aug",Table1[[#This Row],[Month2]]="Sep"),"Q1", IF(OR(Table1[[#This Row],[Month2]]="Oct",Table1[[#This Row],[Month2]]="Nov",Table1[[#This Row],[Month2]]="Dec"),"Q2",IF(OR(Table1[[#This Row],[Month2]]="Jan",Table1[[#This Row],[Month2]]="Feb",Table1[[#This Row],[Month2]]="Mar"),"Q3", "Q4")))</f>
        <v>Q4</v>
      </c>
      <c r="M364" t="str">
        <f>TEXT(Table1[[#This Row],[Date]],"mmm")</f>
        <v>May</v>
      </c>
      <c r="N364" t="str">
        <f>IF(MONTH(Table1[[#This Row],[Date]])&gt;6, YEAR(Table1[[#This Row],[Date]])&amp;"-"&amp;YEAR(Table1[[#This Row],[Date]])+1,YEAR(Table1[[#This Row],[Date]])-1&amp;"-"&amp;YEAR(Table1[[#This Row],[Date]]))</f>
        <v>2014-2015</v>
      </c>
      <c r="O364">
        <f>WEEKNUM(Table1[[#This Row],[Date]],2)</f>
        <v>20</v>
      </c>
      <c r="P364">
        <f>HOUR(Table1[[#This Row],[Start]])</f>
        <v>8</v>
      </c>
      <c r="Q3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64" t="str">
        <f>TEXT(Table1[[#This Row],[Date]],"ddd")</f>
        <v>Fri</v>
      </c>
    </row>
    <row r="365" spans="1:18" x14ac:dyDescent="0.55000000000000004">
      <c r="A365" s="2" t="s">
        <v>51</v>
      </c>
      <c r="B365" s="2" t="str">
        <f t="shared" si="30"/>
        <v>Client 4</v>
      </c>
      <c r="C365" s="12">
        <v>42139</v>
      </c>
      <c r="D365" s="2" t="s">
        <v>464</v>
      </c>
      <c r="E365" s="2" t="s">
        <v>586</v>
      </c>
      <c r="F365" s="28">
        <f>Table1[[#This Row],[End]]-Table1[[#This Row],[Start]]</f>
        <v>4.9305555555555491E-2</v>
      </c>
      <c r="G365" s="25" t="str">
        <f t="shared" ca="1" si="31"/>
        <v>Lab</v>
      </c>
      <c r="H365" s="2" t="str">
        <f t="shared" ca="1" si="32"/>
        <v>F</v>
      </c>
      <c r="I365" s="2" t="str">
        <f t="shared" ca="1" si="33"/>
        <v>Mistake</v>
      </c>
      <c r="J365" s="2" t="str">
        <f t="shared" ca="1" si="34"/>
        <v>Tone of voice</v>
      </c>
      <c r="K365" s="25" t="str">
        <f t="shared" ca="1" si="35"/>
        <v>Floor</v>
      </c>
      <c r="L365" t="str">
        <f>IF(OR(Table1[[#This Row],[Month2]]="Jul",Table1[[#This Row],[Month2]]="Aug",Table1[[#This Row],[Month2]]="Sep"),"Q1", IF(OR(Table1[[#This Row],[Month2]]="Oct",Table1[[#This Row],[Month2]]="Nov",Table1[[#This Row],[Month2]]="Dec"),"Q2",IF(OR(Table1[[#This Row],[Month2]]="Jan",Table1[[#This Row],[Month2]]="Feb",Table1[[#This Row],[Month2]]="Mar"),"Q3", "Q4")))</f>
        <v>Q4</v>
      </c>
      <c r="M365" t="str">
        <f>TEXT(Table1[[#This Row],[Date]],"mmm")</f>
        <v>May</v>
      </c>
      <c r="N365" t="str">
        <f>IF(MONTH(Table1[[#This Row],[Date]])&gt;6, YEAR(Table1[[#This Row],[Date]])&amp;"-"&amp;YEAR(Table1[[#This Row],[Date]])+1,YEAR(Table1[[#This Row],[Date]])-1&amp;"-"&amp;YEAR(Table1[[#This Row],[Date]]))</f>
        <v>2014-2015</v>
      </c>
      <c r="O365">
        <f>WEEKNUM(Table1[[#This Row],[Date]],2)</f>
        <v>20</v>
      </c>
      <c r="P365">
        <f>HOUR(Table1[[#This Row],[Start]])</f>
        <v>17</v>
      </c>
      <c r="Q3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65" t="str">
        <f>TEXT(Table1[[#This Row],[Date]],"ddd")</f>
        <v>Fri</v>
      </c>
    </row>
    <row r="366" spans="1:18" x14ac:dyDescent="0.55000000000000004">
      <c r="A366" s="2" t="s">
        <v>51</v>
      </c>
      <c r="B366" s="2" t="str">
        <f t="shared" si="30"/>
        <v>Client 5</v>
      </c>
      <c r="C366" s="12">
        <v>42139</v>
      </c>
      <c r="D366" s="2" t="s">
        <v>351</v>
      </c>
      <c r="E366" s="2" t="s">
        <v>857</v>
      </c>
      <c r="F366" s="28">
        <f>Table1[[#This Row],[End]]-Table1[[#This Row],[Start]]</f>
        <v>4.2361111111111072E-2</v>
      </c>
      <c r="G366" s="25" t="str">
        <f t="shared" ca="1" si="31"/>
        <v>Warehouse</v>
      </c>
      <c r="H366" s="2" t="str">
        <f t="shared" ca="1" si="32"/>
        <v>C</v>
      </c>
      <c r="I366" s="2" t="str">
        <f t="shared" ca="1" si="33"/>
        <v>Accident</v>
      </c>
      <c r="J366" s="2" t="str">
        <f t="shared" ca="1" si="34"/>
        <v>Entry error</v>
      </c>
      <c r="K366" s="25" t="str">
        <f t="shared" ca="1" si="35"/>
        <v>IT</v>
      </c>
      <c r="L366" t="str">
        <f>IF(OR(Table1[[#This Row],[Month2]]="Jul",Table1[[#This Row],[Month2]]="Aug",Table1[[#This Row],[Month2]]="Sep"),"Q1", IF(OR(Table1[[#This Row],[Month2]]="Oct",Table1[[#This Row],[Month2]]="Nov",Table1[[#This Row],[Month2]]="Dec"),"Q2",IF(OR(Table1[[#This Row],[Month2]]="Jan",Table1[[#This Row],[Month2]]="Feb",Table1[[#This Row],[Month2]]="Mar"),"Q3", "Q4")))</f>
        <v>Q4</v>
      </c>
      <c r="M366" t="str">
        <f>TEXT(Table1[[#This Row],[Date]],"mmm")</f>
        <v>May</v>
      </c>
      <c r="N366" t="str">
        <f>IF(MONTH(Table1[[#This Row],[Date]])&gt;6, YEAR(Table1[[#This Row],[Date]])&amp;"-"&amp;YEAR(Table1[[#This Row],[Date]])+1,YEAR(Table1[[#This Row],[Date]])-1&amp;"-"&amp;YEAR(Table1[[#This Row],[Date]]))</f>
        <v>2014-2015</v>
      </c>
      <c r="O366">
        <f>WEEKNUM(Table1[[#This Row],[Date]],2)</f>
        <v>20</v>
      </c>
      <c r="P366">
        <f>HOUR(Table1[[#This Row],[Start]])</f>
        <v>16</v>
      </c>
      <c r="Q3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66" t="str">
        <f>TEXT(Table1[[#This Row],[Date]],"ddd")</f>
        <v>Fri</v>
      </c>
    </row>
    <row r="367" spans="1:18" x14ac:dyDescent="0.55000000000000004">
      <c r="A367" s="2" t="s">
        <v>52</v>
      </c>
      <c r="B367" s="2" t="str">
        <f t="shared" si="30"/>
        <v>Client 6</v>
      </c>
      <c r="C367" s="12">
        <v>42139</v>
      </c>
      <c r="D367" s="2" t="s">
        <v>459</v>
      </c>
      <c r="E367" s="2" t="s">
        <v>331</v>
      </c>
      <c r="F367" s="28">
        <f>Table1[[#This Row],[End]]-Table1[[#This Row],[Start]]</f>
        <v>3.2638888888888884E-2</v>
      </c>
      <c r="G367" s="25" t="str">
        <f t="shared" ca="1" si="31"/>
        <v>Room A</v>
      </c>
      <c r="H367" s="2" t="str">
        <f t="shared" ca="1" si="32"/>
        <v>G</v>
      </c>
      <c r="I367" s="2" t="str">
        <f t="shared" ca="1" si="33"/>
        <v>Mistake</v>
      </c>
      <c r="J367" s="2" t="str">
        <f t="shared" ca="1" si="34"/>
        <v>Mechanical failure</v>
      </c>
      <c r="K367" s="25" t="str">
        <f t="shared" ca="1" si="35"/>
        <v>Widgets</v>
      </c>
      <c r="L367" t="str">
        <f>IF(OR(Table1[[#This Row],[Month2]]="Jul",Table1[[#This Row],[Month2]]="Aug",Table1[[#This Row],[Month2]]="Sep"),"Q1", IF(OR(Table1[[#This Row],[Month2]]="Oct",Table1[[#This Row],[Month2]]="Nov",Table1[[#This Row],[Month2]]="Dec"),"Q2",IF(OR(Table1[[#This Row],[Month2]]="Jan",Table1[[#This Row],[Month2]]="Feb",Table1[[#This Row],[Month2]]="Mar"),"Q3", "Q4")))</f>
        <v>Q4</v>
      </c>
      <c r="M367" t="str">
        <f>TEXT(Table1[[#This Row],[Date]],"mmm")</f>
        <v>May</v>
      </c>
      <c r="N367" t="str">
        <f>IF(MONTH(Table1[[#This Row],[Date]])&gt;6, YEAR(Table1[[#This Row],[Date]])&amp;"-"&amp;YEAR(Table1[[#This Row],[Date]])+1,YEAR(Table1[[#This Row],[Date]])-1&amp;"-"&amp;YEAR(Table1[[#This Row],[Date]]))</f>
        <v>2014-2015</v>
      </c>
      <c r="O367">
        <f>WEEKNUM(Table1[[#This Row],[Date]],2)</f>
        <v>20</v>
      </c>
      <c r="P367">
        <f>HOUR(Table1[[#This Row],[Start]])</f>
        <v>10</v>
      </c>
      <c r="Q3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67" t="str">
        <f>TEXT(Table1[[#This Row],[Date]],"ddd")</f>
        <v>Fri</v>
      </c>
    </row>
    <row r="368" spans="1:18" x14ac:dyDescent="0.55000000000000004">
      <c r="A368" s="2" t="s">
        <v>49</v>
      </c>
      <c r="B368" s="2" t="str">
        <f t="shared" si="30"/>
        <v>Client 7</v>
      </c>
      <c r="C368" s="12">
        <v>42142</v>
      </c>
      <c r="D368" s="2" t="s">
        <v>465</v>
      </c>
      <c r="E368" s="2" t="s">
        <v>1019</v>
      </c>
      <c r="F368" s="28">
        <f>Table1[[#This Row],[End]]-Table1[[#This Row],[Start]]</f>
        <v>4.8611111111111494E-3</v>
      </c>
      <c r="G368" s="25" t="str">
        <f t="shared" ca="1" si="31"/>
        <v>Warehouse</v>
      </c>
      <c r="H368" s="2" t="str">
        <f t="shared" ca="1" si="32"/>
        <v>A</v>
      </c>
      <c r="I368" s="2" t="str">
        <f t="shared" ca="1" si="33"/>
        <v>Accident</v>
      </c>
      <c r="J368" s="2" t="str">
        <f t="shared" ca="1" si="34"/>
        <v>Paperwork deficiency</v>
      </c>
      <c r="K368" s="25" t="str">
        <f t="shared" ca="1" si="35"/>
        <v>Admin</v>
      </c>
      <c r="L368" t="str">
        <f>IF(OR(Table1[[#This Row],[Month2]]="Jul",Table1[[#This Row],[Month2]]="Aug",Table1[[#This Row],[Month2]]="Sep"),"Q1", IF(OR(Table1[[#This Row],[Month2]]="Oct",Table1[[#This Row],[Month2]]="Nov",Table1[[#This Row],[Month2]]="Dec"),"Q2",IF(OR(Table1[[#This Row],[Month2]]="Jan",Table1[[#This Row],[Month2]]="Feb",Table1[[#This Row],[Month2]]="Mar"),"Q3", "Q4")))</f>
        <v>Q4</v>
      </c>
      <c r="M368" t="str">
        <f>TEXT(Table1[[#This Row],[Date]],"mmm")</f>
        <v>May</v>
      </c>
      <c r="N368" t="str">
        <f>IF(MONTH(Table1[[#This Row],[Date]])&gt;6, YEAR(Table1[[#This Row],[Date]])&amp;"-"&amp;YEAR(Table1[[#This Row],[Date]])+1,YEAR(Table1[[#This Row],[Date]])-1&amp;"-"&amp;YEAR(Table1[[#This Row],[Date]]))</f>
        <v>2014-2015</v>
      </c>
      <c r="O368">
        <f>WEEKNUM(Table1[[#This Row],[Date]],2)</f>
        <v>21</v>
      </c>
      <c r="P368">
        <f>HOUR(Table1[[#This Row],[Start]])</f>
        <v>10</v>
      </c>
      <c r="Q3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68" t="str">
        <f>TEXT(Table1[[#This Row],[Date]],"ddd")</f>
        <v>Mon</v>
      </c>
    </row>
    <row r="369" spans="1:18" x14ac:dyDescent="0.55000000000000004">
      <c r="A369" s="2" t="s">
        <v>59</v>
      </c>
      <c r="B369" s="2" t="str">
        <f t="shared" si="30"/>
        <v>Client 8</v>
      </c>
      <c r="C369" s="12">
        <v>42142</v>
      </c>
      <c r="D369" s="2" t="s">
        <v>466</v>
      </c>
      <c r="E369" s="2" t="s">
        <v>754</v>
      </c>
      <c r="F369" s="28">
        <f>Table1[[#This Row],[End]]-Table1[[#This Row],[Start]]</f>
        <v>8.3333333333333037E-3</v>
      </c>
      <c r="G369" s="25" t="str">
        <f t="shared" ca="1" si="31"/>
        <v>Room A</v>
      </c>
      <c r="H369" s="2" t="str">
        <f t="shared" ca="1" si="32"/>
        <v>F</v>
      </c>
      <c r="I369" s="2" t="str">
        <f t="shared" ca="1" si="33"/>
        <v>Accident</v>
      </c>
      <c r="J369" s="2" t="str">
        <f t="shared" ca="1" si="34"/>
        <v>Mechanical failure</v>
      </c>
      <c r="K369" s="25" t="str">
        <f t="shared" ca="1" si="35"/>
        <v>Floor</v>
      </c>
      <c r="L369" t="str">
        <f>IF(OR(Table1[[#This Row],[Month2]]="Jul",Table1[[#This Row],[Month2]]="Aug",Table1[[#This Row],[Month2]]="Sep"),"Q1", IF(OR(Table1[[#This Row],[Month2]]="Oct",Table1[[#This Row],[Month2]]="Nov",Table1[[#This Row],[Month2]]="Dec"),"Q2",IF(OR(Table1[[#This Row],[Month2]]="Jan",Table1[[#This Row],[Month2]]="Feb",Table1[[#This Row],[Month2]]="Mar"),"Q3", "Q4")))</f>
        <v>Q4</v>
      </c>
      <c r="M369" t="str">
        <f>TEXT(Table1[[#This Row],[Date]],"mmm")</f>
        <v>May</v>
      </c>
      <c r="N369" t="str">
        <f>IF(MONTH(Table1[[#This Row],[Date]])&gt;6, YEAR(Table1[[#This Row],[Date]])&amp;"-"&amp;YEAR(Table1[[#This Row],[Date]])+1,YEAR(Table1[[#This Row],[Date]])-1&amp;"-"&amp;YEAR(Table1[[#This Row],[Date]]))</f>
        <v>2014-2015</v>
      </c>
      <c r="O369">
        <f>WEEKNUM(Table1[[#This Row],[Date]],2)</f>
        <v>21</v>
      </c>
      <c r="P369">
        <f>HOUR(Table1[[#This Row],[Start]])</f>
        <v>7</v>
      </c>
      <c r="Q3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369" t="str">
        <f>TEXT(Table1[[#This Row],[Date]],"ddd")</f>
        <v>Mon</v>
      </c>
    </row>
    <row r="370" spans="1:18" x14ac:dyDescent="0.55000000000000004">
      <c r="A370" s="2" t="s">
        <v>60</v>
      </c>
      <c r="B370" s="2" t="str">
        <f t="shared" si="30"/>
        <v>Client 9</v>
      </c>
      <c r="C370" s="12">
        <v>42142</v>
      </c>
      <c r="D370" s="2" t="s">
        <v>467</v>
      </c>
      <c r="E370" s="2" t="s">
        <v>967</v>
      </c>
      <c r="F370" s="28">
        <f>Table1[[#This Row],[End]]-Table1[[#This Row],[Start]]</f>
        <v>6.041666666666673E-2</v>
      </c>
      <c r="G370" s="25" t="str">
        <f t="shared" ca="1" si="31"/>
        <v>Room B</v>
      </c>
      <c r="H370" s="2" t="str">
        <f t="shared" ca="1" si="32"/>
        <v>A</v>
      </c>
      <c r="I370" s="2" t="str">
        <f t="shared" ca="1" si="33"/>
        <v>Grievance</v>
      </c>
      <c r="J370" s="2" t="str">
        <f t="shared" ca="1" si="34"/>
        <v>Wrong placement</v>
      </c>
      <c r="K370" s="25" t="str">
        <f t="shared" ca="1" si="35"/>
        <v>IT</v>
      </c>
      <c r="L370" t="str">
        <f>IF(OR(Table1[[#This Row],[Month2]]="Jul",Table1[[#This Row],[Month2]]="Aug",Table1[[#This Row],[Month2]]="Sep"),"Q1", IF(OR(Table1[[#This Row],[Month2]]="Oct",Table1[[#This Row],[Month2]]="Nov",Table1[[#This Row],[Month2]]="Dec"),"Q2",IF(OR(Table1[[#This Row],[Month2]]="Jan",Table1[[#This Row],[Month2]]="Feb",Table1[[#This Row],[Month2]]="Mar"),"Q3", "Q4")))</f>
        <v>Q4</v>
      </c>
      <c r="M370" t="str">
        <f>TEXT(Table1[[#This Row],[Date]],"mmm")</f>
        <v>May</v>
      </c>
      <c r="N370" t="str">
        <f>IF(MONTH(Table1[[#This Row],[Date]])&gt;6, YEAR(Table1[[#This Row],[Date]])&amp;"-"&amp;YEAR(Table1[[#This Row],[Date]])+1,YEAR(Table1[[#This Row],[Date]])-1&amp;"-"&amp;YEAR(Table1[[#This Row],[Date]]))</f>
        <v>2014-2015</v>
      </c>
      <c r="O370">
        <f>WEEKNUM(Table1[[#This Row],[Date]],2)</f>
        <v>21</v>
      </c>
      <c r="P370">
        <f>HOUR(Table1[[#This Row],[Start]])</f>
        <v>9</v>
      </c>
      <c r="Q3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370" t="str">
        <f>TEXT(Table1[[#This Row],[Date]],"ddd")</f>
        <v>Mon</v>
      </c>
    </row>
    <row r="371" spans="1:18" x14ac:dyDescent="0.55000000000000004">
      <c r="A371" s="2" t="s">
        <v>48</v>
      </c>
      <c r="B371" s="2" t="str">
        <f t="shared" si="30"/>
        <v>Client 10</v>
      </c>
      <c r="C371" s="12">
        <v>42145</v>
      </c>
      <c r="D371" s="2" t="s">
        <v>435</v>
      </c>
      <c r="E371" s="2" t="s">
        <v>617</v>
      </c>
      <c r="F371" s="28">
        <f>Table1[[#This Row],[End]]-Table1[[#This Row],[Start]]</f>
        <v>1.388888888888884E-3</v>
      </c>
      <c r="G371" s="25" t="str">
        <f t="shared" ca="1" si="31"/>
        <v>Lab</v>
      </c>
      <c r="H371" s="2" t="str">
        <f t="shared" ca="1" si="32"/>
        <v>D</v>
      </c>
      <c r="I371" s="2" t="str">
        <f t="shared" ca="1" si="33"/>
        <v>Mistake</v>
      </c>
      <c r="J371" s="2" t="str">
        <f t="shared" ca="1" si="34"/>
        <v>Mechanical failure</v>
      </c>
      <c r="K371" s="25" t="str">
        <f t="shared" ca="1" si="35"/>
        <v>Shipping</v>
      </c>
      <c r="L371" t="str">
        <f>IF(OR(Table1[[#This Row],[Month2]]="Jul",Table1[[#This Row],[Month2]]="Aug",Table1[[#This Row],[Month2]]="Sep"),"Q1", IF(OR(Table1[[#This Row],[Month2]]="Oct",Table1[[#This Row],[Month2]]="Nov",Table1[[#This Row],[Month2]]="Dec"),"Q2",IF(OR(Table1[[#This Row],[Month2]]="Jan",Table1[[#This Row],[Month2]]="Feb",Table1[[#This Row],[Month2]]="Mar"),"Q3", "Q4")))</f>
        <v>Q4</v>
      </c>
      <c r="M371" t="str">
        <f>TEXT(Table1[[#This Row],[Date]],"mmm")</f>
        <v>May</v>
      </c>
      <c r="N371" t="str">
        <f>IF(MONTH(Table1[[#This Row],[Date]])&gt;6, YEAR(Table1[[#This Row],[Date]])&amp;"-"&amp;YEAR(Table1[[#This Row],[Date]])+1,YEAR(Table1[[#This Row],[Date]])-1&amp;"-"&amp;YEAR(Table1[[#This Row],[Date]]))</f>
        <v>2014-2015</v>
      </c>
      <c r="O371">
        <f>WEEKNUM(Table1[[#This Row],[Date]],2)</f>
        <v>21</v>
      </c>
      <c r="P371">
        <f>HOUR(Table1[[#This Row],[Start]])</f>
        <v>8</v>
      </c>
      <c r="Q3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71" t="str">
        <f>TEXT(Table1[[#This Row],[Date]],"ddd")</f>
        <v>Thu</v>
      </c>
    </row>
    <row r="372" spans="1:18" x14ac:dyDescent="0.55000000000000004">
      <c r="A372" s="2" t="s">
        <v>59</v>
      </c>
      <c r="B372" s="2" t="str">
        <f t="shared" si="30"/>
        <v>Client 1</v>
      </c>
      <c r="C372" s="12">
        <v>42147</v>
      </c>
      <c r="D372" s="2" t="s">
        <v>468</v>
      </c>
      <c r="E372" s="2" t="s">
        <v>325</v>
      </c>
      <c r="F372" s="28">
        <f>Table1[[#This Row],[End]]-Table1[[#This Row],[Start]]</f>
        <v>4.8611111111111494E-3</v>
      </c>
      <c r="G372" s="25" t="str">
        <f t="shared" ca="1" si="31"/>
        <v>Room B</v>
      </c>
      <c r="H372" s="2" t="str">
        <f t="shared" ca="1" si="32"/>
        <v>A</v>
      </c>
      <c r="I372" s="2" t="str">
        <f t="shared" ca="1" si="33"/>
        <v>Mistake</v>
      </c>
      <c r="J372" s="2" t="str">
        <f t="shared" ca="1" si="34"/>
        <v>Misconduct</v>
      </c>
      <c r="K372" s="25" t="str">
        <f t="shared" ca="1" si="35"/>
        <v>Admin</v>
      </c>
      <c r="L372" t="str">
        <f>IF(OR(Table1[[#This Row],[Month2]]="Jul",Table1[[#This Row],[Month2]]="Aug",Table1[[#This Row],[Month2]]="Sep"),"Q1", IF(OR(Table1[[#This Row],[Month2]]="Oct",Table1[[#This Row],[Month2]]="Nov",Table1[[#This Row],[Month2]]="Dec"),"Q2",IF(OR(Table1[[#This Row],[Month2]]="Jan",Table1[[#This Row],[Month2]]="Feb",Table1[[#This Row],[Month2]]="Mar"),"Q3", "Q4")))</f>
        <v>Q4</v>
      </c>
      <c r="M372" t="str">
        <f>TEXT(Table1[[#This Row],[Date]],"mmm")</f>
        <v>May</v>
      </c>
      <c r="N372" t="str">
        <f>IF(MONTH(Table1[[#This Row],[Date]])&gt;6, YEAR(Table1[[#This Row],[Date]])&amp;"-"&amp;YEAR(Table1[[#This Row],[Date]])+1,YEAR(Table1[[#This Row],[Date]])-1&amp;"-"&amp;YEAR(Table1[[#This Row],[Date]]))</f>
        <v>2014-2015</v>
      </c>
      <c r="O372">
        <f>WEEKNUM(Table1[[#This Row],[Date]],2)</f>
        <v>21</v>
      </c>
      <c r="P372">
        <f>HOUR(Table1[[#This Row],[Start]])</f>
        <v>8</v>
      </c>
      <c r="Q3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72" t="str">
        <f>TEXT(Table1[[#This Row],[Date]],"ddd")</f>
        <v>Sat</v>
      </c>
    </row>
    <row r="373" spans="1:18" x14ac:dyDescent="0.55000000000000004">
      <c r="A373" s="2" t="s">
        <v>59</v>
      </c>
      <c r="B373" s="2" t="str">
        <f t="shared" si="30"/>
        <v>Client 2</v>
      </c>
      <c r="C373" s="12">
        <v>42148</v>
      </c>
      <c r="D373" s="2" t="s">
        <v>316</v>
      </c>
      <c r="E373" s="2" t="s">
        <v>717</v>
      </c>
      <c r="F373" s="28">
        <f>Table1[[#This Row],[End]]-Table1[[#This Row],[Start]]</f>
        <v>1.0416666666666685E-2</v>
      </c>
      <c r="G373" s="25" t="str">
        <f t="shared" ca="1" si="31"/>
        <v>Office</v>
      </c>
      <c r="H373" s="2" t="str">
        <f t="shared" ca="1" si="32"/>
        <v>E</v>
      </c>
      <c r="I373" s="2" t="str">
        <f t="shared" ca="1" si="33"/>
        <v>Accident</v>
      </c>
      <c r="J373" s="2" t="str">
        <f t="shared" ca="1" si="34"/>
        <v>Misconduct</v>
      </c>
      <c r="K373" s="25" t="str">
        <f t="shared" ca="1" si="35"/>
        <v>Finance</v>
      </c>
      <c r="L373" t="str">
        <f>IF(OR(Table1[[#This Row],[Month2]]="Jul",Table1[[#This Row],[Month2]]="Aug",Table1[[#This Row],[Month2]]="Sep"),"Q1", IF(OR(Table1[[#This Row],[Month2]]="Oct",Table1[[#This Row],[Month2]]="Nov",Table1[[#This Row],[Month2]]="Dec"),"Q2",IF(OR(Table1[[#This Row],[Month2]]="Jan",Table1[[#This Row],[Month2]]="Feb",Table1[[#This Row],[Month2]]="Mar"),"Q3", "Q4")))</f>
        <v>Q4</v>
      </c>
      <c r="M373" t="str">
        <f>TEXT(Table1[[#This Row],[Date]],"mmm")</f>
        <v>May</v>
      </c>
      <c r="N373" t="str">
        <f>IF(MONTH(Table1[[#This Row],[Date]])&gt;6, YEAR(Table1[[#This Row],[Date]])&amp;"-"&amp;YEAR(Table1[[#This Row],[Date]])+1,YEAR(Table1[[#This Row],[Date]])-1&amp;"-"&amp;YEAR(Table1[[#This Row],[Date]]))</f>
        <v>2014-2015</v>
      </c>
      <c r="O373">
        <f>WEEKNUM(Table1[[#This Row],[Date]],2)</f>
        <v>21</v>
      </c>
      <c r="P373">
        <f>HOUR(Table1[[#This Row],[Start]])</f>
        <v>7</v>
      </c>
      <c r="Q3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373" t="str">
        <f>TEXT(Table1[[#This Row],[Date]],"ddd")</f>
        <v>Sun</v>
      </c>
    </row>
    <row r="374" spans="1:18" x14ac:dyDescent="0.55000000000000004">
      <c r="A374" s="2" t="s">
        <v>59</v>
      </c>
      <c r="B374" s="2" t="str">
        <f t="shared" si="30"/>
        <v>Client 3</v>
      </c>
      <c r="C374" s="12">
        <v>42149</v>
      </c>
      <c r="D374" s="2" t="s">
        <v>286</v>
      </c>
      <c r="E374" s="2" t="s">
        <v>882</v>
      </c>
      <c r="F374" s="28">
        <f>Table1[[#This Row],[End]]-Table1[[#This Row],[Start]]</f>
        <v>9.0277777777777457E-3</v>
      </c>
      <c r="G374" s="25" t="str">
        <f t="shared" ca="1" si="31"/>
        <v>Lab</v>
      </c>
      <c r="H374" s="2" t="str">
        <f t="shared" ca="1" si="32"/>
        <v>F</v>
      </c>
      <c r="I374" s="2" t="str">
        <f t="shared" ca="1" si="33"/>
        <v>Mistake</v>
      </c>
      <c r="J374" s="2" t="str">
        <f t="shared" ca="1" si="34"/>
        <v>Wrong placement</v>
      </c>
      <c r="K374" s="25" t="str">
        <f t="shared" ca="1" si="35"/>
        <v>Floor</v>
      </c>
      <c r="L374" t="str">
        <f>IF(OR(Table1[[#This Row],[Month2]]="Jul",Table1[[#This Row],[Month2]]="Aug",Table1[[#This Row],[Month2]]="Sep"),"Q1", IF(OR(Table1[[#This Row],[Month2]]="Oct",Table1[[#This Row],[Month2]]="Nov",Table1[[#This Row],[Month2]]="Dec"),"Q2",IF(OR(Table1[[#This Row],[Month2]]="Jan",Table1[[#This Row],[Month2]]="Feb",Table1[[#This Row],[Month2]]="Mar"),"Q3", "Q4")))</f>
        <v>Q4</v>
      </c>
      <c r="M374" t="str">
        <f>TEXT(Table1[[#This Row],[Date]],"mmm")</f>
        <v>May</v>
      </c>
      <c r="N374" t="str">
        <f>IF(MONTH(Table1[[#This Row],[Date]])&gt;6, YEAR(Table1[[#This Row],[Date]])&amp;"-"&amp;YEAR(Table1[[#This Row],[Date]])+1,YEAR(Table1[[#This Row],[Date]])-1&amp;"-"&amp;YEAR(Table1[[#This Row],[Date]]))</f>
        <v>2014-2015</v>
      </c>
      <c r="O374">
        <f>WEEKNUM(Table1[[#This Row],[Date]],2)</f>
        <v>22</v>
      </c>
      <c r="P374">
        <f>HOUR(Table1[[#This Row],[Start]])</f>
        <v>19</v>
      </c>
      <c r="Q3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374" t="str">
        <f>TEXT(Table1[[#This Row],[Date]],"ddd")</f>
        <v>Mon</v>
      </c>
    </row>
    <row r="375" spans="1:18" x14ac:dyDescent="0.55000000000000004">
      <c r="A375" s="2" t="s">
        <v>32</v>
      </c>
      <c r="B375" s="2" t="str">
        <f t="shared" si="30"/>
        <v>Client 4</v>
      </c>
      <c r="C375" s="12">
        <v>42149</v>
      </c>
      <c r="D375" s="2" t="s">
        <v>469</v>
      </c>
      <c r="E375" s="2" t="s">
        <v>376</v>
      </c>
      <c r="F375" s="28">
        <f>Table1[[#This Row],[End]]-Table1[[#This Row],[Start]]</f>
        <v>2.4305555555555469E-2</v>
      </c>
      <c r="G375" s="25" t="str">
        <f t="shared" ca="1" si="31"/>
        <v>Room A</v>
      </c>
      <c r="H375" s="2" t="str">
        <f t="shared" ca="1" si="32"/>
        <v>C</v>
      </c>
      <c r="I375" s="2" t="str">
        <f t="shared" ca="1" si="33"/>
        <v>Interaction</v>
      </c>
      <c r="J375" s="2" t="str">
        <f t="shared" ca="1" si="34"/>
        <v>Paperwork deficiency</v>
      </c>
      <c r="K375" s="25" t="str">
        <f t="shared" ca="1" si="35"/>
        <v>Shipping</v>
      </c>
      <c r="L375" t="str">
        <f>IF(OR(Table1[[#This Row],[Month2]]="Jul",Table1[[#This Row],[Month2]]="Aug",Table1[[#This Row],[Month2]]="Sep"),"Q1", IF(OR(Table1[[#This Row],[Month2]]="Oct",Table1[[#This Row],[Month2]]="Nov",Table1[[#This Row],[Month2]]="Dec"),"Q2",IF(OR(Table1[[#This Row],[Month2]]="Jan",Table1[[#This Row],[Month2]]="Feb",Table1[[#This Row],[Month2]]="Mar"),"Q3", "Q4")))</f>
        <v>Q4</v>
      </c>
      <c r="M375" t="str">
        <f>TEXT(Table1[[#This Row],[Date]],"mmm")</f>
        <v>May</v>
      </c>
      <c r="N375" t="str">
        <f>IF(MONTH(Table1[[#This Row],[Date]])&gt;6, YEAR(Table1[[#This Row],[Date]])&amp;"-"&amp;YEAR(Table1[[#This Row],[Date]])+1,YEAR(Table1[[#This Row],[Date]])-1&amp;"-"&amp;YEAR(Table1[[#This Row],[Date]]))</f>
        <v>2014-2015</v>
      </c>
      <c r="O375">
        <f>WEEKNUM(Table1[[#This Row],[Date]],2)</f>
        <v>22</v>
      </c>
      <c r="P375">
        <f>HOUR(Table1[[#This Row],[Start]])</f>
        <v>15</v>
      </c>
      <c r="Q3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375" t="str">
        <f>TEXT(Table1[[#This Row],[Date]],"ddd")</f>
        <v>Mon</v>
      </c>
    </row>
    <row r="376" spans="1:18" x14ac:dyDescent="0.55000000000000004">
      <c r="A376" s="2" t="s">
        <v>49</v>
      </c>
      <c r="B376" s="2" t="str">
        <f t="shared" si="30"/>
        <v>Client 5</v>
      </c>
      <c r="C376" s="12">
        <v>42150</v>
      </c>
      <c r="D376" s="2" t="s">
        <v>470</v>
      </c>
      <c r="E376" s="2" t="s">
        <v>610</v>
      </c>
      <c r="F376" s="28">
        <f>Table1[[#This Row],[End]]-Table1[[#This Row],[Start]]</f>
        <v>1.1805555555555625E-2</v>
      </c>
      <c r="G376" s="25" t="str">
        <f t="shared" ca="1" si="31"/>
        <v>Warehouse</v>
      </c>
      <c r="H376" s="2" t="str">
        <f t="shared" ca="1" si="32"/>
        <v>G</v>
      </c>
      <c r="I376" s="2" t="str">
        <f t="shared" ca="1" si="33"/>
        <v>Interaction</v>
      </c>
      <c r="J376" s="2" t="str">
        <f t="shared" ca="1" si="34"/>
        <v>Wrong placement</v>
      </c>
      <c r="K376" s="25" t="str">
        <f t="shared" ca="1" si="35"/>
        <v>Shipping</v>
      </c>
      <c r="L376" t="str">
        <f>IF(OR(Table1[[#This Row],[Month2]]="Jul",Table1[[#This Row],[Month2]]="Aug",Table1[[#This Row],[Month2]]="Sep"),"Q1", IF(OR(Table1[[#This Row],[Month2]]="Oct",Table1[[#This Row],[Month2]]="Nov",Table1[[#This Row],[Month2]]="Dec"),"Q2",IF(OR(Table1[[#This Row],[Month2]]="Jan",Table1[[#This Row],[Month2]]="Feb",Table1[[#This Row],[Month2]]="Mar"),"Q3", "Q4")))</f>
        <v>Q4</v>
      </c>
      <c r="M376" t="str">
        <f>TEXT(Table1[[#This Row],[Date]],"mmm")</f>
        <v>May</v>
      </c>
      <c r="N376" t="str">
        <f>IF(MONTH(Table1[[#This Row],[Date]])&gt;6, YEAR(Table1[[#This Row],[Date]])&amp;"-"&amp;YEAR(Table1[[#This Row],[Date]])+1,YEAR(Table1[[#This Row],[Date]])-1&amp;"-"&amp;YEAR(Table1[[#This Row],[Date]]))</f>
        <v>2014-2015</v>
      </c>
      <c r="O376">
        <f>WEEKNUM(Table1[[#This Row],[Date]],2)</f>
        <v>22</v>
      </c>
      <c r="P376">
        <f>HOUR(Table1[[#This Row],[Start]])</f>
        <v>13</v>
      </c>
      <c r="Q3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376" t="str">
        <f>TEXT(Table1[[#This Row],[Date]],"ddd")</f>
        <v>Tue</v>
      </c>
    </row>
    <row r="377" spans="1:18" x14ac:dyDescent="0.55000000000000004">
      <c r="A377" s="2" t="s">
        <v>59</v>
      </c>
      <c r="B377" s="2" t="str">
        <f t="shared" si="30"/>
        <v>Client 6</v>
      </c>
      <c r="C377" s="12">
        <v>42150</v>
      </c>
      <c r="D377" s="2" t="s">
        <v>230</v>
      </c>
      <c r="E377" s="2" t="s">
        <v>376</v>
      </c>
      <c r="F377" s="28">
        <f>Table1[[#This Row],[End]]-Table1[[#This Row],[Start]]</f>
        <v>1.1111111111111072E-2</v>
      </c>
      <c r="G377" s="25" t="str">
        <f t="shared" ca="1" si="31"/>
        <v>Warehouse</v>
      </c>
      <c r="H377" s="2" t="str">
        <f t="shared" ca="1" si="32"/>
        <v>B</v>
      </c>
      <c r="I377" s="2" t="str">
        <f t="shared" ca="1" si="33"/>
        <v>Grievance</v>
      </c>
      <c r="J377" s="2" t="str">
        <f t="shared" ca="1" si="34"/>
        <v>Misconduct</v>
      </c>
      <c r="K377" s="25" t="str">
        <f t="shared" ca="1" si="35"/>
        <v>Shipping</v>
      </c>
      <c r="L377" t="str">
        <f>IF(OR(Table1[[#This Row],[Month2]]="Jul",Table1[[#This Row],[Month2]]="Aug",Table1[[#This Row],[Month2]]="Sep"),"Q1", IF(OR(Table1[[#This Row],[Month2]]="Oct",Table1[[#This Row],[Month2]]="Nov",Table1[[#This Row],[Month2]]="Dec"),"Q2",IF(OR(Table1[[#This Row],[Month2]]="Jan",Table1[[#This Row],[Month2]]="Feb",Table1[[#This Row],[Month2]]="Mar"),"Q3", "Q4")))</f>
        <v>Q4</v>
      </c>
      <c r="M377" t="str">
        <f>TEXT(Table1[[#This Row],[Date]],"mmm")</f>
        <v>May</v>
      </c>
      <c r="N377" t="str">
        <f>IF(MONTH(Table1[[#This Row],[Date]])&gt;6, YEAR(Table1[[#This Row],[Date]])&amp;"-"&amp;YEAR(Table1[[#This Row],[Date]])+1,YEAR(Table1[[#This Row],[Date]])-1&amp;"-"&amp;YEAR(Table1[[#This Row],[Date]]))</f>
        <v>2014-2015</v>
      </c>
      <c r="O377">
        <f>WEEKNUM(Table1[[#This Row],[Date]],2)</f>
        <v>22</v>
      </c>
      <c r="P377">
        <f>HOUR(Table1[[#This Row],[Start]])</f>
        <v>16</v>
      </c>
      <c r="Q3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77" t="str">
        <f>TEXT(Table1[[#This Row],[Date]],"ddd")</f>
        <v>Tue</v>
      </c>
    </row>
    <row r="378" spans="1:18" x14ac:dyDescent="0.55000000000000004">
      <c r="A378" s="2" t="s">
        <v>50</v>
      </c>
      <c r="B378" s="2" t="str">
        <f t="shared" si="30"/>
        <v>Client 7</v>
      </c>
      <c r="C378" s="12">
        <v>42151</v>
      </c>
      <c r="D378" s="2" t="s">
        <v>471</v>
      </c>
      <c r="E378" s="2" t="s">
        <v>1020</v>
      </c>
      <c r="F378" s="28">
        <f>Table1[[#This Row],[End]]-Table1[[#This Row],[Start]]</f>
        <v>1.4583333333333337E-2</v>
      </c>
      <c r="G378" s="25" t="str">
        <f t="shared" ca="1" si="31"/>
        <v>Office</v>
      </c>
      <c r="H378" s="2" t="str">
        <f t="shared" ca="1" si="32"/>
        <v>B</v>
      </c>
      <c r="I378" s="2" t="str">
        <f t="shared" ca="1" si="33"/>
        <v>Mistake</v>
      </c>
      <c r="J378" s="2" t="str">
        <f t="shared" ca="1" si="34"/>
        <v>Wrong placement</v>
      </c>
      <c r="K378" s="25" t="str">
        <f t="shared" ca="1" si="35"/>
        <v>Widgets</v>
      </c>
      <c r="L378" t="str">
        <f>IF(OR(Table1[[#This Row],[Month2]]="Jul",Table1[[#This Row],[Month2]]="Aug",Table1[[#This Row],[Month2]]="Sep"),"Q1", IF(OR(Table1[[#This Row],[Month2]]="Oct",Table1[[#This Row],[Month2]]="Nov",Table1[[#This Row],[Month2]]="Dec"),"Q2",IF(OR(Table1[[#This Row],[Month2]]="Jan",Table1[[#This Row],[Month2]]="Feb",Table1[[#This Row],[Month2]]="Mar"),"Q3", "Q4")))</f>
        <v>Q4</v>
      </c>
      <c r="M378" t="str">
        <f>TEXT(Table1[[#This Row],[Date]],"mmm")</f>
        <v>May</v>
      </c>
      <c r="N378" t="str">
        <f>IF(MONTH(Table1[[#This Row],[Date]])&gt;6, YEAR(Table1[[#This Row],[Date]])&amp;"-"&amp;YEAR(Table1[[#This Row],[Date]])+1,YEAR(Table1[[#This Row],[Date]])-1&amp;"-"&amp;YEAR(Table1[[#This Row],[Date]]))</f>
        <v>2014-2015</v>
      </c>
      <c r="O378">
        <f>WEEKNUM(Table1[[#This Row],[Date]],2)</f>
        <v>22</v>
      </c>
      <c r="P378">
        <f>HOUR(Table1[[#This Row],[Start]])</f>
        <v>10</v>
      </c>
      <c r="Q3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78" t="str">
        <f>TEXT(Table1[[#This Row],[Date]],"ddd")</f>
        <v>Wed</v>
      </c>
    </row>
    <row r="379" spans="1:18" x14ac:dyDescent="0.55000000000000004">
      <c r="A379" s="2" t="s">
        <v>59</v>
      </c>
      <c r="B379" s="2" t="str">
        <f t="shared" si="30"/>
        <v>Client 8</v>
      </c>
      <c r="C379" s="12">
        <v>42152</v>
      </c>
      <c r="D379" s="2" t="s">
        <v>472</v>
      </c>
      <c r="E379" s="2" t="s">
        <v>1021</v>
      </c>
      <c r="F379" s="28">
        <f>Table1[[#This Row],[End]]-Table1[[#This Row],[Start]]</f>
        <v>6.9444444444444753E-3</v>
      </c>
      <c r="G379" s="25" t="str">
        <f t="shared" ca="1" si="31"/>
        <v>Lab</v>
      </c>
      <c r="H379" s="2" t="str">
        <f t="shared" ca="1" si="32"/>
        <v>C</v>
      </c>
      <c r="I379" s="2" t="str">
        <f t="shared" ca="1" si="33"/>
        <v>Interaction</v>
      </c>
      <c r="J379" s="2" t="str">
        <f t="shared" ca="1" si="34"/>
        <v>Mechanical failure</v>
      </c>
      <c r="K379" s="25" t="str">
        <f t="shared" ca="1" si="35"/>
        <v>Admin</v>
      </c>
      <c r="L379" t="str">
        <f>IF(OR(Table1[[#This Row],[Month2]]="Jul",Table1[[#This Row],[Month2]]="Aug",Table1[[#This Row],[Month2]]="Sep"),"Q1", IF(OR(Table1[[#This Row],[Month2]]="Oct",Table1[[#This Row],[Month2]]="Nov",Table1[[#This Row],[Month2]]="Dec"),"Q2",IF(OR(Table1[[#This Row],[Month2]]="Jan",Table1[[#This Row],[Month2]]="Feb",Table1[[#This Row],[Month2]]="Mar"),"Q3", "Q4")))</f>
        <v>Q4</v>
      </c>
      <c r="M379" t="str">
        <f>TEXT(Table1[[#This Row],[Date]],"mmm")</f>
        <v>May</v>
      </c>
      <c r="N379" t="str">
        <f>IF(MONTH(Table1[[#This Row],[Date]])&gt;6, YEAR(Table1[[#This Row],[Date]])&amp;"-"&amp;YEAR(Table1[[#This Row],[Date]])+1,YEAR(Table1[[#This Row],[Date]])-1&amp;"-"&amp;YEAR(Table1[[#This Row],[Date]]))</f>
        <v>2014-2015</v>
      </c>
      <c r="O379">
        <f>WEEKNUM(Table1[[#This Row],[Date]],2)</f>
        <v>22</v>
      </c>
      <c r="P379">
        <f>HOUR(Table1[[#This Row],[Start]])</f>
        <v>8</v>
      </c>
      <c r="Q3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79" t="str">
        <f>TEXT(Table1[[#This Row],[Date]],"ddd")</f>
        <v>Thu</v>
      </c>
    </row>
    <row r="380" spans="1:18" x14ac:dyDescent="0.55000000000000004">
      <c r="A380" s="2" t="s">
        <v>61</v>
      </c>
      <c r="B380" s="2" t="str">
        <f t="shared" si="30"/>
        <v>Client 9</v>
      </c>
      <c r="C380" s="12">
        <v>42153</v>
      </c>
      <c r="D380" s="2" t="s">
        <v>349</v>
      </c>
      <c r="E380" s="2" t="s">
        <v>364</v>
      </c>
      <c r="F380" s="28">
        <f>Table1[[#This Row],[End]]-Table1[[#This Row],[Start]]</f>
        <v>6.9444444444445308E-3</v>
      </c>
      <c r="G380" s="25" t="str">
        <f t="shared" ca="1" si="31"/>
        <v>Lab</v>
      </c>
      <c r="H380" s="2" t="str">
        <f t="shared" ca="1" si="32"/>
        <v>A</v>
      </c>
      <c r="I380" s="2" t="str">
        <f t="shared" ca="1" si="33"/>
        <v>Mistake</v>
      </c>
      <c r="J380" s="2" t="str">
        <f t="shared" ca="1" si="34"/>
        <v>Paperwork deficiency</v>
      </c>
      <c r="K380" s="25" t="str">
        <f t="shared" ca="1" si="35"/>
        <v>Floor</v>
      </c>
      <c r="L380" t="str">
        <f>IF(OR(Table1[[#This Row],[Month2]]="Jul",Table1[[#This Row],[Month2]]="Aug",Table1[[#This Row],[Month2]]="Sep"),"Q1", IF(OR(Table1[[#This Row],[Month2]]="Oct",Table1[[#This Row],[Month2]]="Nov",Table1[[#This Row],[Month2]]="Dec"),"Q2",IF(OR(Table1[[#This Row],[Month2]]="Jan",Table1[[#This Row],[Month2]]="Feb",Table1[[#This Row],[Month2]]="Mar"),"Q3", "Q4")))</f>
        <v>Q4</v>
      </c>
      <c r="M380" t="str">
        <f>TEXT(Table1[[#This Row],[Date]],"mmm")</f>
        <v>May</v>
      </c>
      <c r="N380" t="str">
        <f>IF(MONTH(Table1[[#This Row],[Date]])&gt;6, YEAR(Table1[[#This Row],[Date]])&amp;"-"&amp;YEAR(Table1[[#This Row],[Date]])+1,YEAR(Table1[[#This Row],[Date]])-1&amp;"-"&amp;YEAR(Table1[[#This Row],[Date]]))</f>
        <v>2014-2015</v>
      </c>
      <c r="O380">
        <f>WEEKNUM(Table1[[#This Row],[Date]],2)</f>
        <v>22</v>
      </c>
      <c r="P380">
        <f>HOUR(Table1[[#This Row],[Start]])</f>
        <v>17</v>
      </c>
      <c r="Q3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80" t="str">
        <f>TEXT(Table1[[#This Row],[Date]],"ddd")</f>
        <v>Fri</v>
      </c>
    </row>
    <row r="381" spans="1:18" x14ac:dyDescent="0.55000000000000004">
      <c r="A381" s="2" t="s">
        <v>59</v>
      </c>
      <c r="B381" s="2" t="str">
        <f t="shared" si="30"/>
        <v>Client 10</v>
      </c>
      <c r="C381" s="12">
        <v>42154</v>
      </c>
      <c r="D381" s="2" t="s">
        <v>365</v>
      </c>
      <c r="E381" s="2" t="s">
        <v>1022</v>
      </c>
      <c r="F381" s="28">
        <f>Table1[[#This Row],[End]]-Table1[[#This Row],[Start]]</f>
        <v>1.1111111111111294E-2</v>
      </c>
      <c r="G381" s="25" t="str">
        <f t="shared" ca="1" si="31"/>
        <v>Warehouse</v>
      </c>
      <c r="H381" s="2" t="str">
        <f t="shared" ca="1" si="32"/>
        <v>F</v>
      </c>
      <c r="I381" s="2" t="str">
        <f t="shared" ca="1" si="33"/>
        <v>Interaction</v>
      </c>
      <c r="J381" s="2" t="str">
        <f t="shared" ca="1" si="34"/>
        <v>Wrong placement</v>
      </c>
      <c r="K381" s="25" t="str">
        <f t="shared" ca="1" si="35"/>
        <v>Shipping</v>
      </c>
      <c r="L381" t="str">
        <f>IF(OR(Table1[[#This Row],[Month2]]="Jul",Table1[[#This Row],[Month2]]="Aug",Table1[[#This Row],[Month2]]="Sep"),"Q1", IF(OR(Table1[[#This Row],[Month2]]="Oct",Table1[[#This Row],[Month2]]="Nov",Table1[[#This Row],[Month2]]="Dec"),"Q2",IF(OR(Table1[[#This Row],[Month2]]="Jan",Table1[[#This Row],[Month2]]="Feb",Table1[[#This Row],[Month2]]="Mar"),"Q3", "Q4")))</f>
        <v>Q4</v>
      </c>
      <c r="M381" t="str">
        <f>TEXT(Table1[[#This Row],[Date]],"mmm")</f>
        <v>May</v>
      </c>
      <c r="N381" t="str">
        <f>IF(MONTH(Table1[[#This Row],[Date]])&gt;6, YEAR(Table1[[#This Row],[Date]])&amp;"-"&amp;YEAR(Table1[[#This Row],[Date]])+1,YEAR(Table1[[#This Row],[Date]])-1&amp;"-"&amp;YEAR(Table1[[#This Row],[Date]]))</f>
        <v>2014-2015</v>
      </c>
      <c r="O381">
        <f>WEEKNUM(Table1[[#This Row],[Date]],2)</f>
        <v>22</v>
      </c>
      <c r="P381">
        <f>HOUR(Table1[[#This Row],[Start]])</f>
        <v>21</v>
      </c>
      <c r="Q3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381" t="str">
        <f>TEXT(Table1[[#This Row],[Date]],"ddd")</f>
        <v>Sat</v>
      </c>
    </row>
    <row r="382" spans="1:18" x14ac:dyDescent="0.55000000000000004">
      <c r="A382" s="2" t="s">
        <v>59</v>
      </c>
      <c r="B382" s="2" t="str">
        <f t="shared" si="30"/>
        <v>Client 1</v>
      </c>
      <c r="C382" s="12">
        <v>42155</v>
      </c>
      <c r="D382" s="2" t="s">
        <v>191</v>
      </c>
      <c r="E382" s="2" t="s">
        <v>522</v>
      </c>
      <c r="F382" s="28">
        <f>Table1[[#This Row],[End]]-Table1[[#This Row],[Start]]</f>
        <v>8.3333333333333037E-3</v>
      </c>
      <c r="G382" s="25" t="str">
        <f t="shared" ca="1" si="31"/>
        <v>Warehouse</v>
      </c>
      <c r="H382" s="2" t="str">
        <f t="shared" ca="1" si="32"/>
        <v>D</v>
      </c>
      <c r="I382" s="2" t="str">
        <f t="shared" ca="1" si="33"/>
        <v>Grievance</v>
      </c>
      <c r="J382" s="2" t="str">
        <f t="shared" ca="1" si="34"/>
        <v>Paperwork deficiency</v>
      </c>
      <c r="K382" s="25" t="str">
        <f t="shared" ca="1" si="35"/>
        <v>Widgets</v>
      </c>
      <c r="L382" t="str">
        <f>IF(OR(Table1[[#This Row],[Month2]]="Jul",Table1[[#This Row],[Month2]]="Aug",Table1[[#This Row],[Month2]]="Sep"),"Q1", IF(OR(Table1[[#This Row],[Month2]]="Oct",Table1[[#This Row],[Month2]]="Nov",Table1[[#This Row],[Month2]]="Dec"),"Q2",IF(OR(Table1[[#This Row],[Month2]]="Jan",Table1[[#This Row],[Month2]]="Feb",Table1[[#This Row],[Month2]]="Mar"),"Q3", "Q4")))</f>
        <v>Q4</v>
      </c>
      <c r="M382" t="str">
        <f>TEXT(Table1[[#This Row],[Date]],"mmm")</f>
        <v>May</v>
      </c>
      <c r="N382" t="str">
        <f>IF(MONTH(Table1[[#This Row],[Date]])&gt;6, YEAR(Table1[[#This Row],[Date]])&amp;"-"&amp;YEAR(Table1[[#This Row],[Date]])+1,YEAR(Table1[[#This Row],[Date]])-1&amp;"-"&amp;YEAR(Table1[[#This Row],[Date]]))</f>
        <v>2014-2015</v>
      </c>
      <c r="O382">
        <f>WEEKNUM(Table1[[#This Row],[Date]],2)</f>
        <v>22</v>
      </c>
      <c r="P382">
        <f>HOUR(Table1[[#This Row],[Start]])</f>
        <v>8</v>
      </c>
      <c r="Q3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82" t="str">
        <f>TEXT(Table1[[#This Row],[Date]],"ddd")</f>
        <v>Sun</v>
      </c>
    </row>
    <row r="383" spans="1:18" x14ac:dyDescent="0.55000000000000004">
      <c r="A383" s="2" t="s">
        <v>59</v>
      </c>
      <c r="B383" s="2" t="str">
        <f t="shared" si="30"/>
        <v>Client 2</v>
      </c>
      <c r="C383" s="12">
        <v>42155</v>
      </c>
      <c r="D383" s="2" t="s">
        <v>234</v>
      </c>
      <c r="E383" s="2" t="s">
        <v>660</v>
      </c>
      <c r="F383" s="28">
        <f>Table1[[#This Row],[End]]-Table1[[#This Row],[Start]]</f>
        <v>8.3333333333334147E-3</v>
      </c>
      <c r="G383" s="25" t="str">
        <f t="shared" ca="1" si="31"/>
        <v>Office</v>
      </c>
      <c r="H383" s="2" t="str">
        <f t="shared" ca="1" si="32"/>
        <v>F</v>
      </c>
      <c r="I383" s="2" t="str">
        <f t="shared" ca="1" si="33"/>
        <v>Grievance</v>
      </c>
      <c r="J383" s="2" t="str">
        <f t="shared" ca="1" si="34"/>
        <v>Misconduct</v>
      </c>
      <c r="K383" s="25" t="str">
        <f t="shared" ca="1" si="35"/>
        <v>Shipping</v>
      </c>
      <c r="L383" t="str">
        <f>IF(OR(Table1[[#This Row],[Month2]]="Jul",Table1[[#This Row],[Month2]]="Aug",Table1[[#This Row],[Month2]]="Sep"),"Q1", IF(OR(Table1[[#This Row],[Month2]]="Oct",Table1[[#This Row],[Month2]]="Nov",Table1[[#This Row],[Month2]]="Dec"),"Q2",IF(OR(Table1[[#This Row],[Month2]]="Jan",Table1[[#This Row],[Month2]]="Feb",Table1[[#This Row],[Month2]]="Mar"),"Q3", "Q4")))</f>
        <v>Q4</v>
      </c>
      <c r="M383" t="str">
        <f>TEXT(Table1[[#This Row],[Date]],"mmm")</f>
        <v>May</v>
      </c>
      <c r="N383" t="str">
        <f>IF(MONTH(Table1[[#This Row],[Date]])&gt;6, YEAR(Table1[[#This Row],[Date]])&amp;"-"&amp;YEAR(Table1[[#This Row],[Date]])+1,YEAR(Table1[[#This Row],[Date]])-1&amp;"-"&amp;YEAR(Table1[[#This Row],[Date]]))</f>
        <v>2014-2015</v>
      </c>
      <c r="O383">
        <f>WEEKNUM(Table1[[#This Row],[Date]],2)</f>
        <v>22</v>
      </c>
      <c r="P383">
        <f>HOUR(Table1[[#This Row],[Start]])</f>
        <v>8</v>
      </c>
      <c r="Q3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83" t="str">
        <f>TEXT(Table1[[#This Row],[Date]],"ddd")</f>
        <v>Sun</v>
      </c>
    </row>
    <row r="384" spans="1:18" x14ac:dyDescent="0.55000000000000004">
      <c r="A384" s="2" t="s">
        <v>59</v>
      </c>
      <c r="B384" s="2" t="str">
        <f t="shared" si="30"/>
        <v>Client 3</v>
      </c>
      <c r="C384" s="12">
        <v>42156</v>
      </c>
      <c r="D384" s="2" t="s">
        <v>473</v>
      </c>
      <c r="E384" s="2" t="s">
        <v>1023</v>
      </c>
      <c r="F384" s="28">
        <f>Table1[[#This Row],[End]]-Table1[[#This Row],[Start]]</f>
        <v>1.0416666666666657E-2</v>
      </c>
      <c r="G384" s="25" t="str">
        <f t="shared" ca="1" si="31"/>
        <v>Room A</v>
      </c>
      <c r="H384" s="2" t="str">
        <f t="shared" ca="1" si="32"/>
        <v>B</v>
      </c>
      <c r="I384" s="2" t="str">
        <f t="shared" ca="1" si="33"/>
        <v>Mistake</v>
      </c>
      <c r="J384" s="2" t="str">
        <f t="shared" ca="1" si="34"/>
        <v>Misconduct</v>
      </c>
      <c r="K384" s="25" t="str">
        <f t="shared" ca="1" si="35"/>
        <v>Shipping</v>
      </c>
      <c r="L384" t="str">
        <f>IF(OR(Table1[[#This Row],[Month2]]="Jul",Table1[[#This Row],[Month2]]="Aug",Table1[[#This Row],[Month2]]="Sep"),"Q1", IF(OR(Table1[[#This Row],[Month2]]="Oct",Table1[[#This Row],[Month2]]="Nov",Table1[[#This Row],[Month2]]="Dec"),"Q2",IF(OR(Table1[[#This Row],[Month2]]="Jan",Table1[[#This Row],[Month2]]="Feb",Table1[[#This Row],[Month2]]="Mar"),"Q3", "Q4")))</f>
        <v>Q4</v>
      </c>
      <c r="M384" t="str">
        <f>TEXT(Table1[[#This Row],[Date]],"mmm")</f>
        <v>Jun</v>
      </c>
      <c r="N384" t="str">
        <f>IF(MONTH(Table1[[#This Row],[Date]])&gt;6, YEAR(Table1[[#This Row],[Date]])&amp;"-"&amp;YEAR(Table1[[#This Row],[Date]])+1,YEAR(Table1[[#This Row],[Date]])-1&amp;"-"&amp;YEAR(Table1[[#This Row],[Date]]))</f>
        <v>2014-2015</v>
      </c>
      <c r="O384">
        <f>WEEKNUM(Table1[[#This Row],[Date]],2)</f>
        <v>23</v>
      </c>
      <c r="P384">
        <f>HOUR(Table1[[#This Row],[Start]])</f>
        <v>1</v>
      </c>
      <c r="Q3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AM</v>
      </c>
      <c r="R384" t="str">
        <f>TEXT(Table1[[#This Row],[Date]],"ddd")</f>
        <v>Mon</v>
      </c>
    </row>
    <row r="385" spans="1:18" x14ac:dyDescent="0.55000000000000004">
      <c r="A385" s="2" t="s">
        <v>62</v>
      </c>
      <c r="B385" s="2" t="str">
        <f t="shared" si="30"/>
        <v>Client 4</v>
      </c>
      <c r="C385" s="12">
        <v>42156</v>
      </c>
      <c r="D385" s="2" t="s">
        <v>474</v>
      </c>
      <c r="E385" s="2" t="s">
        <v>468</v>
      </c>
      <c r="F385" s="28">
        <f>Table1[[#This Row],[End]]-Table1[[#This Row],[Start]]</f>
        <v>3.3333333333333326E-2</v>
      </c>
      <c r="G385" s="25" t="str">
        <f t="shared" ca="1" si="31"/>
        <v>Office</v>
      </c>
      <c r="H385" s="2" t="str">
        <f t="shared" ca="1" si="32"/>
        <v>G</v>
      </c>
      <c r="I385" s="2" t="str">
        <f t="shared" ca="1" si="33"/>
        <v>Accident</v>
      </c>
      <c r="J385" s="2" t="str">
        <f t="shared" ca="1" si="34"/>
        <v>Tone of voice</v>
      </c>
      <c r="K385" s="25" t="str">
        <f t="shared" ca="1" si="35"/>
        <v>Shipping</v>
      </c>
      <c r="L385" t="str">
        <f>IF(OR(Table1[[#This Row],[Month2]]="Jul",Table1[[#This Row],[Month2]]="Aug",Table1[[#This Row],[Month2]]="Sep"),"Q1", IF(OR(Table1[[#This Row],[Month2]]="Oct",Table1[[#This Row],[Month2]]="Nov",Table1[[#This Row],[Month2]]="Dec"),"Q2",IF(OR(Table1[[#This Row],[Month2]]="Jan",Table1[[#This Row],[Month2]]="Feb",Table1[[#This Row],[Month2]]="Mar"),"Q3", "Q4")))</f>
        <v>Q4</v>
      </c>
      <c r="M385" t="str">
        <f>TEXT(Table1[[#This Row],[Date]],"mmm")</f>
        <v>Jun</v>
      </c>
      <c r="N385" t="str">
        <f>IF(MONTH(Table1[[#This Row],[Date]])&gt;6, YEAR(Table1[[#This Row],[Date]])&amp;"-"&amp;YEAR(Table1[[#This Row],[Date]])+1,YEAR(Table1[[#This Row],[Date]])-1&amp;"-"&amp;YEAR(Table1[[#This Row],[Date]]))</f>
        <v>2014-2015</v>
      </c>
      <c r="O385">
        <f>WEEKNUM(Table1[[#This Row],[Date]],2)</f>
        <v>23</v>
      </c>
      <c r="P385">
        <f>HOUR(Table1[[#This Row],[Start]])</f>
        <v>7</v>
      </c>
      <c r="Q3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385" t="str">
        <f>TEXT(Table1[[#This Row],[Date]],"ddd")</f>
        <v>Mon</v>
      </c>
    </row>
    <row r="386" spans="1:18" x14ac:dyDescent="0.55000000000000004">
      <c r="A386" s="2" t="s">
        <v>62</v>
      </c>
      <c r="B386" s="2" t="str">
        <f t="shared" ref="B386:B449" si="36">IF(B385="Name","Client 1",IF(B385="Client 1","Client 2",IF(B385="Client 2","Client 3",IF(B385="Client 3","Client 4", IF(B385="Client 4","Client 5", IF(B385="Client 5","Client 6", IF(B385="Client 6","Client 7",IF(B385="Client 7","Client 8", IF(B385="Client 8","Client 9", IF(B385="Client 9","Client 10", IF(B385="Client 10","Client 1", "Client 11")))))))))))</f>
        <v>Client 5</v>
      </c>
      <c r="C386" s="12">
        <v>42156</v>
      </c>
      <c r="D386" s="2" t="s">
        <v>362</v>
      </c>
      <c r="E386" s="2" t="s">
        <v>816</v>
      </c>
      <c r="F386" s="28">
        <f>Table1[[#This Row],[End]]-Table1[[#This Row],[Start]]</f>
        <v>2.5000000000000022E-2</v>
      </c>
      <c r="G386" s="25" t="str">
        <f t="shared" ref="G386:G449" ca="1" si="37">VLOOKUP(RANDBETWEEN(1,5),$T$1:$Y$8,2,FALSE)</f>
        <v>Lab</v>
      </c>
      <c r="H386" s="2" t="str">
        <f t="shared" ref="H386:H449" ca="1" si="38">VLOOKUP(RANDBETWEEN(1,7),$T$1:$Y$8,3,FALSE)</f>
        <v>G</v>
      </c>
      <c r="I386" s="2" t="str">
        <f t="shared" ref="I386:I449" ca="1" si="39">VLOOKUP(RANDBETWEEN(1,4),$T$1:$Y$8,4,FALSE)</f>
        <v>Mistake</v>
      </c>
      <c r="J386" s="2" t="str">
        <f t="shared" ref="J386:J449" ca="1" si="40">VLOOKUP(RANDBETWEEN(1,6),$T$1:$Y$8,5,FALSE)</f>
        <v>Tone of voice</v>
      </c>
      <c r="K386" s="25" t="str">
        <f t="shared" ref="K386:K449" ca="1" si="41">VLOOKUP(RANDBETWEEN(1,6),$T$1:$Y$8,6,FALSE)</f>
        <v>Shipping</v>
      </c>
      <c r="L386" t="str">
        <f>IF(OR(Table1[[#This Row],[Month2]]="Jul",Table1[[#This Row],[Month2]]="Aug",Table1[[#This Row],[Month2]]="Sep"),"Q1", IF(OR(Table1[[#This Row],[Month2]]="Oct",Table1[[#This Row],[Month2]]="Nov",Table1[[#This Row],[Month2]]="Dec"),"Q2",IF(OR(Table1[[#This Row],[Month2]]="Jan",Table1[[#This Row],[Month2]]="Feb",Table1[[#This Row],[Month2]]="Mar"),"Q3", "Q4")))</f>
        <v>Q4</v>
      </c>
      <c r="M386" t="str">
        <f>TEXT(Table1[[#This Row],[Date]],"mmm")</f>
        <v>Jun</v>
      </c>
      <c r="N386" t="str">
        <f>IF(MONTH(Table1[[#This Row],[Date]])&gt;6, YEAR(Table1[[#This Row],[Date]])&amp;"-"&amp;YEAR(Table1[[#This Row],[Date]])+1,YEAR(Table1[[#This Row],[Date]])-1&amp;"-"&amp;YEAR(Table1[[#This Row],[Date]]))</f>
        <v>2014-2015</v>
      </c>
      <c r="O386">
        <f>WEEKNUM(Table1[[#This Row],[Date]],2)</f>
        <v>23</v>
      </c>
      <c r="P386">
        <f>HOUR(Table1[[#This Row],[Start]])</f>
        <v>16</v>
      </c>
      <c r="Q3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86" t="str">
        <f>TEXT(Table1[[#This Row],[Date]],"ddd")</f>
        <v>Mon</v>
      </c>
    </row>
    <row r="387" spans="1:18" x14ac:dyDescent="0.55000000000000004">
      <c r="A387" s="2" t="s">
        <v>48</v>
      </c>
      <c r="B387" s="2" t="str">
        <f t="shared" si="36"/>
        <v>Client 6</v>
      </c>
      <c r="C387" s="12">
        <v>42156</v>
      </c>
      <c r="D387" s="2" t="s">
        <v>455</v>
      </c>
      <c r="E387" s="2" t="s">
        <v>625</v>
      </c>
      <c r="F387" s="28">
        <f>Table1[[#This Row],[End]]-Table1[[#This Row],[Start]]</f>
        <v>6.9444444444445308E-3</v>
      </c>
      <c r="G387" s="25" t="str">
        <f t="shared" ca="1" si="37"/>
        <v>Room A</v>
      </c>
      <c r="H387" s="2" t="str">
        <f t="shared" ca="1" si="38"/>
        <v>C</v>
      </c>
      <c r="I387" s="2" t="str">
        <f t="shared" ca="1" si="39"/>
        <v>Grievance</v>
      </c>
      <c r="J387" s="2" t="str">
        <f t="shared" ca="1" si="40"/>
        <v>Misconduct</v>
      </c>
      <c r="K387" s="25" t="str">
        <f t="shared" ca="1" si="41"/>
        <v>Widgets</v>
      </c>
      <c r="L387" t="str">
        <f>IF(OR(Table1[[#This Row],[Month2]]="Jul",Table1[[#This Row],[Month2]]="Aug",Table1[[#This Row],[Month2]]="Sep"),"Q1", IF(OR(Table1[[#This Row],[Month2]]="Oct",Table1[[#This Row],[Month2]]="Nov",Table1[[#This Row],[Month2]]="Dec"),"Q2",IF(OR(Table1[[#This Row],[Month2]]="Jan",Table1[[#This Row],[Month2]]="Feb",Table1[[#This Row],[Month2]]="Mar"),"Q3", "Q4")))</f>
        <v>Q4</v>
      </c>
      <c r="M387" t="str">
        <f>TEXT(Table1[[#This Row],[Date]],"mmm")</f>
        <v>Jun</v>
      </c>
      <c r="N387" t="str">
        <f>IF(MONTH(Table1[[#This Row],[Date]])&gt;6, YEAR(Table1[[#This Row],[Date]])&amp;"-"&amp;YEAR(Table1[[#This Row],[Date]])+1,YEAR(Table1[[#This Row],[Date]])-1&amp;"-"&amp;YEAR(Table1[[#This Row],[Date]]))</f>
        <v>2014-2015</v>
      </c>
      <c r="O387">
        <f>WEEKNUM(Table1[[#This Row],[Date]],2)</f>
        <v>23</v>
      </c>
      <c r="P387">
        <f>HOUR(Table1[[#This Row],[Start]])</f>
        <v>17</v>
      </c>
      <c r="Q3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87" t="str">
        <f>TEXT(Table1[[#This Row],[Date]],"ddd")</f>
        <v>Mon</v>
      </c>
    </row>
    <row r="388" spans="1:18" x14ac:dyDescent="0.55000000000000004">
      <c r="A388" s="2" t="s">
        <v>47</v>
      </c>
      <c r="B388" s="2" t="str">
        <f t="shared" si="36"/>
        <v>Client 7</v>
      </c>
      <c r="C388" s="12">
        <v>42157</v>
      </c>
      <c r="D388" s="2" t="s">
        <v>475</v>
      </c>
      <c r="E388" s="2" t="s">
        <v>533</v>
      </c>
      <c r="F388" s="28">
        <f>Table1[[#This Row],[End]]-Table1[[#This Row],[Start]]</f>
        <v>6.9444444444444198E-3</v>
      </c>
      <c r="G388" s="25" t="str">
        <f t="shared" ca="1" si="37"/>
        <v>Lab</v>
      </c>
      <c r="H388" s="2" t="str">
        <f t="shared" ca="1" si="38"/>
        <v>B</v>
      </c>
      <c r="I388" s="2" t="str">
        <f t="shared" ca="1" si="39"/>
        <v>Grievance</v>
      </c>
      <c r="J388" s="2" t="str">
        <f t="shared" ca="1" si="40"/>
        <v>Tone of voice</v>
      </c>
      <c r="K388" s="25" t="str">
        <f t="shared" ca="1" si="41"/>
        <v>Shipping</v>
      </c>
      <c r="L388" t="str">
        <f>IF(OR(Table1[[#This Row],[Month2]]="Jul",Table1[[#This Row],[Month2]]="Aug",Table1[[#This Row],[Month2]]="Sep"),"Q1", IF(OR(Table1[[#This Row],[Month2]]="Oct",Table1[[#This Row],[Month2]]="Nov",Table1[[#This Row],[Month2]]="Dec"),"Q2",IF(OR(Table1[[#This Row],[Month2]]="Jan",Table1[[#This Row],[Month2]]="Feb",Table1[[#This Row],[Month2]]="Mar"),"Q3", "Q4")))</f>
        <v>Q4</v>
      </c>
      <c r="M388" t="str">
        <f>TEXT(Table1[[#This Row],[Date]],"mmm")</f>
        <v>Jun</v>
      </c>
      <c r="N388" t="str">
        <f>IF(MONTH(Table1[[#This Row],[Date]])&gt;6, YEAR(Table1[[#This Row],[Date]])&amp;"-"&amp;YEAR(Table1[[#This Row],[Date]])+1,YEAR(Table1[[#This Row],[Date]])-1&amp;"-"&amp;YEAR(Table1[[#This Row],[Date]]))</f>
        <v>2014-2015</v>
      </c>
      <c r="O388">
        <f>WEEKNUM(Table1[[#This Row],[Date]],2)</f>
        <v>23</v>
      </c>
      <c r="P388">
        <f>HOUR(Table1[[#This Row],[Start]])</f>
        <v>10</v>
      </c>
      <c r="Q3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388" t="str">
        <f>TEXT(Table1[[#This Row],[Date]],"ddd")</f>
        <v>Tue</v>
      </c>
    </row>
    <row r="389" spans="1:18" x14ac:dyDescent="0.55000000000000004">
      <c r="A389" s="2" t="s">
        <v>59</v>
      </c>
      <c r="B389" s="2" t="str">
        <f t="shared" si="36"/>
        <v>Client 8</v>
      </c>
      <c r="C389" s="12">
        <v>42158</v>
      </c>
      <c r="D389" s="2" t="s">
        <v>476</v>
      </c>
      <c r="E389" s="2" t="s">
        <v>913</v>
      </c>
      <c r="F389" s="28">
        <f>Table1[[#This Row],[End]]-Table1[[#This Row],[Start]]</f>
        <v>9.7222222222222987E-3</v>
      </c>
      <c r="G389" s="25" t="str">
        <f t="shared" ca="1" si="37"/>
        <v>Room A</v>
      </c>
      <c r="H389" s="2" t="str">
        <f t="shared" ca="1" si="38"/>
        <v>F</v>
      </c>
      <c r="I389" s="2" t="str">
        <f t="shared" ca="1" si="39"/>
        <v>Grievance</v>
      </c>
      <c r="J389" s="2" t="str">
        <f t="shared" ca="1" si="40"/>
        <v>Misconduct</v>
      </c>
      <c r="K389" s="25" t="str">
        <f t="shared" ca="1" si="41"/>
        <v>Shipping</v>
      </c>
      <c r="L389" t="str">
        <f>IF(OR(Table1[[#This Row],[Month2]]="Jul",Table1[[#This Row],[Month2]]="Aug",Table1[[#This Row],[Month2]]="Sep"),"Q1", IF(OR(Table1[[#This Row],[Month2]]="Oct",Table1[[#This Row],[Month2]]="Nov",Table1[[#This Row],[Month2]]="Dec"),"Q2",IF(OR(Table1[[#This Row],[Month2]]="Jan",Table1[[#This Row],[Month2]]="Feb",Table1[[#This Row],[Month2]]="Mar"),"Q3", "Q4")))</f>
        <v>Q4</v>
      </c>
      <c r="M389" t="str">
        <f>TEXT(Table1[[#This Row],[Date]],"mmm")</f>
        <v>Jun</v>
      </c>
      <c r="N389" t="str">
        <f>IF(MONTH(Table1[[#This Row],[Date]])&gt;6, YEAR(Table1[[#This Row],[Date]])&amp;"-"&amp;YEAR(Table1[[#This Row],[Date]])+1,YEAR(Table1[[#This Row],[Date]])-1&amp;"-"&amp;YEAR(Table1[[#This Row],[Date]]))</f>
        <v>2014-2015</v>
      </c>
      <c r="O389">
        <f>WEEKNUM(Table1[[#This Row],[Date]],2)</f>
        <v>23</v>
      </c>
      <c r="P389">
        <f>HOUR(Table1[[#This Row],[Start]])</f>
        <v>12</v>
      </c>
      <c r="Q3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89" t="str">
        <f>TEXT(Table1[[#This Row],[Date]],"ddd")</f>
        <v>Wed</v>
      </c>
    </row>
    <row r="390" spans="1:18" x14ac:dyDescent="0.55000000000000004">
      <c r="A390" s="2" t="s">
        <v>62</v>
      </c>
      <c r="B390" s="2" t="str">
        <f t="shared" si="36"/>
        <v>Client 9</v>
      </c>
      <c r="C390" s="12">
        <v>42159</v>
      </c>
      <c r="D390" s="2" t="s">
        <v>477</v>
      </c>
      <c r="E390" s="2" t="s">
        <v>649</v>
      </c>
      <c r="F390" s="28">
        <f>Table1[[#This Row],[End]]-Table1[[#This Row],[Start]]</f>
        <v>1.4583333333333393E-2</v>
      </c>
      <c r="G390" s="25" t="str">
        <f t="shared" ca="1" si="37"/>
        <v>Warehouse</v>
      </c>
      <c r="H390" s="2" t="str">
        <f t="shared" ca="1" si="38"/>
        <v>C</v>
      </c>
      <c r="I390" s="2" t="str">
        <f t="shared" ca="1" si="39"/>
        <v>Grievance</v>
      </c>
      <c r="J390" s="2" t="str">
        <f t="shared" ca="1" si="40"/>
        <v>Wrong placement</v>
      </c>
      <c r="K390" s="25" t="str">
        <f t="shared" ca="1" si="41"/>
        <v>Admin</v>
      </c>
      <c r="L390" t="str">
        <f>IF(OR(Table1[[#This Row],[Month2]]="Jul",Table1[[#This Row],[Month2]]="Aug",Table1[[#This Row],[Month2]]="Sep"),"Q1", IF(OR(Table1[[#This Row],[Month2]]="Oct",Table1[[#This Row],[Month2]]="Nov",Table1[[#This Row],[Month2]]="Dec"),"Q2",IF(OR(Table1[[#This Row],[Month2]]="Jan",Table1[[#This Row],[Month2]]="Feb",Table1[[#This Row],[Month2]]="Mar"),"Q3", "Q4")))</f>
        <v>Q4</v>
      </c>
      <c r="M390" t="str">
        <f>TEXT(Table1[[#This Row],[Date]],"mmm")</f>
        <v>Jun</v>
      </c>
      <c r="N390" t="str">
        <f>IF(MONTH(Table1[[#This Row],[Date]])&gt;6, YEAR(Table1[[#This Row],[Date]])&amp;"-"&amp;YEAR(Table1[[#This Row],[Date]])+1,YEAR(Table1[[#This Row],[Date]])-1&amp;"-"&amp;YEAR(Table1[[#This Row],[Date]]))</f>
        <v>2014-2015</v>
      </c>
      <c r="O390">
        <f>WEEKNUM(Table1[[#This Row],[Date]],2)</f>
        <v>23</v>
      </c>
      <c r="P390">
        <f>HOUR(Table1[[#This Row],[Start]])</f>
        <v>7</v>
      </c>
      <c r="Q3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390" t="str">
        <f>TEXT(Table1[[#This Row],[Date]],"ddd")</f>
        <v>Thu</v>
      </c>
    </row>
    <row r="391" spans="1:18" x14ac:dyDescent="0.55000000000000004">
      <c r="A391" s="2" t="s">
        <v>62</v>
      </c>
      <c r="B391" s="2" t="str">
        <f t="shared" si="36"/>
        <v>Client 10</v>
      </c>
      <c r="C391" s="12">
        <v>42160</v>
      </c>
      <c r="D391" s="2" t="s">
        <v>478</v>
      </c>
      <c r="E391" s="2" t="s">
        <v>170</v>
      </c>
      <c r="F391" s="28">
        <f>Table1[[#This Row],[End]]-Table1[[#This Row],[Start]]</f>
        <v>1.3888888888888951E-2</v>
      </c>
      <c r="G391" s="25" t="str">
        <f t="shared" ca="1" si="37"/>
        <v>Room B</v>
      </c>
      <c r="H391" s="2" t="str">
        <f t="shared" ca="1" si="38"/>
        <v>E</v>
      </c>
      <c r="I391" s="2" t="str">
        <f t="shared" ca="1" si="39"/>
        <v>Interaction</v>
      </c>
      <c r="J391" s="2" t="str">
        <f t="shared" ca="1" si="40"/>
        <v>Misconduct</v>
      </c>
      <c r="K391" s="25" t="str">
        <f t="shared" ca="1" si="41"/>
        <v>Shipping</v>
      </c>
      <c r="L391" t="str">
        <f>IF(OR(Table1[[#This Row],[Month2]]="Jul",Table1[[#This Row],[Month2]]="Aug",Table1[[#This Row],[Month2]]="Sep"),"Q1", IF(OR(Table1[[#This Row],[Month2]]="Oct",Table1[[#This Row],[Month2]]="Nov",Table1[[#This Row],[Month2]]="Dec"),"Q2",IF(OR(Table1[[#This Row],[Month2]]="Jan",Table1[[#This Row],[Month2]]="Feb",Table1[[#This Row],[Month2]]="Mar"),"Q3", "Q4")))</f>
        <v>Q4</v>
      </c>
      <c r="M391" t="str">
        <f>TEXT(Table1[[#This Row],[Date]],"mmm")</f>
        <v>Jun</v>
      </c>
      <c r="N391" t="str">
        <f>IF(MONTH(Table1[[#This Row],[Date]])&gt;6, YEAR(Table1[[#This Row],[Date]])&amp;"-"&amp;YEAR(Table1[[#This Row],[Date]])+1,YEAR(Table1[[#This Row],[Date]])-1&amp;"-"&amp;YEAR(Table1[[#This Row],[Date]]))</f>
        <v>2014-2015</v>
      </c>
      <c r="O391">
        <f>WEEKNUM(Table1[[#This Row],[Date]],2)</f>
        <v>23</v>
      </c>
      <c r="P391">
        <f>HOUR(Table1[[#This Row],[Start]])</f>
        <v>12</v>
      </c>
      <c r="Q3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391" t="str">
        <f>TEXT(Table1[[#This Row],[Date]],"ddd")</f>
        <v>Fri</v>
      </c>
    </row>
    <row r="392" spans="1:18" x14ac:dyDescent="0.55000000000000004">
      <c r="A392" s="2" t="s">
        <v>48</v>
      </c>
      <c r="B392" s="2" t="str">
        <f t="shared" si="36"/>
        <v>Client 1</v>
      </c>
      <c r="C392" s="12">
        <v>42160</v>
      </c>
      <c r="D392" s="2" t="s">
        <v>479</v>
      </c>
      <c r="E392" s="2" t="s">
        <v>237</v>
      </c>
      <c r="F392" s="28">
        <f>Table1[[#This Row],[End]]-Table1[[#This Row],[Start]]</f>
        <v>9.0277777777777457E-3</v>
      </c>
      <c r="G392" s="25" t="str">
        <f t="shared" ca="1" si="37"/>
        <v>Room B</v>
      </c>
      <c r="H392" s="2" t="str">
        <f t="shared" ca="1" si="38"/>
        <v>D</v>
      </c>
      <c r="I392" s="2" t="str">
        <f t="shared" ca="1" si="39"/>
        <v>Grievance</v>
      </c>
      <c r="J392" s="2" t="str">
        <f t="shared" ca="1" si="40"/>
        <v>Tone of voice</v>
      </c>
      <c r="K392" s="25" t="str">
        <f t="shared" ca="1" si="41"/>
        <v>Admin</v>
      </c>
      <c r="L392" t="str">
        <f>IF(OR(Table1[[#This Row],[Month2]]="Jul",Table1[[#This Row],[Month2]]="Aug",Table1[[#This Row],[Month2]]="Sep"),"Q1", IF(OR(Table1[[#This Row],[Month2]]="Oct",Table1[[#This Row],[Month2]]="Nov",Table1[[#This Row],[Month2]]="Dec"),"Q2",IF(OR(Table1[[#This Row],[Month2]]="Jan",Table1[[#This Row],[Month2]]="Feb",Table1[[#This Row],[Month2]]="Mar"),"Q3", "Q4")))</f>
        <v>Q4</v>
      </c>
      <c r="M392" t="str">
        <f>TEXT(Table1[[#This Row],[Date]],"mmm")</f>
        <v>Jun</v>
      </c>
      <c r="N392" t="str">
        <f>IF(MONTH(Table1[[#This Row],[Date]])&gt;6, YEAR(Table1[[#This Row],[Date]])&amp;"-"&amp;YEAR(Table1[[#This Row],[Date]])+1,YEAR(Table1[[#This Row],[Date]])-1&amp;"-"&amp;YEAR(Table1[[#This Row],[Date]]))</f>
        <v>2014-2015</v>
      </c>
      <c r="O392">
        <f>WEEKNUM(Table1[[#This Row],[Date]],2)</f>
        <v>23</v>
      </c>
      <c r="P392">
        <f>HOUR(Table1[[#This Row],[Start]])</f>
        <v>16</v>
      </c>
      <c r="Q3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92" t="str">
        <f>TEXT(Table1[[#This Row],[Date]],"ddd")</f>
        <v>Fri</v>
      </c>
    </row>
    <row r="393" spans="1:18" x14ac:dyDescent="0.55000000000000004">
      <c r="A393" s="2" t="s">
        <v>62</v>
      </c>
      <c r="B393" s="2" t="str">
        <f t="shared" si="36"/>
        <v>Client 2</v>
      </c>
      <c r="C393" s="12">
        <v>42161</v>
      </c>
      <c r="D393" s="2" t="s">
        <v>480</v>
      </c>
      <c r="E393" s="2" t="s">
        <v>745</v>
      </c>
      <c r="F393" s="28">
        <f>Table1[[#This Row],[End]]-Table1[[#This Row],[Start]]</f>
        <v>1.0416666666666685E-2</v>
      </c>
      <c r="G393" s="25" t="str">
        <f t="shared" ca="1" si="37"/>
        <v>Lab</v>
      </c>
      <c r="H393" s="2" t="str">
        <f t="shared" ca="1" si="38"/>
        <v>C</v>
      </c>
      <c r="I393" s="2" t="str">
        <f t="shared" ca="1" si="39"/>
        <v>Interaction</v>
      </c>
      <c r="J393" s="2" t="str">
        <f t="shared" ca="1" si="40"/>
        <v>Wrong placement</v>
      </c>
      <c r="K393" s="25" t="str">
        <f t="shared" ca="1" si="41"/>
        <v>Widgets</v>
      </c>
      <c r="L393" t="str">
        <f>IF(OR(Table1[[#This Row],[Month2]]="Jul",Table1[[#This Row],[Month2]]="Aug",Table1[[#This Row],[Month2]]="Sep"),"Q1", IF(OR(Table1[[#This Row],[Month2]]="Oct",Table1[[#This Row],[Month2]]="Nov",Table1[[#This Row],[Month2]]="Dec"),"Q2",IF(OR(Table1[[#This Row],[Month2]]="Jan",Table1[[#This Row],[Month2]]="Feb",Table1[[#This Row],[Month2]]="Mar"),"Q3", "Q4")))</f>
        <v>Q4</v>
      </c>
      <c r="M393" t="str">
        <f>TEXT(Table1[[#This Row],[Date]],"mmm")</f>
        <v>Jun</v>
      </c>
      <c r="N393" t="str">
        <f>IF(MONTH(Table1[[#This Row],[Date]])&gt;6, YEAR(Table1[[#This Row],[Date]])&amp;"-"&amp;YEAR(Table1[[#This Row],[Date]])+1,YEAR(Table1[[#This Row],[Date]])-1&amp;"-"&amp;YEAR(Table1[[#This Row],[Date]]))</f>
        <v>2014-2015</v>
      </c>
      <c r="O393">
        <f>WEEKNUM(Table1[[#This Row],[Date]],2)</f>
        <v>23</v>
      </c>
      <c r="P393">
        <f>HOUR(Table1[[#This Row],[Start]])</f>
        <v>8</v>
      </c>
      <c r="Q3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93" t="str">
        <f>TEXT(Table1[[#This Row],[Date]],"ddd")</f>
        <v>Sat</v>
      </c>
    </row>
    <row r="394" spans="1:18" x14ac:dyDescent="0.55000000000000004">
      <c r="A394" s="2" t="s">
        <v>59</v>
      </c>
      <c r="B394" s="2" t="str">
        <f t="shared" si="36"/>
        <v>Client 3</v>
      </c>
      <c r="C394" s="12">
        <v>42162</v>
      </c>
      <c r="D394" s="2" t="s">
        <v>442</v>
      </c>
      <c r="E394" s="2" t="s">
        <v>662</v>
      </c>
      <c r="F394" s="28">
        <f>Table1[[#This Row],[End]]-Table1[[#This Row],[Start]]</f>
        <v>1.3194444444444453E-2</v>
      </c>
      <c r="G394" s="25" t="str">
        <f t="shared" ca="1" si="37"/>
        <v>Warehouse</v>
      </c>
      <c r="H394" s="2" t="str">
        <f t="shared" ca="1" si="38"/>
        <v>G</v>
      </c>
      <c r="I394" s="2" t="str">
        <f t="shared" ca="1" si="39"/>
        <v>Interaction</v>
      </c>
      <c r="J394" s="2" t="str">
        <f t="shared" ca="1" si="40"/>
        <v>Mechanical failure</v>
      </c>
      <c r="K394" s="25" t="str">
        <f t="shared" ca="1" si="41"/>
        <v>Widgets</v>
      </c>
      <c r="L394" t="str">
        <f>IF(OR(Table1[[#This Row],[Month2]]="Jul",Table1[[#This Row],[Month2]]="Aug",Table1[[#This Row],[Month2]]="Sep"),"Q1", IF(OR(Table1[[#This Row],[Month2]]="Oct",Table1[[#This Row],[Month2]]="Nov",Table1[[#This Row],[Month2]]="Dec"),"Q2",IF(OR(Table1[[#This Row],[Month2]]="Jan",Table1[[#This Row],[Month2]]="Feb",Table1[[#This Row],[Month2]]="Mar"),"Q3", "Q4")))</f>
        <v>Q4</v>
      </c>
      <c r="M394" t="str">
        <f>TEXT(Table1[[#This Row],[Date]],"mmm")</f>
        <v>Jun</v>
      </c>
      <c r="N394" t="str">
        <f>IF(MONTH(Table1[[#This Row],[Date]])&gt;6, YEAR(Table1[[#This Row],[Date]])&amp;"-"&amp;YEAR(Table1[[#This Row],[Date]])+1,YEAR(Table1[[#This Row],[Date]])-1&amp;"-"&amp;YEAR(Table1[[#This Row],[Date]]))</f>
        <v>2014-2015</v>
      </c>
      <c r="O394">
        <f>WEEKNUM(Table1[[#This Row],[Date]],2)</f>
        <v>23</v>
      </c>
      <c r="P394">
        <f>HOUR(Table1[[#This Row],[Start]])</f>
        <v>8</v>
      </c>
      <c r="Q3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394" t="str">
        <f>TEXT(Table1[[#This Row],[Date]],"ddd")</f>
        <v>Sun</v>
      </c>
    </row>
    <row r="395" spans="1:18" x14ac:dyDescent="0.55000000000000004">
      <c r="A395" s="2" t="s">
        <v>62</v>
      </c>
      <c r="B395" s="2" t="str">
        <f t="shared" si="36"/>
        <v>Client 4</v>
      </c>
      <c r="C395" s="12">
        <v>42163</v>
      </c>
      <c r="D395" s="2" t="s">
        <v>481</v>
      </c>
      <c r="E395" s="2" t="s">
        <v>644</v>
      </c>
      <c r="F395" s="28">
        <f>Table1[[#This Row],[End]]-Table1[[#This Row],[Start]]</f>
        <v>2.777777777777779E-2</v>
      </c>
      <c r="G395" s="25" t="str">
        <f t="shared" ca="1" si="37"/>
        <v>Warehouse</v>
      </c>
      <c r="H395" s="2" t="str">
        <f t="shared" ca="1" si="38"/>
        <v>F</v>
      </c>
      <c r="I395" s="2" t="str">
        <f t="shared" ca="1" si="39"/>
        <v>Mistake</v>
      </c>
      <c r="J395" s="2" t="str">
        <f t="shared" ca="1" si="40"/>
        <v>Wrong placement</v>
      </c>
      <c r="K395" s="25" t="str">
        <f t="shared" ca="1" si="41"/>
        <v>Admin</v>
      </c>
      <c r="L395" t="str">
        <f>IF(OR(Table1[[#This Row],[Month2]]="Jul",Table1[[#This Row],[Month2]]="Aug",Table1[[#This Row],[Month2]]="Sep"),"Q1", IF(OR(Table1[[#This Row],[Month2]]="Oct",Table1[[#This Row],[Month2]]="Nov",Table1[[#This Row],[Month2]]="Dec"),"Q2",IF(OR(Table1[[#This Row],[Month2]]="Jan",Table1[[#This Row],[Month2]]="Feb",Table1[[#This Row],[Month2]]="Mar"),"Q3", "Q4")))</f>
        <v>Q4</v>
      </c>
      <c r="M395" t="str">
        <f>TEXT(Table1[[#This Row],[Date]],"mmm")</f>
        <v>Jun</v>
      </c>
      <c r="N395" t="str">
        <f>IF(MONTH(Table1[[#This Row],[Date]])&gt;6, YEAR(Table1[[#This Row],[Date]])&amp;"-"&amp;YEAR(Table1[[#This Row],[Date]])+1,YEAR(Table1[[#This Row],[Date]])-1&amp;"-"&amp;YEAR(Table1[[#This Row],[Date]]))</f>
        <v>2014-2015</v>
      </c>
      <c r="O395">
        <f>WEEKNUM(Table1[[#This Row],[Date]],2)</f>
        <v>24</v>
      </c>
      <c r="P395">
        <f>HOUR(Table1[[#This Row],[Start]])</f>
        <v>19</v>
      </c>
      <c r="Q3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395" t="str">
        <f>TEXT(Table1[[#This Row],[Date]],"ddd")</f>
        <v>Mon</v>
      </c>
    </row>
    <row r="396" spans="1:18" x14ac:dyDescent="0.55000000000000004">
      <c r="A396" s="2" t="s">
        <v>52</v>
      </c>
      <c r="B396" s="2" t="str">
        <f t="shared" si="36"/>
        <v>Client 5</v>
      </c>
      <c r="C396" s="12">
        <v>42163</v>
      </c>
      <c r="D396" s="2" t="s">
        <v>482</v>
      </c>
      <c r="E396" s="2" t="s">
        <v>253</v>
      </c>
      <c r="F396" s="28">
        <f>Table1[[#This Row],[End]]-Table1[[#This Row],[Start]]</f>
        <v>8.1944444444444375E-2</v>
      </c>
      <c r="G396" s="25" t="str">
        <f t="shared" ca="1" si="37"/>
        <v>Lab</v>
      </c>
      <c r="H396" s="2" t="str">
        <f t="shared" ca="1" si="38"/>
        <v>E</v>
      </c>
      <c r="I396" s="2" t="str">
        <f t="shared" ca="1" si="39"/>
        <v>Mistake</v>
      </c>
      <c r="J396" s="2" t="str">
        <f t="shared" ca="1" si="40"/>
        <v>Wrong placement</v>
      </c>
      <c r="K396" s="25" t="str">
        <f t="shared" ca="1" si="41"/>
        <v>Floor</v>
      </c>
      <c r="L396" t="str">
        <f>IF(OR(Table1[[#This Row],[Month2]]="Jul",Table1[[#This Row],[Month2]]="Aug",Table1[[#This Row],[Month2]]="Sep"),"Q1", IF(OR(Table1[[#This Row],[Month2]]="Oct",Table1[[#This Row],[Month2]]="Nov",Table1[[#This Row],[Month2]]="Dec"),"Q2",IF(OR(Table1[[#This Row],[Month2]]="Jan",Table1[[#This Row],[Month2]]="Feb",Table1[[#This Row],[Month2]]="Mar"),"Q3", "Q4")))</f>
        <v>Q4</v>
      </c>
      <c r="M396" t="str">
        <f>TEXT(Table1[[#This Row],[Date]],"mmm")</f>
        <v>Jun</v>
      </c>
      <c r="N396" t="str">
        <f>IF(MONTH(Table1[[#This Row],[Date]])&gt;6, YEAR(Table1[[#This Row],[Date]])&amp;"-"&amp;YEAR(Table1[[#This Row],[Date]])+1,YEAR(Table1[[#This Row],[Date]])-1&amp;"-"&amp;YEAR(Table1[[#This Row],[Date]]))</f>
        <v>2014-2015</v>
      </c>
      <c r="O396">
        <f>WEEKNUM(Table1[[#This Row],[Date]],2)</f>
        <v>24</v>
      </c>
      <c r="P396">
        <f>HOUR(Table1[[#This Row],[Start]])</f>
        <v>17</v>
      </c>
      <c r="Q3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396" t="str">
        <f>TEXT(Table1[[#This Row],[Date]],"ddd")</f>
        <v>Mon</v>
      </c>
    </row>
    <row r="397" spans="1:18" x14ac:dyDescent="0.55000000000000004">
      <c r="A397" s="2" t="s">
        <v>48</v>
      </c>
      <c r="B397" s="2" t="str">
        <f t="shared" si="36"/>
        <v>Client 6</v>
      </c>
      <c r="C397" s="12">
        <v>42166</v>
      </c>
      <c r="D397" s="2" t="s">
        <v>483</v>
      </c>
      <c r="E397" s="2" t="s">
        <v>212</v>
      </c>
      <c r="F397" s="28">
        <f>Table1[[#This Row],[End]]-Table1[[#This Row],[Start]]</f>
        <v>1.1805555555555514E-2</v>
      </c>
      <c r="G397" s="25" t="str">
        <f t="shared" ca="1" si="37"/>
        <v>Lab</v>
      </c>
      <c r="H397" s="2" t="str">
        <f t="shared" ca="1" si="38"/>
        <v>D</v>
      </c>
      <c r="I397" s="2" t="str">
        <f t="shared" ca="1" si="39"/>
        <v>Grievance</v>
      </c>
      <c r="J397" s="2" t="str">
        <f t="shared" ca="1" si="40"/>
        <v>Entry error</v>
      </c>
      <c r="K397" s="25" t="str">
        <f t="shared" ca="1" si="41"/>
        <v>Shipping</v>
      </c>
      <c r="L397" t="str">
        <f>IF(OR(Table1[[#This Row],[Month2]]="Jul",Table1[[#This Row],[Month2]]="Aug",Table1[[#This Row],[Month2]]="Sep"),"Q1", IF(OR(Table1[[#This Row],[Month2]]="Oct",Table1[[#This Row],[Month2]]="Nov",Table1[[#This Row],[Month2]]="Dec"),"Q2",IF(OR(Table1[[#This Row],[Month2]]="Jan",Table1[[#This Row],[Month2]]="Feb",Table1[[#This Row],[Month2]]="Mar"),"Q3", "Q4")))</f>
        <v>Q4</v>
      </c>
      <c r="M397" t="str">
        <f>TEXT(Table1[[#This Row],[Date]],"mmm")</f>
        <v>Jun</v>
      </c>
      <c r="N397" t="str">
        <f>IF(MONTH(Table1[[#This Row],[Date]])&gt;6, YEAR(Table1[[#This Row],[Date]])&amp;"-"&amp;YEAR(Table1[[#This Row],[Date]])+1,YEAR(Table1[[#This Row],[Date]])-1&amp;"-"&amp;YEAR(Table1[[#This Row],[Date]]))</f>
        <v>2014-2015</v>
      </c>
      <c r="O397">
        <f>WEEKNUM(Table1[[#This Row],[Date]],2)</f>
        <v>24</v>
      </c>
      <c r="P397">
        <f>HOUR(Table1[[#This Row],[Start]])</f>
        <v>16</v>
      </c>
      <c r="Q3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97" t="str">
        <f>TEXT(Table1[[#This Row],[Date]],"ddd")</f>
        <v>Thu</v>
      </c>
    </row>
    <row r="398" spans="1:18" x14ac:dyDescent="0.55000000000000004">
      <c r="A398" s="2" t="s">
        <v>48</v>
      </c>
      <c r="B398" s="2" t="str">
        <f t="shared" si="36"/>
        <v>Client 7</v>
      </c>
      <c r="C398" s="12">
        <v>42166</v>
      </c>
      <c r="D398" s="2" t="s">
        <v>212</v>
      </c>
      <c r="E398" s="2" t="s">
        <v>214</v>
      </c>
      <c r="F398" s="28">
        <f>Table1[[#This Row],[End]]-Table1[[#This Row],[Start]]</f>
        <v>2.5000000000000022E-2</v>
      </c>
      <c r="G398" s="25" t="str">
        <f t="shared" ca="1" si="37"/>
        <v>Lab</v>
      </c>
      <c r="H398" s="2" t="str">
        <f t="shared" ca="1" si="38"/>
        <v>F</v>
      </c>
      <c r="I398" s="2" t="str">
        <f t="shared" ca="1" si="39"/>
        <v>Accident</v>
      </c>
      <c r="J398" s="2" t="str">
        <f t="shared" ca="1" si="40"/>
        <v>Mechanical failure</v>
      </c>
      <c r="K398" s="25" t="str">
        <f t="shared" ca="1" si="41"/>
        <v>Shipping</v>
      </c>
      <c r="L398" t="str">
        <f>IF(OR(Table1[[#This Row],[Month2]]="Jul",Table1[[#This Row],[Month2]]="Aug",Table1[[#This Row],[Month2]]="Sep"),"Q1", IF(OR(Table1[[#This Row],[Month2]]="Oct",Table1[[#This Row],[Month2]]="Nov",Table1[[#This Row],[Month2]]="Dec"),"Q2",IF(OR(Table1[[#This Row],[Month2]]="Jan",Table1[[#This Row],[Month2]]="Feb",Table1[[#This Row],[Month2]]="Mar"),"Q3", "Q4")))</f>
        <v>Q4</v>
      </c>
      <c r="M398" t="str">
        <f>TEXT(Table1[[#This Row],[Date]],"mmm")</f>
        <v>Jun</v>
      </c>
      <c r="N398" t="str">
        <f>IF(MONTH(Table1[[#This Row],[Date]])&gt;6, YEAR(Table1[[#This Row],[Date]])&amp;"-"&amp;YEAR(Table1[[#This Row],[Date]])+1,YEAR(Table1[[#This Row],[Date]])-1&amp;"-"&amp;YEAR(Table1[[#This Row],[Date]]))</f>
        <v>2014-2015</v>
      </c>
      <c r="O398">
        <f>WEEKNUM(Table1[[#This Row],[Date]],2)</f>
        <v>24</v>
      </c>
      <c r="P398">
        <f>HOUR(Table1[[#This Row],[Start]])</f>
        <v>16</v>
      </c>
      <c r="Q3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398" t="str">
        <f>TEXT(Table1[[#This Row],[Date]],"ddd")</f>
        <v>Thu</v>
      </c>
    </row>
    <row r="399" spans="1:18" x14ac:dyDescent="0.55000000000000004">
      <c r="A399" s="2" t="s">
        <v>61</v>
      </c>
      <c r="B399" s="2" t="str">
        <f t="shared" si="36"/>
        <v>Client 8</v>
      </c>
      <c r="C399" s="12">
        <v>42166</v>
      </c>
      <c r="D399" s="2" t="s">
        <v>484</v>
      </c>
      <c r="E399" s="2" t="s">
        <v>384</v>
      </c>
      <c r="F399" s="28">
        <f>Table1[[#This Row],[End]]-Table1[[#This Row],[Start]]</f>
        <v>6.2499999999999778E-3</v>
      </c>
      <c r="G399" s="25" t="str">
        <f t="shared" ca="1" si="37"/>
        <v>Room B</v>
      </c>
      <c r="H399" s="2" t="str">
        <f t="shared" ca="1" si="38"/>
        <v>C</v>
      </c>
      <c r="I399" s="2" t="str">
        <f t="shared" ca="1" si="39"/>
        <v>Interaction</v>
      </c>
      <c r="J399" s="2" t="str">
        <f t="shared" ca="1" si="40"/>
        <v>Entry error</v>
      </c>
      <c r="K399" s="25" t="str">
        <f t="shared" ca="1" si="41"/>
        <v>IT</v>
      </c>
      <c r="L399" t="str">
        <f>IF(OR(Table1[[#This Row],[Month2]]="Jul",Table1[[#This Row],[Month2]]="Aug",Table1[[#This Row],[Month2]]="Sep"),"Q1", IF(OR(Table1[[#This Row],[Month2]]="Oct",Table1[[#This Row],[Month2]]="Nov",Table1[[#This Row],[Month2]]="Dec"),"Q2",IF(OR(Table1[[#This Row],[Month2]]="Jan",Table1[[#This Row],[Month2]]="Feb",Table1[[#This Row],[Month2]]="Mar"),"Q3", "Q4")))</f>
        <v>Q4</v>
      </c>
      <c r="M399" t="str">
        <f>TEXT(Table1[[#This Row],[Date]],"mmm")</f>
        <v>Jun</v>
      </c>
      <c r="N399" t="str">
        <f>IF(MONTH(Table1[[#This Row],[Date]])&gt;6, YEAR(Table1[[#This Row],[Date]])&amp;"-"&amp;YEAR(Table1[[#This Row],[Date]])+1,YEAR(Table1[[#This Row],[Date]])-1&amp;"-"&amp;YEAR(Table1[[#This Row],[Date]]))</f>
        <v>2014-2015</v>
      </c>
      <c r="O399">
        <f>WEEKNUM(Table1[[#This Row],[Date]],2)</f>
        <v>24</v>
      </c>
      <c r="P399">
        <f>HOUR(Table1[[#This Row],[Start]])</f>
        <v>14</v>
      </c>
      <c r="Q3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399" t="str">
        <f>TEXT(Table1[[#This Row],[Date]],"ddd")</f>
        <v>Thu</v>
      </c>
    </row>
    <row r="400" spans="1:18" x14ac:dyDescent="0.55000000000000004">
      <c r="A400" s="2" t="s">
        <v>59</v>
      </c>
      <c r="B400" s="2" t="str">
        <f t="shared" si="36"/>
        <v>Client 9</v>
      </c>
      <c r="C400" s="12">
        <v>42167</v>
      </c>
      <c r="D400" s="2" t="s">
        <v>485</v>
      </c>
      <c r="E400" s="2" t="s">
        <v>231</v>
      </c>
      <c r="F400" s="28">
        <f>Table1[[#This Row],[End]]-Table1[[#This Row],[Start]]</f>
        <v>1.1805555555555514E-2</v>
      </c>
      <c r="G400" s="25" t="str">
        <f t="shared" ca="1" si="37"/>
        <v>Lab</v>
      </c>
      <c r="H400" s="2" t="str">
        <f t="shared" ca="1" si="38"/>
        <v>F</v>
      </c>
      <c r="I400" s="2" t="str">
        <f t="shared" ca="1" si="39"/>
        <v>Grievance</v>
      </c>
      <c r="J400" s="2" t="str">
        <f t="shared" ca="1" si="40"/>
        <v>Misconduct</v>
      </c>
      <c r="K400" s="25" t="str">
        <f t="shared" ca="1" si="41"/>
        <v>Admin</v>
      </c>
      <c r="L400" t="str">
        <f>IF(OR(Table1[[#This Row],[Month2]]="Jul",Table1[[#This Row],[Month2]]="Aug",Table1[[#This Row],[Month2]]="Sep"),"Q1", IF(OR(Table1[[#This Row],[Month2]]="Oct",Table1[[#This Row],[Month2]]="Nov",Table1[[#This Row],[Month2]]="Dec"),"Q2",IF(OR(Table1[[#This Row],[Month2]]="Jan",Table1[[#This Row],[Month2]]="Feb",Table1[[#This Row],[Month2]]="Mar"),"Q3", "Q4")))</f>
        <v>Q4</v>
      </c>
      <c r="M400" t="str">
        <f>TEXT(Table1[[#This Row],[Date]],"mmm")</f>
        <v>Jun</v>
      </c>
      <c r="N400" t="str">
        <f>IF(MONTH(Table1[[#This Row],[Date]])&gt;6, YEAR(Table1[[#This Row],[Date]])&amp;"-"&amp;YEAR(Table1[[#This Row],[Date]])+1,YEAR(Table1[[#This Row],[Date]])-1&amp;"-"&amp;YEAR(Table1[[#This Row],[Date]]))</f>
        <v>2014-2015</v>
      </c>
      <c r="O400">
        <f>WEEKNUM(Table1[[#This Row],[Date]],2)</f>
        <v>24</v>
      </c>
      <c r="P400">
        <f>HOUR(Table1[[#This Row],[Start]])</f>
        <v>16</v>
      </c>
      <c r="Q4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00" t="str">
        <f>TEXT(Table1[[#This Row],[Date]],"ddd")</f>
        <v>Fri</v>
      </c>
    </row>
    <row r="401" spans="1:18" x14ac:dyDescent="0.55000000000000004">
      <c r="A401" s="2" t="s">
        <v>50</v>
      </c>
      <c r="B401" s="2" t="str">
        <f t="shared" si="36"/>
        <v>Client 10</v>
      </c>
      <c r="C401" s="12">
        <v>42169</v>
      </c>
      <c r="D401" s="2" t="s">
        <v>304</v>
      </c>
      <c r="E401" s="2" t="s">
        <v>632</v>
      </c>
      <c r="F401" s="28">
        <f>Table1[[#This Row],[End]]-Table1[[#This Row],[Start]]</f>
        <v>2.1527777777777701E-2</v>
      </c>
      <c r="G401" s="25" t="str">
        <f t="shared" ca="1" si="37"/>
        <v>Lab</v>
      </c>
      <c r="H401" s="2" t="str">
        <f t="shared" ca="1" si="38"/>
        <v>B</v>
      </c>
      <c r="I401" s="2" t="str">
        <f t="shared" ca="1" si="39"/>
        <v>Mistake</v>
      </c>
      <c r="J401" s="2" t="str">
        <f t="shared" ca="1" si="40"/>
        <v>Mechanical failure</v>
      </c>
      <c r="K401" s="25" t="str">
        <f t="shared" ca="1" si="41"/>
        <v>Floor</v>
      </c>
      <c r="L401" t="str">
        <f>IF(OR(Table1[[#This Row],[Month2]]="Jul",Table1[[#This Row],[Month2]]="Aug",Table1[[#This Row],[Month2]]="Sep"),"Q1", IF(OR(Table1[[#This Row],[Month2]]="Oct",Table1[[#This Row],[Month2]]="Nov",Table1[[#This Row],[Month2]]="Dec"),"Q2",IF(OR(Table1[[#This Row],[Month2]]="Jan",Table1[[#This Row],[Month2]]="Feb",Table1[[#This Row],[Month2]]="Mar"),"Q3", "Q4")))</f>
        <v>Q4</v>
      </c>
      <c r="M401" t="str">
        <f>TEXT(Table1[[#This Row],[Date]],"mmm")</f>
        <v>Jun</v>
      </c>
      <c r="N401" t="str">
        <f>IF(MONTH(Table1[[#This Row],[Date]])&gt;6, YEAR(Table1[[#This Row],[Date]])&amp;"-"&amp;YEAR(Table1[[#This Row],[Date]])+1,YEAR(Table1[[#This Row],[Date]])-1&amp;"-"&amp;YEAR(Table1[[#This Row],[Date]]))</f>
        <v>2014-2015</v>
      </c>
      <c r="O401">
        <f>WEEKNUM(Table1[[#This Row],[Date]],2)</f>
        <v>24</v>
      </c>
      <c r="P401">
        <f>HOUR(Table1[[#This Row],[Start]])</f>
        <v>16</v>
      </c>
      <c r="Q4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01" t="str">
        <f>TEXT(Table1[[#This Row],[Date]],"ddd")</f>
        <v>Sun</v>
      </c>
    </row>
    <row r="402" spans="1:18" x14ac:dyDescent="0.55000000000000004">
      <c r="A402" s="2" t="s">
        <v>61</v>
      </c>
      <c r="B402" s="2" t="str">
        <f t="shared" si="36"/>
        <v>Client 1</v>
      </c>
      <c r="C402" s="12">
        <v>42169</v>
      </c>
      <c r="D402" s="2" t="s">
        <v>486</v>
      </c>
      <c r="E402" s="2" t="s">
        <v>853</v>
      </c>
      <c r="F402" s="28">
        <f>Table1[[#This Row],[End]]-Table1[[#This Row],[Start]]</f>
        <v>1.736111111111116E-2</v>
      </c>
      <c r="G402" s="25" t="str">
        <f t="shared" ca="1" si="37"/>
        <v>Lab</v>
      </c>
      <c r="H402" s="2" t="str">
        <f t="shared" ca="1" si="38"/>
        <v>G</v>
      </c>
      <c r="I402" s="2" t="str">
        <f t="shared" ca="1" si="39"/>
        <v>Mistake</v>
      </c>
      <c r="J402" s="2" t="str">
        <f t="shared" ca="1" si="40"/>
        <v>Wrong placement</v>
      </c>
      <c r="K402" s="25" t="str">
        <f t="shared" ca="1" si="41"/>
        <v>Shipping</v>
      </c>
      <c r="L402" t="str">
        <f>IF(OR(Table1[[#This Row],[Month2]]="Jul",Table1[[#This Row],[Month2]]="Aug",Table1[[#This Row],[Month2]]="Sep"),"Q1", IF(OR(Table1[[#This Row],[Month2]]="Oct",Table1[[#This Row],[Month2]]="Nov",Table1[[#This Row],[Month2]]="Dec"),"Q2",IF(OR(Table1[[#This Row],[Month2]]="Jan",Table1[[#This Row],[Month2]]="Feb",Table1[[#This Row],[Month2]]="Mar"),"Q3", "Q4")))</f>
        <v>Q4</v>
      </c>
      <c r="M402" t="str">
        <f>TEXT(Table1[[#This Row],[Date]],"mmm")</f>
        <v>Jun</v>
      </c>
      <c r="N402" t="str">
        <f>IF(MONTH(Table1[[#This Row],[Date]])&gt;6, YEAR(Table1[[#This Row],[Date]])&amp;"-"&amp;YEAR(Table1[[#This Row],[Date]])+1,YEAR(Table1[[#This Row],[Date]])-1&amp;"-"&amp;YEAR(Table1[[#This Row],[Date]]))</f>
        <v>2014-2015</v>
      </c>
      <c r="O402">
        <f>WEEKNUM(Table1[[#This Row],[Date]],2)</f>
        <v>24</v>
      </c>
      <c r="P402">
        <f>HOUR(Table1[[#This Row],[Start]])</f>
        <v>15</v>
      </c>
      <c r="Q4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02" t="str">
        <f>TEXT(Table1[[#This Row],[Date]],"ddd")</f>
        <v>Sun</v>
      </c>
    </row>
    <row r="403" spans="1:18" x14ac:dyDescent="0.55000000000000004">
      <c r="A403" s="2" t="s">
        <v>59</v>
      </c>
      <c r="B403" s="2" t="str">
        <f t="shared" si="36"/>
        <v>Client 2</v>
      </c>
      <c r="C403" s="12">
        <v>42170</v>
      </c>
      <c r="D403" s="2" t="s">
        <v>374</v>
      </c>
      <c r="E403" s="2" t="s">
        <v>196</v>
      </c>
      <c r="F403" s="28">
        <f>Table1[[#This Row],[End]]-Table1[[#This Row],[Start]]</f>
        <v>9.7222222222221877E-3</v>
      </c>
      <c r="G403" s="25" t="str">
        <f t="shared" ca="1" si="37"/>
        <v>Warehouse</v>
      </c>
      <c r="H403" s="2" t="str">
        <f t="shared" ca="1" si="38"/>
        <v>C</v>
      </c>
      <c r="I403" s="2" t="str">
        <f t="shared" ca="1" si="39"/>
        <v>Interaction</v>
      </c>
      <c r="J403" s="2" t="str">
        <f t="shared" ca="1" si="40"/>
        <v>Wrong placement</v>
      </c>
      <c r="K403" s="25" t="str">
        <f t="shared" ca="1" si="41"/>
        <v>Shipping</v>
      </c>
      <c r="L403" t="str">
        <f>IF(OR(Table1[[#This Row],[Month2]]="Jul",Table1[[#This Row],[Month2]]="Aug",Table1[[#This Row],[Month2]]="Sep"),"Q1", IF(OR(Table1[[#This Row],[Month2]]="Oct",Table1[[#This Row],[Month2]]="Nov",Table1[[#This Row],[Month2]]="Dec"),"Q2",IF(OR(Table1[[#This Row],[Month2]]="Jan",Table1[[#This Row],[Month2]]="Feb",Table1[[#This Row],[Month2]]="Mar"),"Q3", "Q4")))</f>
        <v>Q4</v>
      </c>
      <c r="M403" t="str">
        <f>TEXT(Table1[[#This Row],[Date]],"mmm")</f>
        <v>Jun</v>
      </c>
      <c r="N403" t="str">
        <f>IF(MONTH(Table1[[#This Row],[Date]])&gt;6, YEAR(Table1[[#This Row],[Date]])&amp;"-"&amp;YEAR(Table1[[#This Row],[Date]])+1,YEAR(Table1[[#This Row],[Date]])-1&amp;"-"&amp;YEAR(Table1[[#This Row],[Date]]))</f>
        <v>2014-2015</v>
      </c>
      <c r="O403">
        <f>WEEKNUM(Table1[[#This Row],[Date]],2)</f>
        <v>25</v>
      </c>
      <c r="P403">
        <f>HOUR(Table1[[#This Row],[Start]])</f>
        <v>7</v>
      </c>
      <c r="Q4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403" t="str">
        <f>TEXT(Table1[[#This Row],[Date]],"ddd")</f>
        <v>Mon</v>
      </c>
    </row>
    <row r="404" spans="1:18" x14ac:dyDescent="0.55000000000000004">
      <c r="A404" s="2" t="s">
        <v>63</v>
      </c>
      <c r="B404" s="2" t="str">
        <f t="shared" si="36"/>
        <v>Client 3</v>
      </c>
      <c r="C404" s="12">
        <v>42170</v>
      </c>
      <c r="D404" s="2" t="s">
        <v>487</v>
      </c>
      <c r="E404" s="2" t="s">
        <v>965</v>
      </c>
      <c r="F404" s="28">
        <f>Table1[[#This Row],[End]]-Table1[[#This Row],[Start]]</f>
        <v>1.3194444444444398E-2</v>
      </c>
      <c r="G404" s="25" t="str">
        <f t="shared" ca="1" si="37"/>
        <v>Room B</v>
      </c>
      <c r="H404" s="2" t="str">
        <f t="shared" ca="1" si="38"/>
        <v>A</v>
      </c>
      <c r="I404" s="2" t="str">
        <f t="shared" ca="1" si="39"/>
        <v>Grievance</v>
      </c>
      <c r="J404" s="2" t="str">
        <f t="shared" ca="1" si="40"/>
        <v>Wrong placement</v>
      </c>
      <c r="K404" s="25" t="str">
        <f t="shared" ca="1" si="41"/>
        <v>Shipping</v>
      </c>
      <c r="L404" t="str">
        <f>IF(OR(Table1[[#This Row],[Month2]]="Jul",Table1[[#This Row],[Month2]]="Aug",Table1[[#This Row],[Month2]]="Sep"),"Q1", IF(OR(Table1[[#This Row],[Month2]]="Oct",Table1[[#This Row],[Month2]]="Nov",Table1[[#This Row],[Month2]]="Dec"),"Q2",IF(OR(Table1[[#This Row],[Month2]]="Jan",Table1[[#This Row],[Month2]]="Feb",Table1[[#This Row],[Month2]]="Mar"),"Q3", "Q4")))</f>
        <v>Q4</v>
      </c>
      <c r="M404" t="str">
        <f>TEXT(Table1[[#This Row],[Date]],"mmm")</f>
        <v>Jun</v>
      </c>
      <c r="N404" t="str">
        <f>IF(MONTH(Table1[[#This Row],[Date]])&gt;6, YEAR(Table1[[#This Row],[Date]])&amp;"-"&amp;YEAR(Table1[[#This Row],[Date]])+1,YEAR(Table1[[#This Row],[Date]])-1&amp;"-"&amp;YEAR(Table1[[#This Row],[Date]]))</f>
        <v>2014-2015</v>
      </c>
      <c r="O404">
        <f>WEEKNUM(Table1[[#This Row],[Date]],2)</f>
        <v>25</v>
      </c>
      <c r="P404">
        <f>HOUR(Table1[[#This Row],[Start]])</f>
        <v>12</v>
      </c>
      <c r="Q4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404" t="str">
        <f>TEXT(Table1[[#This Row],[Date]],"ddd")</f>
        <v>Mon</v>
      </c>
    </row>
    <row r="405" spans="1:18" x14ac:dyDescent="0.55000000000000004">
      <c r="A405" s="2" t="s">
        <v>62</v>
      </c>
      <c r="B405" s="2" t="str">
        <f t="shared" si="36"/>
        <v>Client 4</v>
      </c>
      <c r="C405" s="12">
        <v>42171</v>
      </c>
      <c r="D405" s="2" t="s">
        <v>442</v>
      </c>
      <c r="E405" s="2" t="s">
        <v>312</v>
      </c>
      <c r="F405" s="28">
        <f>Table1[[#This Row],[End]]-Table1[[#This Row],[Start]]</f>
        <v>2.0833333333332704E-3</v>
      </c>
      <c r="G405" s="25" t="str">
        <f t="shared" ca="1" si="37"/>
        <v>Lab</v>
      </c>
      <c r="H405" s="2" t="str">
        <f t="shared" ca="1" si="38"/>
        <v>B</v>
      </c>
      <c r="I405" s="2" t="str">
        <f t="shared" ca="1" si="39"/>
        <v>Grievance</v>
      </c>
      <c r="J405" s="2" t="str">
        <f t="shared" ca="1" si="40"/>
        <v>Paperwork deficiency</v>
      </c>
      <c r="K405" s="25" t="str">
        <f t="shared" ca="1" si="41"/>
        <v>Admin</v>
      </c>
      <c r="L405" t="str">
        <f>IF(OR(Table1[[#This Row],[Month2]]="Jul",Table1[[#This Row],[Month2]]="Aug",Table1[[#This Row],[Month2]]="Sep"),"Q1", IF(OR(Table1[[#This Row],[Month2]]="Oct",Table1[[#This Row],[Month2]]="Nov",Table1[[#This Row],[Month2]]="Dec"),"Q2",IF(OR(Table1[[#This Row],[Month2]]="Jan",Table1[[#This Row],[Month2]]="Feb",Table1[[#This Row],[Month2]]="Mar"),"Q3", "Q4")))</f>
        <v>Q4</v>
      </c>
      <c r="M405" t="str">
        <f>TEXT(Table1[[#This Row],[Date]],"mmm")</f>
        <v>Jun</v>
      </c>
      <c r="N405" t="str">
        <f>IF(MONTH(Table1[[#This Row],[Date]])&gt;6, YEAR(Table1[[#This Row],[Date]])&amp;"-"&amp;YEAR(Table1[[#This Row],[Date]])+1,YEAR(Table1[[#This Row],[Date]])-1&amp;"-"&amp;YEAR(Table1[[#This Row],[Date]]))</f>
        <v>2014-2015</v>
      </c>
      <c r="O405">
        <f>WEEKNUM(Table1[[#This Row],[Date]],2)</f>
        <v>25</v>
      </c>
      <c r="P405">
        <f>HOUR(Table1[[#This Row],[Start]])</f>
        <v>8</v>
      </c>
      <c r="Q4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05" t="str">
        <f>TEXT(Table1[[#This Row],[Date]],"ddd")</f>
        <v>Tue</v>
      </c>
    </row>
    <row r="406" spans="1:18" x14ac:dyDescent="0.55000000000000004">
      <c r="A406" s="2" t="s">
        <v>62</v>
      </c>
      <c r="B406" s="2" t="str">
        <f t="shared" si="36"/>
        <v>Client 5</v>
      </c>
      <c r="C406" s="12">
        <v>42171</v>
      </c>
      <c r="D406" s="2" t="s">
        <v>457</v>
      </c>
      <c r="E406" s="2" t="s">
        <v>472</v>
      </c>
      <c r="F406" s="28">
        <f>Table1[[#This Row],[End]]-Table1[[#This Row],[Start]]</f>
        <v>2.5694444444444409E-2</v>
      </c>
      <c r="G406" s="25" t="str">
        <f t="shared" ca="1" si="37"/>
        <v>Room B</v>
      </c>
      <c r="H406" s="2" t="str">
        <f t="shared" ca="1" si="38"/>
        <v>D</v>
      </c>
      <c r="I406" s="2" t="str">
        <f t="shared" ca="1" si="39"/>
        <v>Interaction</v>
      </c>
      <c r="J406" s="2" t="str">
        <f t="shared" ca="1" si="40"/>
        <v>Tone of voice</v>
      </c>
      <c r="K406" s="25" t="str">
        <f t="shared" ca="1" si="41"/>
        <v>Floor</v>
      </c>
      <c r="L406" t="str">
        <f>IF(OR(Table1[[#This Row],[Month2]]="Jul",Table1[[#This Row],[Month2]]="Aug",Table1[[#This Row],[Month2]]="Sep"),"Q1", IF(OR(Table1[[#This Row],[Month2]]="Oct",Table1[[#This Row],[Month2]]="Nov",Table1[[#This Row],[Month2]]="Dec"),"Q2",IF(OR(Table1[[#This Row],[Month2]]="Jan",Table1[[#This Row],[Month2]]="Feb",Table1[[#This Row],[Month2]]="Mar"),"Q3", "Q4")))</f>
        <v>Q4</v>
      </c>
      <c r="M406" t="str">
        <f>TEXT(Table1[[#This Row],[Date]],"mmm")</f>
        <v>Jun</v>
      </c>
      <c r="N406" t="str">
        <f>IF(MONTH(Table1[[#This Row],[Date]])&gt;6, YEAR(Table1[[#This Row],[Date]])&amp;"-"&amp;YEAR(Table1[[#This Row],[Date]])+1,YEAR(Table1[[#This Row],[Date]])-1&amp;"-"&amp;YEAR(Table1[[#This Row],[Date]]))</f>
        <v>2014-2015</v>
      </c>
      <c r="O406">
        <f>WEEKNUM(Table1[[#This Row],[Date]],2)</f>
        <v>25</v>
      </c>
      <c r="P406">
        <f>HOUR(Table1[[#This Row],[Start]])</f>
        <v>8</v>
      </c>
      <c r="Q4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06" t="str">
        <f>TEXT(Table1[[#This Row],[Date]],"ddd")</f>
        <v>Tue</v>
      </c>
    </row>
    <row r="407" spans="1:18" x14ac:dyDescent="0.55000000000000004">
      <c r="A407" s="2" t="s">
        <v>59</v>
      </c>
      <c r="B407" s="2" t="str">
        <f t="shared" si="36"/>
        <v>Client 6</v>
      </c>
      <c r="C407" s="12">
        <v>42172</v>
      </c>
      <c r="D407" s="2" t="s">
        <v>276</v>
      </c>
      <c r="E407" s="2" t="s">
        <v>882</v>
      </c>
      <c r="F407" s="28">
        <f>Table1[[#This Row],[End]]-Table1[[#This Row],[Start]]</f>
        <v>1.6666666666666607E-2</v>
      </c>
      <c r="G407" s="25" t="str">
        <f t="shared" ca="1" si="37"/>
        <v>Room B</v>
      </c>
      <c r="H407" s="2" t="str">
        <f t="shared" ca="1" si="38"/>
        <v>G</v>
      </c>
      <c r="I407" s="2" t="str">
        <f t="shared" ca="1" si="39"/>
        <v>Mistake</v>
      </c>
      <c r="J407" s="2" t="str">
        <f t="shared" ca="1" si="40"/>
        <v>Paperwork deficiency</v>
      </c>
      <c r="K407" s="25" t="str">
        <f t="shared" ca="1" si="41"/>
        <v>Finance</v>
      </c>
      <c r="L407" t="str">
        <f>IF(OR(Table1[[#This Row],[Month2]]="Jul",Table1[[#This Row],[Month2]]="Aug",Table1[[#This Row],[Month2]]="Sep"),"Q1", IF(OR(Table1[[#This Row],[Month2]]="Oct",Table1[[#This Row],[Month2]]="Nov",Table1[[#This Row],[Month2]]="Dec"),"Q2",IF(OR(Table1[[#This Row],[Month2]]="Jan",Table1[[#This Row],[Month2]]="Feb",Table1[[#This Row],[Month2]]="Mar"),"Q3", "Q4")))</f>
        <v>Q4</v>
      </c>
      <c r="M407" t="str">
        <f>TEXT(Table1[[#This Row],[Date]],"mmm")</f>
        <v>Jun</v>
      </c>
      <c r="N407" t="str">
        <f>IF(MONTH(Table1[[#This Row],[Date]])&gt;6, YEAR(Table1[[#This Row],[Date]])&amp;"-"&amp;YEAR(Table1[[#This Row],[Date]])+1,YEAR(Table1[[#This Row],[Date]])-1&amp;"-"&amp;YEAR(Table1[[#This Row],[Date]]))</f>
        <v>2014-2015</v>
      </c>
      <c r="O407">
        <f>WEEKNUM(Table1[[#This Row],[Date]],2)</f>
        <v>25</v>
      </c>
      <c r="P407">
        <f>HOUR(Table1[[#This Row],[Start]])</f>
        <v>18</v>
      </c>
      <c r="Q4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07" t="str">
        <f>TEXT(Table1[[#This Row],[Date]],"ddd")</f>
        <v>Wed</v>
      </c>
    </row>
    <row r="408" spans="1:18" x14ac:dyDescent="0.55000000000000004">
      <c r="A408" s="2" t="s">
        <v>62</v>
      </c>
      <c r="B408" s="2" t="str">
        <f t="shared" si="36"/>
        <v>Client 7</v>
      </c>
      <c r="C408" s="12">
        <v>42172</v>
      </c>
      <c r="D408" s="2" t="s">
        <v>488</v>
      </c>
      <c r="E408" s="2" t="s">
        <v>511</v>
      </c>
      <c r="F408" s="28">
        <f>Table1[[#This Row],[End]]-Table1[[#This Row],[Start]]</f>
        <v>3.125E-2</v>
      </c>
      <c r="G408" s="25" t="str">
        <f t="shared" ca="1" si="37"/>
        <v>Office</v>
      </c>
      <c r="H408" s="2" t="str">
        <f t="shared" ca="1" si="38"/>
        <v>F</v>
      </c>
      <c r="I408" s="2" t="str">
        <f t="shared" ca="1" si="39"/>
        <v>Accident</v>
      </c>
      <c r="J408" s="2" t="str">
        <f t="shared" ca="1" si="40"/>
        <v>Mechanical failure</v>
      </c>
      <c r="K408" s="25" t="str">
        <f t="shared" ca="1" si="41"/>
        <v>Floor</v>
      </c>
      <c r="L408" t="str">
        <f>IF(OR(Table1[[#This Row],[Month2]]="Jul",Table1[[#This Row],[Month2]]="Aug",Table1[[#This Row],[Month2]]="Sep"),"Q1", IF(OR(Table1[[#This Row],[Month2]]="Oct",Table1[[#This Row],[Month2]]="Nov",Table1[[#This Row],[Month2]]="Dec"),"Q2",IF(OR(Table1[[#This Row],[Month2]]="Jan",Table1[[#This Row],[Month2]]="Feb",Table1[[#This Row],[Month2]]="Mar"),"Q3", "Q4")))</f>
        <v>Q4</v>
      </c>
      <c r="M408" t="str">
        <f>TEXT(Table1[[#This Row],[Date]],"mmm")</f>
        <v>Jun</v>
      </c>
      <c r="N408" t="str">
        <f>IF(MONTH(Table1[[#This Row],[Date]])&gt;6, YEAR(Table1[[#This Row],[Date]])&amp;"-"&amp;YEAR(Table1[[#This Row],[Date]])+1,YEAR(Table1[[#This Row],[Date]])-1&amp;"-"&amp;YEAR(Table1[[#This Row],[Date]]))</f>
        <v>2014-2015</v>
      </c>
      <c r="O408">
        <f>WEEKNUM(Table1[[#This Row],[Date]],2)</f>
        <v>25</v>
      </c>
      <c r="P408">
        <f>HOUR(Table1[[#This Row],[Start]])</f>
        <v>13</v>
      </c>
      <c r="Q4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08" t="str">
        <f>TEXT(Table1[[#This Row],[Date]],"ddd")</f>
        <v>Wed</v>
      </c>
    </row>
    <row r="409" spans="1:18" x14ac:dyDescent="0.55000000000000004">
      <c r="A409" s="2" t="s">
        <v>63</v>
      </c>
      <c r="B409" s="2" t="str">
        <f t="shared" si="36"/>
        <v>Client 8</v>
      </c>
      <c r="C409" s="12">
        <v>42173</v>
      </c>
      <c r="D409" s="2" t="s">
        <v>489</v>
      </c>
      <c r="E409" s="2" t="s">
        <v>447</v>
      </c>
      <c r="F409" s="28">
        <f>Table1[[#This Row],[End]]-Table1[[#This Row],[Start]]</f>
        <v>2.9861111111111061E-2</v>
      </c>
      <c r="G409" s="25" t="str">
        <f t="shared" ca="1" si="37"/>
        <v>Lab</v>
      </c>
      <c r="H409" s="2" t="str">
        <f t="shared" ca="1" si="38"/>
        <v>C</v>
      </c>
      <c r="I409" s="2" t="str">
        <f t="shared" ca="1" si="39"/>
        <v>Interaction</v>
      </c>
      <c r="J409" s="2" t="str">
        <f t="shared" ca="1" si="40"/>
        <v>Misconduct</v>
      </c>
      <c r="K409" s="25" t="str">
        <f t="shared" ca="1" si="41"/>
        <v>Admin</v>
      </c>
      <c r="L409" t="str">
        <f>IF(OR(Table1[[#This Row],[Month2]]="Jul",Table1[[#This Row],[Month2]]="Aug",Table1[[#This Row],[Month2]]="Sep"),"Q1", IF(OR(Table1[[#This Row],[Month2]]="Oct",Table1[[#This Row],[Month2]]="Nov",Table1[[#This Row],[Month2]]="Dec"),"Q2",IF(OR(Table1[[#This Row],[Month2]]="Jan",Table1[[#This Row],[Month2]]="Feb",Table1[[#This Row],[Month2]]="Mar"),"Q3", "Q4")))</f>
        <v>Q4</v>
      </c>
      <c r="M409" t="str">
        <f>TEXT(Table1[[#This Row],[Date]],"mmm")</f>
        <v>Jun</v>
      </c>
      <c r="N409" t="str">
        <f>IF(MONTH(Table1[[#This Row],[Date]])&gt;6, YEAR(Table1[[#This Row],[Date]])&amp;"-"&amp;YEAR(Table1[[#This Row],[Date]])+1,YEAR(Table1[[#This Row],[Date]])-1&amp;"-"&amp;YEAR(Table1[[#This Row],[Date]]))</f>
        <v>2014-2015</v>
      </c>
      <c r="O409">
        <f>WEEKNUM(Table1[[#This Row],[Date]],2)</f>
        <v>25</v>
      </c>
      <c r="P409">
        <f>HOUR(Table1[[#This Row],[Start]])</f>
        <v>11</v>
      </c>
      <c r="Q4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09" t="str">
        <f>TEXT(Table1[[#This Row],[Date]],"ddd")</f>
        <v>Thu</v>
      </c>
    </row>
    <row r="410" spans="1:18" x14ac:dyDescent="0.55000000000000004">
      <c r="A410" s="2" t="s">
        <v>62</v>
      </c>
      <c r="B410" s="2" t="str">
        <f t="shared" si="36"/>
        <v>Client 9</v>
      </c>
      <c r="C410" s="12">
        <v>42174</v>
      </c>
      <c r="D410" s="2" t="s">
        <v>490</v>
      </c>
      <c r="E410" s="2" t="s">
        <v>681</v>
      </c>
      <c r="F410" s="28">
        <f>Table1[[#This Row],[End]]-Table1[[#This Row],[Start]]</f>
        <v>2.9166666666666674E-2</v>
      </c>
      <c r="G410" s="25" t="str">
        <f t="shared" ca="1" si="37"/>
        <v>Room B</v>
      </c>
      <c r="H410" s="2" t="str">
        <f t="shared" ca="1" si="38"/>
        <v>D</v>
      </c>
      <c r="I410" s="2" t="str">
        <f t="shared" ca="1" si="39"/>
        <v>Mistake</v>
      </c>
      <c r="J410" s="2" t="str">
        <f t="shared" ca="1" si="40"/>
        <v>Misconduct</v>
      </c>
      <c r="K410" s="25" t="str">
        <f t="shared" ca="1" si="41"/>
        <v>Floor</v>
      </c>
      <c r="L410" t="str">
        <f>IF(OR(Table1[[#This Row],[Month2]]="Jul",Table1[[#This Row],[Month2]]="Aug",Table1[[#This Row],[Month2]]="Sep"),"Q1", IF(OR(Table1[[#This Row],[Month2]]="Oct",Table1[[#This Row],[Month2]]="Nov",Table1[[#This Row],[Month2]]="Dec"),"Q2",IF(OR(Table1[[#This Row],[Month2]]="Jan",Table1[[#This Row],[Month2]]="Feb",Table1[[#This Row],[Month2]]="Mar"),"Q3", "Q4")))</f>
        <v>Q4</v>
      </c>
      <c r="M410" t="str">
        <f>TEXT(Table1[[#This Row],[Date]],"mmm")</f>
        <v>Jun</v>
      </c>
      <c r="N410" t="str">
        <f>IF(MONTH(Table1[[#This Row],[Date]])&gt;6, YEAR(Table1[[#This Row],[Date]])&amp;"-"&amp;YEAR(Table1[[#This Row],[Date]])+1,YEAR(Table1[[#This Row],[Date]])-1&amp;"-"&amp;YEAR(Table1[[#This Row],[Date]]))</f>
        <v>2014-2015</v>
      </c>
      <c r="O410">
        <f>WEEKNUM(Table1[[#This Row],[Date]],2)</f>
        <v>25</v>
      </c>
      <c r="P410">
        <f>HOUR(Table1[[#This Row],[Start]])</f>
        <v>20</v>
      </c>
      <c r="Q4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410" t="str">
        <f>TEXT(Table1[[#This Row],[Date]],"ddd")</f>
        <v>Fri</v>
      </c>
    </row>
    <row r="411" spans="1:18" x14ac:dyDescent="0.55000000000000004">
      <c r="A411" s="2" t="s">
        <v>62</v>
      </c>
      <c r="B411" s="2" t="str">
        <f t="shared" si="36"/>
        <v>Client 10</v>
      </c>
      <c r="C411" s="12">
        <v>42176</v>
      </c>
      <c r="D411" s="2" t="s">
        <v>491</v>
      </c>
      <c r="E411" s="2" t="s">
        <v>838</v>
      </c>
      <c r="F411" s="28">
        <f>Table1[[#This Row],[End]]-Table1[[#This Row],[Start]]</f>
        <v>1.8750000000000044E-2</v>
      </c>
      <c r="G411" s="25" t="str">
        <f t="shared" ca="1" si="37"/>
        <v>Office</v>
      </c>
      <c r="H411" s="2" t="str">
        <f t="shared" ca="1" si="38"/>
        <v>D</v>
      </c>
      <c r="I411" s="2" t="str">
        <f t="shared" ca="1" si="39"/>
        <v>Accident</v>
      </c>
      <c r="J411" s="2" t="str">
        <f t="shared" ca="1" si="40"/>
        <v>Entry error</v>
      </c>
      <c r="K411" s="25" t="str">
        <f t="shared" ca="1" si="41"/>
        <v>Shipping</v>
      </c>
      <c r="L411" t="str">
        <f>IF(OR(Table1[[#This Row],[Month2]]="Jul",Table1[[#This Row],[Month2]]="Aug",Table1[[#This Row],[Month2]]="Sep"),"Q1", IF(OR(Table1[[#This Row],[Month2]]="Oct",Table1[[#This Row],[Month2]]="Nov",Table1[[#This Row],[Month2]]="Dec"),"Q2",IF(OR(Table1[[#This Row],[Month2]]="Jan",Table1[[#This Row],[Month2]]="Feb",Table1[[#This Row],[Month2]]="Mar"),"Q3", "Q4")))</f>
        <v>Q4</v>
      </c>
      <c r="M411" t="str">
        <f>TEXT(Table1[[#This Row],[Date]],"mmm")</f>
        <v>Jun</v>
      </c>
      <c r="N411" t="str">
        <f>IF(MONTH(Table1[[#This Row],[Date]])&gt;6, YEAR(Table1[[#This Row],[Date]])&amp;"-"&amp;YEAR(Table1[[#This Row],[Date]])+1,YEAR(Table1[[#This Row],[Date]])-1&amp;"-"&amp;YEAR(Table1[[#This Row],[Date]]))</f>
        <v>2014-2015</v>
      </c>
      <c r="O411">
        <f>WEEKNUM(Table1[[#This Row],[Date]],2)</f>
        <v>25</v>
      </c>
      <c r="P411">
        <f>HOUR(Table1[[#This Row],[Start]])</f>
        <v>6</v>
      </c>
      <c r="Q4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411" t="str">
        <f>TEXT(Table1[[#This Row],[Date]],"ddd")</f>
        <v>Sun</v>
      </c>
    </row>
    <row r="412" spans="1:18" x14ac:dyDescent="0.55000000000000004">
      <c r="A412" s="2" t="s">
        <v>59</v>
      </c>
      <c r="B412" s="2" t="str">
        <f t="shared" si="36"/>
        <v>Client 1</v>
      </c>
      <c r="C412" s="12">
        <v>42177</v>
      </c>
      <c r="D412" s="2" t="s">
        <v>299</v>
      </c>
      <c r="E412" s="2" t="s">
        <v>312</v>
      </c>
      <c r="F412" s="28">
        <f>Table1[[#This Row],[End]]-Table1[[#This Row],[Start]]</f>
        <v>2.2916666666666641E-2</v>
      </c>
      <c r="G412" s="25" t="str">
        <f t="shared" ca="1" si="37"/>
        <v>Office</v>
      </c>
      <c r="H412" s="2" t="str">
        <f t="shared" ca="1" si="38"/>
        <v>E</v>
      </c>
      <c r="I412" s="2" t="str">
        <f t="shared" ca="1" si="39"/>
        <v>Grievance</v>
      </c>
      <c r="J412" s="2" t="str">
        <f t="shared" ca="1" si="40"/>
        <v>Paperwork deficiency</v>
      </c>
      <c r="K412" s="25" t="str">
        <f t="shared" ca="1" si="41"/>
        <v>Floor</v>
      </c>
      <c r="L412" t="str">
        <f>IF(OR(Table1[[#This Row],[Month2]]="Jul",Table1[[#This Row],[Month2]]="Aug",Table1[[#This Row],[Month2]]="Sep"),"Q1", IF(OR(Table1[[#This Row],[Month2]]="Oct",Table1[[#This Row],[Month2]]="Nov",Table1[[#This Row],[Month2]]="Dec"),"Q2",IF(OR(Table1[[#This Row],[Month2]]="Jan",Table1[[#This Row],[Month2]]="Feb",Table1[[#This Row],[Month2]]="Mar"),"Q3", "Q4")))</f>
        <v>Q4</v>
      </c>
      <c r="M412" t="str">
        <f>TEXT(Table1[[#This Row],[Date]],"mmm")</f>
        <v>Jun</v>
      </c>
      <c r="N412" t="str">
        <f>IF(MONTH(Table1[[#This Row],[Date]])&gt;6, YEAR(Table1[[#This Row],[Date]])&amp;"-"&amp;YEAR(Table1[[#This Row],[Date]])+1,YEAR(Table1[[#This Row],[Date]])-1&amp;"-"&amp;YEAR(Table1[[#This Row],[Date]]))</f>
        <v>2014-2015</v>
      </c>
      <c r="O412">
        <f>WEEKNUM(Table1[[#This Row],[Date]],2)</f>
        <v>26</v>
      </c>
      <c r="P412">
        <f>HOUR(Table1[[#This Row],[Start]])</f>
        <v>7</v>
      </c>
      <c r="Q4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412" t="str">
        <f>TEXT(Table1[[#This Row],[Date]],"ddd")</f>
        <v>Mon</v>
      </c>
    </row>
    <row r="413" spans="1:18" x14ac:dyDescent="0.55000000000000004">
      <c r="A413" s="2" t="s">
        <v>63</v>
      </c>
      <c r="B413" s="2" t="str">
        <f t="shared" si="36"/>
        <v>Client 2</v>
      </c>
      <c r="C413" s="12">
        <v>42178</v>
      </c>
      <c r="D413" s="2" t="s">
        <v>373</v>
      </c>
      <c r="E413" s="2" t="s">
        <v>215</v>
      </c>
      <c r="F413" s="28">
        <f>Table1[[#This Row],[End]]-Table1[[#This Row],[Start]]</f>
        <v>2.8472222222222232E-2</v>
      </c>
      <c r="G413" s="25" t="str">
        <f t="shared" ca="1" si="37"/>
        <v>Room B</v>
      </c>
      <c r="H413" s="2" t="str">
        <f t="shared" ca="1" si="38"/>
        <v>B</v>
      </c>
      <c r="I413" s="2" t="str">
        <f t="shared" ca="1" si="39"/>
        <v>Interaction</v>
      </c>
      <c r="J413" s="2" t="str">
        <f t="shared" ca="1" si="40"/>
        <v>Mechanical failure</v>
      </c>
      <c r="K413" s="25" t="str">
        <f t="shared" ca="1" si="41"/>
        <v>Floor</v>
      </c>
      <c r="L413" t="str">
        <f>IF(OR(Table1[[#This Row],[Month2]]="Jul",Table1[[#This Row],[Month2]]="Aug",Table1[[#This Row],[Month2]]="Sep"),"Q1", IF(OR(Table1[[#This Row],[Month2]]="Oct",Table1[[#This Row],[Month2]]="Nov",Table1[[#This Row],[Month2]]="Dec"),"Q2",IF(OR(Table1[[#This Row],[Month2]]="Jan",Table1[[#This Row],[Month2]]="Feb",Table1[[#This Row],[Month2]]="Mar"),"Q3", "Q4")))</f>
        <v>Q4</v>
      </c>
      <c r="M413" t="str">
        <f>TEXT(Table1[[#This Row],[Date]],"mmm")</f>
        <v>Jun</v>
      </c>
      <c r="N413" t="str">
        <f>IF(MONTH(Table1[[#This Row],[Date]])&gt;6, YEAR(Table1[[#This Row],[Date]])&amp;"-"&amp;YEAR(Table1[[#This Row],[Date]])+1,YEAR(Table1[[#This Row],[Date]])-1&amp;"-"&amp;YEAR(Table1[[#This Row],[Date]]))</f>
        <v>2014-2015</v>
      </c>
      <c r="O413">
        <f>WEEKNUM(Table1[[#This Row],[Date]],2)</f>
        <v>26</v>
      </c>
      <c r="P413">
        <f>HOUR(Table1[[#This Row],[Start]])</f>
        <v>16</v>
      </c>
      <c r="Q4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13" t="str">
        <f>TEXT(Table1[[#This Row],[Date]],"ddd")</f>
        <v>Tue</v>
      </c>
    </row>
    <row r="414" spans="1:18" x14ac:dyDescent="0.55000000000000004">
      <c r="A414" s="2" t="s">
        <v>63</v>
      </c>
      <c r="B414" s="2" t="str">
        <f t="shared" si="36"/>
        <v>Client 3</v>
      </c>
      <c r="C414" s="12">
        <v>42178</v>
      </c>
      <c r="D414" s="2" t="s">
        <v>492</v>
      </c>
      <c r="E414" s="2" t="s">
        <v>187</v>
      </c>
      <c r="F414" s="28">
        <f>Table1[[#This Row],[End]]-Table1[[#This Row],[Start]]</f>
        <v>1.5972222222222165E-2</v>
      </c>
      <c r="G414" s="25" t="str">
        <f t="shared" ca="1" si="37"/>
        <v>Office</v>
      </c>
      <c r="H414" s="2" t="str">
        <f t="shared" ca="1" si="38"/>
        <v>B</v>
      </c>
      <c r="I414" s="2" t="str">
        <f t="shared" ca="1" si="39"/>
        <v>Interaction</v>
      </c>
      <c r="J414" s="2" t="str">
        <f t="shared" ca="1" si="40"/>
        <v>Wrong placement</v>
      </c>
      <c r="K414" s="25" t="str">
        <f t="shared" ca="1" si="41"/>
        <v>Widgets</v>
      </c>
      <c r="L414" t="str">
        <f>IF(OR(Table1[[#This Row],[Month2]]="Jul",Table1[[#This Row],[Month2]]="Aug",Table1[[#This Row],[Month2]]="Sep"),"Q1", IF(OR(Table1[[#This Row],[Month2]]="Oct",Table1[[#This Row],[Month2]]="Nov",Table1[[#This Row],[Month2]]="Dec"),"Q2",IF(OR(Table1[[#This Row],[Month2]]="Jan",Table1[[#This Row],[Month2]]="Feb",Table1[[#This Row],[Month2]]="Mar"),"Q3", "Q4")))</f>
        <v>Q4</v>
      </c>
      <c r="M414" t="str">
        <f>TEXT(Table1[[#This Row],[Date]],"mmm")</f>
        <v>Jun</v>
      </c>
      <c r="N414" t="str">
        <f>IF(MONTH(Table1[[#This Row],[Date]])&gt;6, YEAR(Table1[[#This Row],[Date]])&amp;"-"&amp;YEAR(Table1[[#This Row],[Date]])+1,YEAR(Table1[[#This Row],[Date]])-1&amp;"-"&amp;YEAR(Table1[[#This Row],[Date]]))</f>
        <v>2014-2015</v>
      </c>
      <c r="O414">
        <f>WEEKNUM(Table1[[#This Row],[Date]],2)</f>
        <v>26</v>
      </c>
      <c r="P414">
        <f>HOUR(Table1[[#This Row],[Start]])</f>
        <v>18</v>
      </c>
      <c r="Q4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14" t="str">
        <f>TEXT(Table1[[#This Row],[Date]],"ddd")</f>
        <v>Tue</v>
      </c>
    </row>
    <row r="415" spans="1:18" x14ac:dyDescent="0.55000000000000004">
      <c r="A415" s="2" t="s">
        <v>59</v>
      </c>
      <c r="B415" s="2" t="str">
        <f t="shared" si="36"/>
        <v>Client 4</v>
      </c>
      <c r="C415" s="12">
        <v>42179</v>
      </c>
      <c r="D415" s="2" t="s">
        <v>493</v>
      </c>
      <c r="E415" s="2" t="s">
        <v>475</v>
      </c>
      <c r="F415" s="28">
        <f>Table1[[#This Row],[End]]-Table1[[#This Row],[Start]]</f>
        <v>9.0277777777778012E-3</v>
      </c>
      <c r="G415" s="25" t="str">
        <f t="shared" ca="1" si="37"/>
        <v>Room B</v>
      </c>
      <c r="H415" s="2" t="str">
        <f t="shared" ca="1" si="38"/>
        <v>E</v>
      </c>
      <c r="I415" s="2" t="str">
        <f t="shared" ca="1" si="39"/>
        <v>Interaction</v>
      </c>
      <c r="J415" s="2" t="str">
        <f t="shared" ca="1" si="40"/>
        <v>Misconduct</v>
      </c>
      <c r="K415" s="25" t="str">
        <f t="shared" ca="1" si="41"/>
        <v>Shipping</v>
      </c>
      <c r="L415" t="str">
        <f>IF(OR(Table1[[#This Row],[Month2]]="Jul",Table1[[#This Row],[Month2]]="Aug",Table1[[#This Row],[Month2]]="Sep"),"Q1", IF(OR(Table1[[#This Row],[Month2]]="Oct",Table1[[#This Row],[Month2]]="Nov",Table1[[#This Row],[Month2]]="Dec"),"Q2",IF(OR(Table1[[#This Row],[Month2]]="Jan",Table1[[#This Row],[Month2]]="Feb",Table1[[#This Row],[Month2]]="Mar"),"Q3", "Q4")))</f>
        <v>Q4</v>
      </c>
      <c r="M415" t="str">
        <f>TEXT(Table1[[#This Row],[Date]],"mmm")</f>
        <v>Jun</v>
      </c>
      <c r="N415" t="str">
        <f>IF(MONTH(Table1[[#This Row],[Date]])&gt;6, YEAR(Table1[[#This Row],[Date]])&amp;"-"&amp;YEAR(Table1[[#This Row],[Date]])+1,YEAR(Table1[[#This Row],[Date]])-1&amp;"-"&amp;YEAR(Table1[[#This Row],[Date]]))</f>
        <v>2014-2015</v>
      </c>
      <c r="O415">
        <f>WEEKNUM(Table1[[#This Row],[Date]],2)</f>
        <v>26</v>
      </c>
      <c r="P415">
        <f>HOUR(Table1[[#This Row],[Start]])</f>
        <v>10</v>
      </c>
      <c r="Q4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15" t="str">
        <f>TEXT(Table1[[#This Row],[Date]],"ddd")</f>
        <v>Wed</v>
      </c>
    </row>
    <row r="416" spans="1:18" x14ac:dyDescent="0.55000000000000004">
      <c r="A416" s="2" t="s">
        <v>64</v>
      </c>
      <c r="B416" s="2" t="str">
        <f t="shared" si="36"/>
        <v>Client 5</v>
      </c>
      <c r="C416" s="12">
        <v>42180</v>
      </c>
      <c r="D416" s="2" t="s">
        <v>494</v>
      </c>
      <c r="E416" s="2" t="s">
        <v>595</v>
      </c>
      <c r="F416" s="28">
        <f>Table1[[#This Row],[End]]-Table1[[#This Row],[Start]]</f>
        <v>6.9444444444443088E-3</v>
      </c>
      <c r="G416" s="25" t="str">
        <f t="shared" ca="1" si="37"/>
        <v>Room B</v>
      </c>
      <c r="H416" s="2" t="str">
        <f t="shared" ca="1" si="38"/>
        <v>D</v>
      </c>
      <c r="I416" s="2" t="str">
        <f t="shared" ca="1" si="39"/>
        <v>Accident</v>
      </c>
      <c r="J416" s="2" t="str">
        <f t="shared" ca="1" si="40"/>
        <v>Misconduct</v>
      </c>
      <c r="K416" s="25" t="str">
        <f t="shared" ca="1" si="41"/>
        <v>Widgets</v>
      </c>
      <c r="L416" t="str">
        <f>IF(OR(Table1[[#This Row],[Month2]]="Jul",Table1[[#This Row],[Month2]]="Aug",Table1[[#This Row],[Month2]]="Sep"),"Q1", IF(OR(Table1[[#This Row],[Month2]]="Oct",Table1[[#This Row],[Month2]]="Nov",Table1[[#This Row],[Month2]]="Dec"),"Q2",IF(OR(Table1[[#This Row],[Month2]]="Jan",Table1[[#This Row],[Month2]]="Feb",Table1[[#This Row],[Month2]]="Mar"),"Q3", "Q4")))</f>
        <v>Q4</v>
      </c>
      <c r="M416" t="str">
        <f>TEXT(Table1[[#This Row],[Date]],"mmm")</f>
        <v>Jun</v>
      </c>
      <c r="N416" t="str">
        <f>IF(MONTH(Table1[[#This Row],[Date]])&gt;6, YEAR(Table1[[#This Row],[Date]])&amp;"-"&amp;YEAR(Table1[[#This Row],[Date]])+1,YEAR(Table1[[#This Row],[Date]])-1&amp;"-"&amp;YEAR(Table1[[#This Row],[Date]]))</f>
        <v>2014-2015</v>
      </c>
      <c r="O416">
        <f>WEEKNUM(Table1[[#This Row],[Date]],2)</f>
        <v>26</v>
      </c>
      <c r="P416">
        <f>HOUR(Table1[[#This Row],[Start]])</f>
        <v>17</v>
      </c>
      <c r="Q4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16" t="str">
        <f>TEXT(Table1[[#This Row],[Date]],"ddd")</f>
        <v>Thu</v>
      </c>
    </row>
    <row r="417" spans="1:18" x14ac:dyDescent="0.55000000000000004">
      <c r="A417" s="2" t="s">
        <v>62</v>
      </c>
      <c r="B417" s="2" t="str">
        <f t="shared" si="36"/>
        <v>Client 6</v>
      </c>
      <c r="C417" s="12">
        <v>42182</v>
      </c>
      <c r="D417" s="2" t="s">
        <v>495</v>
      </c>
      <c r="E417" s="2" t="s">
        <v>929</v>
      </c>
      <c r="F417" s="28">
        <f>Table1[[#This Row],[End]]-Table1[[#This Row],[Start]]</f>
        <v>2.9166666666666674E-2</v>
      </c>
      <c r="G417" s="25" t="str">
        <f t="shared" ca="1" si="37"/>
        <v>Lab</v>
      </c>
      <c r="H417" s="2" t="str">
        <f t="shared" ca="1" si="38"/>
        <v>D</v>
      </c>
      <c r="I417" s="2" t="str">
        <f t="shared" ca="1" si="39"/>
        <v>Accident</v>
      </c>
      <c r="J417" s="2" t="str">
        <f t="shared" ca="1" si="40"/>
        <v>Entry error</v>
      </c>
      <c r="K417" s="25" t="str">
        <f t="shared" ca="1" si="41"/>
        <v>Shipping</v>
      </c>
      <c r="L417" t="str">
        <f>IF(OR(Table1[[#This Row],[Month2]]="Jul",Table1[[#This Row],[Month2]]="Aug",Table1[[#This Row],[Month2]]="Sep"),"Q1", IF(OR(Table1[[#This Row],[Month2]]="Oct",Table1[[#This Row],[Month2]]="Nov",Table1[[#This Row],[Month2]]="Dec"),"Q2",IF(OR(Table1[[#This Row],[Month2]]="Jan",Table1[[#This Row],[Month2]]="Feb",Table1[[#This Row],[Month2]]="Mar"),"Q3", "Q4")))</f>
        <v>Q4</v>
      </c>
      <c r="M417" t="str">
        <f>TEXT(Table1[[#This Row],[Date]],"mmm")</f>
        <v>Jun</v>
      </c>
      <c r="N417" t="str">
        <f>IF(MONTH(Table1[[#This Row],[Date]])&gt;6, YEAR(Table1[[#This Row],[Date]])&amp;"-"&amp;YEAR(Table1[[#This Row],[Date]])+1,YEAR(Table1[[#This Row],[Date]])-1&amp;"-"&amp;YEAR(Table1[[#This Row],[Date]]))</f>
        <v>2014-2015</v>
      </c>
      <c r="O417">
        <f>WEEKNUM(Table1[[#This Row],[Date]],2)</f>
        <v>26</v>
      </c>
      <c r="P417">
        <f>HOUR(Table1[[#This Row],[Start]])</f>
        <v>15</v>
      </c>
      <c r="Q4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17" t="str">
        <f>TEXT(Table1[[#This Row],[Date]],"ddd")</f>
        <v>Sat</v>
      </c>
    </row>
    <row r="418" spans="1:18" x14ac:dyDescent="0.55000000000000004">
      <c r="A418" s="2" t="s">
        <v>62</v>
      </c>
      <c r="B418" s="2" t="str">
        <f t="shared" si="36"/>
        <v>Client 7</v>
      </c>
      <c r="C418" s="12">
        <v>42183</v>
      </c>
      <c r="D418" s="2" t="s">
        <v>376</v>
      </c>
      <c r="E418" s="2" t="s">
        <v>238</v>
      </c>
      <c r="F418" s="28">
        <f>Table1[[#This Row],[End]]-Table1[[#This Row],[Start]]</f>
        <v>1.1111111111111294E-2</v>
      </c>
      <c r="G418" s="25" t="str">
        <f t="shared" ca="1" si="37"/>
        <v>Office</v>
      </c>
      <c r="H418" s="2" t="str">
        <f t="shared" ca="1" si="38"/>
        <v>B</v>
      </c>
      <c r="I418" s="2" t="str">
        <f t="shared" ca="1" si="39"/>
        <v>Interaction</v>
      </c>
      <c r="J418" s="2" t="str">
        <f t="shared" ca="1" si="40"/>
        <v>Paperwork deficiency</v>
      </c>
      <c r="K418" s="25" t="str">
        <f t="shared" ca="1" si="41"/>
        <v>Shipping</v>
      </c>
      <c r="L418" t="str">
        <f>IF(OR(Table1[[#This Row],[Month2]]="Jul",Table1[[#This Row],[Month2]]="Aug",Table1[[#This Row],[Month2]]="Sep"),"Q1", IF(OR(Table1[[#This Row],[Month2]]="Oct",Table1[[#This Row],[Month2]]="Nov",Table1[[#This Row],[Month2]]="Dec"),"Q2",IF(OR(Table1[[#This Row],[Month2]]="Jan",Table1[[#This Row],[Month2]]="Feb",Table1[[#This Row],[Month2]]="Mar"),"Q3", "Q4")))</f>
        <v>Q4</v>
      </c>
      <c r="M418" t="str">
        <f>TEXT(Table1[[#This Row],[Date]],"mmm")</f>
        <v>Jun</v>
      </c>
      <c r="N418" t="str">
        <f>IF(MONTH(Table1[[#This Row],[Date]])&gt;6, YEAR(Table1[[#This Row],[Date]])&amp;"-"&amp;YEAR(Table1[[#This Row],[Date]])+1,YEAR(Table1[[#This Row],[Date]])-1&amp;"-"&amp;YEAR(Table1[[#This Row],[Date]]))</f>
        <v>2014-2015</v>
      </c>
      <c r="O418">
        <f>WEEKNUM(Table1[[#This Row],[Date]],2)</f>
        <v>26</v>
      </c>
      <c r="P418">
        <f>HOUR(Table1[[#This Row],[Start]])</f>
        <v>16</v>
      </c>
      <c r="Q4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18" t="str">
        <f>TEXT(Table1[[#This Row],[Date]],"ddd")</f>
        <v>Sun</v>
      </c>
    </row>
    <row r="419" spans="1:18" x14ac:dyDescent="0.55000000000000004">
      <c r="A419" s="2" t="s">
        <v>62</v>
      </c>
      <c r="B419" s="2" t="str">
        <f t="shared" si="36"/>
        <v>Client 8</v>
      </c>
      <c r="C419" s="12">
        <v>42184</v>
      </c>
      <c r="D419" s="2" t="s">
        <v>435</v>
      </c>
      <c r="E419" s="2" t="s">
        <v>397</v>
      </c>
      <c r="F419" s="28">
        <f>Table1[[#This Row],[End]]-Table1[[#This Row],[Start]]</f>
        <v>7.6388888888889173E-3</v>
      </c>
      <c r="G419" s="25" t="str">
        <f t="shared" ca="1" si="37"/>
        <v>Warehouse</v>
      </c>
      <c r="H419" s="2" t="str">
        <f t="shared" ca="1" si="38"/>
        <v>F</v>
      </c>
      <c r="I419" s="2" t="str">
        <f t="shared" ca="1" si="39"/>
        <v>Interaction</v>
      </c>
      <c r="J419" s="2" t="str">
        <f t="shared" ca="1" si="40"/>
        <v>Paperwork deficiency</v>
      </c>
      <c r="K419" s="25" t="str">
        <f t="shared" ca="1" si="41"/>
        <v>IT</v>
      </c>
      <c r="L419" t="str">
        <f>IF(OR(Table1[[#This Row],[Month2]]="Jul",Table1[[#This Row],[Month2]]="Aug",Table1[[#This Row],[Month2]]="Sep"),"Q1", IF(OR(Table1[[#This Row],[Month2]]="Oct",Table1[[#This Row],[Month2]]="Nov",Table1[[#This Row],[Month2]]="Dec"),"Q2",IF(OR(Table1[[#This Row],[Month2]]="Jan",Table1[[#This Row],[Month2]]="Feb",Table1[[#This Row],[Month2]]="Mar"),"Q3", "Q4")))</f>
        <v>Q4</v>
      </c>
      <c r="M419" t="str">
        <f>TEXT(Table1[[#This Row],[Date]],"mmm")</f>
        <v>Jun</v>
      </c>
      <c r="N419" t="str">
        <f>IF(MONTH(Table1[[#This Row],[Date]])&gt;6, YEAR(Table1[[#This Row],[Date]])&amp;"-"&amp;YEAR(Table1[[#This Row],[Date]])+1,YEAR(Table1[[#This Row],[Date]])-1&amp;"-"&amp;YEAR(Table1[[#This Row],[Date]]))</f>
        <v>2014-2015</v>
      </c>
      <c r="O419">
        <f>WEEKNUM(Table1[[#This Row],[Date]],2)</f>
        <v>27</v>
      </c>
      <c r="P419">
        <f>HOUR(Table1[[#This Row],[Start]])</f>
        <v>8</v>
      </c>
      <c r="Q4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19" t="str">
        <f>TEXT(Table1[[#This Row],[Date]],"ddd")</f>
        <v>Mon</v>
      </c>
    </row>
    <row r="420" spans="1:18" x14ac:dyDescent="0.55000000000000004">
      <c r="A420" s="2" t="s">
        <v>52</v>
      </c>
      <c r="B420" s="2" t="str">
        <f t="shared" si="36"/>
        <v>Client 9</v>
      </c>
      <c r="C420" s="12">
        <v>42184</v>
      </c>
      <c r="D420" s="2" t="s">
        <v>496</v>
      </c>
      <c r="E420" s="2" t="s">
        <v>507</v>
      </c>
      <c r="F420" s="28">
        <f>Table1[[#This Row],[End]]-Table1[[#This Row],[Start]]</f>
        <v>1.2500000000000067E-2</v>
      </c>
      <c r="G420" s="25" t="str">
        <f t="shared" ca="1" si="37"/>
        <v>Room B</v>
      </c>
      <c r="H420" s="2" t="str">
        <f t="shared" ca="1" si="38"/>
        <v>E</v>
      </c>
      <c r="I420" s="2" t="str">
        <f t="shared" ca="1" si="39"/>
        <v>Accident</v>
      </c>
      <c r="J420" s="2" t="str">
        <f t="shared" ca="1" si="40"/>
        <v>Wrong placement</v>
      </c>
      <c r="K420" s="25" t="str">
        <f t="shared" ca="1" si="41"/>
        <v>Finance</v>
      </c>
      <c r="L420" t="str">
        <f>IF(OR(Table1[[#This Row],[Month2]]="Jul",Table1[[#This Row],[Month2]]="Aug",Table1[[#This Row],[Month2]]="Sep"),"Q1", IF(OR(Table1[[#This Row],[Month2]]="Oct",Table1[[#This Row],[Month2]]="Nov",Table1[[#This Row],[Month2]]="Dec"),"Q2",IF(OR(Table1[[#This Row],[Month2]]="Jan",Table1[[#This Row],[Month2]]="Feb",Table1[[#This Row],[Month2]]="Mar"),"Q3", "Q4")))</f>
        <v>Q4</v>
      </c>
      <c r="M420" t="str">
        <f>TEXT(Table1[[#This Row],[Date]],"mmm")</f>
        <v>Jun</v>
      </c>
      <c r="N420" t="str">
        <f>IF(MONTH(Table1[[#This Row],[Date]])&gt;6, YEAR(Table1[[#This Row],[Date]])&amp;"-"&amp;YEAR(Table1[[#This Row],[Date]])+1,YEAR(Table1[[#This Row],[Date]])-1&amp;"-"&amp;YEAR(Table1[[#This Row],[Date]]))</f>
        <v>2014-2015</v>
      </c>
      <c r="O420">
        <f>WEEKNUM(Table1[[#This Row],[Date]],2)</f>
        <v>27</v>
      </c>
      <c r="P420">
        <f>HOUR(Table1[[#This Row],[Start]])</f>
        <v>11</v>
      </c>
      <c r="Q4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20" t="str">
        <f>TEXT(Table1[[#This Row],[Date]],"ddd")</f>
        <v>Mon</v>
      </c>
    </row>
    <row r="421" spans="1:18" x14ac:dyDescent="0.55000000000000004">
      <c r="A421" s="2" t="s">
        <v>63</v>
      </c>
      <c r="B421" s="2" t="str">
        <f t="shared" si="36"/>
        <v>Client 10</v>
      </c>
      <c r="C421" s="12">
        <v>42185</v>
      </c>
      <c r="D421" s="2" t="s">
        <v>497</v>
      </c>
      <c r="E421" s="2" t="s">
        <v>885</v>
      </c>
      <c r="F421" s="28">
        <f>Table1[[#This Row],[End]]-Table1[[#This Row],[Start]]</f>
        <v>3.3333333333333326E-2</v>
      </c>
      <c r="G421" s="25" t="str">
        <f t="shared" ca="1" si="37"/>
        <v>Room B</v>
      </c>
      <c r="H421" s="2" t="str">
        <f t="shared" ca="1" si="38"/>
        <v>F</v>
      </c>
      <c r="I421" s="2" t="str">
        <f t="shared" ca="1" si="39"/>
        <v>Interaction</v>
      </c>
      <c r="J421" s="2" t="str">
        <f t="shared" ca="1" si="40"/>
        <v>Tone of voice</v>
      </c>
      <c r="K421" s="25" t="str">
        <f t="shared" ca="1" si="41"/>
        <v>Finance</v>
      </c>
      <c r="L421" t="str">
        <f>IF(OR(Table1[[#This Row],[Month2]]="Jul",Table1[[#This Row],[Month2]]="Aug",Table1[[#This Row],[Month2]]="Sep"),"Q1", IF(OR(Table1[[#This Row],[Month2]]="Oct",Table1[[#This Row],[Month2]]="Nov",Table1[[#This Row],[Month2]]="Dec"),"Q2",IF(OR(Table1[[#This Row],[Month2]]="Jan",Table1[[#This Row],[Month2]]="Feb",Table1[[#This Row],[Month2]]="Mar"),"Q3", "Q4")))</f>
        <v>Q4</v>
      </c>
      <c r="M421" t="str">
        <f>TEXT(Table1[[#This Row],[Date]],"mmm")</f>
        <v>Jun</v>
      </c>
      <c r="N421" t="str">
        <f>IF(MONTH(Table1[[#This Row],[Date]])&gt;6, YEAR(Table1[[#This Row],[Date]])&amp;"-"&amp;YEAR(Table1[[#This Row],[Date]])+1,YEAR(Table1[[#This Row],[Date]])-1&amp;"-"&amp;YEAR(Table1[[#This Row],[Date]]))</f>
        <v>2014-2015</v>
      </c>
      <c r="O421">
        <f>WEEKNUM(Table1[[#This Row],[Date]],2)</f>
        <v>27</v>
      </c>
      <c r="P421">
        <f>HOUR(Table1[[#This Row],[Start]])</f>
        <v>8</v>
      </c>
      <c r="Q4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21" t="str">
        <f>TEXT(Table1[[#This Row],[Date]],"ddd")</f>
        <v>Tue</v>
      </c>
    </row>
    <row r="422" spans="1:18" x14ac:dyDescent="0.55000000000000004">
      <c r="A422" s="2" t="s">
        <v>62</v>
      </c>
      <c r="B422" s="2" t="str">
        <f t="shared" si="36"/>
        <v>Client 1</v>
      </c>
      <c r="C422" s="12">
        <v>42190</v>
      </c>
      <c r="D422" s="2" t="s">
        <v>276</v>
      </c>
      <c r="E422" s="2" t="s">
        <v>336</v>
      </c>
      <c r="F422" s="28">
        <f>Table1[[#This Row],[End]]-Table1[[#This Row],[Start]]</f>
        <v>8.3333333333333037E-3</v>
      </c>
      <c r="G422" s="25" t="str">
        <f t="shared" ca="1" si="37"/>
        <v>Office</v>
      </c>
      <c r="H422" s="2" t="str">
        <f t="shared" ca="1" si="38"/>
        <v>G</v>
      </c>
      <c r="I422" s="2" t="str">
        <f t="shared" ca="1" si="39"/>
        <v>Accident</v>
      </c>
      <c r="J422" s="2" t="str">
        <f t="shared" ca="1" si="40"/>
        <v>Mechanical failure</v>
      </c>
      <c r="K422" s="25" t="str">
        <f t="shared" ca="1" si="41"/>
        <v>Admin</v>
      </c>
      <c r="L422" t="str">
        <f>IF(OR(Table1[[#This Row],[Month2]]="Jul",Table1[[#This Row],[Month2]]="Aug",Table1[[#This Row],[Month2]]="Sep"),"Q1", IF(OR(Table1[[#This Row],[Month2]]="Oct",Table1[[#This Row],[Month2]]="Nov",Table1[[#This Row],[Month2]]="Dec"),"Q2",IF(OR(Table1[[#This Row],[Month2]]="Jan",Table1[[#This Row],[Month2]]="Feb",Table1[[#This Row],[Month2]]="Mar"),"Q3", "Q4")))</f>
        <v>Q1</v>
      </c>
      <c r="M422" t="str">
        <f>TEXT(Table1[[#This Row],[Date]],"mmm")</f>
        <v>Jul</v>
      </c>
      <c r="N422" t="str">
        <f>IF(MONTH(Table1[[#This Row],[Date]])&gt;6, YEAR(Table1[[#This Row],[Date]])&amp;"-"&amp;YEAR(Table1[[#This Row],[Date]])+1,YEAR(Table1[[#This Row],[Date]])-1&amp;"-"&amp;YEAR(Table1[[#This Row],[Date]]))</f>
        <v>2015-2016</v>
      </c>
      <c r="O422">
        <f>WEEKNUM(Table1[[#This Row],[Date]],2)</f>
        <v>27</v>
      </c>
      <c r="P422">
        <f>HOUR(Table1[[#This Row],[Start]])</f>
        <v>18</v>
      </c>
      <c r="Q4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22" t="str">
        <f>TEXT(Table1[[#This Row],[Date]],"ddd")</f>
        <v>Sun</v>
      </c>
    </row>
    <row r="423" spans="1:18" x14ac:dyDescent="0.55000000000000004">
      <c r="A423" s="2" t="s">
        <v>62</v>
      </c>
      <c r="B423" s="2" t="str">
        <f t="shared" si="36"/>
        <v>Client 2</v>
      </c>
      <c r="C423" s="12">
        <v>42192</v>
      </c>
      <c r="D423" s="2" t="s">
        <v>498</v>
      </c>
      <c r="E423" s="2" t="s">
        <v>470</v>
      </c>
      <c r="F423" s="28">
        <f>Table1[[#This Row],[End]]-Table1[[#This Row],[Start]]</f>
        <v>7.6388888888887507E-3</v>
      </c>
      <c r="G423" s="25" t="str">
        <f t="shared" ca="1" si="37"/>
        <v>Warehouse</v>
      </c>
      <c r="H423" s="2" t="str">
        <f t="shared" ca="1" si="38"/>
        <v>F</v>
      </c>
      <c r="I423" s="2" t="str">
        <f t="shared" ca="1" si="39"/>
        <v>Interaction</v>
      </c>
      <c r="J423" s="2" t="str">
        <f t="shared" ca="1" si="40"/>
        <v>Wrong placement</v>
      </c>
      <c r="K423" s="25" t="str">
        <f t="shared" ca="1" si="41"/>
        <v>IT</v>
      </c>
      <c r="L423" t="str">
        <f>IF(OR(Table1[[#This Row],[Month2]]="Jul",Table1[[#This Row],[Month2]]="Aug",Table1[[#This Row],[Month2]]="Sep"),"Q1", IF(OR(Table1[[#This Row],[Month2]]="Oct",Table1[[#This Row],[Month2]]="Nov",Table1[[#This Row],[Month2]]="Dec"),"Q2",IF(OR(Table1[[#This Row],[Month2]]="Jan",Table1[[#This Row],[Month2]]="Feb",Table1[[#This Row],[Month2]]="Mar"),"Q3", "Q4")))</f>
        <v>Q1</v>
      </c>
      <c r="M423" t="str">
        <f>TEXT(Table1[[#This Row],[Date]],"mmm")</f>
        <v>Jul</v>
      </c>
      <c r="N423" t="str">
        <f>IF(MONTH(Table1[[#This Row],[Date]])&gt;6, YEAR(Table1[[#This Row],[Date]])&amp;"-"&amp;YEAR(Table1[[#This Row],[Date]])+1,YEAR(Table1[[#This Row],[Date]])-1&amp;"-"&amp;YEAR(Table1[[#This Row],[Date]]))</f>
        <v>2015-2016</v>
      </c>
      <c r="O423">
        <f>WEEKNUM(Table1[[#This Row],[Date]],2)</f>
        <v>28</v>
      </c>
      <c r="P423">
        <f>HOUR(Table1[[#This Row],[Start]])</f>
        <v>13</v>
      </c>
      <c r="Q4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23" t="str">
        <f>TEXT(Table1[[#This Row],[Date]],"ddd")</f>
        <v>Tue</v>
      </c>
    </row>
    <row r="424" spans="1:18" x14ac:dyDescent="0.55000000000000004">
      <c r="A424" s="2" t="s">
        <v>63</v>
      </c>
      <c r="B424" s="2" t="str">
        <f t="shared" si="36"/>
        <v>Client 3</v>
      </c>
      <c r="C424" s="12">
        <v>42195</v>
      </c>
      <c r="D424" s="2" t="s">
        <v>499</v>
      </c>
      <c r="E424" s="2" t="s">
        <v>1019</v>
      </c>
      <c r="F424" s="28">
        <f>Table1[[#This Row],[End]]-Table1[[#This Row],[Start]]</f>
        <v>2.7083333333333348E-2</v>
      </c>
      <c r="G424" s="25" t="str">
        <f t="shared" ca="1" si="37"/>
        <v>Room A</v>
      </c>
      <c r="H424" s="2" t="str">
        <f t="shared" ca="1" si="38"/>
        <v>A</v>
      </c>
      <c r="I424" s="2" t="str">
        <f t="shared" ca="1" si="39"/>
        <v>Interaction</v>
      </c>
      <c r="J424" s="2" t="str">
        <f t="shared" ca="1" si="40"/>
        <v>Wrong placement</v>
      </c>
      <c r="K424" s="25" t="str">
        <f t="shared" ca="1" si="41"/>
        <v>Admin</v>
      </c>
      <c r="L424" t="str">
        <f>IF(OR(Table1[[#This Row],[Month2]]="Jul",Table1[[#This Row],[Month2]]="Aug",Table1[[#This Row],[Month2]]="Sep"),"Q1", IF(OR(Table1[[#This Row],[Month2]]="Oct",Table1[[#This Row],[Month2]]="Nov",Table1[[#This Row],[Month2]]="Dec"),"Q2",IF(OR(Table1[[#This Row],[Month2]]="Jan",Table1[[#This Row],[Month2]]="Feb",Table1[[#This Row],[Month2]]="Mar"),"Q3", "Q4")))</f>
        <v>Q1</v>
      </c>
      <c r="M424" t="str">
        <f>TEXT(Table1[[#This Row],[Date]],"mmm")</f>
        <v>Jul</v>
      </c>
      <c r="N424" t="str">
        <f>IF(MONTH(Table1[[#This Row],[Date]])&gt;6, YEAR(Table1[[#This Row],[Date]])&amp;"-"&amp;YEAR(Table1[[#This Row],[Date]])+1,YEAR(Table1[[#This Row],[Date]])-1&amp;"-"&amp;YEAR(Table1[[#This Row],[Date]]))</f>
        <v>2015-2016</v>
      </c>
      <c r="O424">
        <f>WEEKNUM(Table1[[#This Row],[Date]],2)</f>
        <v>28</v>
      </c>
      <c r="P424">
        <f>HOUR(Table1[[#This Row],[Start]])</f>
        <v>9</v>
      </c>
      <c r="Q4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24" t="str">
        <f>TEXT(Table1[[#This Row],[Date]],"ddd")</f>
        <v>Fri</v>
      </c>
    </row>
    <row r="425" spans="1:18" x14ac:dyDescent="0.55000000000000004">
      <c r="A425" s="2" t="s">
        <v>59</v>
      </c>
      <c r="B425" s="2" t="str">
        <f t="shared" si="36"/>
        <v>Client 4</v>
      </c>
      <c r="C425" s="12">
        <v>42198</v>
      </c>
      <c r="D425" s="2" t="s">
        <v>459</v>
      </c>
      <c r="E425" s="2" t="s">
        <v>682</v>
      </c>
      <c r="F425" s="28">
        <f>Table1[[#This Row],[End]]-Table1[[#This Row],[Start]]</f>
        <v>7.6388888888889173E-3</v>
      </c>
      <c r="G425" s="25" t="str">
        <f t="shared" ca="1" si="37"/>
        <v>Warehouse</v>
      </c>
      <c r="H425" s="2" t="str">
        <f t="shared" ca="1" si="38"/>
        <v>D</v>
      </c>
      <c r="I425" s="2" t="str">
        <f t="shared" ca="1" si="39"/>
        <v>Mistake</v>
      </c>
      <c r="J425" s="2" t="str">
        <f t="shared" ca="1" si="40"/>
        <v>Mechanical failure</v>
      </c>
      <c r="K425" s="25" t="str">
        <f t="shared" ca="1" si="41"/>
        <v>Floor</v>
      </c>
      <c r="L425" t="str">
        <f>IF(OR(Table1[[#This Row],[Month2]]="Jul",Table1[[#This Row],[Month2]]="Aug",Table1[[#This Row],[Month2]]="Sep"),"Q1", IF(OR(Table1[[#This Row],[Month2]]="Oct",Table1[[#This Row],[Month2]]="Nov",Table1[[#This Row],[Month2]]="Dec"),"Q2",IF(OR(Table1[[#This Row],[Month2]]="Jan",Table1[[#This Row],[Month2]]="Feb",Table1[[#This Row],[Month2]]="Mar"),"Q3", "Q4")))</f>
        <v>Q1</v>
      </c>
      <c r="M425" t="str">
        <f>TEXT(Table1[[#This Row],[Date]],"mmm")</f>
        <v>Jul</v>
      </c>
      <c r="N425" t="str">
        <f>IF(MONTH(Table1[[#This Row],[Date]])&gt;6, YEAR(Table1[[#This Row],[Date]])&amp;"-"&amp;YEAR(Table1[[#This Row],[Date]])+1,YEAR(Table1[[#This Row],[Date]])-1&amp;"-"&amp;YEAR(Table1[[#This Row],[Date]]))</f>
        <v>2015-2016</v>
      </c>
      <c r="O425">
        <f>WEEKNUM(Table1[[#This Row],[Date]],2)</f>
        <v>29</v>
      </c>
      <c r="P425">
        <f>HOUR(Table1[[#This Row],[Start]])</f>
        <v>10</v>
      </c>
      <c r="Q4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25" t="str">
        <f>TEXT(Table1[[#This Row],[Date]],"ddd")</f>
        <v>Mon</v>
      </c>
    </row>
    <row r="426" spans="1:18" x14ac:dyDescent="0.55000000000000004">
      <c r="A426" s="2" t="s">
        <v>62</v>
      </c>
      <c r="B426" s="2" t="str">
        <f t="shared" si="36"/>
        <v>Client 5</v>
      </c>
      <c r="C426" s="12">
        <v>42198</v>
      </c>
      <c r="D426" s="2" t="s">
        <v>459</v>
      </c>
      <c r="E426" s="2" t="s">
        <v>682</v>
      </c>
      <c r="F426" s="28">
        <f>Table1[[#This Row],[End]]-Table1[[#This Row],[Start]]</f>
        <v>7.6388888888889173E-3</v>
      </c>
      <c r="G426" s="25" t="str">
        <f t="shared" ca="1" si="37"/>
        <v>Room A</v>
      </c>
      <c r="H426" s="2" t="str">
        <f t="shared" ca="1" si="38"/>
        <v>E</v>
      </c>
      <c r="I426" s="2" t="str">
        <f t="shared" ca="1" si="39"/>
        <v>Grievance</v>
      </c>
      <c r="J426" s="2" t="str">
        <f t="shared" ca="1" si="40"/>
        <v>Paperwork deficiency</v>
      </c>
      <c r="K426" s="25" t="str">
        <f t="shared" ca="1" si="41"/>
        <v>Floor</v>
      </c>
      <c r="L426" t="str">
        <f>IF(OR(Table1[[#This Row],[Month2]]="Jul",Table1[[#This Row],[Month2]]="Aug",Table1[[#This Row],[Month2]]="Sep"),"Q1", IF(OR(Table1[[#This Row],[Month2]]="Oct",Table1[[#This Row],[Month2]]="Nov",Table1[[#This Row],[Month2]]="Dec"),"Q2",IF(OR(Table1[[#This Row],[Month2]]="Jan",Table1[[#This Row],[Month2]]="Feb",Table1[[#This Row],[Month2]]="Mar"),"Q3", "Q4")))</f>
        <v>Q1</v>
      </c>
      <c r="M426" t="str">
        <f>TEXT(Table1[[#This Row],[Date]],"mmm")</f>
        <v>Jul</v>
      </c>
      <c r="N426" t="str">
        <f>IF(MONTH(Table1[[#This Row],[Date]])&gt;6, YEAR(Table1[[#This Row],[Date]])&amp;"-"&amp;YEAR(Table1[[#This Row],[Date]])+1,YEAR(Table1[[#This Row],[Date]])-1&amp;"-"&amp;YEAR(Table1[[#This Row],[Date]]))</f>
        <v>2015-2016</v>
      </c>
      <c r="O426">
        <f>WEEKNUM(Table1[[#This Row],[Date]],2)</f>
        <v>29</v>
      </c>
      <c r="P426">
        <f>HOUR(Table1[[#This Row],[Start]])</f>
        <v>10</v>
      </c>
      <c r="Q4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26" t="str">
        <f>TEXT(Table1[[#This Row],[Date]],"ddd")</f>
        <v>Mon</v>
      </c>
    </row>
    <row r="427" spans="1:18" x14ac:dyDescent="0.55000000000000004">
      <c r="A427" s="2" t="s">
        <v>61</v>
      </c>
      <c r="B427" s="2" t="str">
        <f t="shared" si="36"/>
        <v>Client 6</v>
      </c>
      <c r="C427" s="12">
        <v>42199</v>
      </c>
      <c r="D427" s="2" t="s">
        <v>464</v>
      </c>
      <c r="E427" s="2" t="s">
        <v>186</v>
      </c>
      <c r="F427" s="28">
        <f>Table1[[#This Row],[End]]-Table1[[#This Row],[Start]]</f>
        <v>4.0277777777777635E-2</v>
      </c>
      <c r="G427" s="25" t="str">
        <f t="shared" ca="1" si="37"/>
        <v>Room A</v>
      </c>
      <c r="H427" s="2" t="str">
        <f t="shared" ca="1" si="38"/>
        <v>D</v>
      </c>
      <c r="I427" s="2" t="str">
        <f t="shared" ca="1" si="39"/>
        <v>Interaction</v>
      </c>
      <c r="J427" s="2" t="str">
        <f t="shared" ca="1" si="40"/>
        <v>Paperwork deficiency</v>
      </c>
      <c r="K427" s="25" t="str">
        <f t="shared" ca="1" si="41"/>
        <v>Floor</v>
      </c>
      <c r="L427" t="str">
        <f>IF(OR(Table1[[#This Row],[Month2]]="Jul",Table1[[#This Row],[Month2]]="Aug",Table1[[#This Row],[Month2]]="Sep"),"Q1", IF(OR(Table1[[#This Row],[Month2]]="Oct",Table1[[#This Row],[Month2]]="Nov",Table1[[#This Row],[Month2]]="Dec"),"Q2",IF(OR(Table1[[#This Row],[Month2]]="Jan",Table1[[#This Row],[Month2]]="Feb",Table1[[#This Row],[Month2]]="Mar"),"Q3", "Q4")))</f>
        <v>Q1</v>
      </c>
      <c r="M427" t="str">
        <f>TEXT(Table1[[#This Row],[Date]],"mmm")</f>
        <v>Jul</v>
      </c>
      <c r="N427" t="str">
        <f>IF(MONTH(Table1[[#This Row],[Date]])&gt;6, YEAR(Table1[[#This Row],[Date]])&amp;"-"&amp;YEAR(Table1[[#This Row],[Date]])+1,YEAR(Table1[[#This Row],[Date]])-1&amp;"-"&amp;YEAR(Table1[[#This Row],[Date]]))</f>
        <v>2015-2016</v>
      </c>
      <c r="O427">
        <f>WEEKNUM(Table1[[#This Row],[Date]],2)</f>
        <v>29</v>
      </c>
      <c r="P427">
        <f>HOUR(Table1[[#This Row],[Start]])</f>
        <v>17</v>
      </c>
      <c r="Q4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27" t="str">
        <f>TEXT(Table1[[#This Row],[Date]],"ddd")</f>
        <v>Tue</v>
      </c>
    </row>
    <row r="428" spans="1:18" x14ac:dyDescent="0.55000000000000004">
      <c r="A428" s="2" t="s">
        <v>63</v>
      </c>
      <c r="B428" s="2" t="str">
        <f t="shared" si="36"/>
        <v>Client 7</v>
      </c>
      <c r="C428" s="12">
        <v>42199</v>
      </c>
      <c r="D428" s="2" t="s">
        <v>453</v>
      </c>
      <c r="E428" s="2" t="s">
        <v>1024</v>
      </c>
      <c r="F428" s="28">
        <f>Table1[[#This Row],[End]]-Table1[[#This Row],[Start]]</f>
        <v>3.5416666666666652E-2</v>
      </c>
      <c r="G428" s="25" t="str">
        <f t="shared" ca="1" si="37"/>
        <v>Office</v>
      </c>
      <c r="H428" s="2" t="str">
        <f t="shared" ca="1" si="38"/>
        <v>B</v>
      </c>
      <c r="I428" s="2" t="str">
        <f t="shared" ca="1" si="39"/>
        <v>Grievance</v>
      </c>
      <c r="J428" s="2" t="str">
        <f t="shared" ca="1" si="40"/>
        <v>Mechanical failure</v>
      </c>
      <c r="K428" s="25" t="str">
        <f t="shared" ca="1" si="41"/>
        <v>Admin</v>
      </c>
      <c r="L428" t="str">
        <f>IF(OR(Table1[[#This Row],[Month2]]="Jul",Table1[[#This Row],[Month2]]="Aug",Table1[[#This Row],[Month2]]="Sep"),"Q1", IF(OR(Table1[[#This Row],[Month2]]="Oct",Table1[[#This Row],[Month2]]="Nov",Table1[[#This Row],[Month2]]="Dec"),"Q2",IF(OR(Table1[[#This Row],[Month2]]="Jan",Table1[[#This Row],[Month2]]="Feb",Table1[[#This Row],[Month2]]="Mar"),"Q3", "Q4")))</f>
        <v>Q1</v>
      </c>
      <c r="M428" t="str">
        <f>TEXT(Table1[[#This Row],[Date]],"mmm")</f>
        <v>Jul</v>
      </c>
      <c r="N428" t="str">
        <f>IF(MONTH(Table1[[#This Row],[Date]])&gt;6, YEAR(Table1[[#This Row],[Date]])&amp;"-"&amp;YEAR(Table1[[#This Row],[Date]])+1,YEAR(Table1[[#This Row],[Date]])-1&amp;"-"&amp;YEAR(Table1[[#This Row],[Date]]))</f>
        <v>2015-2016</v>
      </c>
      <c r="O428">
        <f>WEEKNUM(Table1[[#This Row],[Date]],2)</f>
        <v>29</v>
      </c>
      <c r="P428">
        <f>HOUR(Table1[[#This Row],[Start]])</f>
        <v>13</v>
      </c>
      <c r="Q4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28" t="str">
        <f>TEXT(Table1[[#This Row],[Date]],"ddd")</f>
        <v>Tue</v>
      </c>
    </row>
    <row r="429" spans="1:18" x14ac:dyDescent="0.55000000000000004">
      <c r="A429" s="2" t="s">
        <v>59</v>
      </c>
      <c r="B429" s="2" t="str">
        <f t="shared" si="36"/>
        <v>Client 8</v>
      </c>
      <c r="C429" s="12">
        <v>42202</v>
      </c>
      <c r="D429" s="2" t="s">
        <v>500</v>
      </c>
      <c r="E429" s="2" t="s">
        <v>375</v>
      </c>
      <c r="F429" s="28">
        <f>Table1[[#This Row],[End]]-Table1[[#This Row],[Start]]</f>
        <v>2.083333333333337E-2</v>
      </c>
      <c r="G429" s="25" t="str">
        <f t="shared" ca="1" si="37"/>
        <v>Lab</v>
      </c>
      <c r="H429" s="2" t="str">
        <f t="shared" ca="1" si="38"/>
        <v>C</v>
      </c>
      <c r="I429" s="2" t="str">
        <f t="shared" ca="1" si="39"/>
        <v>Grievance</v>
      </c>
      <c r="J429" s="2" t="str">
        <f t="shared" ca="1" si="40"/>
        <v>Paperwork deficiency</v>
      </c>
      <c r="K429" s="25" t="str">
        <f t="shared" ca="1" si="41"/>
        <v>Widgets</v>
      </c>
      <c r="L429" t="str">
        <f>IF(OR(Table1[[#This Row],[Month2]]="Jul",Table1[[#This Row],[Month2]]="Aug",Table1[[#This Row],[Month2]]="Sep"),"Q1", IF(OR(Table1[[#This Row],[Month2]]="Oct",Table1[[#This Row],[Month2]]="Nov",Table1[[#This Row],[Month2]]="Dec"),"Q2",IF(OR(Table1[[#This Row],[Month2]]="Jan",Table1[[#This Row],[Month2]]="Feb",Table1[[#This Row],[Month2]]="Mar"),"Q3", "Q4")))</f>
        <v>Q1</v>
      </c>
      <c r="M429" t="str">
        <f>TEXT(Table1[[#This Row],[Date]],"mmm")</f>
        <v>Jul</v>
      </c>
      <c r="N429" t="str">
        <f>IF(MONTH(Table1[[#This Row],[Date]])&gt;6, YEAR(Table1[[#This Row],[Date]])&amp;"-"&amp;YEAR(Table1[[#This Row],[Date]])+1,YEAR(Table1[[#This Row],[Date]])-1&amp;"-"&amp;YEAR(Table1[[#This Row],[Date]]))</f>
        <v>2015-2016</v>
      </c>
      <c r="O429">
        <f>WEEKNUM(Table1[[#This Row],[Date]],2)</f>
        <v>29</v>
      </c>
      <c r="P429">
        <f>HOUR(Table1[[#This Row],[Start]])</f>
        <v>12</v>
      </c>
      <c r="Q4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429" t="str">
        <f>TEXT(Table1[[#This Row],[Date]],"ddd")</f>
        <v>Fri</v>
      </c>
    </row>
    <row r="430" spans="1:18" x14ac:dyDescent="0.55000000000000004">
      <c r="A430" s="2" t="s">
        <v>59</v>
      </c>
      <c r="B430" s="2" t="str">
        <f t="shared" si="36"/>
        <v>Client 9</v>
      </c>
      <c r="C430" s="12">
        <v>42204</v>
      </c>
      <c r="D430" s="2" t="s">
        <v>501</v>
      </c>
      <c r="E430" s="2" t="s">
        <v>448</v>
      </c>
      <c r="F430" s="28">
        <f>Table1[[#This Row],[End]]-Table1[[#This Row],[Start]]</f>
        <v>9.0277777777776902E-3</v>
      </c>
      <c r="G430" s="25" t="str">
        <f t="shared" ca="1" si="37"/>
        <v>Lab</v>
      </c>
      <c r="H430" s="2" t="str">
        <f t="shared" ca="1" si="38"/>
        <v>F</v>
      </c>
      <c r="I430" s="2" t="str">
        <f t="shared" ca="1" si="39"/>
        <v>Interaction</v>
      </c>
      <c r="J430" s="2" t="str">
        <f t="shared" ca="1" si="40"/>
        <v>Entry error</v>
      </c>
      <c r="K430" s="25" t="str">
        <f t="shared" ca="1" si="41"/>
        <v>Finance</v>
      </c>
      <c r="L430" t="str">
        <f>IF(OR(Table1[[#This Row],[Month2]]="Jul",Table1[[#This Row],[Month2]]="Aug",Table1[[#This Row],[Month2]]="Sep"),"Q1", IF(OR(Table1[[#This Row],[Month2]]="Oct",Table1[[#This Row],[Month2]]="Nov",Table1[[#This Row],[Month2]]="Dec"),"Q2",IF(OR(Table1[[#This Row],[Month2]]="Jan",Table1[[#This Row],[Month2]]="Feb",Table1[[#This Row],[Month2]]="Mar"),"Q3", "Q4")))</f>
        <v>Q1</v>
      </c>
      <c r="M430" t="str">
        <f>TEXT(Table1[[#This Row],[Date]],"mmm")</f>
        <v>Jul</v>
      </c>
      <c r="N430" t="str">
        <f>IF(MONTH(Table1[[#This Row],[Date]])&gt;6, YEAR(Table1[[#This Row],[Date]])&amp;"-"&amp;YEAR(Table1[[#This Row],[Date]])+1,YEAR(Table1[[#This Row],[Date]])-1&amp;"-"&amp;YEAR(Table1[[#This Row],[Date]]))</f>
        <v>2015-2016</v>
      </c>
      <c r="O430">
        <f>WEEKNUM(Table1[[#This Row],[Date]],2)</f>
        <v>29</v>
      </c>
      <c r="P430">
        <f>HOUR(Table1[[#This Row],[Start]])</f>
        <v>8</v>
      </c>
      <c r="Q4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30" t="str">
        <f>TEXT(Table1[[#This Row],[Date]],"ddd")</f>
        <v>Sun</v>
      </c>
    </row>
    <row r="431" spans="1:18" x14ac:dyDescent="0.55000000000000004">
      <c r="A431" s="2" t="s">
        <v>59</v>
      </c>
      <c r="B431" s="2" t="str">
        <f t="shared" si="36"/>
        <v>Client 10</v>
      </c>
      <c r="C431" s="12">
        <v>42205</v>
      </c>
      <c r="D431" s="2" t="s">
        <v>502</v>
      </c>
      <c r="E431" s="2" t="s">
        <v>905</v>
      </c>
      <c r="F431" s="28">
        <f>Table1[[#This Row],[End]]-Table1[[#This Row],[Start]]</f>
        <v>2.2916666666666696E-2</v>
      </c>
      <c r="G431" s="25" t="str">
        <f t="shared" ca="1" si="37"/>
        <v>Office</v>
      </c>
      <c r="H431" s="2" t="str">
        <f t="shared" ca="1" si="38"/>
        <v>A</v>
      </c>
      <c r="I431" s="2" t="str">
        <f t="shared" ca="1" si="39"/>
        <v>Interaction</v>
      </c>
      <c r="J431" s="2" t="str">
        <f t="shared" ca="1" si="40"/>
        <v>Wrong placement</v>
      </c>
      <c r="K431" s="25" t="str">
        <f t="shared" ca="1" si="41"/>
        <v>Finance</v>
      </c>
      <c r="L431" t="str">
        <f>IF(OR(Table1[[#This Row],[Month2]]="Jul",Table1[[#This Row],[Month2]]="Aug",Table1[[#This Row],[Month2]]="Sep"),"Q1", IF(OR(Table1[[#This Row],[Month2]]="Oct",Table1[[#This Row],[Month2]]="Nov",Table1[[#This Row],[Month2]]="Dec"),"Q2",IF(OR(Table1[[#This Row],[Month2]]="Jan",Table1[[#This Row],[Month2]]="Feb",Table1[[#This Row],[Month2]]="Mar"),"Q3", "Q4")))</f>
        <v>Q1</v>
      </c>
      <c r="M431" t="str">
        <f>TEXT(Table1[[#This Row],[Date]],"mmm")</f>
        <v>Jul</v>
      </c>
      <c r="N431" t="str">
        <f>IF(MONTH(Table1[[#This Row],[Date]])&gt;6, YEAR(Table1[[#This Row],[Date]])&amp;"-"&amp;YEAR(Table1[[#This Row],[Date]])+1,YEAR(Table1[[#This Row],[Date]])-1&amp;"-"&amp;YEAR(Table1[[#This Row],[Date]]))</f>
        <v>2015-2016</v>
      </c>
      <c r="O431">
        <f>WEEKNUM(Table1[[#This Row],[Date]],2)</f>
        <v>30</v>
      </c>
      <c r="P431">
        <f>HOUR(Table1[[#This Row],[Start]])</f>
        <v>15</v>
      </c>
      <c r="Q4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31" t="str">
        <f>TEXT(Table1[[#This Row],[Date]],"ddd")</f>
        <v>Mon</v>
      </c>
    </row>
    <row r="432" spans="1:18" x14ac:dyDescent="0.55000000000000004">
      <c r="A432" s="2" t="s">
        <v>50</v>
      </c>
      <c r="B432" s="2" t="str">
        <f t="shared" si="36"/>
        <v>Client 1</v>
      </c>
      <c r="C432" s="12">
        <v>42207</v>
      </c>
      <c r="D432" s="2" t="s">
        <v>503</v>
      </c>
      <c r="E432" s="2" t="s">
        <v>443</v>
      </c>
      <c r="F432" s="28">
        <f>Table1[[#This Row],[End]]-Table1[[#This Row],[Start]]</f>
        <v>7.6388888888889728E-3</v>
      </c>
      <c r="G432" s="25" t="str">
        <f t="shared" ca="1" si="37"/>
        <v>Room A</v>
      </c>
      <c r="H432" s="2" t="str">
        <f t="shared" ca="1" si="38"/>
        <v>E</v>
      </c>
      <c r="I432" s="2" t="str">
        <f t="shared" ca="1" si="39"/>
        <v>Mistake</v>
      </c>
      <c r="J432" s="2" t="str">
        <f t="shared" ca="1" si="40"/>
        <v>Tone of voice</v>
      </c>
      <c r="K432" s="25" t="str">
        <f t="shared" ca="1" si="41"/>
        <v>Widgets</v>
      </c>
      <c r="L432" t="str">
        <f>IF(OR(Table1[[#This Row],[Month2]]="Jul",Table1[[#This Row],[Month2]]="Aug",Table1[[#This Row],[Month2]]="Sep"),"Q1", IF(OR(Table1[[#This Row],[Month2]]="Oct",Table1[[#This Row],[Month2]]="Nov",Table1[[#This Row],[Month2]]="Dec"),"Q2",IF(OR(Table1[[#This Row],[Month2]]="Jan",Table1[[#This Row],[Month2]]="Feb",Table1[[#This Row],[Month2]]="Mar"),"Q3", "Q4")))</f>
        <v>Q1</v>
      </c>
      <c r="M432" t="str">
        <f>TEXT(Table1[[#This Row],[Date]],"mmm")</f>
        <v>Jul</v>
      </c>
      <c r="N432" t="str">
        <f>IF(MONTH(Table1[[#This Row],[Date]])&gt;6, YEAR(Table1[[#This Row],[Date]])&amp;"-"&amp;YEAR(Table1[[#This Row],[Date]])+1,YEAR(Table1[[#This Row],[Date]])-1&amp;"-"&amp;YEAR(Table1[[#This Row],[Date]]))</f>
        <v>2015-2016</v>
      </c>
      <c r="O432">
        <f>WEEKNUM(Table1[[#This Row],[Date]],2)</f>
        <v>30</v>
      </c>
      <c r="P432">
        <f>HOUR(Table1[[#This Row],[Start]])</f>
        <v>13</v>
      </c>
      <c r="Q4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32" t="str">
        <f>TEXT(Table1[[#This Row],[Date]],"ddd")</f>
        <v>Wed</v>
      </c>
    </row>
    <row r="433" spans="1:18" x14ac:dyDescent="0.55000000000000004">
      <c r="A433" s="2" t="s">
        <v>63</v>
      </c>
      <c r="B433" s="2" t="str">
        <f t="shared" si="36"/>
        <v>Client 2</v>
      </c>
      <c r="C433" s="12">
        <v>42209</v>
      </c>
      <c r="D433" s="2" t="s">
        <v>248</v>
      </c>
      <c r="E433" s="2" t="s">
        <v>640</v>
      </c>
      <c r="F433" s="28">
        <f>Table1[[#This Row],[End]]-Table1[[#This Row],[Start]]</f>
        <v>1.8055555555555602E-2</v>
      </c>
      <c r="G433" s="25" t="str">
        <f t="shared" ca="1" si="37"/>
        <v>Lab</v>
      </c>
      <c r="H433" s="2" t="str">
        <f t="shared" ca="1" si="38"/>
        <v>F</v>
      </c>
      <c r="I433" s="2" t="str">
        <f t="shared" ca="1" si="39"/>
        <v>Interaction</v>
      </c>
      <c r="J433" s="2" t="str">
        <f t="shared" ca="1" si="40"/>
        <v>Misconduct</v>
      </c>
      <c r="K433" s="25" t="str">
        <f t="shared" ca="1" si="41"/>
        <v>Shipping</v>
      </c>
      <c r="L433" t="str">
        <f>IF(OR(Table1[[#This Row],[Month2]]="Jul",Table1[[#This Row],[Month2]]="Aug",Table1[[#This Row],[Month2]]="Sep"),"Q1", IF(OR(Table1[[#This Row],[Month2]]="Oct",Table1[[#This Row],[Month2]]="Nov",Table1[[#This Row],[Month2]]="Dec"),"Q2",IF(OR(Table1[[#This Row],[Month2]]="Jan",Table1[[#This Row],[Month2]]="Feb",Table1[[#This Row],[Month2]]="Mar"),"Q3", "Q4")))</f>
        <v>Q1</v>
      </c>
      <c r="M433" t="str">
        <f>TEXT(Table1[[#This Row],[Date]],"mmm")</f>
        <v>Jul</v>
      </c>
      <c r="N433" t="str">
        <f>IF(MONTH(Table1[[#This Row],[Date]])&gt;6, YEAR(Table1[[#This Row],[Date]])&amp;"-"&amp;YEAR(Table1[[#This Row],[Date]])+1,YEAR(Table1[[#This Row],[Date]])-1&amp;"-"&amp;YEAR(Table1[[#This Row],[Date]]))</f>
        <v>2015-2016</v>
      </c>
      <c r="O433">
        <f>WEEKNUM(Table1[[#This Row],[Date]],2)</f>
        <v>30</v>
      </c>
      <c r="P433">
        <f>HOUR(Table1[[#This Row],[Start]])</f>
        <v>14</v>
      </c>
      <c r="Q4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33" t="str">
        <f>TEXT(Table1[[#This Row],[Date]],"ddd")</f>
        <v>Fri</v>
      </c>
    </row>
    <row r="434" spans="1:18" x14ac:dyDescent="0.55000000000000004">
      <c r="A434" s="2" t="s">
        <v>64</v>
      </c>
      <c r="B434" s="2" t="str">
        <f t="shared" si="36"/>
        <v>Client 3</v>
      </c>
      <c r="C434" s="12">
        <v>42211</v>
      </c>
      <c r="D434" s="2" t="s">
        <v>504</v>
      </c>
      <c r="E434" s="2" t="s">
        <v>1025</v>
      </c>
      <c r="F434" s="28">
        <f>Table1[[#This Row],[End]]-Table1[[#This Row],[Start]]</f>
        <v>7.6388888888888618E-3</v>
      </c>
      <c r="G434" s="25" t="str">
        <f t="shared" ca="1" si="37"/>
        <v>Office</v>
      </c>
      <c r="H434" s="2" t="str">
        <f t="shared" ca="1" si="38"/>
        <v>C</v>
      </c>
      <c r="I434" s="2" t="str">
        <f t="shared" ca="1" si="39"/>
        <v>Accident</v>
      </c>
      <c r="J434" s="2" t="str">
        <f t="shared" ca="1" si="40"/>
        <v>Misconduct</v>
      </c>
      <c r="K434" s="25" t="str">
        <f t="shared" ca="1" si="41"/>
        <v>Shipping</v>
      </c>
      <c r="L434" t="str">
        <f>IF(OR(Table1[[#This Row],[Month2]]="Jul",Table1[[#This Row],[Month2]]="Aug",Table1[[#This Row],[Month2]]="Sep"),"Q1", IF(OR(Table1[[#This Row],[Month2]]="Oct",Table1[[#This Row],[Month2]]="Nov",Table1[[#This Row],[Month2]]="Dec"),"Q2",IF(OR(Table1[[#This Row],[Month2]]="Jan",Table1[[#This Row],[Month2]]="Feb",Table1[[#This Row],[Month2]]="Mar"),"Q3", "Q4")))</f>
        <v>Q1</v>
      </c>
      <c r="M434" t="str">
        <f>TEXT(Table1[[#This Row],[Date]],"mmm")</f>
        <v>Jul</v>
      </c>
      <c r="N434" t="str">
        <f>IF(MONTH(Table1[[#This Row],[Date]])&gt;6, YEAR(Table1[[#This Row],[Date]])&amp;"-"&amp;YEAR(Table1[[#This Row],[Date]])+1,YEAR(Table1[[#This Row],[Date]])-1&amp;"-"&amp;YEAR(Table1[[#This Row],[Date]]))</f>
        <v>2015-2016</v>
      </c>
      <c r="O434">
        <f>WEEKNUM(Table1[[#This Row],[Date]],2)</f>
        <v>30</v>
      </c>
      <c r="P434">
        <f>HOUR(Table1[[#This Row],[Start]])</f>
        <v>17</v>
      </c>
      <c r="Q4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34" t="str">
        <f>TEXT(Table1[[#This Row],[Date]],"ddd")</f>
        <v>Sun</v>
      </c>
    </row>
    <row r="435" spans="1:18" x14ac:dyDescent="0.55000000000000004">
      <c r="A435" s="2" t="s">
        <v>57</v>
      </c>
      <c r="B435" s="2" t="str">
        <f t="shared" si="36"/>
        <v>Client 4</v>
      </c>
      <c r="C435" s="12">
        <v>42211</v>
      </c>
      <c r="D435" s="2" t="s">
        <v>505</v>
      </c>
      <c r="E435" s="2" t="s">
        <v>1026</v>
      </c>
      <c r="F435" s="28">
        <f>Table1[[#This Row],[End]]-Table1[[#This Row],[Start]]</f>
        <v>1.8055555555555491E-2</v>
      </c>
      <c r="G435" s="25" t="str">
        <f t="shared" ca="1" si="37"/>
        <v>Room A</v>
      </c>
      <c r="H435" s="2" t="str">
        <f t="shared" ca="1" si="38"/>
        <v>G</v>
      </c>
      <c r="I435" s="2" t="str">
        <f t="shared" ca="1" si="39"/>
        <v>Grievance</v>
      </c>
      <c r="J435" s="2" t="str">
        <f t="shared" ca="1" si="40"/>
        <v>Entry error</v>
      </c>
      <c r="K435" s="25" t="str">
        <f t="shared" ca="1" si="41"/>
        <v>Shipping</v>
      </c>
      <c r="L435" t="str">
        <f>IF(OR(Table1[[#This Row],[Month2]]="Jul",Table1[[#This Row],[Month2]]="Aug",Table1[[#This Row],[Month2]]="Sep"),"Q1", IF(OR(Table1[[#This Row],[Month2]]="Oct",Table1[[#This Row],[Month2]]="Nov",Table1[[#This Row],[Month2]]="Dec"),"Q2",IF(OR(Table1[[#This Row],[Month2]]="Jan",Table1[[#This Row],[Month2]]="Feb",Table1[[#This Row],[Month2]]="Mar"),"Q3", "Q4")))</f>
        <v>Q1</v>
      </c>
      <c r="M435" t="str">
        <f>TEXT(Table1[[#This Row],[Date]],"mmm")</f>
        <v>Jul</v>
      </c>
      <c r="N435" t="str">
        <f>IF(MONTH(Table1[[#This Row],[Date]])&gt;6, YEAR(Table1[[#This Row],[Date]])&amp;"-"&amp;YEAR(Table1[[#This Row],[Date]])+1,YEAR(Table1[[#This Row],[Date]])-1&amp;"-"&amp;YEAR(Table1[[#This Row],[Date]]))</f>
        <v>2015-2016</v>
      </c>
      <c r="O435">
        <f>WEEKNUM(Table1[[#This Row],[Date]],2)</f>
        <v>30</v>
      </c>
      <c r="P435">
        <f>HOUR(Table1[[#This Row],[Start]])</f>
        <v>13</v>
      </c>
      <c r="Q4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35" t="str">
        <f>TEXT(Table1[[#This Row],[Date]],"ddd")</f>
        <v>Sun</v>
      </c>
    </row>
    <row r="436" spans="1:18" x14ac:dyDescent="0.55000000000000004">
      <c r="A436" s="2" t="s">
        <v>61</v>
      </c>
      <c r="B436" s="2" t="str">
        <f t="shared" si="36"/>
        <v>Client 5</v>
      </c>
      <c r="C436" s="12">
        <v>42212</v>
      </c>
      <c r="D436" s="2" t="s">
        <v>453</v>
      </c>
      <c r="E436" s="2" t="s">
        <v>980</v>
      </c>
      <c r="F436" s="28">
        <f>Table1[[#This Row],[End]]-Table1[[#This Row],[Start]]</f>
        <v>3.4722222222222099E-3</v>
      </c>
      <c r="G436" s="25" t="str">
        <f t="shared" ca="1" si="37"/>
        <v>Office</v>
      </c>
      <c r="H436" s="2" t="str">
        <f t="shared" ca="1" si="38"/>
        <v>B</v>
      </c>
      <c r="I436" s="2" t="str">
        <f t="shared" ca="1" si="39"/>
        <v>Mistake</v>
      </c>
      <c r="J436" s="2" t="str">
        <f t="shared" ca="1" si="40"/>
        <v>Mechanical failure</v>
      </c>
      <c r="K436" s="25" t="str">
        <f t="shared" ca="1" si="41"/>
        <v>Admin</v>
      </c>
      <c r="L436" t="str">
        <f>IF(OR(Table1[[#This Row],[Month2]]="Jul",Table1[[#This Row],[Month2]]="Aug",Table1[[#This Row],[Month2]]="Sep"),"Q1", IF(OR(Table1[[#This Row],[Month2]]="Oct",Table1[[#This Row],[Month2]]="Nov",Table1[[#This Row],[Month2]]="Dec"),"Q2",IF(OR(Table1[[#This Row],[Month2]]="Jan",Table1[[#This Row],[Month2]]="Feb",Table1[[#This Row],[Month2]]="Mar"),"Q3", "Q4")))</f>
        <v>Q1</v>
      </c>
      <c r="M436" t="str">
        <f>TEXT(Table1[[#This Row],[Date]],"mmm")</f>
        <v>Jul</v>
      </c>
      <c r="N436" t="str">
        <f>IF(MONTH(Table1[[#This Row],[Date]])&gt;6, YEAR(Table1[[#This Row],[Date]])&amp;"-"&amp;YEAR(Table1[[#This Row],[Date]])+1,YEAR(Table1[[#This Row],[Date]])-1&amp;"-"&amp;YEAR(Table1[[#This Row],[Date]]))</f>
        <v>2015-2016</v>
      </c>
      <c r="O436">
        <f>WEEKNUM(Table1[[#This Row],[Date]],2)</f>
        <v>31</v>
      </c>
      <c r="P436">
        <f>HOUR(Table1[[#This Row],[Start]])</f>
        <v>13</v>
      </c>
      <c r="Q4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36" t="str">
        <f>TEXT(Table1[[#This Row],[Date]],"ddd")</f>
        <v>Mon</v>
      </c>
    </row>
    <row r="437" spans="1:18" x14ac:dyDescent="0.55000000000000004">
      <c r="A437" s="2" t="s">
        <v>63</v>
      </c>
      <c r="B437" s="2" t="str">
        <f t="shared" si="36"/>
        <v>Client 6</v>
      </c>
      <c r="C437" s="12">
        <v>42213</v>
      </c>
      <c r="D437" s="2" t="s">
        <v>506</v>
      </c>
      <c r="E437" s="2" t="s">
        <v>387</v>
      </c>
      <c r="F437" s="28">
        <f>Table1[[#This Row],[End]]-Table1[[#This Row],[Start]]</f>
        <v>3.0555555555555614E-2</v>
      </c>
      <c r="G437" s="25" t="str">
        <f t="shared" ca="1" si="37"/>
        <v>Lab</v>
      </c>
      <c r="H437" s="2" t="str">
        <f t="shared" ca="1" si="38"/>
        <v>G</v>
      </c>
      <c r="I437" s="2" t="str">
        <f t="shared" ca="1" si="39"/>
        <v>Grievance</v>
      </c>
      <c r="J437" s="2" t="str">
        <f t="shared" ca="1" si="40"/>
        <v>Mechanical failure</v>
      </c>
      <c r="K437" s="25" t="str">
        <f t="shared" ca="1" si="41"/>
        <v>Widgets</v>
      </c>
      <c r="L437" t="str">
        <f>IF(OR(Table1[[#This Row],[Month2]]="Jul",Table1[[#This Row],[Month2]]="Aug",Table1[[#This Row],[Month2]]="Sep"),"Q1", IF(OR(Table1[[#This Row],[Month2]]="Oct",Table1[[#This Row],[Month2]]="Nov",Table1[[#This Row],[Month2]]="Dec"),"Q2",IF(OR(Table1[[#This Row],[Month2]]="Jan",Table1[[#This Row],[Month2]]="Feb",Table1[[#This Row],[Month2]]="Mar"),"Q3", "Q4")))</f>
        <v>Q1</v>
      </c>
      <c r="M437" t="str">
        <f>TEXT(Table1[[#This Row],[Date]],"mmm")</f>
        <v>Jul</v>
      </c>
      <c r="N437" t="str">
        <f>IF(MONTH(Table1[[#This Row],[Date]])&gt;6, YEAR(Table1[[#This Row],[Date]])&amp;"-"&amp;YEAR(Table1[[#This Row],[Date]])+1,YEAR(Table1[[#This Row],[Date]])-1&amp;"-"&amp;YEAR(Table1[[#This Row],[Date]]))</f>
        <v>2015-2016</v>
      </c>
      <c r="O437">
        <f>WEEKNUM(Table1[[#This Row],[Date]],2)</f>
        <v>31</v>
      </c>
      <c r="P437">
        <f>HOUR(Table1[[#This Row],[Start]])</f>
        <v>9</v>
      </c>
      <c r="Q4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37" t="str">
        <f>TEXT(Table1[[#This Row],[Date]],"ddd")</f>
        <v>Tue</v>
      </c>
    </row>
    <row r="438" spans="1:18" x14ac:dyDescent="0.55000000000000004">
      <c r="A438" s="2" t="s">
        <v>62</v>
      </c>
      <c r="B438" s="2" t="str">
        <f t="shared" si="36"/>
        <v>Client 7</v>
      </c>
      <c r="C438" s="12">
        <v>42214</v>
      </c>
      <c r="D438" s="2" t="s">
        <v>507</v>
      </c>
      <c r="E438" s="2" t="s">
        <v>735</v>
      </c>
      <c r="F438" s="28">
        <f>Table1[[#This Row],[End]]-Table1[[#This Row],[Start]]</f>
        <v>2.4305555555555525E-2</v>
      </c>
      <c r="G438" s="25" t="str">
        <f t="shared" ca="1" si="37"/>
        <v>Office</v>
      </c>
      <c r="H438" s="2" t="str">
        <f t="shared" ca="1" si="38"/>
        <v>B</v>
      </c>
      <c r="I438" s="2" t="str">
        <f t="shared" ca="1" si="39"/>
        <v>Mistake</v>
      </c>
      <c r="J438" s="2" t="str">
        <f t="shared" ca="1" si="40"/>
        <v>Tone of voice</v>
      </c>
      <c r="K438" s="25" t="str">
        <f t="shared" ca="1" si="41"/>
        <v>Floor</v>
      </c>
      <c r="L438" t="str">
        <f>IF(OR(Table1[[#This Row],[Month2]]="Jul",Table1[[#This Row],[Month2]]="Aug",Table1[[#This Row],[Month2]]="Sep"),"Q1", IF(OR(Table1[[#This Row],[Month2]]="Oct",Table1[[#This Row],[Month2]]="Nov",Table1[[#This Row],[Month2]]="Dec"),"Q2",IF(OR(Table1[[#This Row],[Month2]]="Jan",Table1[[#This Row],[Month2]]="Feb",Table1[[#This Row],[Month2]]="Mar"),"Q3", "Q4")))</f>
        <v>Q1</v>
      </c>
      <c r="M438" t="str">
        <f>TEXT(Table1[[#This Row],[Date]],"mmm")</f>
        <v>Jul</v>
      </c>
      <c r="N438" t="str">
        <f>IF(MONTH(Table1[[#This Row],[Date]])&gt;6, YEAR(Table1[[#This Row],[Date]])&amp;"-"&amp;YEAR(Table1[[#This Row],[Date]])+1,YEAR(Table1[[#This Row],[Date]])-1&amp;"-"&amp;YEAR(Table1[[#This Row],[Date]]))</f>
        <v>2015-2016</v>
      </c>
      <c r="O438">
        <f>WEEKNUM(Table1[[#This Row],[Date]],2)</f>
        <v>31</v>
      </c>
      <c r="P438">
        <f>HOUR(Table1[[#This Row],[Start]])</f>
        <v>11</v>
      </c>
      <c r="Q4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38" t="str">
        <f>TEXT(Table1[[#This Row],[Date]],"ddd")</f>
        <v>Wed</v>
      </c>
    </row>
    <row r="439" spans="1:18" x14ac:dyDescent="0.55000000000000004">
      <c r="A439" s="2" t="s">
        <v>59</v>
      </c>
      <c r="B439" s="2" t="str">
        <f t="shared" si="36"/>
        <v>Client 8</v>
      </c>
      <c r="C439" s="12">
        <v>42216</v>
      </c>
      <c r="D439" s="2" t="s">
        <v>508</v>
      </c>
      <c r="E439" s="2" t="s">
        <v>245</v>
      </c>
      <c r="F439" s="28">
        <f>Table1[[#This Row],[End]]-Table1[[#This Row],[Start]]</f>
        <v>9.0277777777777457E-3</v>
      </c>
      <c r="G439" s="25" t="str">
        <f t="shared" ca="1" si="37"/>
        <v>Room A</v>
      </c>
      <c r="H439" s="2" t="str">
        <f t="shared" ca="1" si="38"/>
        <v>F</v>
      </c>
      <c r="I439" s="2" t="str">
        <f t="shared" ca="1" si="39"/>
        <v>Mistake</v>
      </c>
      <c r="J439" s="2" t="str">
        <f t="shared" ca="1" si="40"/>
        <v>Tone of voice</v>
      </c>
      <c r="K439" s="25" t="str">
        <f t="shared" ca="1" si="41"/>
        <v>Shipping</v>
      </c>
      <c r="L439" t="str">
        <f>IF(OR(Table1[[#This Row],[Month2]]="Jul",Table1[[#This Row],[Month2]]="Aug",Table1[[#This Row],[Month2]]="Sep"),"Q1", IF(OR(Table1[[#This Row],[Month2]]="Oct",Table1[[#This Row],[Month2]]="Nov",Table1[[#This Row],[Month2]]="Dec"),"Q2",IF(OR(Table1[[#This Row],[Month2]]="Jan",Table1[[#This Row],[Month2]]="Feb",Table1[[#This Row],[Month2]]="Mar"),"Q3", "Q4")))</f>
        <v>Q1</v>
      </c>
      <c r="M439" t="str">
        <f>TEXT(Table1[[#This Row],[Date]],"mmm")</f>
        <v>Jul</v>
      </c>
      <c r="N439" t="str">
        <f>IF(MONTH(Table1[[#This Row],[Date]])&gt;6, YEAR(Table1[[#This Row],[Date]])&amp;"-"&amp;YEAR(Table1[[#This Row],[Date]])+1,YEAR(Table1[[#This Row],[Date]])-1&amp;"-"&amp;YEAR(Table1[[#This Row],[Date]]))</f>
        <v>2015-2016</v>
      </c>
      <c r="O439">
        <f>WEEKNUM(Table1[[#This Row],[Date]],2)</f>
        <v>31</v>
      </c>
      <c r="P439">
        <f>HOUR(Table1[[#This Row],[Start]])</f>
        <v>13</v>
      </c>
      <c r="Q4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39" t="str">
        <f>TEXT(Table1[[#This Row],[Date]],"ddd")</f>
        <v>Fri</v>
      </c>
    </row>
    <row r="440" spans="1:18" x14ac:dyDescent="0.55000000000000004">
      <c r="A440" s="2" t="s">
        <v>65</v>
      </c>
      <c r="B440" s="2" t="str">
        <f t="shared" si="36"/>
        <v>Client 9</v>
      </c>
      <c r="C440" s="12">
        <v>42216</v>
      </c>
      <c r="D440" s="2" t="s">
        <v>509</v>
      </c>
      <c r="E440" s="2" t="s">
        <v>334</v>
      </c>
      <c r="F440" s="28">
        <f>Table1[[#This Row],[End]]-Table1[[#This Row],[Start]]</f>
        <v>9.0277777777777457E-3</v>
      </c>
      <c r="G440" s="25" t="str">
        <f t="shared" ca="1" si="37"/>
        <v>Warehouse</v>
      </c>
      <c r="H440" s="2" t="str">
        <f t="shared" ca="1" si="38"/>
        <v>G</v>
      </c>
      <c r="I440" s="2" t="str">
        <f t="shared" ca="1" si="39"/>
        <v>Interaction</v>
      </c>
      <c r="J440" s="2" t="str">
        <f t="shared" ca="1" si="40"/>
        <v>Tone of voice</v>
      </c>
      <c r="K440" s="25" t="str">
        <f t="shared" ca="1" si="41"/>
        <v>Floor</v>
      </c>
      <c r="L440" t="str">
        <f>IF(OR(Table1[[#This Row],[Month2]]="Jul",Table1[[#This Row],[Month2]]="Aug",Table1[[#This Row],[Month2]]="Sep"),"Q1", IF(OR(Table1[[#This Row],[Month2]]="Oct",Table1[[#This Row],[Month2]]="Nov",Table1[[#This Row],[Month2]]="Dec"),"Q2",IF(OR(Table1[[#This Row],[Month2]]="Jan",Table1[[#This Row],[Month2]]="Feb",Table1[[#This Row],[Month2]]="Mar"),"Q3", "Q4")))</f>
        <v>Q1</v>
      </c>
      <c r="M440" t="str">
        <f>TEXT(Table1[[#This Row],[Date]],"mmm")</f>
        <v>Jul</v>
      </c>
      <c r="N440" t="str">
        <f>IF(MONTH(Table1[[#This Row],[Date]])&gt;6, YEAR(Table1[[#This Row],[Date]])&amp;"-"&amp;YEAR(Table1[[#This Row],[Date]])+1,YEAR(Table1[[#This Row],[Date]])-1&amp;"-"&amp;YEAR(Table1[[#This Row],[Date]]))</f>
        <v>2015-2016</v>
      </c>
      <c r="O440">
        <f>WEEKNUM(Table1[[#This Row],[Date]],2)</f>
        <v>31</v>
      </c>
      <c r="P440">
        <f>HOUR(Table1[[#This Row],[Start]])</f>
        <v>13</v>
      </c>
      <c r="Q4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40" t="str">
        <f>TEXT(Table1[[#This Row],[Date]],"ddd")</f>
        <v>Fri</v>
      </c>
    </row>
    <row r="441" spans="1:18" x14ac:dyDescent="0.55000000000000004">
      <c r="A441" s="2" t="s">
        <v>62</v>
      </c>
      <c r="B441" s="2" t="str">
        <f t="shared" si="36"/>
        <v>Client 10</v>
      </c>
      <c r="C441" s="12">
        <v>42217</v>
      </c>
      <c r="D441" s="2" t="s">
        <v>510</v>
      </c>
      <c r="E441" s="2" t="s">
        <v>660</v>
      </c>
      <c r="F441" s="28">
        <f>Table1[[#This Row],[End]]-Table1[[#This Row],[Start]]</f>
        <v>7.6388888888889173E-3</v>
      </c>
      <c r="G441" s="25" t="str">
        <f t="shared" ca="1" si="37"/>
        <v>Lab</v>
      </c>
      <c r="H441" s="2" t="str">
        <f t="shared" ca="1" si="38"/>
        <v>B</v>
      </c>
      <c r="I441" s="2" t="str">
        <f t="shared" ca="1" si="39"/>
        <v>Accident</v>
      </c>
      <c r="J441" s="2" t="str">
        <f t="shared" ca="1" si="40"/>
        <v>Wrong placement</v>
      </c>
      <c r="K441" s="25" t="str">
        <f t="shared" ca="1" si="41"/>
        <v>Shipping</v>
      </c>
      <c r="L441" t="str">
        <f>IF(OR(Table1[[#This Row],[Month2]]="Jul",Table1[[#This Row],[Month2]]="Aug",Table1[[#This Row],[Month2]]="Sep"),"Q1", IF(OR(Table1[[#This Row],[Month2]]="Oct",Table1[[#This Row],[Month2]]="Nov",Table1[[#This Row],[Month2]]="Dec"),"Q2",IF(OR(Table1[[#This Row],[Month2]]="Jan",Table1[[#This Row],[Month2]]="Feb",Table1[[#This Row],[Month2]]="Mar"),"Q3", "Q4")))</f>
        <v>Q1</v>
      </c>
      <c r="M441" t="str">
        <f>TEXT(Table1[[#This Row],[Date]],"mmm")</f>
        <v>Aug</v>
      </c>
      <c r="N441" t="str">
        <f>IF(MONTH(Table1[[#This Row],[Date]])&gt;6, YEAR(Table1[[#This Row],[Date]])&amp;"-"&amp;YEAR(Table1[[#This Row],[Date]])+1,YEAR(Table1[[#This Row],[Date]])-1&amp;"-"&amp;YEAR(Table1[[#This Row],[Date]]))</f>
        <v>2015-2016</v>
      </c>
      <c r="O441">
        <f>WEEKNUM(Table1[[#This Row],[Date]],2)</f>
        <v>31</v>
      </c>
      <c r="P441">
        <f>HOUR(Table1[[#This Row],[Start]])</f>
        <v>8</v>
      </c>
      <c r="Q4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41" t="str">
        <f>TEXT(Table1[[#This Row],[Date]],"ddd")</f>
        <v>Sat</v>
      </c>
    </row>
    <row r="442" spans="1:18" x14ac:dyDescent="0.55000000000000004">
      <c r="A442" s="2" t="s">
        <v>57</v>
      </c>
      <c r="B442" s="2" t="str">
        <f t="shared" si="36"/>
        <v>Client 1</v>
      </c>
      <c r="C442" s="12">
        <v>42218</v>
      </c>
      <c r="D442" s="2" t="s">
        <v>511</v>
      </c>
      <c r="E442" s="2" t="s">
        <v>1027</v>
      </c>
      <c r="F442" s="28">
        <f>Table1[[#This Row],[End]]-Table1[[#This Row],[Start]]</f>
        <v>5.6249999999999911E-2</v>
      </c>
      <c r="G442" s="25" t="str">
        <f t="shared" ca="1" si="37"/>
        <v>Room B</v>
      </c>
      <c r="H442" s="2" t="str">
        <f t="shared" ca="1" si="38"/>
        <v>C</v>
      </c>
      <c r="I442" s="2" t="str">
        <f t="shared" ca="1" si="39"/>
        <v>Mistake</v>
      </c>
      <c r="J442" s="2" t="str">
        <f t="shared" ca="1" si="40"/>
        <v>Entry error</v>
      </c>
      <c r="K442" s="25" t="str">
        <f t="shared" ca="1" si="41"/>
        <v>Floor</v>
      </c>
      <c r="L442" t="str">
        <f>IF(OR(Table1[[#This Row],[Month2]]="Jul",Table1[[#This Row],[Month2]]="Aug",Table1[[#This Row],[Month2]]="Sep"),"Q1", IF(OR(Table1[[#This Row],[Month2]]="Oct",Table1[[#This Row],[Month2]]="Nov",Table1[[#This Row],[Month2]]="Dec"),"Q2",IF(OR(Table1[[#This Row],[Month2]]="Jan",Table1[[#This Row],[Month2]]="Feb",Table1[[#This Row],[Month2]]="Mar"),"Q3", "Q4")))</f>
        <v>Q1</v>
      </c>
      <c r="M442" t="str">
        <f>TEXT(Table1[[#This Row],[Date]],"mmm")</f>
        <v>Aug</v>
      </c>
      <c r="N442" t="str">
        <f>IF(MONTH(Table1[[#This Row],[Date]])&gt;6, YEAR(Table1[[#This Row],[Date]])&amp;"-"&amp;YEAR(Table1[[#This Row],[Date]])+1,YEAR(Table1[[#This Row],[Date]])-1&amp;"-"&amp;YEAR(Table1[[#This Row],[Date]]))</f>
        <v>2015-2016</v>
      </c>
      <c r="O442">
        <f>WEEKNUM(Table1[[#This Row],[Date]],2)</f>
        <v>31</v>
      </c>
      <c r="P442">
        <f>HOUR(Table1[[#This Row],[Start]])</f>
        <v>14</v>
      </c>
      <c r="Q4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42" t="str">
        <f>TEXT(Table1[[#This Row],[Date]],"ddd")</f>
        <v>Sun</v>
      </c>
    </row>
    <row r="443" spans="1:18" x14ac:dyDescent="0.55000000000000004">
      <c r="A443" s="2" t="s">
        <v>62</v>
      </c>
      <c r="B443" s="2" t="str">
        <f t="shared" si="36"/>
        <v>Client 2</v>
      </c>
      <c r="C443" s="12">
        <v>42219</v>
      </c>
      <c r="D443" s="2" t="s">
        <v>512</v>
      </c>
      <c r="E443" s="2" t="s">
        <v>395</v>
      </c>
      <c r="F443" s="28">
        <f>Table1[[#This Row],[End]]-Table1[[#This Row],[Start]]</f>
        <v>1.388888888888884E-2</v>
      </c>
      <c r="G443" s="25" t="str">
        <f t="shared" ca="1" si="37"/>
        <v>Lab</v>
      </c>
      <c r="H443" s="2" t="str">
        <f t="shared" ca="1" si="38"/>
        <v>C</v>
      </c>
      <c r="I443" s="2" t="str">
        <f t="shared" ca="1" si="39"/>
        <v>Accident</v>
      </c>
      <c r="J443" s="2" t="str">
        <f t="shared" ca="1" si="40"/>
        <v>Paperwork deficiency</v>
      </c>
      <c r="K443" s="25" t="str">
        <f t="shared" ca="1" si="41"/>
        <v>Shipping</v>
      </c>
      <c r="L443" t="str">
        <f>IF(OR(Table1[[#This Row],[Month2]]="Jul",Table1[[#This Row],[Month2]]="Aug",Table1[[#This Row],[Month2]]="Sep"),"Q1", IF(OR(Table1[[#This Row],[Month2]]="Oct",Table1[[#This Row],[Month2]]="Nov",Table1[[#This Row],[Month2]]="Dec"),"Q2",IF(OR(Table1[[#This Row],[Month2]]="Jan",Table1[[#This Row],[Month2]]="Feb",Table1[[#This Row],[Month2]]="Mar"),"Q3", "Q4")))</f>
        <v>Q1</v>
      </c>
      <c r="M443" t="str">
        <f>TEXT(Table1[[#This Row],[Date]],"mmm")</f>
        <v>Aug</v>
      </c>
      <c r="N443" t="str">
        <f>IF(MONTH(Table1[[#This Row],[Date]])&gt;6, YEAR(Table1[[#This Row],[Date]])&amp;"-"&amp;YEAR(Table1[[#This Row],[Date]])+1,YEAR(Table1[[#This Row],[Date]])-1&amp;"-"&amp;YEAR(Table1[[#This Row],[Date]]))</f>
        <v>2015-2016</v>
      </c>
      <c r="O443">
        <f>WEEKNUM(Table1[[#This Row],[Date]],2)</f>
        <v>32</v>
      </c>
      <c r="P443">
        <f>HOUR(Table1[[#This Row],[Start]])</f>
        <v>15</v>
      </c>
      <c r="Q4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43" t="str">
        <f>TEXT(Table1[[#This Row],[Date]],"ddd")</f>
        <v>Mon</v>
      </c>
    </row>
    <row r="444" spans="1:18" x14ac:dyDescent="0.55000000000000004">
      <c r="A444" s="2" t="s">
        <v>62</v>
      </c>
      <c r="B444" s="2" t="str">
        <f t="shared" si="36"/>
        <v>Client 3</v>
      </c>
      <c r="C444" s="12">
        <v>42219</v>
      </c>
      <c r="D444" s="2" t="s">
        <v>513</v>
      </c>
      <c r="E444" s="2" t="s">
        <v>486</v>
      </c>
      <c r="F444" s="28">
        <f>Table1[[#This Row],[End]]-Table1[[#This Row],[Start]]</f>
        <v>9.0277777777777457E-3</v>
      </c>
      <c r="G444" s="25" t="str">
        <f t="shared" ca="1" si="37"/>
        <v>Office</v>
      </c>
      <c r="H444" s="2" t="str">
        <f t="shared" ca="1" si="38"/>
        <v>A</v>
      </c>
      <c r="I444" s="2" t="str">
        <f t="shared" ca="1" si="39"/>
        <v>Interaction</v>
      </c>
      <c r="J444" s="2" t="str">
        <f t="shared" ca="1" si="40"/>
        <v>Paperwork deficiency</v>
      </c>
      <c r="K444" s="25" t="str">
        <f t="shared" ca="1" si="41"/>
        <v>IT</v>
      </c>
      <c r="L444" t="str">
        <f>IF(OR(Table1[[#This Row],[Month2]]="Jul",Table1[[#This Row],[Month2]]="Aug",Table1[[#This Row],[Month2]]="Sep"),"Q1", IF(OR(Table1[[#This Row],[Month2]]="Oct",Table1[[#This Row],[Month2]]="Nov",Table1[[#This Row],[Month2]]="Dec"),"Q2",IF(OR(Table1[[#This Row],[Month2]]="Jan",Table1[[#This Row],[Month2]]="Feb",Table1[[#This Row],[Month2]]="Mar"),"Q3", "Q4")))</f>
        <v>Q1</v>
      </c>
      <c r="M444" t="str">
        <f>TEXT(Table1[[#This Row],[Date]],"mmm")</f>
        <v>Aug</v>
      </c>
      <c r="N444" t="str">
        <f>IF(MONTH(Table1[[#This Row],[Date]])&gt;6, YEAR(Table1[[#This Row],[Date]])&amp;"-"&amp;YEAR(Table1[[#This Row],[Date]])+1,YEAR(Table1[[#This Row],[Date]])-1&amp;"-"&amp;YEAR(Table1[[#This Row],[Date]]))</f>
        <v>2015-2016</v>
      </c>
      <c r="O444">
        <f>WEEKNUM(Table1[[#This Row],[Date]],2)</f>
        <v>32</v>
      </c>
      <c r="P444">
        <f>HOUR(Table1[[#This Row],[Start]])</f>
        <v>15</v>
      </c>
      <c r="Q4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44" t="str">
        <f>TEXT(Table1[[#This Row],[Date]],"ddd")</f>
        <v>Mon</v>
      </c>
    </row>
    <row r="445" spans="1:18" x14ac:dyDescent="0.55000000000000004">
      <c r="A445" s="2" t="s">
        <v>65</v>
      </c>
      <c r="B445" s="2" t="str">
        <f t="shared" si="36"/>
        <v>Client 4</v>
      </c>
      <c r="C445" s="12">
        <v>42219</v>
      </c>
      <c r="D445" s="2" t="s">
        <v>514</v>
      </c>
      <c r="E445" s="2" t="s">
        <v>236</v>
      </c>
      <c r="F445" s="28">
        <f>Table1[[#This Row],[End]]-Table1[[#This Row],[Start]]</f>
        <v>4.8611111111112049E-3</v>
      </c>
      <c r="G445" s="25" t="str">
        <f t="shared" ca="1" si="37"/>
        <v>Room A</v>
      </c>
      <c r="H445" s="2" t="str">
        <f t="shared" ca="1" si="38"/>
        <v>D</v>
      </c>
      <c r="I445" s="2" t="str">
        <f t="shared" ca="1" si="39"/>
        <v>Accident</v>
      </c>
      <c r="J445" s="2" t="str">
        <f t="shared" ca="1" si="40"/>
        <v>Mechanical failure</v>
      </c>
      <c r="K445" s="25" t="str">
        <f t="shared" ca="1" si="41"/>
        <v>Admin</v>
      </c>
      <c r="L445" t="str">
        <f>IF(OR(Table1[[#This Row],[Month2]]="Jul",Table1[[#This Row],[Month2]]="Aug",Table1[[#This Row],[Month2]]="Sep"),"Q1", IF(OR(Table1[[#This Row],[Month2]]="Oct",Table1[[#This Row],[Month2]]="Nov",Table1[[#This Row],[Month2]]="Dec"),"Q2",IF(OR(Table1[[#This Row],[Month2]]="Jan",Table1[[#This Row],[Month2]]="Feb",Table1[[#This Row],[Month2]]="Mar"),"Q3", "Q4")))</f>
        <v>Q1</v>
      </c>
      <c r="M445" t="str">
        <f>TEXT(Table1[[#This Row],[Date]],"mmm")</f>
        <v>Aug</v>
      </c>
      <c r="N445" t="str">
        <f>IF(MONTH(Table1[[#This Row],[Date]])&gt;6, YEAR(Table1[[#This Row],[Date]])&amp;"-"&amp;YEAR(Table1[[#This Row],[Date]])+1,YEAR(Table1[[#This Row],[Date]])-1&amp;"-"&amp;YEAR(Table1[[#This Row],[Date]]))</f>
        <v>2015-2016</v>
      </c>
      <c r="O445">
        <f>WEEKNUM(Table1[[#This Row],[Date]],2)</f>
        <v>32</v>
      </c>
      <c r="P445">
        <f>HOUR(Table1[[#This Row],[Start]])</f>
        <v>14</v>
      </c>
      <c r="Q4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45" t="str">
        <f>TEXT(Table1[[#This Row],[Date]],"ddd")</f>
        <v>Mon</v>
      </c>
    </row>
    <row r="446" spans="1:18" x14ac:dyDescent="0.55000000000000004">
      <c r="A446" s="2" t="s">
        <v>52</v>
      </c>
      <c r="B446" s="2" t="str">
        <f t="shared" si="36"/>
        <v>Client 5</v>
      </c>
      <c r="C446" s="12">
        <v>42219</v>
      </c>
      <c r="D446" s="2" t="s">
        <v>506</v>
      </c>
      <c r="E446" s="2" t="s">
        <v>467</v>
      </c>
      <c r="F446" s="28">
        <f>Table1[[#This Row],[End]]-Table1[[#This Row],[Start]]</f>
        <v>1.9444444444444431E-2</v>
      </c>
      <c r="G446" s="25" t="str">
        <f t="shared" ca="1" si="37"/>
        <v>Room A</v>
      </c>
      <c r="H446" s="2" t="str">
        <f t="shared" ca="1" si="38"/>
        <v>F</v>
      </c>
      <c r="I446" s="2" t="str">
        <f t="shared" ca="1" si="39"/>
        <v>Grievance</v>
      </c>
      <c r="J446" s="2" t="str">
        <f t="shared" ca="1" si="40"/>
        <v>Wrong placement</v>
      </c>
      <c r="K446" s="25" t="str">
        <f t="shared" ca="1" si="41"/>
        <v>IT</v>
      </c>
      <c r="L446" t="str">
        <f>IF(OR(Table1[[#This Row],[Month2]]="Jul",Table1[[#This Row],[Month2]]="Aug",Table1[[#This Row],[Month2]]="Sep"),"Q1", IF(OR(Table1[[#This Row],[Month2]]="Oct",Table1[[#This Row],[Month2]]="Nov",Table1[[#This Row],[Month2]]="Dec"),"Q2",IF(OR(Table1[[#This Row],[Month2]]="Jan",Table1[[#This Row],[Month2]]="Feb",Table1[[#This Row],[Month2]]="Mar"),"Q3", "Q4")))</f>
        <v>Q1</v>
      </c>
      <c r="M446" t="str">
        <f>TEXT(Table1[[#This Row],[Date]],"mmm")</f>
        <v>Aug</v>
      </c>
      <c r="N446" t="str">
        <f>IF(MONTH(Table1[[#This Row],[Date]])&gt;6, YEAR(Table1[[#This Row],[Date]])&amp;"-"&amp;YEAR(Table1[[#This Row],[Date]])+1,YEAR(Table1[[#This Row],[Date]])-1&amp;"-"&amp;YEAR(Table1[[#This Row],[Date]]))</f>
        <v>2015-2016</v>
      </c>
      <c r="O446">
        <f>WEEKNUM(Table1[[#This Row],[Date]],2)</f>
        <v>32</v>
      </c>
      <c r="P446">
        <f>HOUR(Table1[[#This Row],[Start]])</f>
        <v>9</v>
      </c>
      <c r="Q4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46" t="str">
        <f>TEXT(Table1[[#This Row],[Date]],"ddd")</f>
        <v>Mon</v>
      </c>
    </row>
    <row r="447" spans="1:18" x14ac:dyDescent="0.55000000000000004">
      <c r="A447" s="2" t="s">
        <v>57</v>
      </c>
      <c r="B447" s="2" t="str">
        <f t="shared" si="36"/>
        <v>Client 6</v>
      </c>
      <c r="C447" s="12">
        <v>42219</v>
      </c>
      <c r="D447" s="2" t="s">
        <v>506</v>
      </c>
      <c r="E447" s="2" t="s">
        <v>585</v>
      </c>
      <c r="F447" s="28">
        <f>Table1[[#This Row],[End]]-Table1[[#This Row],[Start]]</f>
        <v>9.7222222222222432E-3</v>
      </c>
      <c r="G447" s="25" t="str">
        <f t="shared" ca="1" si="37"/>
        <v>Room B</v>
      </c>
      <c r="H447" s="2" t="str">
        <f t="shared" ca="1" si="38"/>
        <v>F</v>
      </c>
      <c r="I447" s="2" t="str">
        <f t="shared" ca="1" si="39"/>
        <v>Mistake</v>
      </c>
      <c r="J447" s="2" t="str">
        <f t="shared" ca="1" si="40"/>
        <v>Paperwork deficiency</v>
      </c>
      <c r="K447" s="25" t="str">
        <f t="shared" ca="1" si="41"/>
        <v>Widgets</v>
      </c>
      <c r="L447" t="str">
        <f>IF(OR(Table1[[#This Row],[Month2]]="Jul",Table1[[#This Row],[Month2]]="Aug",Table1[[#This Row],[Month2]]="Sep"),"Q1", IF(OR(Table1[[#This Row],[Month2]]="Oct",Table1[[#This Row],[Month2]]="Nov",Table1[[#This Row],[Month2]]="Dec"),"Q2",IF(OR(Table1[[#This Row],[Month2]]="Jan",Table1[[#This Row],[Month2]]="Feb",Table1[[#This Row],[Month2]]="Mar"),"Q3", "Q4")))</f>
        <v>Q1</v>
      </c>
      <c r="M447" t="str">
        <f>TEXT(Table1[[#This Row],[Date]],"mmm")</f>
        <v>Aug</v>
      </c>
      <c r="N447" t="str">
        <f>IF(MONTH(Table1[[#This Row],[Date]])&gt;6, YEAR(Table1[[#This Row],[Date]])&amp;"-"&amp;YEAR(Table1[[#This Row],[Date]])+1,YEAR(Table1[[#This Row],[Date]])-1&amp;"-"&amp;YEAR(Table1[[#This Row],[Date]]))</f>
        <v>2015-2016</v>
      </c>
      <c r="O447">
        <f>WEEKNUM(Table1[[#This Row],[Date]],2)</f>
        <v>32</v>
      </c>
      <c r="P447">
        <f>HOUR(Table1[[#This Row],[Start]])</f>
        <v>9</v>
      </c>
      <c r="Q4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47" t="str">
        <f>TEXT(Table1[[#This Row],[Date]],"ddd")</f>
        <v>Mon</v>
      </c>
    </row>
    <row r="448" spans="1:18" x14ac:dyDescent="0.55000000000000004">
      <c r="A448" s="2" t="s">
        <v>61</v>
      </c>
      <c r="B448" s="2" t="str">
        <f t="shared" si="36"/>
        <v>Client 7</v>
      </c>
      <c r="C448" s="12">
        <v>42219</v>
      </c>
      <c r="D448" s="2" t="s">
        <v>230</v>
      </c>
      <c r="E448" s="2" t="s">
        <v>261</v>
      </c>
      <c r="F448" s="28">
        <f>Table1[[#This Row],[End]]-Table1[[#This Row],[Start]]</f>
        <v>9.0277777777778567E-3</v>
      </c>
      <c r="G448" s="25" t="str">
        <f t="shared" ca="1" si="37"/>
        <v>Warehouse</v>
      </c>
      <c r="H448" s="2" t="str">
        <f t="shared" ca="1" si="38"/>
        <v>F</v>
      </c>
      <c r="I448" s="2" t="str">
        <f t="shared" ca="1" si="39"/>
        <v>Mistake</v>
      </c>
      <c r="J448" s="2" t="str">
        <f t="shared" ca="1" si="40"/>
        <v>Misconduct</v>
      </c>
      <c r="K448" s="25" t="str">
        <f t="shared" ca="1" si="41"/>
        <v>IT</v>
      </c>
      <c r="L448" t="str">
        <f>IF(OR(Table1[[#This Row],[Month2]]="Jul",Table1[[#This Row],[Month2]]="Aug",Table1[[#This Row],[Month2]]="Sep"),"Q1", IF(OR(Table1[[#This Row],[Month2]]="Oct",Table1[[#This Row],[Month2]]="Nov",Table1[[#This Row],[Month2]]="Dec"),"Q2",IF(OR(Table1[[#This Row],[Month2]]="Jan",Table1[[#This Row],[Month2]]="Feb",Table1[[#This Row],[Month2]]="Mar"),"Q3", "Q4")))</f>
        <v>Q1</v>
      </c>
      <c r="M448" t="str">
        <f>TEXT(Table1[[#This Row],[Date]],"mmm")</f>
        <v>Aug</v>
      </c>
      <c r="N448" t="str">
        <f>IF(MONTH(Table1[[#This Row],[Date]])&gt;6, YEAR(Table1[[#This Row],[Date]])&amp;"-"&amp;YEAR(Table1[[#This Row],[Date]])+1,YEAR(Table1[[#This Row],[Date]])-1&amp;"-"&amp;YEAR(Table1[[#This Row],[Date]]))</f>
        <v>2015-2016</v>
      </c>
      <c r="O448">
        <f>WEEKNUM(Table1[[#This Row],[Date]],2)</f>
        <v>32</v>
      </c>
      <c r="P448">
        <f>HOUR(Table1[[#This Row],[Start]])</f>
        <v>16</v>
      </c>
      <c r="Q4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48" t="str">
        <f>TEXT(Table1[[#This Row],[Date]],"ddd")</f>
        <v>Mon</v>
      </c>
    </row>
    <row r="449" spans="1:18" x14ac:dyDescent="0.55000000000000004">
      <c r="A449" s="2" t="s">
        <v>63</v>
      </c>
      <c r="B449" s="2" t="str">
        <f t="shared" si="36"/>
        <v>Client 8</v>
      </c>
      <c r="C449" s="12">
        <v>42219</v>
      </c>
      <c r="D449" s="2" t="s">
        <v>515</v>
      </c>
      <c r="E449" s="2" t="s">
        <v>260</v>
      </c>
      <c r="F449" s="28">
        <f>Table1[[#This Row],[End]]-Table1[[#This Row],[Start]]</f>
        <v>2.777777777777779E-2</v>
      </c>
      <c r="G449" s="25" t="str">
        <f t="shared" ca="1" si="37"/>
        <v>Room A</v>
      </c>
      <c r="H449" s="2" t="str">
        <f t="shared" ca="1" si="38"/>
        <v>B</v>
      </c>
      <c r="I449" s="2" t="str">
        <f t="shared" ca="1" si="39"/>
        <v>Interaction</v>
      </c>
      <c r="J449" s="2" t="str">
        <f t="shared" ca="1" si="40"/>
        <v>Mechanical failure</v>
      </c>
      <c r="K449" s="25" t="str">
        <f t="shared" ca="1" si="41"/>
        <v>Admin</v>
      </c>
      <c r="L449" t="str">
        <f>IF(OR(Table1[[#This Row],[Month2]]="Jul",Table1[[#This Row],[Month2]]="Aug",Table1[[#This Row],[Month2]]="Sep"),"Q1", IF(OR(Table1[[#This Row],[Month2]]="Oct",Table1[[#This Row],[Month2]]="Nov",Table1[[#This Row],[Month2]]="Dec"),"Q2",IF(OR(Table1[[#This Row],[Month2]]="Jan",Table1[[#This Row],[Month2]]="Feb",Table1[[#This Row],[Month2]]="Mar"),"Q3", "Q4")))</f>
        <v>Q1</v>
      </c>
      <c r="M449" t="str">
        <f>TEXT(Table1[[#This Row],[Date]],"mmm")</f>
        <v>Aug</v>
      </c>
      <c r="N449" t="str">
        <f>IF(MONTH(Table1[[#This Row],[Date]])&gt;6, YEAR(Table1[[#This Row],[Date]])&amp;"-"&amp;YEAR(Table1[[#This Row],[Date]])+1,YEAR(Table1[[#This Row],[Date]])-1&amp;"-"&amp;YEAR(Table1[[#This Row],[Date]]))</f>
        <v>2015-2016</v>
      </c>
      <c r="O449">
        <f>WEEKNUM(Table1[[#This Row],[Date]],2)</f>
        <v>32</v>
      </c>
      <c r="P449">
        <f>HOUR(Table1[[#This Row],[Start]])</f>
        <v>15</v>
      </c>
      <c r="Q4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49" t="str">
        <f>TEXT(Table1[[#This Row],[Date]],"ddd")</f>
        <v>Mon</v>
      </c>
    </row>
    <row r="450" spans="1:18" x14ac:dyDescent="0.55000000000000004">
      <c r="A450" s="2" t="s">
        <v>63</v>
      </c>
      <c r="B450" s="2" t="str">
        <f t="shared" ref="B450:B513" si="42">IF(B449="Name","Client 1",IF(B449="Client 1","Client 2",IF(B449="Client 2","Client 3",IF(B449="Client 3","Client 4", IF(B449="Client 4","Client 5", IF(B449="Client 5","Client 6", IF(B449="Client 6","Client 7",IF(B449="Client 7","Client 8", IF(B449="Client 8","Client 9", IF(B449="Client 9","Client 10", IF(B449="Client 10","Client 1", "Client 11")))))))))))</f>
        <v>Client 9</v>
      </c>
      <c r="C450" s="12">
        <v>42219</v>
      </c>
      <c r="D450" s="2" t="s">
        <v>516</v>
      </c>
      <c r="E450" s="2" t="s">
        <v>495</v>
      </c>
      <c r="F450" s="28">
        <f>Table1[[#This Row],[End]]-Table1[[#This Row],[Start]]</f>
        <v>1.041666666666663E-2</v>
      </c>
      <c r="G450" s="25" t="str">
        <f t="shared" ref="G450:G513" ca="1" si="43">VLOOKUP(RANDBETWEEN(1,5),$T$1:$Y$8,2,FALSE)</f>
        <v>Room B</v>
      </c>
      <c r="H450" s="2" t="str">
        <f t="shared" ref="H450:H513" ca="1" si="44">VLOOKUP(RANDBETWEEN(1,7),$T$1:$Y$8,3,FALSE)</f>
        <v>A</v>
      </c>
      <c r="I450" s="2" t="str">
        <f t="shared" ref="I450:I513" ca="1" si="45">VLOOKUP(RANDBETWEEN(1,4),$T$1:$Y$8,4,FALSE)</f>
        <v>Grievance</v>
      </c>
      <c r="J450" s="2" t="str">
        <f t="shared" ref="J450:J513" ca="1" si="46">VLOOKUP(RANDBETWEEN(1,6),$T$1:$Y$8,5,FALSE)</f>
        <v>Entry error</v>
      </c>
      <c r="K450" s="25" t="str">
        <f t="shared" ref="K450:K513" ca="1" si="47">VLOOKUP(RANDBETWEEN(1,6),$T$1:$Y$8,6,FALSE)</f>
        <v>Finance</v>
      </c>
      <c r="L450" t="str">
        <f>IF(OR(Table1[[#This Row],[Month2]]="Jul",Table1[[#This Row],[Month2]]="Aug",Table1[[#This Row],[Month2]]="Sep"),"Q1", IF(OR(Table1[[#This Row],[Month2]]="Oct",Table1[[#This Row],[Month2]]="Nov",Table1[[#This Row],[Month2]]="Dec"),"Q2",IF(OR(Table1[[#This Row],[Month2]]="Jan",Table1[[#This Row],[Month2]]="Feb",Table1[[#This Row],[Month2]]="Mar"),"Q3", "Q4")))</f>
        <v>Q1</v>
      </c>
      <c r="M450" t="str">
        <f>TEXT(Table1[[#This Row],[Date]],"mmm")</f>
        <v>Aug</v>
      </c>
      <c r="N450" t="str">
        <f>IF(MONTH(Table1[[#This Row],[Date]])&gt;6, YEAR(Table1[[#This Row],[Date]])&amp;"-"&amp;YEAR(Table1[[#This Row],[Date]])+1,YEAR(Table1[[#This Row],[Date]])-1&amp;"-"&amp;YEAR(Table1[[#This Row],[Date]]))</f>
        <v>2015-2016</v>
      </c>
      <c r="O450">
        <f>WEEKNUM(Table1[[#This Row],[Date]],2)</f>
        <v>32</v>
      </c>
      <c r="P450">
        <f>HOUR(Table1[[#This Row],[Start]])</f>
        <v>14</v>
      </c>
      <c r="Q4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50" t="str">
        <f>TEXT(Table1[[#This Row],[Date]],"ddd")</f>
        <v>Mon</v>
      </c>
    </row>
    <row r="451" spans="1:18" x14ac:dyDescent="0.55000000000000004">
      <c r="A451" s="2" t="s">
        <v>63</v>
      </c>
      <c r="B451" s="2" t="str">
        <f t="shared" si="42"/>
        <v>Client 10</v>
      </c>
      <c r="C451" s="12">
        <v>42219</v>
      </c>
      <c r="D451" s="2" t="s">
        <v>212</v>
      </c>
      <c r="E451" s="2" t="s">
        <v>357</v>
      </c>
      <c r="F451" s="28">
        <f>Table1[[#This Row],[End]]-Table1[[#This Row],[Start]]</f>
        <v>5.5555555555555691E-2</v>
      </c>
      <c r="G451" s="25" t="str">
        <f t="shared" ca="1" si="43"/>
        <v>Room B</v>
      </c>
      <c r="H451" s="2" t="str">
        <f t="shared" ca="1" si="44"/>
        <v>A</v>
      </c>
      <c r="I451" s="2" t="str">
        <f t="shared" ca="1" si="45"/>
        <v>Grievance</v>
      </c>
      <c r="J451" s="2" t="str">
        <f t="shared" ca="1" si="46"/>
        <v>Entry error</v>
      </c>
      <c r="K451" s="25" t="str">
        <f t="shared" ca="1" si="47"/>
        <v>Finance</v>
      </c>
      <c r="L451" t="str">
        <f>IF(OR(Table1[[#This Row],[Month2]]="Jul",Table1[[#This Row],[Month2]]="Aug",Table1[[#This Row],[Month2]]="Sep"),"Q1", IF(OR(Table1[[#This Row],[Month2]]="Oct",Table1[[#This Row],[Month2]]="Nov",Table1[[#This Row],[Month2]]="Dec"),"Q2",IF(OR(Table1[[#This Row],[Month2]]="Jan",Table1[[#This Row],[Month2]]="Feb",Table1[[#This Row],[Month2]]="Mar"),"Q3", "Q4")))</f>
        <v>Q1</v>
      </c>
      <c r="M451" t="str">
        <f>TEXT(Table1[[#This Row],[Date]],"mmm")</f>
        <v>Aug</v>
      </c>
      <c r="N451" t="str">
        <f>IF(MONTH(Table1[[#This Row],[Date]])&gt;6, YEAR(Table1[[#This Row],[Date]])&amp;"-"&amp;YEAR(Table1[[#This Row],[Date]])+1,YEAR(Table1[[#This Row],[Date]])-1&amp;"-"&amp;YEAR(Table1[[#This Row],[Date]]))</f>
        <v>2015-2016</v>
      </c>
      <c r="O451">
        <f>WEEKNUM(Table1[[#This Row],[Date]],2)</f>
        <v>32</v>
      </c>
      <c r="P451">
        <f>HOUR(Table1[[#This Row],[Start]])</f>
        <v>16</v>
      </c>
      <c r="Q4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51" t="str">
        <f>TEXT(Table1[[#This Row],[Date]],"ddd")</f>
        <v>Mon</v>
      </c>
    </row>
    <row r="452" spans="1:18" x14ac:dyDescent="0.55000000000000004">
      <c r="A452" s="2" t="s">
        <v>66</v>
      </c>
      <c r="B452" s="2" t="str">
        <f t="shared" si="42"/>
        <v>Client 1</v>
      </c>
      <c r="C452" s="12">
        <v>42219</v>
      </c>
      <c r="D452" s="2" t="s">
        <v>517</v>
      </c>
      <c r="E452" s="2" t="s">
        <v>816</v>
      </c>
      <c r="F452" s="28">
        <f>Table1[[#This Row],[End]]-Table1[[#This Row],[Start]]</f>
        <v>1.041666666666663E-2</v>
      </c>
      <c r="G452" s="25" t="str">
        <f t="shared" ca="1" si="43"/>
        <v>Room B</v>
      </c>
      <c r="H452" s="2" t="str">
        <f t="shared" ca="1" si="44"/>
        <v>B</v>
      </c>
      <c r="I452" s="2" t="str">
        <f t="shared" ca="1" si="45"/>
        <v>Interaction</v>
      </c>
      <c r="J452" s="2" t="str">
        <f t="shared" ca="1" si="46"/>
        <v>Paperwork deficiency</v>
      </c>
      <c r="K452" s="25" t="str">
        <f t="shared" ca="1" si="47"/>
        <v>Floor</v>
      </c>
      <c r="L452" t="str">
        <f>IF(OR(Table1[[#This Row],[Month2]]="Jul",Table1[[#This Row],[Month2]]="Aug",Table1[[#This Row],[Month2]]="Sep"),"Q1", IF(OR(Table1[[#This Row],[Month2]]="Oct",Table1[[#This Row],[Month2]]="Nov",Table1[[#This Row],[Month2]]="Dec"),"Q2",IF(OR(Table1[[#This Row],[Month2]]="Jan",Table1[[#This Row],[Month2]]="Feb",Table1[[#This Row],[Month2]]="Mar"),"Q3", "Q4")))</f>
        <v>Q1</v>
      </c>
      <c r="M452" t="str">
        <f>TEXT(Table1[[#This Row],[Date]],"mmm")</f>
        <v>Aug</v>
      </c>
      <c r="N452" t="str">
        <f>IF(MONTH(Table1[[#This Row],[Date]])&gt;6, YEAR(Table1[[#This Row],[Date]])&amp;"-"&amp;YEAR(Table1[[#This Row],[Date]])+1,YEAR(Table1[[#This Row],[Date]])-1&amp;"-"&amp;YEAR(Table1[[#This Row],[Date]]))</f>
        <v>2015-2016</v>
      </c>
      <c r="O452">
        <f>WEEKNUM(Table1[[#This Row],[Date]],2)</f>
        <v>32</v>
      </c>
      <c r="P452">
        <f>HOUR(Table1[[#This Row],[Start]])</f>
        <v>16</v>
      </c>
      <c r="Q4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52" t="str">
        <f>TEXT(Table1[[#This Row],[Date]],"ddd")</f>
        <v>Mon</v>
      </c>
    </row>
    <row r="453" spans="1:18" x14ac:dyDescent="0.55000000000000004">
      <c r="A453" s="2" t="s">
        <v>62</v>
      </c>
      <c r="B453" s="2" t="str">
        <f t="shared" si="42"/>
        <v>Client 2</v>
      </c>
      <c r="C453" s="12">
        <v>42220</v>
      </c>
      <c r="D453" s="2" t="s">
        <v>518</v>
      </c>
      <c r="E453" s="2" t="s">
        <v>357</v>
      </c>
      <c r="F453" s="28">
        <f>Table1[[#This Row],[End]]-Table1[[#This Row],[Start]]</f>
        <v>1.9444444444444597E-2</v>
      </c>
      <c r="G453" s="25" t="str">
        <f t="shared" ca="1" si="43"/>
        <v>Lab</v>
      </c>
      <c r="H453" s="2" t="str">
        <f t="shared" ca="1" si="44"/>
        <v>E</v>
      </c>
      <c r="I453" s="2" t="str">
        <f t="shared" ca="1" si="45"/>
        <v>Accident</v>
      </c>
      <c r="J453" s="2" t="str">
        <f t="shared" ca="1" si="46"/>
        <v>Misconduct</v>
      </c>
      <c r="K453" s="25" t="str">
        <f t="shared" ca="1" si="47"/>
        <v>Finance</v>
      </c>
      <c r="L453" t="str">
        <f>IF(OR(Table1[[#This Row],[Month2]]="Jul",Table1[[#This Row],[Month2]]="Aug",Table1[[#This Row],[Month2]]="Sep"),"Q1", IF(OR(Table1[[#This Row],[Month2]]="Oct",Table1[[#This Row],[Month2]]="Nov",Table1[[#This Row],[Month2]]="Dec"),"Q2",IF(OR(Table1[[#This Row],[Month2]]="Jan",Table1[[#This Row],[Month2]]="Feb",Table1[[#This Row],[Month2]]="Mar"),"Q3", "Q4")))</f>
        <v>Q1</v>
      </c>
      <c r="M453" t="str">
        <f>TEXT(Table1[[#This Row],[Date]],"mmm")</f>
        <v>Aug</v>
      </c>
      <c r="N453" t="str">
        <f>IF(MONTH(Table1[[#This Row],[Date]])&gt;6, YEAR(Table1[[#This Row],[Date]])&amp;"-"&amp;YEAR(Table1[[#This Row],[Date]])+1,YEAR(Table1[[#This Row],[Date]])-1&amp;"-"&amp;YEAR(Table1[[#This Row],[Date]]))</f>
        <v>2015-2016</v>
      </c>
      <c r="O453">
        <f>WEEKNUM(Table1[[#This Row],[Date]],2)</f>
        <v>32</v>
      </c>
      <c r="P453">
        <f>HOUR(Table1[[#This Row],[Start]])</f>
        <v>17</v>
      </c>
      <c r="Q4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53" t="str">
        <f>TEXT(Table1[[#This Row],[Date]],"ddd")</f>
        <v>Tue</v>
      </c>
    </row>
    <row r="454" spans="1:18" x14ac:dyDescent="0.55000000000000004">
      <c r="A454" s="2" t="s">
        <v>63</v>
      </c>
      <c r="B454" s="2" t="str">
        <f t="shared" si="42"/>
        <v>Client 3</v>
      </c>
      <c r="C454" s="12">
        <v>42220</v>
      </c>
      <c r="D454" s="2" t="s">
        <v>519</v>
      </c>
      <c r="E454" s="2" t="s">
        <v>583</v>
      </c>
      <c r="F454" s="28">
        <f>Table1[[#This Row],[End]]-Table1[[#This Row],[Start]]</f>
        <v>1.8750000000000044E-2</v>
      </c>
      <c r="G454" s="25" t="str">
        <f t="shared" ca="1" si="43"/>
        <v>Room A</v>
      </c>
      <c r="H454" s="2" t="str">
        <f t="shared" ca="1" si="44"/>
        <v>D</v>
      </c>
      <c r="I454" s="2" t="str">
        <f t="shared" ca="1" si="45"/>
        <v>Mistake</v>
      </c>
      <c r="J454" s="2" t="str">
        <f t="shared" ca="1" si="46"/>
        <v>Wrong placement</v>
      </c>
      <c r="K454" s="25" t="str">
        <f t="shared" ca="1" si="47"/>
        <v>Finance</v>
      </c>
      <c r="L454" t="str">
        <f>IF(OR(Table1[[#This Row],[Month2]]="Jul",Table1[[#This Row],[Month2]]="Aug",Table1[[#This Row],[Month2]]="Sep"),"Q1", IF(OR(Table1[[#This Row],[Month2]]="Oct",Table1[[#This Row],[Month2]]="Nov",Table1[[#This Row],[Month2]]="Dec"),"Q2",IF(OR(Table1[[#This Row],[Month2]]="Jan",Table1[[#This Row],[Month2]]="Feb",Table1[[#This Row],[Month2]]="Mar"),"Q3", "Q4")))</f>
        <v>Q1</v>
      </c>
      <c r="M454" t="str">
        <f>TEXT(Table1[[#This Row],[Date]],"mmm")</f>
        <v>Aug</v>
      </c>
      <c r="N454" t="str">
        <f>IF(MONTH(Table1[[#This Row],[Date]])&gt;6, YEAR(Table1[[#This Row],[Date]])&amp;"-"&amp;YEAR(Table1[[#This Row],[Date]])+1,YEAR(Table1[[#This Row],[Date]])-1&amp;"-"&amp;YEAR(Table1[[#This Row],[Date]]))</f>
        <v>2015-2016</v>
      </c>
      <c r="O454">
        <f>WEEKNUM(Table1[[#This Row],[Date]],2)</f>
        <v>32</v>
      </c>
      <c r="P454">
        <f>HOUR(Table1[[#This Row],[Start]])</f>
        <v>8</v>
      </c>
      <c r="Q4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54" t="str">
        <f>TEXT(Table1[[#This Row],[Date]],"ddd")</f>
        <v>Tue</v>
      </c>
    </row>
    <row r="455" spans="1:18" x14ac:dyDescent="0.55000000000000004">
      <c r="A455" s="2" t="s">
        <v>62</v>
      </c>
      <c r="B455" s="2" t="str">
        <f t="shared" si="42"/>
        <v>Client 4</v>
      </c>
      <c r="C455" s="12">
        <v>42221</v>
      </c>
      <c r="D455" s="2" t="s">
        <v>520</v>
      </c>
      <c r="E455" s="2" t="s">
        <v>170</v>
      </c>
      <c r="F455" s="28">
        <f>Table1[[#This Row],[End]]-Table1[[#This Row],[Start]]</f>
        <v>2.5694444444444464E-2</v>
      </c>
      <c r="G455" s="25" t="str">
        <f t="shared" ca="1" si="43"/>
        <v>Office</v>
      </c>
      <c r="H455" s="2" t="str">
        <f t="shared" ca="1" si="44"/>
        <v>E</v>
      </c>
      <c r="I455" s="2" t="str">
        <f t="shared" ca="1" si="45"/>
        <v>Grievance</v>
      </c>
      <c r="J455" s="2" t="str">
        <f t="shared" ca="1" si="46"/>
        <v>Tone of voice</v>
      </c>
      <c r="K455" s="25" t="str">
        <f t="shared" ca="1" si="47"/>
        <v>Floor</v>
      </c>
      <c r="L455" t="str">
        <f>IF(OR(Table1[[#This Row],[Month2]]="Jul",Table1[[#This Row],[Month2]]="Aug",Table1[[#This Row],[Month2]]="Sep"),"Q1", IF(OR(Table1[[#This Row],[Month2]]="Oct",Table1[[#This Row],[Month2]]="Nov",Table1[[#This Row],[Month2]]="Dec"),"Q2",IF(OR(Table1[[#This Row],[Month2]]="Jan",Table1[[#This Row],[Month2]]="Feb",Table1[[#This Row],[Month2]]="Mar"),"Q3", "Q4")))</f>
        <v>Q1</v>
      </c>
      <c r="M455" t="str">
        <f>TEXT(Table1[[#This Row],[Date]],"mmm")</f>
        <v>Aug</v>
      </c>
      <c r="N455" t="str">
        <f>IF(MONTH(Table1[[#This Row],[Date]])&gt;6, YEAR(Table1[[#This Row],[Date]])&amp;"-"&amp;YEAR(Table1[[#This Row],[Date]])+1,YEAR(Table1[[#This Row],[Date]])-1&amp;"-"&amp;YEAR(Table1[[#This Row],[Date]]))</f>
        <v>2015-2016</v>
      </c>
      <c r="O455">
        <f>WEEKNUM(Table1[[#This Row],[Date]],2)</f>
        <v>32</v>
      </c>
      <c r="P455">
        <f>HOUR(Table1[[#This Row],[Start]])</f>
        <v>11</v>
      </c>
      <c r="Q4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55" t="str">
        <f>TEXT(Table1[[#This Row],[Date]],"ddd")</f>
        <v>Wed</v>
      </c>
    </row>
    <row r="456" spans="1:18" x14ac:dyDescent="0.55000000000000004">
      <c r="A456" s="2" t="s">
        <v>67</v>
      </c>
      <c r="B456" s="2" t="str">
        <f t="shared" si="42"/>
        <v>Client 5</v>
      </c>
      <c r="C456" s="12">
        <v>42222</v>
      </c>
      <c r="D456" s="2" t="s">
        <v>208</v>
      </c>
      <c r="E456" s="2" t="s">
        <v>181</v>
      </c>
      <c r="F456" s="28">
        <f>Table1[[#This Row],[End]]-Table1[[#This Row],[Start]]</f>
        <v>1.5972222222222165E-2</v>
      </c>
      <c r="G456" s="25" t="str">
        <f t="shared" ca="1" si="43"/>
        <v>Office</v>
      </c>
      <c r="H456" s="2" t="str">
        <f t="shared" ca="1" si="44"/>
        <v>E</v>
      </c>
      <c r="I456" s="2" t="str">
        <f t="shared" ca="1" si="45"/>
        <v>Mistake</v>
      </c>
      <c r="J456" s="2" t="str">
        <f t="shared" ca="1" si="46"/>
        <v>Entry error</v>
      </c>
      <c r="K456" s="25" t="str">
        <f t="shared" ca="1" si="47"/>
        <v>Floor</v>
      </c>
      <c r="L456" t="str">
        <f>IF(OR(Table1[[#This Row],[Month2]]="Jul",Table1[[#This Row],[Month2]]="Aug",Table1[[#This Row],[Month2]]="Sep"),"Q1", IF(OR(Table1[[#This Row],[Month2]]="Oct",Table1[[#This Row],[Month2]]="Nov",Table1[[#This Row],[Month2]]="Dec"),"Q2",IF(OR(Table1[[#This Row],[Month2]]="Jan",Table1[[#This Row],[Month2]]="Feb",Table1[[#This Row],[Month2]]="Mar"),"Q3", "Q4")))</f>
        <v>Q1</v>
      </c>
      <c r="M456" t="str">
        <f>TEXT(Table1[[#This Row],[Date]],"mmm")</f>
        <v>Aug</v>
      </c>
      <c r="N456" t="str">
        <f>IF(MONTH(Table1[[#This Row],[Date]])&gt;6, YEAR(Table1[[#This Row],[Date]])&amp;"-"&amp;YEAR(Table1[[#This Row],[Date]])+1,YEAR(Table1[[#This Row],[Date]])-1&amp;"-"&amp;YEAR(Table1[[#This Row],[Date]]))</f>
        <v>2015-2016</v>
      </c>
      <c r="O456">
        <f>WEEKNUM(Table1[[#This Row],[Date]],2)</f>
        <v>32</v>
      </c>
      <c r="P456">
        <f>HOUR(Table1[[#This Row],[Start]])</f>
        <v>11</v>
      </c>
      <c r="Q4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56" t="str">
        <f>TEXT(Table1[[#This Row],[Date]],"ddd")</f>
        <v>Thu</v>
      </c>
    </row>
    <row r="457" spans="1:18" x14ac:dyDescent="0.55000000000000004">
      <c r="A457" s="2" t="s">
        <v>56</v>
      </c>
      <c r="B457" s="2" t="str">
        <f t="shared" si="42"/>
        <v>Client 6</v>
      </c>
      <c r="C457" s="12">
        <v>42223</v>
      </c>
      <c r="D457" s="2" t="s">
        <v>521</v>
      </c>
      <c r="E457" s="2" t="s">
        <v>705</v>
      </c>
      <c r="F457" s="28">
        <f>Table1[[#This Row],[End]]-Table1[[#This Row],[Start]]</f>
        <v>1.0416666666666685E-2</v>
      </c>
      <c r="G457" s="25" t="str">
        <f t="shared" ca="1" si="43"/>
        <v>Warehouse</v>
      </c>
      <c r="H457" s="2" t="str">
        <f t="shared" ca="1" si="44"/>
        <v>F</v>
      </c>
      <c r="I457" s="2" t="str">
        <f t="shared" ca="1" si="45"/>
        <v>Grievance</v>
      </c>
      <c r="J457" s="2" t="str">
        <f t="shared" ca="1" si="46"/>
        <v>Paperwork deficiency</v>
      </c>
      <c r="K457" s="25" t="str">
        <f t="shared" ca="1" si="47"/>
        <v>Widgets</v>
      </c>
      <c r="L457" t="str">
        <f>IF(OR(Table1[[#This Row],[Month2]]="Jul",Table1[[#This Row],[Month2]]="Aug",Table1[[#This Row],[Month2]]="Sep"),"Q1", IF(OR(Table1[[#This Row],[Month2]]="Oct",Table1[[#This Row],[Month2]]="Nov",Table1[[#This Row],[Month2]]="Dec"),"Q2",IF(OR(Table1[[#This Row],[Month2]]="Jan",Table1[[#This Row],[Month2]]="Feb",Table1[[#This Row],[Month2]]="Mar"),"Q3", "Q4")))</f>
        <v>Q1</v>
      </c>
      <c r="M457" t="str">
        <f>TEXT(Table1[[#This Row],[Date]],"mmm")</f>
        <v>Aug</v>
      </c>
      <c r="N457" t="str">
        <f>IF(MONTH(Table1[[#This Row],[Date]])&gt;6, YEAR(Table1[[#This Row],[Date]])&amp;"-"&amp;YEAR(Table1[[#This Row],[Date]])+1,YEAR(Table1[[#This Row],[Date]])-1&amp;"-"&amp;YEAR(Table1[[#This Row],[Date]]))</f>
        <v>2015-2016</v>
      </c>
      <c r="O457">
        <f>WEEKNUM(Table1[[#This Row],[Date]],2)</f>
        <v>32</v>
      </c>
      <c r="P457">
        <f>HOUR(Table1[[#This Row],[Start]])</f>
        <v>10</v>
      </c>
      <c r="Q4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57" t="str">
        <f>TEXT(Table1[[#This Row],[Date]],"ddd")</f>
        <v>Fri</v>
      </c>
    </row>
    <row r="458" spans="1:18" x14ac:dyDescent="0.55000000000000004">
      <c r="A458" s="2" t="s">
        <v>62</v>
      </c>
      <c r="B458" s="2" t="str">
        <f t="shared" si="42"/>
        <v>Client 7</v>
      </c>
      <c r="C458" s="12">
        <v>42226</v>
      </c>
      <c r="D458" s="2" t="s">
        <v>522</v>
      </c>
      <c r="E458" s="2" t="s">
        <v>1028</v>
      </c>
      <c r="F458" s="28">
        <f>Table1[[#This Row],[End]]-Table1[[#This Row],[Start]]</f>
        <v>8.3333333333333592E-3</v>
      </c>
      <c r="G458" s="25" t="str">
        <f t="shared" ca="1" si="43"/>
        <v>Lab</v>
      </c>
      <c r="H458" s="2" t="str">
        <f t="shared" ca="1" si="44"/>
        <v>D</v>
      </c>
      <c r="I458" s="2" t="str">
        <f t="shared" ca="1" si="45"/>
        <v>Mistake</v>
      </c>
      <c r="J458" s="2" t="str">
        <f t="shared" ca="1" si="46"/>
        <v>Misconduct</v>
      </c>
      <c r="K458" s="25" t="str">
        <f t="shared" ca="1" si="47"/>
        <v>Admin</v>
      </c>
      <c r="L458" t="str">
        <f>IF(OR(Table1[[#This Row],[Month2]]="Jul",Table1[[#This Row],[Month2]]="Aug",Table1[[#This Row],[Month2]]="Sep"),"Q1", IF(OR(Table1[[#This Row],[Month2]]="Oct",Table1[[#This Row],[Month2]]="Nov",Table1[[#This Row],[Month2]]="Dec"),"Q2",IF(OR(Table1[[#This Row],[Month2]]="Jan",Table1[[#This Row],[Month2]]="Feb",Table1[[#This Row],[Month2]]="Mar"),"Q3", "Q4")))</f>
        <v>Q1</v>
      </c>
      <c r="M458" t="str">
        <f>TEXT(Table1[[#This Row],[Date]],"mmm")</f>
        <v>Aug</v>
      </c>
      <c r="N458" t="str">
        <f>IF(MONTH(Table1[[#This Row],[Date]])&gt;6, YEAR(Table1[[#This Row],[Date]])&amp;"-"&amp;YEAR(Table1[[#This Row],[Date]])+1,YEAR(Table1[[#This Row],[Date]])-1&amp;"-"&amp;YEAR(Table1[[#This Row],[Date]]))</f>
        <v>2015-2016</v>
      </c>
      <c r="O458">
        <f>WEEKNUM(Table1[[#This Row],[Date]],2)</f>
        <v>33</v>
      </c>
      <c r="P458">
        <f>HOUR(Table1[[#This Row],[Start]])</f>
        <v>8</v>
      </c>
      <c r="Q4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458" t="str">
        <f>TEXT(Table1[[#This Row],[Date]],"ddd")</f>
        <v>Mon</v>
      </c>
    </row>
    <row r="459" spans="1:18" x14ac:dyDescent="0.55000000000000004">
      <c r="A459" s="2" t="s">
        <v>61</v>
      </c>
      <c r="B459" s="2" t="str">
        <f t="shared" si="42"/>
        <v>Client 8</v>
      </c>
      <c r="C459" s="12">
        <v>42226</v>
      </c>
      <c r="D459" s="2" t="s">
        <v>523</v>
      </c>
      <c r="E459" s="2" t="s">
        <v>322</v>
      </c>
      <c r="F459" s="28">
        <f>Table1[[#This Row],[End]]-Table1[[#This Row],[Start]]</f>
        <v>6.2499999999999778E-3</v>
      </c>
      <c r="G459" s="25" t="str">
        <f t="shared" ca="1" si="43"/>
        <v>Warehouse</v>
      </c>
      <c r="H459" s="2" t="str">
        <f t="shared" ca="1" si="44"/>
        <v>D</v>
      </c>
      <c r="I459" s="2" t="str">
        <f t="shared" ca="1" si="45"/>
        <v>Accident</v>
      </c>
      <c r="J459" s="2" t="str">
        <f t="shared" ca="1" si="46"/>
        <v>Wrong placement</v>
      </c>
      <c r="K459" s="25" t="str">
        <f t="shared" ca="1" si="47"/>
        <v>Widgets</v>
      </c>
      <c r="L459" t="str">
        <f>IF(OR(Table1[[#This Row],[Month2]]="Jul",Table1[[#This Row],[Month2]]="Aug",Table1[[#This Row],[Month2]]="Sep"),"Q1", IF(OR(Table1[[#This Row],[Month2]]="Oct",Table1[[#This Row],[Month2]]="Nov",Table1[[#This Row],[Month2]]="Dec"),"Q2",IF(OR(Table1[[#This Row],[Month2]]="Jan",Table1[[#This Row],[Month2]]="Feb",Table1[[#This Row],[Month2]]="Mar"),"Q3", "Q4")))</f>
        <v>Q1</v>
      </c>
      <c r="M459" t="str">
        <f>TEXT(Table1[[#This Row],[Date]],"mmm")</f>
        <v>Aug</v>
      </c>
      <c r="N459" t="str">
        <f>IF(MONTH(Table1[[#This Row],[Date]])&gt;6, YEAR(Table1[[#This Row],[Date]])&amp;"-"&amp;YEAR(Table1[[#This Row],[Date]])+1,YEAR(Table1[[#This Row],[Date]])-1&amp;"-"&amp;YEAR(Table1[[#This Row],[Date]]))</f>
        <v>2015-2016</v>
      </c>
      <c r="O459">
        <f>WEEKNUM(Table1[[#This Row],[Date]],2)</f>
        <v>33</v>
      </c>
      <c r="P459">
        <f>HOUR(Table1[[#This Row],[Start]])</f>
        <v>11</v>
      </c>
      <c r="Q4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59" t="str">
        <f>TEXT(Table1[[#This Row],[Date]],"ddd")</f>
        <v>Mon</v>
      </c>
    </row>
    <row r="460" spans="1:18" x14ac:dyDescent="0.55000000000000004">
      <c r="A460" s="2" t="s">
        <v>61</v>
      </c>
      <c r="B460" s="2" t="str">
        <f t="shared" si="42"/>
        <v>Client 9</v>
      </c>
      <c r="C460" s="12">
        <v>42227</v>
      </c>
      <c r="D460" s="2" t="s">
        <v>291</v>
      </c>
      <c r="E460" s="2" t="s">
        <v>478</v>
      </c>
      <c r="F460" s="28">
        <f>Table1[[#This Row],[End]]-Table1[[#This Row],[Start]]</f>
        <v>1.9444444444444431E-2</v>
      </c>
      <c r="G460" s="25" t="str">
        <f t="shared" ca="1" si="43"/>
        <v>Warehouse</v>
      </c>
      <c r="H460" s="2" t="str">
        <f t="shared" ca="1" si="44"/>
        <v>F</v>
      </c>
      <c r="I460" s="2" t="str">
        <f t="shared" ca="1" si="45"/>
        <v>Interaction</v>
      </c>
      <c r="J460" s="2" t="str">
        <f t="shared" ca="1" si="46"/>
        <v>Paperwork deficiency</v>
      </c>
      <c r="K460" s="25" t="str">
        <f t="shared" ca="1" si="47"/>
        <v>Shipping</v>
      </c>
      <c r="L460" t="str">
        <f>IF(OR(Table1[[#This Row],[Month2]]="Jul",Table1[[#This Row],[Month2]]="Aug",Table1[[#This Row],[Month2]]="Sep"),"Q1", IF(OR(Table1[[#This Row],[Month2]]="Oct",Table1[[#This Row],[Month2]]="Nov",Table1[[#This Row],[Month2]]="Dec"),"Q2",IF(OR(Table1[[#This Row],[Month2]]="Jan",Table1[[#This Row],[Month2]]="Feb",Table1[[#This Row],[Month2]]="Mar"),"Q3", "Q4")))</f>
        <v>Q1</v>
      </c>
      <c r="M460" t="str">
        <f>TEXT(Table1[[#This Row],[Date]],"mmm")</f>
        <v>Aug</v>
      </c>
      <c r="N460" t="str">
        <f>IF(MONTH(Table1[[#This Row],[Date]])&gt;6, YEAR(Table1[[#This Row],[Date]])&amp;"-"&amp;YEAR(Table1[[#This Row],[Date]])+1,YEAR(Table1[[#This Row],[Date]])-1&amp;"-"&amp;YEAR(Table1[[#This Row],[Date]]))</f>
        <v>2015-2016</v>
      </c>
      <c r="O460">
        <f>WEEKNUM(Table1[[#This Row],[Date]],2)</f>
        <v>33</v>
      </c>
      <c r="P460">
        <f>HOUR(Table1[[#This Row],[Start]])</f>
        <v>11</v>
      </c>
      <c r="Q4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60" t="str">
        <f>TEXT(Table1[[#This Row],[Date]],"ddd")</f>
        <v>Tue</v>
      </c>
    </row>
    <row r="461" spans="1:18" x14ac:dyDescent="0.55000000000000004">
      <c r="A461" s="2" t="s">
        <v>66</v>
      </c>
      <c r="B461" s="2" t="str">
        <f t="shared" si="42"/>
        <v>Client 10</v>
      </c>
      <c r="C461" s="12">
        <v>42231</v>
      </c>
      <c r="D461" s="2" t="s">
        <v>524</v>
      </c>
      <c r="E461" s="2" t="s">
        <v>929</v>
      </c>
      <c r="F461" s="28">
        <f>Table1[[#This Row],[End]]-Table1[[#This Row],[Start]]</f>
        <v>9.7222222222222987E-3</v>
      </c>
      <c r="G461" s="25" t="str">
        <f t="shared" ca="1" si="43"/>
        <v>Office</v>
      </c>
      <c r="H461" s="2" t="str">
        <f t="shared" ca="1" si="44"/>
        <v>D</v>
      </c>
      <c r="I461" s="2" t="str">
        <f t="shared" ca="1" si="45"/>
        <v>Accident</v>
      </c>
      <c r="J461" s="2" t="str">
        <f t="shared" ca="1" si="46"/>
        <v>Misconduct</v>
      </c>
      <c r="K461" s="25" t="str">
        <f t="shared" ca="1" si="47"/>
        <v>Widgets</v>
      </c>
      <c r="L461" t="str">
        <f>IF(OR(Table1[[#This Row],[Month2]]="Jul",Table1[[#This Row],[Month2]]="Aug",Table1[[#This Row],[Month2]]="Sep"),"Q1", IF(OR(Table1[[#This Row],[Month2]]="Oct",Table1[[#This Row],[Month2]]="Nov",Table1[[#This Row],[Month2]]="Dec"),"Q2",IF(OR(Table1[[#This Row],[Month2]]="Jan",Table1[[#This Row],[Month2]]="Feb",Table1[[#This Row],[Month2]]="Mar"),"Q3", "Q4")))</f>
        <v>Q1</v>
      </c>
      <c r="M461" t="str">
        <f>TEXT(Table1[[#This Row],[Date]],"mmm")</f>
        <v>Aug</v>
      </c>
      <c r="N461" t="str">
        <f>IF(MONTH(Table1[[#This Row],[Date]])&gt;6, YEAR(Table1[[#This Row],[Date]])&amp;"-"&amp;YEAR(Table1[[#This Row],[Date]])+1,YEAR(Table1[[#This Row],[Date]])-1&amp;"-"&amp;YEAR(Table1[[#This Row],[Date]]))</f>
        <v>2015-2016</v>
      </c>
      <c r="O461">
        <f>WEEKNUM(Table1[[#This Row],[Date]],2)</f>
        <v>33</v>
      </c>
      <c r="P461">
        <f>HOUR(Table1[[#This Row],[Start]])</f>
        <v>15</v>
      </c>
      <c r="Q4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61" t="str">
        <f>TEXT(Table1[[#This Row],[Date]],"ddd")</f>
        <v>Sat</v>
      </c>
    </row>
    <row r="462" spans="1:18" x14ac:dyDescent="0.55000000000000004">
      <c r="A462" s="2" t="s">
        <v>62</v>
      </c>
      <c r="B462" s="2" t="str">
        <f t="shared" si="42"/>
        <v>Client 1</v>
      </c>
      <c r="C462" s="12">
        <v>42232</v>
      </c>
      <c r="D462" s="2" t="s">
        <v>199</v>
      </c>
      <c r="E462" s="2" t="s">
        <v>386</v>
      </c>
      <c r="F462" s="28">
        <f>Table1[[#This Row],[End]]-Table1[[#This Row],[Start]]</f>
        <v>1.6666666666666718E-2</v>
      </c>
      <c r="G462" s="25" t="str">
        <f t="shared" ca="1" si="43"/>
        <v>Room B</v>
      </c>
      <c r="H462" s="2" t="str">
        <f t="shared" ca="1" si="44"/>
        <v>F</v>
      </c>
      <c r="I462" s="2" t="str">
        <f t="shared" ca="1" si="45"/>
        <v>Mistake</v>
      </c>
      <c r="J462" s="2" t="str">
        <f t="shared" ca="1" si="46"/>
        <v>Wrong placement</v>
      </c>
      <c r="K462" s="25" t="str">
        <f t="shared" ca="1" si="47"/>
        <v>Shipping</v>
      </c>
      <c r="L462" t="str">
        <f>IF(OR(Table1[[#This Row],[Month2]]="Jul",Table1[[#This Row],[Month2]]="Aug",Table1[[#This Row],[Month2]]="Sep"),"Q1", IF(OR(Table1[[#This Row],[Month2]]="Oct",Table1[[#This Row],[Month2]]="Nov",Table1[[#This Row],[Month2]]="Dec"),"Q2",IF(OR(Table1[[#This Row],[Month2]]="Jan",Table1[[#This Row],[Month2]]="Feb",Table1[[#This Row],[Month2]]="Mar"),"Q3", "Q4")))</f>
        <v>Q1</v>
      </c>
      <c r="M462" t="str">
        <f>TEXT(Table1[[#This Row],[Date]],"mmm")</f>
        <v>Aug</v>
      </c>
      <c r="N462" t="str">
        <f>IF(MONTH(Table1[[#This Row],[Date]])&gt;6, YEAR(Table1[[#This Row],[Date]])&amp;"-"&amp;YEAR(Table1[[#This Row],[Date]])+1,YEAR(Table1[[#This Row],[Date]])-1&amp;"-"&amp;YEAR(Table1[[#This Row],[Date]]))</f>
        <v>2015-2016</v>
      </c>
      <c r="O462">
        <f>WEEKNUM(Table1[[#This Row],[Date]],2)</f>
        <v>33</v>
      </c>
      <c r="P462">
        <f>HOUR(Table1[[#This Row],[Start]])</f>
        <v>10</v>
      </c>
      <c r="Q4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62" t="str">
        <f>TEXT(Table1[[#This Row],[Date]],"ddd")</f>
        <v>Sun</v>
      </c>
    </row>
    <row r="463" spans="1:18" x14ac:dyDescent="0.55000000000000004">
      <c r="A463" s="2" t="s">
        <v>62</v>
      </c>
      <c r="B463" s="2" t="str">
        <f t="shared" si="42"/>
        <v>Client 2</v>
      </c>
      <c r="C463" s="12">
        <v>42232</v>
      </c>
      <c r="D463" s="2" t="s">
        <v>525</v>
      </c>
      <c r="E463" s="2" t="s">
        <v>269</v>
      </c>
      <c r="F463" s="28">
        <f>Table1[[#This Row],[End]]-Table1[[#This Row],[Start]]</f>
        <v>4.1666666666666741E-2</v>
      </c>
      <c r="G463" s="25" t="str">
        <f t="shared" ca="1" si="43"/>
        <v>Room A</v>
      </c>
      <c r="H463" s="2" t="str">
        <f t="shared" ca="1" si="44"/>
        <v>G</v>
      </c>
      <c r="I463" s="2" t="str">
        <f t="shared" ca="1" si="45"/>
        <v>Accident</v>
      </c>
      <c r="J463" s="2" t="str">
        <f t="shared" ca="1" si="46"/>
        <v>Mechanical failure</v>
      </c>
      <c r="K463" s="25" t="str">
        <f t="shared" ca="1" si="47"/>
        <v>Floor</v>
      </c>
      <c r="L463" t="str">
        <f>IF(OR(Table1[[#This Row],[Month2]]="Jul",Table1[[#This Row],[Month2]]="Aug",Table1[[#This Row],[Month2]]="Sep"),"Q1", IF(OR(Table1[[#This Row],[Month2]]="Oct",Table1[[#This Row],[Month2]]="Nov",Table1[[#This Row],[Month2]]="Dec"),"Q2",IF(OR(Table1[[#This Row],[Month2]]="Jan",Table1[[#This Row],[Month2]]="Feb",Table1[[#This Row],[Month2]]="Mar"),"Q3", "Q4")))</f>
        <v>Q1</v>
      </c>
      <c r="M463" t="str">
        <f>TEXT(Table1[[#This Row],[Date]],"mmm")</f>
        <v>Aug</v>
      </c>
      <c r="N463" t="str">
        <f>IF(MONTH(Table1[[#This Row],[Date]])&gt;6, YEAR(Table1[[#This Row],[Date]])&amp;"-"&amp;YEAR(Table1[[#This Row],[Date]])+1,YEAR(Table1[[#This Row],[Date]])-1&amp;"-"&amp;YEAR(Table1[[#This Row],[Date]]))</f>
        <v>2015-2016</v>
      </c>
      <c r="O463">
        <f>WEEKNUM(Table1[[#This Row],[Date]],2)</f>
        <v>33</v>
      </c>
      <c r="P463">
        <f>HOUR(Table1[[#This Row],[Start]])</f>
        <v>14</v>
      </c>
      <c r="Q4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63" t="str">
        <f>TEXT(Table1[[#This Row],[Date]],"ddd")</f>
        <v>Sun</v>
      </c>
    </row>
    <row r="464" spans="1:18" x14ac:dyDescent="0.55000000000000004">
      <c r="A464" s="2" t="s">
        <v>68</v>
      </c>
      <c r="B464" s="2" t="str">
        <f t="shared" si="42"/>
        <v>Client 3</v>
      </c>
      <c r="C464" s="12">
        <v>42232</v>
      </c>
      <c r="D464" s="2" t="s">
        <v>275</v>
      </c>
      <c r="E464" s="2" t="s">
        <v>428</v>
      </c>
      <c r="F464" s="28">
        <f>Table1[[#This Row],[End]]-Table1[[#This Row],[Start]]</f>
        <v>6.2499999999999778E-3</v>
      </c>
      <c r="G464" s="25" t="str">
        <f t="shared" ca="1" si="43"/>
        <v>Warehouse</v>
      </c>
      <c r="H464" s="2" t="str">
        <f t="shared" ca="1" si="44"/>
        <v>A</v>
      </c>
      <c r="I464" s="2" t="str">
        <f t="shared" ca="1" si="45"/>
        <v>Interaction</v>
      </c>
      <c r="J464" s="2" t="str">
        <f t="shared" ca="1" si="46"/>
        <v>Entry error</v>
      </c>
      <c r="K464" s="25" t="str">
        <f t="shared" ca="1" si="47"/>
        <v>IT</v>
      </c>
      <c r="L464" t="str">
        <f>IF(OR(Table1[[#This Row],[Month2]]="Jul",Table1[[#This Row],[Month2]]="Aug",Table1[[#This Row],[Month2]]="Sep"),"Q1", IF(OR(Table1[[#This Row],[Month2]]="Oct",Table1[[#This Row],[Month2]]="Nov",Table1[[#This Row],[Month2]]="Dec"),"Q2",IF(OR(Table1[[#This Row],[Month2]]="Jan",Table1[[#This Row],[Month2]]="Feb",Table1[[#This Row],[Month2]]="Mar"),"Q3", "Q4")))</f>
        <v>Q1</v>
      </c>
      <c r="M464" t="str">
        <f>TEXT(Table1[[#This Row],[Date]],"mmm")</f>
        <v>Aug</v>
      </c>
      <c r="N464" t="str">
        <f>IF(MONTH(Table1[[#This Row],[Date]])&gt;6, YEAR(Table1[[#This Row],[Date]])&amp;"-"&amp;YEAR(Table1[[#This Row],[Date]])+1,YEAR(Table1[[#This Row],[Date]])-1&amp;"-"&amp;YEAR(Table1[[#This Row],[Date]]))</f>
        <v>2015-2016</v>
      </c>
      <c r="O464">
        <f>WEEKNUM(Table1[[#This Row],[Date]],2)</f>
        <v>33</v>
      </c>
      <c r="P464">
        <f>HOUR(Table1[[#This Row],[Start]])</f>
        <v>18</v>
      </c>
      <c r="Q4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64" t="str">
        <f>TEXT(Table1[[#This Row],[Date]],"ddd")</f>
        <v>Sun</v>
      </c>
    </row>
    <row r="465" spans="1:18" x14ac:dyDescent="0.55000000000000004">
      <c r="A465" s="2" t="s">
        <v>59</v>
      </c>
      <c r="B465" s="2" t="str">
        <f t="shared" si="42"/>
        <v>Client 4</v>
      </c>
      <c r="C465" s="12">
        <v>42233</v>
      </c>
      <c r="D465" s="2" t="s">
        <v>526</v>
      </c>
      <c r="E465" s="2" t="s">
        <v>633</v>
      </c>
      <c r="F465" s="28">
        <f>Table1[[#This Row],[End]]-Table1[[#This Row],[Start]]</f>
        <v>2.083333333333337E-2</v>
      </c>
      <c r="G465" s="25" t="str">
        <f t="shared" ca="1" si="43"/>
        <v>Lab</v>
      </c>
      <c r="H465" s="2" t="str">
        <f t="shared" ca="1" si="44"/>
        <v>G</v>
      </c>
      <c r="I465" s="2" t="str">
        <f t="shared" ca="1" si="45"/>
        <v>Accident</v>
      </c>
      <c r="J465" s="2" t="str">
        <f t="shared" ca="1" si="46"/>
        <v>Tone of voice</v>
      </c>
      <c r="K465" s="25" t="str">
        <f t="shared" ca="1" si="47"/>
        <v>Floor</v>
      </c>
      <c r="L465" t="str">
        <f>IF(OR(Table1[[#This Row],[Month2]]="Jul",Table1[[#This Row],[Month2]]="Aug",Table1[[#This Row],[Month2]]="Sep"),"Q1", IF(OR(Table1[[#This Row],[Month2]]="Oct",Table1[[#This Row],[Month2]]="Nov",Table1[[#This Row],[Month2]]="Dec"),"Q2",IF(OR(Table1[[#This Row],[Month2]]="Jan",Table1[[#This Row],[Month2]]="Feb",Table1[[#This Row],[Month2]]="Mar"),"Q3", "Q4")))</f>
        <v>Q1</v>
      </c>
      <c r="M465" t="str">
        <f>TEXT(Table1[[#This Row],[Date]],"mmm")</f>
        <v>Aug</v>
      </c>
      <c r="N465" t="str">
        <f>IF(MONTH(Table1[[#This Row],[Date]])&gt;6, YEAR(Table1[[#This Row],[Date]])&amp;"-"&amp;YEAR(Table1[[#This Row],[Date]])+1,YEAR(Table1[[#This Row],[Date]])-1&amp;"-"&amp;YEAR(Table1[[#This Row],[Date]]))</f>
        <v>2015-2016</v>
      </c>
      <c r="O465">
        <f>WEEKNUM(Table1[[#This Row],[Date]],2)</f>
        <v>34</v>
      </c>
      <c r="P465">
        <f>HOUR(Table1[[#This Row],[Start]])</f>
        <v>7</v>
      </c>
      <c r="Q4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465" t="str">
        <f>TEXT(Table1[[#This Row],[Date]],"ddd")</f>
        <v>Mon</v>
      </c>
    </row>
    <row r="466" spans="1:18" x14ac:dyDescent="0.55000000000000004">
      <c r="A466" s="2" t="s">
        <v>65</v>
      </c>
      <c r="B466" s="2" t="str">
        <f t="shared" si="42"/>
        <v>Client 5</v>
      </c>
      <c r="C466" s="12">
        <v>42235</v>
      </c>
      <c r="D466" s="2" t="s">
        <v>409</v>
      </c>
      <c r="E466" s="2" t="s">
        <v>321</v>
      </c>
      <c r="F466" s="28">
        <f>Table1[[#This Row],[End]]-Table1[[#This Row],[Start]]</f>
        <v>1.8750000000000044E-2</v>
      </c>
      <c r="G466" s="25" t="str">
        <f t="shared" ca="1" si="43"/>
        <v>Warehouse</v>
      </c>
      <c r="H466" s="2" t="str">
        <f t="shared" ca="1" si="44"/>
        <v>E</v>
      </c>
      <c r="I466" s="2" t="str">
        <f t="shared" ca="1" si="45"/>
        <v>Grievance</v>
      </c>
      <c r="J466" s="2" t="str">
        <f t="shared" ca="1" si="46"/>
        <v>Entry error</v>
      </c>
      <c r="K466" s="25" t="str">
        <f t="shared" ca="1" si="47"/>
        <v>Finance</v>
      </c>
      <c r="L466" t="str">
        <f>IF(OR(Table1[[#This Row],[Month2]]="Jul",Table1[[#This Row],[Month2]]="Aug",Table1[[#This Row],[Month2]]="Sep"),"Q1", IF(OR(Table1[[#This Row],[Month2]]="Oct",Table1[[#This Row],[Month2]]="Nov",Table1[[#This Row],[Month2]]="Dec"),"Q2",IF(OR(Table1[[#This Row],[Month2]]="Jan",Table1[[#This Row],[Month2]]="Feb",Table1[[#This Row],[Month2]]="Mar"),"Q3", "Q4")))</f>
        <v>Q1</v>
      </c>
      <c r="M466" t="str">
        <f>TEXT(Table1[[#This Row],[Date]],"mmm")</f>
        <v>Aug</v>
      </c>
      <c r="N466" t="str">
        <f>IF(MONTH(Table1[[#This Row],[Date]])&gt;6, YEAR(Table1[[#This Row],[Date]])&amp;"-"&amp;YEAR(Table1[[#This Row],[Date]])+1,YEAR(Table1[[#This Row],[Date]])-1&amp;"-"&amp;YEAR(Table1[[#This Row],[Date]]))</f>
        <v>2015-2016</v>
      </c>
      <c r="O466">
        <f>WEEKNUM(Table1[[#This Row],[Date]],2)</f>
        <v>34</v>
      </c>
      <c r="P466">
        <f>HOUR(Table1[[#This Row],[Start]])</f>
        <v>10</v>
      </c>
      <c r="Q4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66" t="str">
        <f>TEXT(Table1[[#This Row],[Date]],"ddd")</f>
        <v>Wed</v>
      </c>
    </row>
    <row r="467" spans="1:18" x14ac:dyDescent="0.55000000000000004">
      <c r="A467" s="2" t="s">
        <v>66</v>
      </c>
      <c r="B467" s="2" t="str">
        <f t="shared" si="42"/>
        <v>Client 6</v>
      </c>
      <c r="C467" s="12">
        <v>42235</v>
      </c>
      <c r="D467" s="2" t="s">
        <v>302</v>
      </c>
      <c r="E467" s="2" t="s">
        <v>639</v>
      </c>
      <c r="F467" s="28">
        <f>Table1[[#This Row],[End]]-Table1[[#This Row],[Start]]</f>
        <v>1.6666666666666607E-2</v>
      </c>
      <c r="G467" s="25" t="str">
        <f t="shared" ca="1" si="43"/>
        <v>Room A</v>
      </c>
      <c r="H467" s="2" t="str">
        <f t="shared" ca="1" si="44"/>
        <v>D</v>
      </c>
      <c r="I467" s="2" t="str">
        <f t="shared" ca="1" si="45"/>
        <v>Mistake</v>
      </c>
      <c r="J467" s="2" t="str">
        <f t="shared" ca="1" si="46"/>
        <v>Mechanical failure</v>
      </c>
      <c r="K467" s="25" t="str">
        <f t="shared" ca="1" si="47"/>
        <v>Admin</v>
      </c>
      <c r="L467" t="str">
        <f>IF(OR(Table1[[#This Row],[Month2]]="Jul",Table1[[#This Row],[Month2]]="Aug",Table1[[#This Row],[Month2]]="Sep"),"Q1", IF(OR(Table1[[#This Row],[Month2]]="Oct",Table1[[#This Row],[Month2]]="Nov",Table1[[#This Row],[Month2]]="Dec"),"Q2",IF(OR(Table1[[#This Row],[Month2]]="Jan",Table1[[#This Row],[Month2]]="Feb",Table1[[#This Row],[Month2]]="Mar"),"Q3", "Q4")))</f>
        <v>Q1</v>
      </c>
      <c r="M467" t="str">
        <f>TEXT(Table1[[#This Row],[Date]],"mmm")</f>
        <v>Aug</v>
      </c>
      <c r="N467" t="str">
        <f>IF(MONTH(Table1[[#This Row],[Date]])&gt;6, YEAR(Table1[[#This Row],[Date]])&amp;"-"&amp;YEAR(Table1[[#This Row],[Date]])+1,YEAR(Table1[[#This Row],[Date]])-1&amp;"-"&amp;YEAR(Table1[[#This Row],[Date]]))</f>
        <v>2015-2016</v>
      </c>
      <c r="O467">
        <f>WEEKNUM(Table1[[#This Row],[Date]],2)</f>
        <v>34</v>
      </c>
      <c r="P467">
        <f>HOUR(Table1[[#This Row],[Start]])</f>
        <v>19</v>
      </c>
      <c r="Q4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467" t="str">
        <f>TEXT(Table1[[#This Row],[Date]],"ddd")</f>
        <v>Wed</v>
      </c>
    </row>
    <row r="468" spans="1:18" x14ac:dyDescent="0.55000000000000004">
      <c r="A468" s="2" t="s">
        <v>62</v>
      </c>
      <c r="B468" s="2" t="str">
        <f t="shared" si="42"/>
        <v>Client 7</v>
      </c>
      <c r="C468" s="12">
        <v>42236</v>
      </c>
      <c r="D468" s="2" t="s">
        <v>527</v>
      </c>
      <c r="E468" s="2" t="s">
        <v>1029</v>
      </c>
      <c r="F468" s="28">
        <f>Table1[[#This Row],[End]]-Table1[[#This Row],[Start]]</f>
        <v>1.8749999999999989E-2</v>
      </c>
      <c r="G468" s="25" t="str">
        <f t="shared" ca="1" si="43"/>
        <v>Lab</v>
      </c>
      <c r="H468" s="2" t="str">
        <f t="shared" ca="1" si="44"/>
        <v>D</v>
      </c>
      <c r="I468" s="2" t="str">
        <f t="shared" ca="1" si="45"/>
        <v>Mistake</v>
      </c>
      <c r="J468" s="2" t="str">
        <f t="shared" ca="1" si="46"/>
        <v>Misconduct</v>
      </c>
      <c r="K468" s="25" t="str">
        <f t="shared" ca="1" si="47"/>
        <v>IT</v>
      </c>
      <c r="L468" t="str">
        <f>IF(OR(Table1[[#This Row],[Month2]]="Jul",Table1[[#This Row],[Month2]]="Aug",Table1[[#This Row],[Month2]]="Sep"),"Q1", IF(OR(Table1[[#This Row],[Month2]]="Oct",Table1[[#This Row],[Month2]]="Nov",Table1[[#This Row],[Month2]]="Dec"),"Q2",IF(OR(Table1[[#This Row],[Month2]]="Jan",Table1[[#This Row],[Month2]]="Feb",Table1[[#This Row],[Month2]]="Mar"),"Q3", "Q4")))</f>
        <v>Q1</v>
      </c>
      <c r="M468" t="str">
        <f>TEXT(Table1[[#This Row],[Date]],"mmm")</f>
        <v>Aug</v>
      </c>
      <c r="N468" t="str">
        <f>IF(MONTH(Table1[[#This Row],[Date]])&gt;6, YEAR(Table1[[#This Row],[Date]])&amp;"-"&amp;YEAR(Table1[[#This Row],[Date]])+1,YEAR(Table1[[#This Row],[Date]])-1&amp;"-"&amp;YEAR(Table1[[#This Row],[Date]]))</f>
        <v>2015-2016</v>
      </c>
      <c r="O468">
        <f>WEEKNUM(Table1[[#This Row],[Date]],2)</f>
        <v>34</v>
      </c>
      <c r="P468">
        <f>HOUR(Table1[[#This Row],[Start]])</f>
        <v>7</v>
      </c>
      <c r="Q4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468" t="str">
        <f>TEXT(Table1[[#This Row],[Date]],"ddd")</f>
        <v>Thu</v>
      </c>
    </row>
    <row r="469" spans="1:18" x14ac:dyDescent="0.55000000000000004">
      <c r="A469" s="2" t="s">
        <v>63</v>
      </c>
      <c r="B469" s="2" t="str">
        <f t="shared" si="42"/>
        <v>Client 8</v>
      </c>
      <c r="C469" s="12">
        <v>42236</v>
      </c>
      <c r="D469" s="2" t="s">
        <v>528</v>
      </c>
      <c r="E469" s="2" t="s">
        <v>500</v>
      </c>
      <c r="F469" s="28">
        <f>Table1[[#This Row],[End]]-Table1[[#This Row],[Start]]</f>
        <v>2.6388888888888906E-2</v>
      </c>
      <c r="G469" s="25" t="str">
        <f t="shared" ca="1" si="43"/>
        <v>Office</v>
      </c>
      <c r="H469" s="2" t="str">
        <f t="shared" ca="1" si="44"/>
        <v>A</v>
      </c>
      <c r="I469" s="2" t="str">
        <f t="shared" ca="1" si="45"/>
        <v>Grievance</v>
      </c>
      <c r="J469" s="2" t="str">
        <f t="shared" ca="1" si="46"/>
        <v>Entry error</v>
      </c>
      <c r="K469" s="25" t="str">
        <f t="shared" ca="1" si="47"/>
        <v>Admin</v>
      </c>
      <c r="L469" t="str">
        <f>IF(OR(Table1[[#This Row],[Month2]]="Jul",Table1[[#This Row],[Month2]]="Aug",Table1[[#This Row],[Month2]]="Sep"),"Q1", IF(OR(Table1[[#This Row],[Month2]]="Oct",Table1[[#This Row],[Month2]]="Nov",Table1[[#This Row],[Month2]]="Dec"),"Q2",IF(OR(Table1[[#This Row],[Month2]]="Jan",Table1[[#This Row],[Month2]]="Feb",Table1[[#This Row],[Month2]]="Mar"),"Q3", "Q4")))</f>
        <v>Q1</v>
      </c>
      <c r="M469" t="str">
        <f>TEXT(Table1[[#This Row],[Date]],"mmm")</f>
        <v>Aug</v>
      </c>
      <c r="N469" t="str">
        <f>IF(MONTH(Table1[[#This Row],[Date]])&gt;6, YEAR(Table1[[#This Row],[Date]])&amp;"-"&amp;YEAR(Table1[[#This Row],[Date]])+1,YEAR(Table1[[#This Row],[Date]])-1&amp;"-"&amp;YEAR(Table1[[#This Row],[Date]]))</f>
        <v>2015-2016</v>
      </c>
      <c r="O469">
        <f>WEEKNUM(Table1[[#This Row],[Date]],2)</f>
        <v>34</v>
      </c>
      <c r="P469">
        <f>HOUR(Table1[[#This Row],[Start]])</f>
        <v>12</v>
      </c>
      <c r="Q4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469" t="str">
        <f>TEXT(Table1[[#This Row],[Date]],"ddd")</f>
        <v>Thu</v>
      </c>
    </row>
    <row r="470" spans="1:18" x14ac:dyDescent="0.55000000000000004">
      <c r="A470" s="2" t="s">
        <v>62</v>
      </c>
      <c r="B470" s="2" t="str">
        <f t="shared" si="42"/>
        <v>Client 9</v>
      </c>
      <c r="C470" s="12">
        <v>42237</v>
      </c>
      <c r="D470" s="2" t="s">
        <v>529</v>
      </c>
      <c r="E470" s="2" t="s">
        <v>401</v>
      </c>
      <c r="F470" s="28">
        <f>Table1[[#This Row],[End]]-Table1[[#This Row],[Start]]</f>
        <v>2.6388888888888906E-2</v>
      </c>
      <c r="G470" s="25" t="str">
        <f t="shared" ca="1" si="43"/>
        <v>Office</v>
      </c>
      <c r="H470" s="2" t="str">
        <f t="shared" ca="1" si="44"/>
        <v>A</v>
      </c>
      <c r="I470" s="2" t="str">
        <f t="shared" ca="1" si="45"/>
        <v>Grievance</v>
      </c>
      <c r="J470" s="2" t="str">
        <f t="shared" ca="1" si="46"/>
        <v>Entry error</v>
      </c>
      <c r="K470" s="25" t="str">
        <f t="shared" ca="1" si="47"/>
        <v>Finance</v>
      </c>
      <c r="L470" t="str">
        <f>IF(OR(Table1[[#This Row],[Month2]]="Jul",Table1[[#This Row],[Month2]]="Aug",Table1[[#This Row],[Month2]]="Sep"),"Q1", IF(OR(Table1[[#This Row],[Month2]]="Oct",Table1[[#This Row],[Month2]]="Nov",Table1[[#This Row],[Month2]]="Dec"),"Q2",IF(OR(Table1[[#This Row],[Month2]]="Jan",Table1[[#This Row],[Month2]]="Feb",Table1[[#This Row],[Month2]]="Mar"),"Q3", "Q4")))</f>
        <v>Q1</v>
      </c>
      <c r="M470" t="str">
        <f>TEXT(Table1[[#This Row],[Date]],"mmm")</f>
        <v>Aug</v>
      </c>
      <c r="N470" t="str">
        <f>IF(MONTH(Table1[[#This Row],[Date]])&gt;6, YEAR(Table1[[#This Row],[Date]])&amp;"-"&amp;YEAR(Table1[[#This Row],[Date]])+1,YEAR(Table1[[#This Row],[Date]])-1&amp;"-"&amp;YEAR(Table1[[#This Row],[Date]]))</f>
        <v>2015-2016</v>
      </c>
      <c r="O470">
        <f>WEEKNUM(Table1[[#This Row],[Date]],2)</f>
        <v>34</v>
      </c>
      <c r="P470">
        <f>HOUR(Table1[[#This Row],[Start]])</f>
        <v>15</v>
      </c>
      <c r="Q4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70" t="str">
        <f>TEXT(Table1[[#This Row],[Date]],"ddd")</f>
        <v>Fri</v>
      </c>
    </row>
    <row r="471" spans="1:18" x14ac:dyDescent="0.55000000000000004">
      <c r="A471" s="2" t="s">
        <v>62</v>
      </c>
      <c r="B471" s="2" t="str">
        <f t="shared" si="42"/>
        <v>Client 10</v>
      </c>
      <c r="C471" s="12">
        <v>42238</v>
      </c>
      <c r="D471" s="2" t="s">
        <v>223</v>
      </c>
      <c r="E471" s="2" t="s">
        <v>406</v>
      </c>
      <c r="F471" s="28">
        <f>Table1[[#This Row],[End]]-Table1[[#This Row],[Start]]</f>
        <v>2.430555555555558E-2</v>
      </c>
      <c r="G471" s="25" t="str">
        <f t="shared" ca="1" si="43"/>
        <v>Office</v>
      </c>
      <c r="H471" s="2" t="str">
        <f t="shared" ca="1" si="44"/>
        <v>A</v>
      </c>
      <c r="I471" s="2" t="str">
        <f t="shared" ca="1" si="45"/>
        <v>Accident</v>
      </c>
      <c r="J471" s="2" t="str">
        <f t="shared" ca="1" si="46"/>
        <v>Paperwork deficiency</v>
      </c>
      <c r="K471" s="25" t="str">
        <f t="shared" ca="1" si="47"/>
        <v>Finance</v>
      </c>
      <c r="L471" t="str">
        <f>IF(OR(Table1[[#This Row],[Month2]]="Jul",Table1[[#This Row],[Month2]]="Aug",Table1[[#This Row],[Month2]]="Sep"),"Q1", IF(OR(Table1[[#This Row],[Month2]]="Oct",Table1[[#This Row],[Month2]]="Nov",Table1[[#This Row],[Month2]]="Dec"),"Q2",IF(OR(Table1[[#This Row],[Month2]]="Jan",Table1[[#This Row],[Month2]]="Feb",Table1[[#This Row],[Month2]]="Mar"),"Q3", "Q4")))</f>
        <v>Q1</v>
      </c>
      <c r="M471" t="str">
        <f>TEXT(Table1[[#This Row],[Date]],"mmm")</f>
        <v>Aug</v>
      </c>
      <c r="N471" t="str">
        <f>IF(MONTH(Table1[[#This Row],[Date]])&gt;6, YEAR(Table1[[#This Row],[Date]])&amp;"-"&amp;YEAR(Table1[[#This Row],[Date]])+1,YEAR(Table1[[#This Row],[Date]])-1&amp;"-"&amp;YEAR(Table1[[#This Row],[Date]]))</f>
        <v>2015-2016</v>
      </c>
      <c r="O471">
        <f>WEEKNUM(Table1[[#This Row],[Date]],2)</f>
        <v>34</v>
      </c>
      <c r="P471">
        <f>HOUR(Table1[[#This Row],[Start]])</f>
        <v>12</v>
      </c>
      <c r="Q4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471" t="str">
        <f>TEXT(Table1[[#This Row],[Date]],"ddd")</f>
        <v>Sat</v>
      </c>
    </row>
    <row r="472" spans="1:18" x14ac:dyDescent="0.55000000000000004">
      <c r="A472" s="2" t="s">
        <v>62</v>
      </c>
      <c r="B472" s="2" t="str">
        <f t="shared" si="42"/>
        <v>Client 1</v>
      </c>
      <c r="C472" s="12">
        <v>42241</v>
      </c>
      <c r="D472" s="2" t="s">
        <v>235</v>
      </c>
      <c r="E472" s="2" t="s">
        <v>1030</v>
      </c>
      <c r="F472" s="28">
        <f>Table1[[#This Row],[End]]-Table1[[#This Row],[Start]]</f>
        <v>2.4305555555555469E-2</v>
      </c>
      <c r="G472" s="25" t="str">
        <f t="shared" ca="1" si="43"/>
        <v>Room B</v>
      </c>
      <c r="H472" s="2" t="str">
        <f t="shared" ca="1" si="44"/>
        <v>F</v>
      </c>
      <c r="I472" s="2" t="str">
        <f t="shared" ca="1" si="45"/>
        <v>Grievance</v>
      </c>
      <c r="J472" s="2" t="str">
        <f t="shared" ca="1" si="46"/>
        <v>Misconduct</v>
      </c>
      <c r="K472" s="25" t="str">
        <f t="shared" ca="1" si="47"/>
        <v>Shipping</v>
      </c>
      <c r="L472" t="str">
        <f>IF(OR(Table1[[#This Row],[Month2]]="Jul",Table1[[#This Row],[Month2]]="Aug",Table1[[#This Row],[Month2]]="Sep"),"Q1", IF(OR(Table1[[#This Row],[Month2]]="Oct",Table1[[#This Row],[Month2]]="Nov",Table1[[#This Row],[Month2]]="Dec"),"Q2",IF(OR(Table1[[#This Row],[Month2]]="Jan",Table1[[#This Row],[Month2]]="Feb",Table1[[#This Row],[Month2]]="Mar"),"Q3", "Q4")))</f>
        <v>Q1</v>
      </c>
      <c r="M472" t="str">
        <f>TEXT(Table1[[#This Row],[Date]],"mmm")</f>
        <v>Aug</v>
      </c>
      <c r="N472" t="str">
        <f>IF(MONTH(Table1[[#This Row],[Date]])&gt;6, YEAR(Table1[[#This Row],[Date]])&amp;"-"&amp;YEAR(Table1[[#This Row],[Date]])+1,YEAR(Table1[[#This Row],[Date]])-1&amp;"-"&amp;YEAR(Table1[[#This Row],[Date]]))</f>
        <v>2015-2016</v>
      </c>
      <c r="O472">
        <f>WEEKNUM(Table1[[#This Row],[Date]],2)</f>
        <v>35</v>
      </c>
      <c r="P472">
        <f>HOUR(Table1[[#This Row],[Start]])</f>
        <v>13</v>
      </c>
      <c r="Q4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472" t="str">
        <f>TEXT(Table1[[#This Row],[Date]],"ddd")</f>
        <v>Tue</v>
      </c>
    </row>
    <row r="473" spans="1:18" x14ac:dyDescent="0.55000000000000004">
      <c r="A473" s="2" t="s">
        <v>64</v>
      </c>
      <c r="B473" s="2" t="str">
        <f t="shared" si="42"/>
        <v>Client 2</v>
      </c>
      <c r="C473" s="12">
        <v>42241</v>
      </c>
      <c r="D473" s="2" t="s">
        <v>243</v>
      </c>
      <c r="E473" s="2" t="s">
        <v>690</v>
      </c>
      <c r="F473" s="28">
        <f>Table1[[#This Row],[End]]-Table1[[#This Row],[Start]]</f>
        <v>1.3194444444444398E-2</v>
      </c>
      <c r="G473" s="25" t="str">
        <f t="shared" ca="1" si="43"/>
        <v>Office</v>
      </c>
      <c r="H473" s="2" t="str">
        <f t="shared" ca="1" si="44"/>
        <v>D</v>
      </c>
      <c r="I473" s="2" t="str">
        <f t="shared" ca="1" si="45"/>
        <v>Interaction</v>
      </c>
      <c r="J473" s="2" t="str">
        <f t="shared" ca="1" si="46"/>
        <v>Entry error</v>
      </c>
      <c r="K473" s="25" t="str">
        <f t="shared" ca="1" si="47"/>
        <v>Widgets</v>
      </c>
      <c r="L473" t="str">
        <f>IF(OR(Table1[[#This Row],[Month2]]="Jul",Table1[[#This Row],[Month2]]="Aug",Table1[[#This Row],[Month2]]="Sep"),"Q1", IF(OR(Table1[[#This Row],[Month2]]="Oct",Table1[[#This Row],[Month2]]="Nov",Table1[[#This Row],[Month2]]="Dec"),"Q2",IF(OR(Table1[[#This Row],[Month2]]="Jan",Table1[[#This Row],[Month2]]="Feb",Table1[[#This Row],[Month2]]="Mar"),"Q3", "Q4")))</f>
        <v>Q1</v>
      </c>
      <c r="M473" t="str">
        <f>TEXT(Table1[[#This Row],[Date]],"mmm")</f>
        <v>Aug</v>
      </c>
      <c r="N473" t="str">
        <f>IF(MONTH(Table1[[#This Row],[Date]])&gt;6, YEAR(Table1[[#This Row],[Date]])&amp;"-"&amp;YEAR(Table1[[#This Row],[Date]])+1,YEAR(Table1[[#This Row],[Date]])-1&amp;"-"&amp;YEAR(Table1[[#This Row],[Date]]))</f>
        <v>2015-2016</v>
      </c>
      <c r="O473">
        <f>WEEKNUM(Table1[[#This Row],[Date]],2)</f>
        <v>35</v>
      </c>
      <c r="P473">
        <f>HOUR(Table1[[#This Row],[Start]])</f>
        <v>19</v>
      </c>
      <c r="Q4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473" t="str">
        <f>TEXT(Table1[[#This Row],[Date]],"ddd")</f>
        <v>Tue</v>
      </c>
    </row>
    <row r="474" spans="1:18" x14ac:dyDescent="0.55000000000000004">
      <c r="A474" s="2" t="s">
        <v>69</v>
      </c>
      <c r="B474" s="2" t="str">
        <f t="shared" si="42"/>
        <v>Client 3</v>
      </c>
      <c r="C474" s="12">
        <v>42241</v>
      </c>
      <c r="D474" s="2" t="s">
        <v>530</v>
      </c>
      <c r="E474" s="2" t="s">
        <v>643</v>
      </c>
      <c r="F474" s="28">
        <f>Table1[[#This Row],[End]]-Table1[[#This Row],[Start]]</f>
        <v>1.041666666666663E-2</v>
      </c>
      <c r="G474" s="25" t="str">
        <f t="shared" ca="1" si="43"/>
        <v>Room A</v>
      </c>
      <c r="H474" s="2" t="str">
        <f t="shared" ca="1" si="44"/>
        <v>D</v>
      </c>
      <c r="I474" s="2" t="str">
        <f t="shared" ca="1" si="45"/>
        <v>Grievance</v>
      </c>
      <c r="J474" s="2" t="str">
        <f t="shared" ca="1" si="46"/>
        <v>Tone of voice</v>
      </c>
      <c r="K474" s="25" t="str">
        <f t="shared" ca="1" si="47"/>
        <v>Floor</v>
      </c>
      <c r="L474" t="str">
        <f>IF(OR(Table1[[#This Row],[Month2]]="Jul",Table1[[#This Row],[Month2]]="Aug",Table1[[#This Row],[Month2]]="Sep"),"Q1", IF(OR(Table1[[#This Row],[Month2]]="Oct",Table1[[#This Row],[Month2]]="Nov",Table1[[#This Row],[Month2]]="Dec"),"Q2",IF(OR(Table1[[#This Row],[Month2]]="Jan",Table1[[#This Row],[Month2]]="Feb",Table1[[#This Row],[Month2]]="Mar"),"Q3", "Q4")))</f>
        <v>Q1</v>
      </c>
      <c r="M474" t="str">
        <f>TEXT(Table1[[#This Row],[Date]],"mmm")</f>
        <v>Aug</v>
      </c>
      <c r="N474" t="str">
        <f>IF(MONTH(Table1[[#This Row],[Date]])&gt;6, YEAR(Table1[[#This Row],[Date]])&amp;"-"&amp;YEAR(Table1[[#This Row],[Date]])+1,YEAR(Table1[[#This Row],[Date]])-1&amp;"-"&amp;YEAR(Table1[[#This Row],[Date]]))</f>
        <v>2015-2016</v>
      </c>
      <c r="O474">
        <f>WEEKNUM(Table1[[#This Row],[Date]],2)</f>
        <v>35</v>
      </c>
      <c r="P474">
        <f>HOUR(Table1[[#This Row],[Start]])</f>
        <v>17</v>
      </c>
      <c r="Q4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74" t="str">
        <f>TEXT(Table1[[#This Row],[Date]],"ddd")</f>
        <v>Tue</v>
      </c>
    </row>
    <row r="475" spans="1:18" x14ac:dyDescent="0.55000000000000004">
      <c r="A475" s="2" t="s">
        <v>65</v>
      </c>
      <c r="B475" s="2" t="str">
        <f t="shared" si="42"/>
        <v>Client 4</v>
      </c>
      <c r="C475" s="12">
        <v>42241</v>
      </c>
      <c r="D475" s="2" t="s">
        <v>530</v>
      </c>
      <c r="E475" s="2" t="s">
        <v>1031</v>
      </c>
      <c r="F475" s="28">
        <f>Table1[[#This Row],[End]]-Table1[[#This Row],[Start]]</f>
        <v>3.4722222222222099E-3</v>
      </c>
      <c r="G475" s="25" t="str">
        <f t="shared" ca="1" si="43"/>
        <v>Lab</v>
      </c>
      <c r="H475" s="2" t="str">
        <f t="shared" ca="1" si="44"/>
        <v>B</v>
      </c>
      <c r="I475" s="2" t="str">
        <f t="shared" ca="1" si="45"/>
        <v>Interaction</v>
      </c>
      <c r="J475" s="2" t="str">
        <f t="shared" ca="1" si="46"/>
        <v>Mechanical failure</v>
      </c>
      <c r="K475" s="25" t="str">
        <f t="shared" ca="1" si="47"/>
        <v>Finance</v>
      </c>
      <c r="L475" t="str">
        <f>IF(OR(Table1[[#This Row],[Month2]]="Jul",Table1[[#This Row],[Month2]]="Aug",Table1[[#This Row],[Month2]]="Sep"),"Q1", IF(OR(Table1[[#This Row],[Month2]]="Oct",Table1[[#This Row],[Month2]]="Nov",Table1[[#This Row],[Month2]]="Dec"),"Q2",IF(OR(Table1[[#This Row],[Month2]]="Jan",Table1[[#This Row],[Month2]]="Feb",Table1[[#This Row],[Month2]]="Mar"),"Q3", "Q4")))</f>
        <v>Q1</v>
      </c>
      <c r="M475" t="str">
        <f>TEXT(Table1[[#This Row],[Date]],"mmm")</f>
        <v>Aug</v>
      </c>
      <c r="N475" t="str">
        <f>IF(MONTH(Table1[[#This Row],[Date]])&gt;6, YEAR(Table1[[#This Row],[Date]])&amp;"-"&amp;YEAR(Table1[[#This Row],[Date]])+1,YEAR(Table1[[#This Row],[Date]])-1&amp;"-"&amp;YEAR(Table1[[#This Row],[Date]]))</f>
        <v>2015-2016</v>
      </c>
      <c r="O475">
        <f>WEEKNUM(Table1[[#This Row],[Date]],2)</f>
        <v>35</v>
      </c>
      <c r="P475">
        <f>HOUR(Table1[[#This Row],[Start]])</f>
        <v>17</v>
      </c>
      <c r="Q4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75" t="str">
        <f>TEXT(Table1[[#This Row],[Date]],"ddd")</f>
        <v>Tue</v>
      </c>
    </row>
    <row r="476" spans="1:18" x14ac:dyDescent="0.55000000000000004">
      <c r="A476" s="2" t="s">
        <v>52</v>
      </c>
      <c r="B476" s="2" t="str">
        <f t="shared" si="42"/>
        <v>Client 5</v>
      </c>
      <c r="C476" s="12">
        <v>42242</v>
      </c>
      <c r="D476" s="2" t="s">
        <v>330</v>
      </c>
      <c r="E476" s="2" t="s">
        <v>1032</v>
      </c>
      <c r="F476" s="28">
        <f>Table1[[#This Row],[End]]-Table1[[#This Row],[Start]]</f>
        <v>7.2916666666666685E-2</v>
      </c>
      <c r="G476" s="25" t="str">
        <f t="shared" ca="1" si="43"/>
        <v>Office</v>
      </c>
      <c r="H476" s="2" t="str">
        <f t="shared" ca="1" si="44"/>
        <v>A</v>
      </c>
      <c r="I476" s="2" t="str">
        <f t="shared" ca="1" si="45"/>
        <v>Interaction</v>
      </c>
      <c r="J476" s="2" t="str">
        <f t="shared" ca="1" si="46"/>
        <v>Misconduct</v>
      </c>
      <c r="K476" s="25" t="str">
        <f t="shared" ca="1" si="47"/>
        <v>Finance</v>
      </c>
      <c r="L476" t="str">
        <f>IF(OR(Table1[[#This Row],[Month2]]="Jul",Table1[[#This Row],[Month2]]="Aug",Table1[[#This Row],[Month2]]="Sep"),"Q1", IF(OR(Table1[[#This Row],[Month2]]="Oct",Table1[[#This Row],[Month2]]="Nov",Table1[[#This Row],[Month2]]="Dec"),"Q2",IF(OR(Table1[[#This Row],[Month2]]="Jan",Table1[[#This Row],[Month2]]="Feb",Table1[[#This Row],[Month2]]="Mar"),"Q3", "Q4")))</f>
        <v>Q1</v>
      </c>
      <c r="M476" t="str">
        <f>TEXT(Table1[[#This Row],[Date]],"mmm")</f>
        <v>Aug</v>
      </c>
      <c r="N476" t="str">
        <f>IF(MONTH(Table1[[#This Row],[Date]])&gt;6, YEAR(Table1[[#This Row],[Date]])&amp;"-"&amp;YEAR(Table1[[#This Row],[Date]])+1,YEAR(Table1[[#This Row],[Date]])-1&amp;"-"&amp;YEAR(Table1[[#This Row],[Date]]))</f>
        <v>2015-2016</v>
      </c>
      <c r="O476">
        <f>WEEKNUM(Table1[[#This Row],[Date]],2)</f>
        <v>35</v>
      </c>
      <c r="P476">
        <f>HOUR(Table1[[#This Row],[Start]])</f>
        <v>9</v>
      </c>
      <c r="Q4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76" t="str">
        <f>TEXT(Table1[[#This Row],[Date]],"ddd")</f>
        <v>Wed</v>
      </c>
    </row>
    <row r="477" spans="1:18" x14ac:dyDescent="0.55000000000000004">
      <c r="A477" s="2" t="s">
        <v>68</v>
      </c>
      <c r="B477" s="2" t="str">
        <f t="shared" si="42"/>
        <v>Client 6</v>
      </c>
      <c r="C477" s="12">
        <v>42242</v>
      </c>
      <c r="D477" s="2" t="s">
        <v>531</v>
      </c>
      <c r="E477" s="2" t="s">
        <v>482</v>
      </c>
      <c r="F477" s="28">
        <f>Table1[[#This Row],[End]]-Table1[[#This Row],[Start]]</f>
        <v>4.8611111111110938E-3</v>
      </c>
      <c r="G477" s="25" t="str">
        <f t="shared" ca="1" si="43"/>
        <v>Room B</v>
      </c>
      <c r="H477" s="2" t="str">
        <f t="shared" ca="1" si="44"/>
        <v>C</v>
      </c>
      <c r="I477" s="2" t="str">
        <f t="shared" ca="1" si="45"/>
        <v>Accident</v>
      </c>
      <c r="J477" s="2" t="str">
        <f t="shared" ca="1" si="46"/>
        <v>Wrong placement</v>
      </c>
      <c r="K477" s="25" t="str">
        <f t="shared" ca="1" si="47"/>
        <v>IT</v>
      </c>
      <c r="L477" t="str">
        <f>IF(OR(Table1[[#This Row],[Month2]]="Jul",Table1[[#This Row],[Month2]]="Aug",Table1[[#This Row],[Month2]]="Sep"),"Q1", IF(OR(Table1[[#This Row],[Month2]]="Oct",Table1[[#This Row],[Month2]]="Nov",Table1[[#This Row],[Month2]]="Dec"),"Q2",IF(OR(Table1[[#This Row],[Month2]]="Jan",Table1[[#This Row],[Month2]]="Feb",Table1[[#This Row],[Month2]]="Mar"),"Q3", "Q4")))</f>
        <v>Q1</v>
      </c>
      <c r="M477" t="str">
        <f>TEXT(Table1[[#This Row],[Date]],"mmm")</f>
        <v>Aug</v>
      </c>
      <c r="N477" t="str">
        <f>IF(MONTH(Table1[[#This Row],[Date]])&gt;6, YEAR(Table1[[#This Row],[Date]])&amp;"-"&amp;YEAR(Table1[[#This Row],[Date]])+1,YEAR(Table1[[#This Row],[Date]])-1&amp;"-"&amp;YEAR(Table1[[#This Row],[Date]]))</f>
        <v>2015-2016</v>
      </c>
      <c r="O477">
        <f>WEEKNUM(Table1[[#This Row],[Date]],2)</f>
        <v>35</v>
      </c>
      <c r="P477">
        <f>HOUR(Table1[[#This Row],[Start]])</f>
        <v>17</v>
      </c>
      <c r="Q4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77" t="str">
        <f>TEXT(Table1[[#This Row],[Date]],"ddd")</f>
        <v>Wed</v>
      </c>
    </row>
    <row r="478" spans="1:18" x14ac:dyDescent="0.55000000000000004">
      <c r="A478" s="2" t="s">
        <v>70</v>
      </c>
      <c r="B478" s="2" t="str">
        <f t="shared" si="42"/>
        <v>Client 7</v>
      </c>
      <c r="C478" s="12">
        <v>42243</v>
      </c>
      <c r="D478" s="2" t="s">
        <v>348</v>
      </c>
      <c r="E478" s="2" t="s">
        <v>769</v>
      </c>
      <c r="F478" s="28">
        <f>Table1[[#This Row],[End]]-Table1[[#This Row],[Start]]</f>
        <v>1.2499999999999956E-2</v>
      </c>
      <c r="G478" s="25" t="str">
        <f t="shared" ca="1" si="43"/>
        <v>Warehouse</v>
      </c>
      <c r="H478" s="2" t="str">
        <f t="shared" ca="1" si="44"/>
        <v>B</v>
      </c>
      <c r="I478" s="2" t="str">
        <f t="shared" ca="1" si="45"/>
        <v>Accident</v>
      </c>
      <c r="J478" s="2" t="str">
        <f t="shared" ca="1" si="46"/>
        <v>Entry error</v>
      </c>
      <c r="K478" s="25" t="str">
        <f t="shared" ca="1" si="47"/>
        <v>Floor</v>
      </c>
      <c r="L478" t="str">
        <f>IF(OR(Table1[[#This Row],[Month2]]="Jul",Table1[[#This Row],[Month2]]="Aug",Table1[[#This Row],[Month2]]="Sep"),"Q1", IF(OR(Table1[[#This Row],[Month2]]="Oct",Table1[[#This Row],[Month2]]="Nov",Table1[[#This Row],[Month2]]="Dec"),"Q2",IF(OR(Table1[[#This Row],[Month2]]="Jan",Table1[[#This Row],[Month2]]="Feb",Table1[[#This Row],[Month2]]="Mar"),"Q3", "Q4")))</f>
        <v>Q1</v>
      </c>
      <c r="M478" t="str">
        <f>TEXT(Table1[[#This Row],[Date]],"mmm")</f>
        <v>Aug</v>
      </c>
      <c r="N478" t="str">
        <f>IF(MONTH(Table1[[#This Row],[Date]])&gt;6, YEAR(Table1[[#This Row],[Date]])&amp;"-"&amp;YEAR(Table1[[#This Row],[Date]])+1,YEAR(Table1[[#This Row],[Date]])-1&amp;"-"&amp;YEAR(Table1[[#This Row],[Date]]))</f>
        <v>2015-2016</v>
      </c>
      <c r="O478">
        <f>WEEKNUM(Table1[[#This Row],[Date]],2)</f>
        <v>35</v>
      </c>
      <c r="P478">
        <f>HOUR(Table1[[#This Row],[Start]])</f>
        <v>18</v>
      </c>
      <c r="Q4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78" t="str">
        <f>TEXT(Table1[[#This Row],[Date]],"ddd")</f>
        <v>Thu</v>
      </c>
    </row>
    <row r="479" spans="1:18" x14ac:dyDescent="0.55000000000000004">
      <c r="A479" s="2" t="s">
        <v>65</v>
      </c>
      <c r="B479" s="2" t="str">
        <f t="shared" si="42"/>
        <v>Client 8</v>
      </c>
      <c r="C479" s="12">
        <v>42244</v>
      </c>
      <c r="D479" s="2" t="s">
        <v>494</v>
      </c>
      <c r="E479" s="2" t="s">
        <v>904</v>
      </c>
      <c r="F479" s="28">
        <f>Table1[[#This Row],[End]]-Table1[[#This Row],[Start]]</f>
        <v>1.041666666666663E-2</v>
      </c>
      <c r="G479" s="25" t="str">
        <f t="shared" ca="1" si="43"/>
        <v>Room A</v>
      </c>
      <c r="H479" s="2" t="str">
        <f t="shared" ca="1" si="44"/>
        <v>B</v>
      </c>
      <c r="I479" s="2" t="str">
        <f t="shared" ca="1" si="45"/>
        <v>Accident</v>
      </c>
      <c r="J479" s="2" t="str">
        <f t="shared" ca="1" si="46"/>
        <v>Misconduct</v>
      </c>
      <c r="K479" s="25" t="str">
        <f t="shared" ca="1" si="47"/>
        <v>Admin</v>
      </c>
      <c r="L479" t="str">
        <f>IF(OR(Table1[[#This Row],[Month2]]="Jul",Table1[[#This Row],[Month2]]="Aug",Table1[[#This Row],[Month2]]="Sep"),"Q1", IF(OR(Table1[[#This Row],[Month2]]="Oct",Table1[[#This Row],[Month2]]="Nov",Table1[[#This Row],[Month2]]="Dec"),"Q2",IF(OR(Table1[[#This Row],[Month2]]="Jan",Table1[[#This Row],[Month2]]="Feb",Table1[[#This Row],[Month2]]="Mar"),"Q3", "Q4")))</f>
        <v>Q1</v>
      </c>
      <c r="M479" t="str">
        <f>TEXT(Table1[[#This Row],[Date]],"mmm")</f>
        <v>Aug</v>
      </c>
      <c r="N479" t="str">
        <f>IF(MONTH(Table1[[#This Row],[Date]])&gt;6, YEAR(Table1[[#This Row],[Date]])&amp;"-"&amp;YEAR(Table1[[#This Row],[Date]])+1,YEAR(Table1[[#This Row],[Date]])-1&amp;"-"&amp;YEAR(Table1[[#This Row],[Date]]))</f>
        <v>2015-2016</v>
      </c>
      <c r="O479">
        <f>WEEKNUM(Table1[[#This Row],[Date]],2)</f>
        <v>35</v>
      </c>
      <c r="P479">
        <f>HOUR(Table1[[#This Row],[Start]])</f>
        <v>17</v>
      </c>
      <c r="Q4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479" t="str">
        <f>TEXT(Table1[[#This Row],[Date]],"ddd")</f>
        <v>Fri</v>
      </c>
    </row>
    <row r="480" spans="1:18" x14ac:dyDescent="0.55000000000000004">
      <c r="A480" s="2" t="s">
        <v>70</v>
      </c>
      <c r="B480" s="2" t="str">
        <f t="shared" si="42"/>
        <v>Client 9</v>
      </c>
      <c r="C480" s="12">
        <v>42245</v>
      </c>
      <c r="D480" s="2" t="s">
        <v>532</v>
      </c>
      <c r="E480" s="2" t="s">
        <v>849</v>
      </c>
      <c r="F480" s="28">
        <f>Table1[[#This Row],[End]]-Table1[[#This Row],[Start]]</f>
        <v>2.1527777777777701E-2</v>
      </c>
      <c r="G480" s="25" t="str">
        <f t="shared" ca="1" si="43"/>
        <v>Room B</v>
      </c>
      <c r="H480" s="2" t="str">
        <f t="shared" ca="1" si="44"/>
        <v>A</v>
      </c>
      <c r="I480" s="2" t="str">
        <f t="shared" ca="1" si="45"/>
        <v>Mistake</v>
      </c>
      <c r="J480" s="2" t="str">
        <f t="shared" ca="1" si="46"/>
        <v>Wrong placement</v>
      </c>
      <c r="K480" s="25" t="str">
        <f t="shared" ca="1" si="47"/>
        <v>Shipping</v>
      </c>
      <c r="L480" t="str">
        <f>IF(OR(Table1[[#This Row],[Month2]]="Jul",Table1[[#This Row],[Month2]]="Aug",Table1[[#This Row],[Month2]]="Sep"),"Q1", IF(OR(Table1[[#This Row],[Month2]]="Oct",Table1[[#This Row],[Month2]]="Nov",Table1[[#This Row],[Month2]]="Dec"),"Q2",IF(OR(Table1[[#This Row],[Month2]]="Jan",Table1[[#This Row],[Month2]]="Feb",Table1[[#This Row],[Month2]]="Mar"),"Q3", "Q4")))</f>
        <v>Q1</v>
      </c>
      <c r="M480" t="str">
        <f>TEXT(Table1[[#This Row],[Date]],"mmm")</f>
        <v>Aug</v>
      </c>
      <c r="N480" t="str">
        <f>IF(MONTH(Table1[[#This Row],[Date]])&gt;6, YEAR(Table1[[#This Row],[Date]])&amp;"-"&amp;YEAR(Table1[[#This Row],[Date]])+1,YEAR(Table1[[#This Row],[Date]])-1&amp;"-"&amp;YEAR(Table1[[#This Row],[Date]]))</f>
        <v>2015-2016</v>
      </c>
      <c r="O480">
        <f>WEEKNUM(Table1[[#This Row],[Date]],2)</f>
        <v>35</v>
      </c>
      <c r="P480">
        <f>HOUR(Table1[[#This Row],[Start]])</f>
        <v>18</v>
      </c>
      <c r="Q4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80" t="str">
        <f>TEXT(Table1[[#This Row],[Date]],"ddd")</f>
        <v>Sat</v>
      </c>
    </row>
    <row r="481" spans="1:18" x14ac:dyDescent="0.55000000000000004">
      <c r="A481" s="2" t="s">
        <v>62</v>
      </c>
      <c r="B481" s="2" t="str">
        <f t="shared" si="42"/>
        <v>Client 10</v>
      </c>
      <c r="C481" s="12">
        <v>42247</v>
      </c>
      <c r="D481" s="2" t="s">
        <v>514</v>
      </c>
      <c r="E481" s="2" t="s">
        <v>1033</v>
      </c>
      <c r="F481" s="28">
        <f>Table1[[#This Row],[End]]-Table1[[#This Row],[Start]]</f>
        <v>4.0277777777777857E-2</v>
      </c>
      <c r="G481" s="25" t="str">
        <f t="shared" ca="1" si="43"/>
        <v>Room A</v>
      </c>
      <c r="H481" s="2" t="str">
        <f t="shared" ca="1" si="44"/>
        <v>B</v>
      </c>
      <c r="I481" s="2" t="str">
        <f t="shared" ca="1" si="45"/>
        <v>Accident</v>
      </c>
      <c r="J481" s="2" t="str">
        <f t="shared" ca="1" si="46"/>
        <v>Mechanical failure</v>
      </c>
      <c r="K481" s="25" t="str">
        <f t="shared" ca="1" si="47"/>
        <v>Admin</v>
      </c>
      <c r="L481" t="str">
        <f>IF(OR(Table1[[#This Row],[Month2]]="Jul",Table1[[#This Row],[Month2]]="Aug",Table1[[#This Row],[Month2]]="Sep"),"Q1", IF(OR(Table1[[#This Row],[Month2]]="Oct",Table1[[#This Row],[Month2]]="Nov",Table1[[#This Row],[Month2]]="Dec"),"Q2",IF(OR(Table1[[#This Row],[Month2]]="Jan",Table1[[#This Row],[Month2]]="Feb",Table1[[#This Row],[Month2]]="Mar"),"Q3", "Q4")))</f>
        <v>Q1</v>
      </c>
      <c r="M481" t="str">
        <f>TEXT(Table1[[#This Row],[Date]],"mmm")</f>
        <v>Aug</v>
      </c>
      <c r="N481" t="str">
        <f>IF(MONTH(Table1[[#This Row],[Date]])&gt;6, YEAR(Table1[[#This Row],[Date]])&amp;"-"&amp;YEAR(Table1[[#This Row],[Date]])+1,YEAR(Table1[[#This Row],[Date]])-1&amp;"-"&amp;YEAR(Table1[[#This Row],[Date]]))</f>
        <v>2015-2016</v>
      </c>
      <c r="O481">
        <f>WEEKNUM(Table1[[#This Row],[Date]],2)</f>
        <v>36</v>
      </c>
      <c r="P481">
        <f>HOUR(Table1[[#This Row],[Start]])</f>
        <v>14</v>
      </c>
      <c r="Q4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81" t="str">
        <f>TEXT(Table1[[#This Row],[Date]],"ddd")</f>
        <v>Mon</v>
      </c>
    </row>
    <row r="482" spans="1:18" x14ac:dyDescent="0.55000000000000004">
      <c r="A482" s="2" t="s">
        <v>66</v>
      </c>
      <c r="B482" s="2" t="str">
        <f t="shared" si="42"/>
        <v>Client 1</v>
      </c>
      <c r="C482" s="12">
        <v>42247</v>
      </c>
      <c r="D482" s="2" t="s">
        <v>533</v>
      </c>
      <c r="E482" s="2" t="s">
        <v>892</v>
      </c>
      <c r="F482" s="28">
        <f>Table1[[#This Row],[End]]-Table1[[#This Row],[Start]]</f>
        <v>1.041666666666663E-2</v>
      </c>
      <c r="G482" s="25" t="str">
        <f t="shared" ca="1" si="43"/>
        <v>Warehouse</v>
      </c>
      <c r="H482" s="2" t="str">
        <f t="shared" ca="1" si="44"/>
        <v>D</v>
      </c>
      <c r="I482" s="2" t="str">
        <f t="shared" ca="1" si="45"/>
        <v>Mistake</v>
      </c>
      <c r="J482" s="2" t="str">
        <f t="shared" ca="1" si="46"/>
        <v>Entry error</v>
      </c>
      <c r="K482" s="25" t="str">
        <f t="shared" ca="1" si="47"/>
        <v>Shipping</v>
      </c>
      <c r="L482" t="str">
        <f>IF(OR(Table1[[#This Row],[Month2]]="Jul",Table1[[#This Row],[Month2]]="Aug",Table1[[#This Row],[Month2]]="Sep"),"Q1", IF(OR(Table1[[#This Row],[Month2]]="Oct",Table1[[#This Row],[Month2]]="Nov",Table1[[#This Row],[Month2]]="Dec"),"Q2",IF(OR(Table1[[#This Row],[Month2]]="Jan",Table1[[#This Row],[Month2]]="Feb",Table1[[#This Row],[Month2]]="Mar"),"Q3", "Q4")))</f>
        <v>Q1</v>
      </c>
      <c r="M482" t="str">
        <f>TEXT(Table1[[#This Row],[Date]],"mmm")</f>
        <v>Aug</v>
      </c>
      <c r="N482" t="str">
        <f>IF(MONTH(Table1[[#This Row],[Date]])&gt;6, YEAR(Table1[[#This Row],[Date]])&amp;"-"&amp;YEAR(Table1[[#This Row],[Date]])+1,YEAR(Table1[[#This Row],[Date]])-1&amp;"-"&amp;YEAR(Table1[[#This Row],[Date]]))</f>
        <v>2015-2016</v>
      </c>
      <c r="O482">
        <f>WEEKNUM(Table1[[#This Row],[Date]],2)</f>
        <v>36</v>
      </c>
      <c r="P482">
        <f>HOUR(Table1[[#This Row],[Start]])</f>
        <v>10</v>
      </c>
      <c r="Q4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82" t="str">
        <f>TEXT(Table1[[#This Row],[Date]],"ddd")</f>
        <v>Mon</v>
      </c>
    </row>
    <row r="483" spans="1:18" x14ac:dyDescent="0.55000000000000004">
      <c r="A483" s="2" t="s">
        <v>66</v>
      </c>
      <c r="B483" s="2" t="str">
        <f t="shared" si="42"/>
        <v>Client 2</v>
      </c>
      <c r="C483" s="12">
        <v>42247</v>
      </c>
      <c r="D483" s="2" t="s">
        <v>534</v>
      </c>
      <c r="E483" s="2" t="s">
        <v>181</v>
      </c>
      <c r="F483" s="28">
        <f>Table1[[#This Row],[End]]-Table1[[#This Row],[Start]]</f>
        <v>2.0833333333333315E-2</v>
      </c>
      <c r="G483" s="25" t="str">
        <f t="shared" ca="1" si="43"/>
        <v>Lab</v>
      </c>
      <c r="H483" s="2" t="str">
        <f t="shared" ca="1" si="44"/>
        <v>C</v>
      </c>
      <c r="I483" s="2" t="str">
        <f t="shared" ca="1" si="45"/>
        <v>Interaction</v>
      </c>
      <c r="J483" s="2" t="str">
        <f t="shared" ca="1" si="46"/>
        <v>Misconduct</v>
      </c>
      <c r="K483" s="25" t="str">
        <f t="shared" ca="1" si="47"/>
        <v>Shipping</v>
      </c>
      <c r="L483" t="str">
        <f>IF(OR(Table1[[#This Row],[Month2]]="Jul",Table1[[#This Row],[Month2]]="Aug",Table1[[#This Row],[Month2]]="Sep"),"Q1", IF(OR(Table1[[#This Row],[Month2]]="Oct",Table1[[#This Row],[Month2]]="Nov",Table1[[#This Row],[Month2]]="Dec"),"Q2",IF(OR(Table1[[#This Row],[Month2]]="Jan",Table1[[#This Row],[Month2]]="Feb",Table1[[#This Row],[Month2]]="Mar"),"Q3", "Q4")))</f>
        <v>Q1</v>
      </c>
      <c r="M483" t="str">
        <f>TEXT(Table1[[#This Row],[Date]],"mmm")</f>
        <v>Aug</v>
      </c>
      <c r="N483" t="str">
        <f>IF(MONTH(Table1[[#This Row],[Date]])&gt;6, YEAR(Table1[[#This Row],[Date]])&amp;"-"&amp;YEAR(Table1[[#This Row],[Date]])+1,YEAR(Table1[[#This Row],[Date]])-1&amp;"-"&amp;YEAR(Table1[[#This Row],[Date]]))</f>
        <v>2015-2016</v>
      </c>
      <c r="O483">
        <f>WEEKNUM(Table1[[#This Row],[Date]],2)</f>
        <v>36</v>
      </c>
      <c r="P483">
        <f>HOUR(Table1[[#This Row],[Start]])</f>
        <v>11</v>
      </c>
      <c r="Q4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83" t="str">
        <f>TEXT(Table1[[#This Row],[Date]],"ddd")</f>
        <v>Mon</v>
      </c>
    </row>
    <row r="484" spans="1:18" x14ac:dyDescent="0.55000000000000004">
      <c r="A484" s="2" t="s">
        <v>62</v>
      </c>
      <c r="B484" s="2" t="str">
        <f t="shared" si="42"/>
        <v>Client 3</v>
      </c>
      <c r="C484" s="12">
        <v>42249</v>
      </c>
      <c r="D484" s="2" t="s">
        <v>535</v>
      </c>
      <c r="E484" s="2" t="s">
        <v>424</v>
      </c>
      <c r="F484" s="28">
        <f>Table1[[#This Row],[End]]-Table1[[#This Row],[Start]]</f>
        <v>6.2500000000000333E-3</v>
      </c>
      <c r="G484" s="25" t="str">
        <f t="shared" ca="1" si="43"/>
        <v>Room A</v>
      </c>
      <c r="H484" s="2" t="str">
        <f t="shared" ca="1" si="44"/>
        <v>F</v>
      </c>
      <c r="I484" s="2" t="str">
        <f t="shared" ca="1" si="45"/>
        <v>Accident</v>
      </c>
      <c r="J484" s="2" t="str">
        <f t="shared" ca="1" si="46"/>
        <v>Entry error</v>
      </c>
      <c r="K484" s="25" t="str">
        <f t="shared" ca="1" si="47"/>
        <v>Finance</v>
      </c>
      <c r="L484" t="str">
        <f>IF(OR(Table1[[#This Row],[Month2]]="Jul",Table1[[#This Row],[Month2]]="Aug",Table1[[#This Row],[Month2]]="Sep"),"Q1", IF(OR(Table1[[#This Row],[Month2]]="Oct",Table1[[#This Row],[Month2]]="Nov",Table1[[#This Row],[Month2]]="Dec"),"Q2",IF(OR(Table1[[#This Row],[Month2]]="Jan",Table1[[#This Row],[Month2]]="Feb",Table1[[#This Row],[Month2]]="Mar"),"Q3", "Q4")))</f>
        <v>Q1</v>
      </c>
      <c r="M484" t="str">
        <f>TEXT(Table1[[#This Row],[Date]],"mmm")</f>
        <v>Sep</v>
      </c>
      <c r="N484" t="str">
        <f>IF(MONTH(Table1[[#This Row],[Date]])&gt;6, YEAR(Table1[[#This Row],[Date]])&amp;"-"&amp;YEAR(Table1[[#This Row],[Date]])+1,YEAR(Table1[[#This Row],[Date]])-1&amp;"-"&amp;YEAR(Table1[[#This Row],[Date]]))</f>
        <v>2015-2016</v>
      </c>
      <c r="O484">
        <f>WEEKNUM(Table1[[#This Row],[Date]],2)</f>
        <v>36</v>
      </c>
      <c r="P484">
        <f>HOUR(Table1[[#This Row],[Start]])</f>
        <v>10</v>
      </c>
      <c r="Q4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84" t="str">
        <f>TEXT(Table1[[#This Row],[Date]],"ddd")</f>
        <v>Wed</v>
      </c>
    </row>
    <row r="485" spans="1:18" x14ac:dyDescent="0.55000000000000004">
      <c r="A485" s="2" t="s">
        <v>66</v>
      </c>
      <c r="B485" s="2" t="str">
        <f t="shared" si="42"/>
        <v>Client 4</v>
      </c>
      <c r="C485" s="12">
        <v>42250</v>
      </c>
      <c r="D485" s="2" t="s">
        <v>536</v>
      </c>
      <c r="E485" s="2" t="s">
        <v>979</v>
      </c>
      <c r="F485" s="28">
        <f>Table1[[#This Row],[End]]-Table1[[#This Row],[Start]]</f>
        <v>1.7361111111111049E-2</v>
      </c>
      <c r="G485" s="25" t="str">
        <f t="shared" ca="1" si="43"/>
        <v>Lab</v>
      </c>
      <c r="H485" s="2" t="str">
        <f t="shared" ca="1" si="44"/>
        <v>B</v>
      </c>
      <c r="I485" s="2" t="str">
        <f t="shared" ca="1" si="45"/>
        <v>Accident</v>
      </c>
      <c r="J485" s="2" t="str">
        <f t="shared" ca="1" si="46"/>
        <v>Mechanical failure</v>
      </c>
      <c r="K485" s="25" t="str">
        <f t="shared" ca="1" si="47"/>
        <v>IT</v>
      </c>
      <c r="L485" t="str">
        <f>IF(OR(Table1[[#This Row],[Month2]]="Jul",Table1[[#This Row],[Month2]]="Aug",Table1[[#This Row],[Month2]]="Sep"),"Q1", IF(OR(Table1[[#This Row],[Month2]]="Oct",Table1[[#This Row],[Month2]]="Nov",Table1[[#This Row],[Month2]]="Dec"),"Q2",IF(OR(Table1[[#This Row],[Month2]]="Jan",Table1[[#This Row],[Month2]]="Feb",Table1[[#This Row],[Month2]]="Mar"),"Q3", "Q4")))</f>
        <v>Q1</v>
      </c>
      <c r="M485" t="str">
        <f>TEXT(Table1[[#This Row],[Date]],"mmm")</f>
        <v>Sep</v>
      </c>
      <c r="N485" t="str">
        <f>IF(MONTH(Table1[[#This Row],[Date]])&gt;6, YEAR(Table1[[#This Row],[Date]])&amp;"-"&amp;YEAR(Table1[[#This Row],[Date]])+1,YEAR(Table1[[#This Row],[Date]])-1&amp;"-"&amp;YEAR(Table1[[#This Row],[Date]]))</f>
        <v>2015-2016</v>
      </c>
      <c r="O485">
        <f>WEEKNUM(Table1[[#This Row],[Date]],2)</f>
        <v>36</v>
      </c>
      <c r="P485">
        <f>HOUR(Table1[[#This Row],[Start]])</f>
        <v>9</v>
      </c>
      <c r="Q4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85" t="str">
        <f>TEXT(Table1[[#This Row],[Date]],"ddd")</f>
        <v>Thu</v>
      </c>
    </row>
    <row r="486" spans="1:18" x14ac:dyDescent="0.55000000000000004">
      <c r="A486" s="2" t="s">
        <v>68</v>
      </c>
      <c r="B486" s="2" t="str">
        <f t="shared" si="42"/>
        <v>Client 5</v>
      </c>
      <c r="C486" s="12">
        <v>42257</v>
      </c>
      <c r="D486" s="2" t="s">
        <v>231</v>
      </c>
      <c r="E486" s="2" t="s">
        <v>887</v>
      </c>
      <c r="F486" s="28">
        <f>Table1[[#This Row],[End]]-Table1[[#This Row],[Start]]</f>
        <v>1.2499999999999956E-2</v>
      </c>
      <c r="G486" s="25" t="str">
        <f t="shared" ca="1" si="43"/>
        <v>Room B</v>
      </c>
      <c r="H486" s="2" t="str">
        <f t="shared" ca="1" si="44"/>
        <v>B</v>
      </c>
      <c r="I486" s="2" t="str">
        <f t="shared" ca="1" si="45"/>
        <v>Accident</v>
      </c>
      <c r="J486" s="2" t="str">
        <f t="shared" ca="1" si="46"/>
        <v>Tone of voice</v>
      </c>
      <c r="K486" s="25" t="str">
        <f t="shared" ca="1" si="47"/>
        <v>Widgets</v>
      </c>
      <c r="L486" t="str">
        <f>IF(OR(Table1[[#This Row],[Month2]]="Jul",Table1[[#This Row],[Month2]]="Aug",Table1[[#This Row],[Month2]]="Sep"),"Q1", IF(OR(Table1[[#This Row],[Month2]]="Oct",Table1[[#This Row],[Month2]]="Nov",Table1[[#This Row],[Month2]]="Dec"),"Q2",IF(OR(Table1[[#This Row],[Month2]]="Jan",Table1[[#This Row],[Month2]]="Feb",Table1[[#This Row],[Month2]]="Mar"),"Q3", "Q4")))</f>
        <v>Q1</v>
      </c>
      <c r="M486" t="str">
        <f>TEXT(Table1[[#This Row],[Date]],"mmm")</f>
        <v>Sep</v>
      </c>
      <c r="N486" t="str">
        <f>IF(MONTH(Table1[[#This Row],[Date]])&gt;6, YEAR(Table1[[#This Row],[Date]])&amp;"-"&amp;YEAR(Table1[[#This Row],[Date]])+1,YEAR(Table1[[#This Row],[Date]])-1&amp;"-"&amp;YEAR(Table1[[#This Row],[Date]]))</f>
        <v>2015-2016</v>
      </c>
      <c r="O486">
        <f>WEEKNUM(Table1[[#This Row],[Date]],2)</f>
        <v>37</v>
      </c>
      <c r="P486">
        <f>HOUR(Table1[[#This Row],[Start]])</f>
        <v>16</v>
      </c>
      <c r="Q4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86" t="str">
        <f>TEXT(Table1[[#This Row],[Date]],"ddd")</f>
        <v>Thu</v>
      </c>
    </row>
    <row r="487" spans="1:18" x14ac:dyDescent="0.55000000000000004">
      <c r="A487" s="2" t="s">
        <v>71</v>
      </c>
      <c r="B487" s="2" t="str">
        <f t="shared" si="42"/>
        <v>Client 6</v>
      </c>
      <c r="C487" s="12">
        <v>42258</v>
      </c>
      <c r="D487" s="2" t="s">
        <v>226</v>
      </c>
      <c r="E487" s="2" t="s">
        <v>639</v>
      </c>
      <c r="F487" s="28">
        <f>Table1[[#This Row],[End]]-Table1[[#This Row],[Start]]</f>
        <v>8.3333333333333037E-3</v>
      </c>
      <c r="G487" s="25" t="str">
        <f t="shared" ca="1" si="43"/>
        <v>Warehouse</v>
      </c>
      <c r="H487" s="2" t="str">
        <f t="shared" ca="1" si="44"/>
        <v>F</v>
      </c>
      <c r="I487" s="2" t="str">
        <f t="shared" ca="1" si="45"/>
        <v>Mistake</v>
      </c>
      <c r="J487" s="2" t="str">
        <f t="shared" ca="1" si="46"/>
        <v>Misconduct</v>
      </c>
      <c r="K487" s="25" t="str">
        <f t="shared" ca="1" si="47"/>
        <v>Shipping</v>
      </c>
      <c r="L487" t="str">
        <f>IF(OR(Table1[[#This Row],[Month2]]="Jul",Table1[[#This Row],[Month2]]="Aug",Table1[[#This Row],[Month2]]="Sep"),"Q1", IF(OR(Table1[[#This Row],[Month2]]="Oct",Table1[[#This Row],[Month2]]="Nov",Table1[[#This Row],[Month2]]="Dec"),"Q2",IF(OR(Table1[[#This Row],[Month2]]="Jan",Table1[[#This Row],[Month2]]="Feb",Table1[[#This Row],[Month2]]="Mar"),"Q3", "Q4")))</f>
        <v>Q1</v>
      </c>
      <c r="M487" t="str">
        <f>TEXT(Table1[[#This Row],[Date]],"mmm")</f>
        <v>Sep</v>
      </c>
      <c r="N487" t="str">
        <f>IF(MONTH(Table1[[#This Row],[Date]])&gt;6, YEAR(Table1[[#This Row],[Date]])&amp;"-"&amp;YEAR(Table1[[#This Row],[Date]])+1,YEAR(Table1[[#This Row],[Date]])-1&amp;"-"&amp;YEAR(Table1[[#This Row],[Date]]))</f>
        <v>2015-2016</v>
      </c>
      <c r="O487">
        <f>WEEKNUM(Table1[[#This Row],[Date]],2)</f>
        <v>37</v>
      </c>
      <c r="P487">
        <f>HOUR(Table1[[#This Row],[Start]])</f>
        <v>19</v>
      </c>
      <c r="Q4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487" t="str">
        <f>TEXT(Table1[[#This Row],[Date]],"ddd")</f>
        <v>Fri</v>
      </c>
    </row>
    <row r="488" spans="1:18" x14ac:dyDescent="0.55000000000000004">
      <c r="A488" s="2" t="s">
        <v>61</v>
      </c>
      <c r="B488" s="2" t="str">
        <f t="shared" si="42"/>
        <v>Client 7</v>
      </c>
      <c r="C488" s="12">
        <v>42258</v>
      </c>
      <c r="D488" s="2" t="s">
        <v>409</v>
      </c>
      <c r="E488" s="2" t="s">
        <v>199</v>
      </c>
      <c r="F488" s="28">
        <f>Table1[[#This Row],[End]]-Table1[[#This Row],[Start]]</f>
        <v>1.4583333333333282E-2</v>
      </c>
      <c r="G488" s="25" t="str">
        <f t="shared" ca="1" si="43"/>
        <v>Lab</v>
      </c>
      <c r="H488" s="25" t="str">
        <f t="shared" ca="1" si="44"/>
        <v>B</v>
      </c>
      <c r="I488" s="2" t="str">
        <f t="shared" ca="1" si="45"/>
        <v>Grievance</v>
      </c>
      <c r="J488" s="2" t="str">
        <f t="shared" ca="1" si="46"/>
        <v>Entry error</v>
      </c>
      <c r="K488" s="25" t="str">
        <f t="shared" ca="1" si="47"/>
        <v>Floor</v>
      </c>
      <c r="L488" t="str">
        <f>IF(OR(Table1[[#This Row],[Month2]]="Jul",Table1[[#This Row],[Month2]]="Aug",Table1[[#This Row],[Month2]]="Sep"),"Q1", IF(OR(Table1[[#This Row],[Month2]]="Oct",Table1[[#This Row],[Month2]]="Nov",Table1[[#This Row],[Month2]]="Dec"),"Q2",IF(OR(Table1[[#This Row],[Month2]]="Jan",Table1[[#This Row],[Month2]]="Feb",Table1[[#This Row],[Month2]]="Mar"),"Q3", "Q4")))</f>
        <v>Q1</v>
      </c>
      <c r="M488" t="str">
        <f>TEXT(Table1[[#This Row],[Date]],"mmm")</f>
        <v>Sep</v>
      </c>
      <c r="N488" t="str">
        <f>IF(MONTH(Table1[[#This Row],[Date]])&gt;6, YEAR(Table1[[#This Row],[Date]])&amp;"-"&amp;YEAR(Table1[[#This Row],[Date]])+1,YEAR(Table1[[#This Row],[Date]])-1&amp;"-"&amp;YEAR(Table1[[#This Row],[Date]]))</f>
        <v>2015-2016</v>
      </c>
      <c r="O488">
        <f>WEEKNUM(Table1[[#This Row],[Date]],2)</f>
        <v>37</v>
      </c>
      <c r="P488">
        <f>HOUR(Table1[[#This Row],[Start]])</f>
        <v>10</v>
      </c>
      <c r="Q4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88" t="str">
        <f>TEXT(Table1[[#This Row],[Date]],"ddd")</f>
        <v>Fri</v>
      </c>
    </row>
    <row r="489" spans="1:18" x14ac:dyDescent="0.55000000000000004">
      <c r="A489" s="2" t="s">
        <v>66</v>
      </c>
      <c r="B489" s="2" t="str">
        <f t="shared" si="42"/>
        <v>Client 8</v>
      </c>
      <c r="C489" s="12">
        <v>42260</v>
      </c>
      <c r="D489" s="2" t="s">
        <v>537</v>
      </c>
      <c r="E489" s="2" t="s">
        <v>992</v>
      </c>
      <c r="F489" s="28">
        <f>Table1[[#This Row],[End]]-Table1[[#This Row],[Start]]</f>
        <v>9.7222222222222987E-3</v>
      </c>
      <c r="G489" s="25" t="str">
        <f t="shared" ca="1" si="43"/>
        <v>Room A</v>
      </c>
      <c r="H489" s="2" t="str">
        <f t="shared" ca="1" si="44"/>
        <v>G</v>
      </c>
      <c r="I489" s="2" t="str">
        <f t="shared" ca="1" si="45"/>
        <v>Interaction</v>
      </c>
      <c r="J489" s="2" t="str">
        <f t="shared" ca="1" si="46"/>
        <v>Mechanical failure</v>
      </c>
      <c r="K489" s="25" t="str">
        <f t="shared" ca="1" si="47"/>
        <v>Admin</v>
      </c>
      <c r="L489" t="str">
        <f>IF(OR(Table1[[#This Row],[Month2]]="Jul",Table1[[#This Row],[Month2]]="Aug",Table1[[#This Row],[Month2]]="Sep"),"Q1", IF(OR(Table1[[#This Row],[Month2]]="Oct",Table1[[#This Row],[Month2]]="Nov",Table1[[#This Row],[Month2]]="Dec"),"Q2",IF(OR(Table1[[#This Row],[Month2]]="Jan",Table1[[#This Row],[Month2]]="Feb",Table1[[#This Row],[Month2]]="Mar"),"Q3", "Q4")))</f>
        <v>Q1</v>
      </c>
      <c r="M489" t="str">
        <f>TEXT(Table1[[#This Row],[Date]],"mmm")</f>
        <v>Sep</v>
      </c>
      <c r="N489" t="str">
        <f>IF(MONTH(Table1[[#This Row],[Date]])&gt;6, YEAR(Table1[[#This Row],[Date]])&amp;"-"&amp;YEAR(Table1[[#This Row],[Date]])+1,YEAR(Table1[[#This Row],[Date]])-1&amp;"-"&amp;YEAR(Table1[[#This Row],[Date]]))</f>
        <v>2015-2016</v>
      </c>
      <c r="O489">
        <f>WEEKNUM(Table1[[#This Row],[Date]],2)</f>
        <v>37</v>
      </c>
      <c r="P489">
        <f>HOUR(Table1[[#This Row],[Start]])</f>
        <v>12</v>
      </c>
      <c r="Q4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489" t="str">
        <f>TEXT(Table1[[#This Row],[Date]],"ddd")</f>
        <v>Sun</v>
      </c>
    </row>
    <row r="490" spans="1:18" x14ac:dyDescent="0.55000000000000004">
      <c r="A490" s="2" t="s">
        <v>62</v>
      </c>
      <c r="B490" s="2" t="str">
        <f t="shared" si="42"/>
        <v>Client 9</v>
      </c>
      <c r="C490" s="12">
        <v>42262</v>
      </c>
      <c r="D490" s="2" t="s">
        <v>538</v>
      </c>
      <c r="E490" s="2" t="s">
        <v>254</v>
      </c>
      <c r="F490" s="28">
        <f>Table1[[#This Row],[End]]-Table1[[#This Row],[Start]]</f>
        <v>1.3888888888888895E-2</v>
      </c>
      <c r="G490" s="25" t="str">
        <f t="shared" ca="1" si="43"/>
        <v>Room B</v>
      </c>
      <c r="H490" s="2" t="str">
        <f t="shared" ca="1" si="44"/>
        <v>F</v>
      </c>
      <c r="I490" s="2" t="str">
        <f t="shared" ca="1" si="45"/>
        <v>Accident</v>
      </c>
      <c r="J490" s="2" t="str">
        <f t="shared" ca="1" si="46"/>
        <v>Entry error</v>
      </c>
      <c r="K490" s="25" t="str">
        <f t="shared" ca="1" si="47"/>
        <v>Floor</v>
      </c>
      <c r="L490" t="str">
        <f>IF(OR(Table1[[#This Row],[Month2]]="Jul",Table1[[#This Row],[Month2]]="Aug",Table1[[#This Row],[Month2]]="Sep"),"Q1", IF(OR(Table1[[#This Row],[Month2]]="Oct",Table1[[#This Row],[Month2]]="Nov",Table1[[#This Row],[Month2]]="Dec"),"Q2",IF(OR(Table1[[#This Row],[Month2]]="Jan",Table1[[#This Row],[Month2]]="Feb",Table1[[#This Row],[Month2]]="Mar"),"Q3", "Q4")))</f>
        <v>Q1</v>
      </c>
      <c r="M490" t="str">
        <f>TEXT(Table1[[#This Row],[Date]],"mmm")</f>
        <v>Sep</v>
      </c>
      <c r="N490" t="str">
        <f>IF(MONTH(Table1[[#This Row],[Date]])&gt;6, YEAR(Table1[[#This Row],[Date]])&amp;"-"&amp;YEAR(Table1[[#This Row],[Date]])+1,YEAR(Table1[[#This Row],[Date]])-1&amp;"-"&amp;YEAR(Table1[[#This Row],[Date]]))</f>
        <v>2015-2016</v>
      </c>
      <c r="O490">
        <f>WEEKNUM(Table1[[#This Row],[Date]],2)</f>
        <v>38</v>
      </c>
      <c r="P490">
        <f>HOUR(Table1[[#This Row],[Start]])</f>
        <v>9</v>
      </c>
      <c r="Q4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490" t="str">
        <f>TEXT(Table1[[#This Row],[Date]],"ddd")</f>
        <v>Tue</v>
      </c>
    </row>
    <row r="491" spans="1:18" x14ac:dyDescent="0.55000000000000004">
      <c r="A491" s="2" t="s">
        <v>62</v>
      </c>
      <c r="B491" s="2" t="str">
        <f t="shared" si="42"/>
        <v>Client 10</v>
      </c>
      <c r="C491" s="12">
        <v>42262</v>
      </c>
      <c r="D491" s="2" t="s">
        <v>539</v>
      </c>
      <c r="E491" s="2" t="s">
        <v>225</v>
      </c>
      <c r="F491" s="28">
        <f>Table1[[#This Row],[End]]-Table1[[#This Row],[Start]]</f>
        <v>1.3194444444444509E-2</v>
      </c>
      <c r="G491" s="25" t="str">
        <f t="shared" ca="1" si="43"/>
        <v>Lab</v>
      </c>
      <c r="H491" s="2" t="str">
        <f t="shared" ca="1" si="44"/>
        <v>G</v>
      </c>
      <c r="I491" s="2" t="str">
        <f t="shared" ca="1" si="45"/>
        <v>Mistake</v>
      </c>
      <c r="J491" s="2" t="str">
        <f t="shared" ca="1" si="46"/>
        <v>Tone of voice</v>
      </c>
      <c r="K491" s="25" t="str">
        <f t="shared" ca="1" si="47"/>
        <v>Floor</v>
      </c>
      <c r="L491" t="str">
        <f>IF(OR(Table1[[#This Row],[Month2]]="Jul",Table1[[#This Row],[Month2]]="Aug",Table1[[#This Row],[Month2]]="Sep"),"Q1", IF(OR(Table1[[#This Row],[Month2]]="Oct",Table1[[#This Row],[Month2]]="Nov",Table1[[#This Row],[Month2]]="Dec"),"Q2",IF(OR(Table1[[#This Row],[Month2]]="Jan",Table1[[#This Row],[Month2]]="Feb",Table1[[#This Row],[Month2]]="Mar"),"Q3", "Q4")))</f>
        <v>Q1</v>
      </c>
      <c r="M491" t="str">
        <f>TEXT(Table1[[#This Row],[Date]],"mmm")</f>
        <v>Sep</v>
      </c>
      <c r="N491" t="str">
        <f>IF(MONTH(Table1[[#This Row],[Date]])&gt;6, YEAR(Table1[[#This Row],[Date]])&amp;"-"&amp;YEAR(Table1[[#This Row],[Date]])+1,YEAR(Table1[[#This Row],[Date]])-1&amp;"-"&amp;YEAR(Table1[[#This Row],[Date]]))</f>
        <v>2015-2016</v>
      </c>
      <c r="O491">
        <f>WEEKNUM(Table1[[#This Row],[Date]],2)</f>
        <v>38</v>
      </c>
      <c r="P491">
        <f>HOUR(Table1[[#This Row],[Start]])</f>
        <v>15</v>
      </c>
      <c r="Q4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491" t="str">
        <f>TEXT(Table1[[#This Row],[Date]],"ddd")</f>
        <v>Tue</v>
      </c>
    </row>
    <row r="492" spans="1:18" x14ac:dyDescent="0.55000000000000004">
      <c r="A492" s="2" t="s">
        <v>59</v>
      </c>
      <c r="B492" s="2" t="str">
        <f t="shared" si="42"/>
        <v>Client 1</v>
      </c>
      <c r="C492" s="12">
        <v>42268</v>
      </c>
      <c r="D492" s="2" t="s">
        <v>540</v>
      </c>
      <c r="E492" s="2" t="s">
        <v>523</v>
      </c>
      <c r="F492" s="28">
        <f>Table1[[#This Row],[End]]-Table1[[#This Row],[Start]]</f>
        <v>2.1527777777777812E-2</v>
      </c>
      <c r="G492" s="25" t="str">
        <f t="shared" ca="1" si="43"/>
        <v>Warehouse</v>
      </c>
      <c r="H492" s="2" t="str">
        <f t="shared" ca="1" si="44"/>
        <v>F</v>
      </c>
      <c r="I492" s="2" t="str">
        <f t="shared" ca="1" si="45"/>
        <v>Interaction</v>
      </c>
      <c r="J492" s="2" t="str">
        <f t="shared" ca="1" si="46"/>
        <v>Entry error</v>
      </c>
      <c r="K492" s="25" t="str">
        <f t="shared" ca="1" si="47"/>
        <v>Admin</v>
      </c>
      <c r="L492" t="str">
        <f>IF(OR(Table1[[#This Row],[Month2]]="Jul",Table1[[#This Row],[Month2]]="Aug",Table1[[#This Row],[Month2]]="Sep"),"Q1", IF(OR(Table1[[#This Row],[Month2]]="Oct",Table1[[#This Row],[Month2]]="Nov",Table1[[#This Row],[Month2]]="Dec"),"Q2",IF(OR(Table1[[#This Row],[Month2]]="Jan",Table1[[#This Row],[Month2]]="Feb",Table1[[#This Row],[Month2]]="Mar"),"Q3", "Q4")))</f>
        <v>Q1</v>
      </c>
      <c r="M492" t="str">
        <f>TEXT(Table1[[#This Row],[Date]],"mmm")</f>
        <v>Sep</v>
      </c>
      <c r="N492" t="str">
        <f>IF(MONTH(Table1[[#This Row],[Date]])&gt;6, YEAR(Table1[[#This Row],[Date]])&amp;"-"&amp;YEAR(Table1[[#This Row],[Date]])+1,YEAR(Table1[[#This Row],[Date]])-1&amp;"-"&amp;YEAR(Table1[[#This Row],[Date]]))</f>
        <v>2015-2016</v>
      </c>
      <c r="O492">
        <f>WEEKNUM(Table1[[#This Row],[Date]],2)</f>
        <v>39</v>
      </c>
      <c r="P492">
        <f>HOUR(Table1[[#This Row],[Start]])</f>
        <v>11</v>
      </c>
      <c r="Q4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92" t="str">
        <f>TEXT(Table1[[#This Row],[Date]],"ddd")</f>
        <v>Mon</v>
      </c>
    </row>
    <row r="493" spans="1:18" x14ac:dyDescent="0.55000000000000004">
      <c r="A493" s="2" t="s">
        <v>61</v>
      </c>
      <c r="B493" s="2" t="str">
        <f t="shared" si="42"/>
        <v>Client 2</v>
      </c>
      <c r="C493" s="12">
        <v>42268</v>
      </c>
      <c r="D493" s="2" t="s">
        <v>366</v>
      </c>
      <c r="E493" s="2" t="s">
        <v>1026</v>
      </c>
      <c r="F493" s="28">
        <f>Table1[[#This Row],[End]]-Table1[[#This Row],[Start]]</f>
        <v>8.3333333333333037E-3</v>
      </c>
      <c r="G493" s="25" t="str">
        <f t="shared" ca="1" si="43"/>
        <v>Warehouse</v>
      </c>
      <c r="H493" s="2" t="str">
        <f t="shared" ca="1" si="44"/>
        <v>B</v>
      </c>
      <c r="I493" s="2" t="str">
        <f t="shared" ca="1" si="45"/>
        <v>Interaction</v>
      </c>
      <c r="J493" s="2" t="str">
        <f t="shared" ca="1" si="46"/>
        <v>Paperwork deficiency</v>
      </c>
      <c r="K493" s="25" t="str">
        <f t="shared" ca="1" si="47"/>
        <v>Admin</v>
      </c>
      <c r="L493" t="str">
        <f>IF(OR(Table1[[#This Row],[Month2]]="Jul",Table1[[#This Row],[Month2]]="Aug",Table1[[#This Row],[Month2]]="Sep"),"Q1", IF(OR(Table1[[#This Row],[Month2]]="Oct",Table1[[#This Row],[Month2]]="Nov",Table1[[#This Row],[Month2]]="Dec"),"Q2",IF(OR(Table1[[#This Row],[Month2]]="Jan",Table1[[#This Row],[Month2]]="Feb",Table1[[#This Row],[Month2]]="Mar"),"Q3", "Q4")))</f>
        <v>Q1</v>
      </c>
      <c r="M493" t="str">
        <f>TEXT(Table1[[#This Row],[Date]],"mmm")</f>
        <v>Sep</v>
      </c>
      <c r="N493" t="str">
        <f>IF(MONTH(Table1[[#This Row],[Date]])&gt;6, YEAR(Table1[[#This Row],[Date]])&amp;"-"&amp;YEAR(Table1[[#This Row],[Date]])+1,YEAR(Table1[[#This Row],[Date]])-1&amp;"-"&amp;YEAR(Table1[[#This Row],[Date]]))</f>
        <v>2015-2016</v>
      </c>
      <c r="O493">
        <f>WEEKNUM(Table1[[#This Row],[Date]],2)</f>
        <v>39</v>
      </c>
      <c r="P493">
        <f>HOUR(Table1[[#This Row],[Start]])</f>
        <v>14</v>
      </c>
      <c r="Q4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493" t="str">
        <f>TEXT(Table1[[#This Row],[Date]],"ddd")</f>
        <v>Mon</v>
      </c>
    </row>
    <row r="494" spans="1:18" x14ac:dyDescent="0.55000000000000004">
      <c r="A494" s="2" t="s">
        <v>61</v>
      </c>
      <c r="B494" s="2" t="str">
        <f t="shared" si="42"/>
        <v>Client 3</v>
      </c>
      <c r="C494" s="12">
        <v>42268</v>
      </c>
      <c r="D494" s="2" t="s">
        <v>541</v>
      </c>
      <c r="E494" s="2" t="s">
        <v>542</v>
      </c>
      <c r="F494" s="28">
        <f>Table1[[#This Row],[End]]-Table1[[#This Row],[Start]]</f>
        <v>9.0277777777777457E-3</v>
      </c>
      <c r="G494" s="25" t="str">
        <f t="shared" ca="1" si="43"/>
        <v>Room A</v>
      </c>
      <c r="H494" s="2" t="str">
        <f t="shared" ca="1" si="44"/>
        <v>B</v>
      </c>
      <c r="I494" s="2" t="str">
        <f t="shared" ca="1" si="45"/>
        <v>Grievance</v>
      </c>
      <c r="J494" s="2" t="str">
        <f t="shared" ca="1" si="46"/>
        <v>Paperwork deficiency</v>
      </c>
      <c r="K494" s="25" t="str">
        <f t="shared" ca="1" si="47"/>
        <v>Admin</v>
      </c>
      <c r="L494" t="str">
        <f>IF(OR(Table1[[#This Row],[Month2]]="Jul",Table1[[#This Row],[Month2]]="Aug",Table1[[#This Row],[Month2]]="Sep"),"Q1", IF(OR(Table1[[#This Row],[Month2]]="Oct",Table1[[#This Row],[Month2]]="Nov",Table1[[#This Row],[Month2]]="Dec"),"Q2",IF(OR(Table1[[#This Row],[Month2]]="Jan",Table1[[#This Row],[Month2]]="Feb",Table1[[#This Row],[Month2]]="Mar"),"Q3", "Q4")))</f>
        <v>Q1</v>
      </c>
      <c r="M494" t="str">
        <f>TEXT(Table1[[#This Row],[Date]],"mmm")</f>
        <v>Sep</v>
      </c>
      <c r="N494" t="str">
        <f>IF(MONTH(Table1[[#This Row],[Date]])&gt;6, YEAR(Table1[[#This Row],[Date]])&amp;"-"&amp;YEAR(Table1[[#This Row],[Date]])+1,YEAR(Table1[[#This Row],[Date]])-1&amp;"-"&amp;YEAR(Table1[[#This Row],[Date]]))</f>
        <v>2015-2016</v>
      </c>
      <c r="O494">
        <f>WEEKNUM(Table1[[#This Row],[Date]],2)</f>
        <v>39</v>
      </c>
      <c r="P494">
        <f>HOUR(Table1[[#This Row],[Start]])</f>
        <v>18</v>
      </c>
      <c r="Q4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94" t="str">
        <f>TEXT(Table1[[#This Row],[Date]],"ddd")</f>
        <v>Mon</v>
      </c>
    </row>
    <row r="495" spans="1:18" x14ac:dyDescent="0.55000000000000004">
      <c r="A495" s="2" t="s">
        <v>61</v>
      </c>
      <c r="B495" s="2" t="str">
        <f t="shared" si="42"/>
        <v>Client 4</v>
      </c>
      <c r="C495" s="12">
        <v>42268</v>
      </c>
      <c r="D495" s="2" t="s">
        <v>542</v>
      </c>
      <c r="E495" s="2" t="s">
        <v>462</v>
      </c>
      <c r="F495" s="28">
        <f>Table1[[#This Row],[End]]-Table1[[#This Row],[Start]]</f>
        <v>1.5277777777777724E-2</v>
      </c>
      <c r="G495" s="25" t="str">
        <f t="shared" ca="1" si="43"/>
        <v>Room A</v>
      </c>
      <c r="H495" s="2" t="str">
        <f t="shared" ca="1" si="44"/>
        <v>A</v>
      </c>
      <c r="I495" s="2" t="str">
        <f t="shared" ca="1" si="45"/>
        <v>Mistake</v>
      </c>
      <c r="J495" s="2" t="str">
        <f t="shared" ca="1" si="46"/>
        <v>Tone of voice</v>
      </c>
      <c r="K495" s="25" t="str">
        <f t="shared" ca="1" si="47"/>
        <v>Widgets</v>
      </c>
      <c r="L495" t="str">
        <f>IF(OR(Table1[[#This Row],[Month2]]="Jul",Table1[[#This Row],[Month2]]="Aug",Table1[[#This Row],[Month2]]="Sep"),"Q1", IF(OR(Table1[[#This Row],[Month2]]="Oct",Table1[[#This Row],[Month2]]="Nov",Table1[[#This Row],[Month2]]="Dec"),"Q2",IF(OR(Table1[[#This Row],[Month2]]="Jan",Table1[[#This Row],[Month2]]="Feb",Table1[[#This Row],[Month2]]="Mar"),"Q3", "Q4")))</f>
        <v>Q1</v>
      </c>
      <c r="M495" t="str">
        <f>TEXT(Table1[[#This Row],[Date]],"mmm")</f>
        <v>Sep</v>
      </c>
      <c r="N495" t="str">
        <f>IF(MONTH(Table1[[#This Row],[Date]])&gt;6, YEAR(Table1[[#This Row],[Date]])&amp;"-"&amp;YEAR(Table1[[#This Row],[Date]])+1,YEAR(Table1[[#This Row],[Date]])-1&amp;"-"&amp;YEAR(Table1[[#This Row],[Date]]))</f>
        <v>2015-2016</v>
      </c>
      <c r="O495">
        <f>WEEKNUM(Table1[[#This Row],[Date]],2)</f>
        <v>39</v>
      </c>
      <c r="P495">
        <f>HOUR(Table1[[#This Row],[Start]])</f>
        <v>18</v>
      </c>
      <c r="Q4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95" t="str">
        <f>TEXT(Table1[[#This Row],[Date]],"ddd")</f>
        <v>Mon</v>
      </c>
    </row>
    <row r="496" spans="1:18" x14ac:dyDescent="0.55000000000000004">
      <c r="A496" s="2" t="s">
        <v>63</v>
      </c>
      <c r="B496" s="2" t="str">
        <f t="shared" si="42"/>
        <v>Client 5</v>
      </c>
      <c r="C496" s="12">
        <v>42268</v>
      </c>
      <c r="D496" s="2" t="s">
        <v>321</v>
      </c>
      <c r="E496" s="2" t="s">
        <v>182</v>
      </c>
      <c r="F496" s="28">
        <f>Table1[[#This Row],[End]]-Table1[[#This Row],[Start]]</f>
        <v>1.9444444444444431E-2</v>
      </c>
      <c r="G496" s="25" t="str">
        <f t="shared" ca="1" si="43"/>
        <v>Warehouse</v>
      </c>
      <c r="H496" s="2" t="str">
        <f t="shared" ca="1" si="44"/>
        <v>E</v>
      </c>
      <c r="I496" s="2" t="str">
        <f t="shared" ca="1" si="45"/>
        <v>Mistake</v>
      </c>
      <c r="J496" s="2" t="str">
        <f t="shared" ca="1" si="46"/>
        <v>Paperwork deficiency</v>
      </c>
      <c r="K496" s="25" t="str">
        <f t="shared" ca="1" si="47"/>
        <v>Floor</v>
      </c>
      <c r="L496" t="str">
        <f>IF(OR(Table1[[#This Row],[Month2]]="Jul",Table1[[#This Row],[Month2]]="Aug",Table1[[#This Row],[Month2]]="Sep"),"Q1", IF(OR(Table1[[#This Row],[Month2]]="Oct",Table1[[#This Row],[Month2]]="Nov",Table1[[#This Row],[Month2]]="Dec"),"Q2",IF(OR(Table1[[#This Row],[Month2]]="Jan",Table1[[#This Row],[Month2]]="Feb",Table1[[#This Row],[Month2]]="Mar"),"Q3", "Q4")))</f>
        <v>Q1</v>
      </c>
      <c r="M496" t="str">
        <f>TEXT(Table1[[#This Row],[Date]],"mmm")</f>
        <v>Sep</v>
      </c>
      <c r="N496" t="str">
        <f>IF(MONTH(Table1[[#This Row],[Date]])&gt;6, YEAR(Table1[[#This Row],[Date]])&amp;"-"&amp;YEAR(Table1[[#This Row],[Date]])+1,YEAR(Table1[[#This Row],[Date]])-1&amp;"-"&amp;YEAR(Table1[[#This Row],[Date]]))</f>
        <v>2015-2016</v>
      </c>
      <c r="O496">
        <f>WEEKNUM(Table1[[#This Row],[Date]],2)</f>
        <v>39</v>
      </c>
      <c r="P496">
        <f>HOUR(Table1[[#This Row],[Start]])</f>
        <v>10</v>
      </c>
      <c r="Q4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496" t="str">
        <f>TEXT(Table1[[#This Row],[Date]],"ddd")</f>
        <v>Mon</v>
      </c>
    </row>
    <row r="497" spans="1:18" x14ac:dyDescent="0.55000000000000004">
      <c r="A497" s="2" t="s">
        <v>63</v>
      </c>
      <c r="B497" s="2" t="str">
        <f t="shared" si="42"/>
        <v>Client 6</v>
      </c>
      <c r="C497" s="12">
        <v>42268</v>
      </c>
      <c r="D497" s="2" t="s">
        <v>543</v>
      </c>
      <c r="E497" s="2" t="s">
        <v>1034</v>
      </c>
      <c r="F497" s="28">
        <f>Table1[[#This Row],[End]]-Table1[[#This Row],[Start]]</f>
        <v>1.1111111111111072E-2</v>
      </c>
      <c r="G497" s="25" t="str">
        <f t="shared" ca="1" si="43"/>
        <v>Room A</v>
      </c>
      <c r="H497" s="2" t="str">
        <f t="shared" ca="1" si="44"/>
        <v>D</v>
      </c>
      <c r="I497" s="2" t="str">
        <f t="shared" ca="1" si="45"/>
        <v>Interaction</v>
      </c>
      <c r="J497" s="2" t="str">
        <f t="shared" ca="1" si="46"/>
        <v>Tone of voice</v>
      </c>
      <c r="K497" s="25" t="str">
        <f t="shared" ca="1" si="47"/>
        <v>Floor</v>
      </c>
      <c r="L497" t="str">
        <f>IF(OR(Table1[[#This Row],[Month2]]="Jul",Table1[[#This Row],[Month2]]="Aug",Table1[[#This Row],[Month2]]="Sep"),"Q1", IF(OR(Table1[[#This Row],[Month2]]="Oct",Table1[[#This Row],[Month2]]="Nov",Table1[[#This Row],[Month2]]="Dec"),"Q2",IF(OR(Table1[[#This Row],[Month2]]="Jan",Table1[[#This Row],[Month2]]="Feb",Table1[[#This Row],[Month2]]="Mar"),"Q3", "Q4")))</f>
        <v>Q1</v>
      </c>
      <c r="M497" t="str">
        <f>TEXT(Table1[[#This Row],[Date]],"mmm")</f>
        <v>Sep</v>
      </c>
      <c r="N497" t="str">
        <f>IF(MONTH(Table1[[#This Row],[Date]])&gt;6, YEAR(Table1[[#This Row],[Date]])&amp;"-"&amp;YEAR(Table1[[#This Row],[Date]])+1,YEAR(Table1[[#This Row],[Date]])-1&amp;"-"&amp;YEAR(Table1[[#This Row],[Date]]))</f>
        <v>2015-2016</v>
      </c>
      <c r="O497">
        <f>WEEKNUM(Table1[[#This Row],[Date]],2)</f>
        <v>39</v>
      </c>
      <c r="P497">
        <f>HOUR(Table1[[#This Row],[Start]])</f>
        <v>11</v>
      </c>
      <c r="Q4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497" t="str">
        <f>TEXT(Table1[[#This Row],[Date]],"ddd")</f>
        <v>Mon</v>
      </c>
    </row>
    <row r="498" spans="1:18" x14ac:dyDescent="0.55000000000000004">
      <c r="A498" s="2" t="s">
        <v>68</v>
      </c>
      <c r="B498" s="2" t="str">
        <f t="shared" si="42"/>
        <v>Client 7</v>
      </c>
      <c r="C498" s="12">
        <v>42268</v>
      </c>
      <c r="D498" s="2" t="s">
        <v>203</v>
      </c>
      <c r="E498" s="2" t="s">
        <v>608</v>
      </c>
      <c r="F498" s="28">
        <f>Table1[[#This Row],[End]]-Table1[[#This Row],[Start]]</f>
        <v>1.0416666666666741E-2</v>
      </c>
      <c r="G498" s="25" t="str">
        <f t="shared" ca="1" si="43"/>
        <v>Room B</v>
      </c>
      <c r="H498" s="2" t="str">
        <f t="shared" ca="1" si="44"/>
        <v>C</v>
      </c>
      <c r="I498" s="2" t="str">
        <f t="shared" ca="1" si="45"/>
        <v>Mistake</v>
      </c>
      <c r="J498" s="2" t="str">
        <f t="shared" ca="1" si="46"/>
        <v>Paperwork deficiency</v>
      </c>
      <c r="K498" s="25" t="str">
        <f t="shared" ca="1" si="47"/>
        <v>Widgets</v>
      </c>
      <c r="L498" t="str">
        <f>IF(OR(Table1[[#This Row],[Month2]]="Jul",Table1[[#This Row],[Month2]]="Aug",Table1[[#This Row],[Month2]]="Sep"),"Q1", IF(OR(Table1[[#This Row],[Month2]]="Oct",Table1[[#This Row],[Month2]]="Nov",Table1[[#This Row],[Month2]]="Dec"),"Q2",IF(OR(Table1[[#This Row],[Month2]]="Jan",Table1[[#This Row],[Month2]]="Feb",Table1[[#This Row],[Month2]]="Mar"),"Q3", "Q4")))</f>
        <v>Q1</v>
      </c>
      <c r="M498" t="str">
        <f>TEXT(Table1[[#This Row],[Date]],"mmm")</f>
        <v>Sep</v>
      </c>
      <c r="N498" t="str">
        <f>IF(MONTH(Table1[[#This Row],[Date]])&gt;6, YEAR(Table1[[#This Row],[Date]])&amp;"-"&amp;YEAR(Table1[[#This Row],[Date]])+1,YEAR(Table1[[#This Row],[Date]])-1&amp;"-"&amp;YEAR(Table1[[#This Row],[Date]]))</f>
        <v>2015-2016</v>
      </c>
      <c r="O498">
        <f>WEEKNUM(Table1[[#This Row],[Date]],2)</f>
        <v>39</v>
      </c>
      <c r="P498">
        <f>HOUR(Table1[[#This Row],[Start]])</f>
        <v>18</v>
      </c>
      <c r="Q4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498" t="str">
        <f>TEXT(Table1[[#This Row],[Date]],"ddd")</f>
        <v>Mon</v>
      </c>
    </row>
    <row r="499" spans="1:18" x14ac:dyDescent="0.55000000000000004">
      <c r="A499" s="2" t="s">
        <v>59</v>
      </c>
      <c r="B499" s="2" t="str">
        <f t="shared" si="42"/>
        <v>Client 8</v>
      </c>
      <c r="C499" s="12">
        <v>42269</v>
      </c>
      <c r="D499" s="2" t="s">
        <v>267</v>
      </c>
      <c r="E499" s="2" t="s">
        <v>241</v>
      </c>
      <c r="F499" s="28">
        <f>Table1[[#This Row],[End]]-Table1[[#This Row],[Start]]</f>
        <v>2.083333333333437E-3</v>
      </c>
      <c r="G499" s="25" t="str">
        <f t="shared" ca="1" si="43"/>
        <v>Office</v>
      </c>
      <c r="H499" s="2" t="str">
        <f t="shared" ca="1" si="44"/>
        <v>B</v>
      </c>
      <c r="I499" s="2" t="str">
        <f t="shared" ca="1" si="45"/>
        <v>Grievance</v>
      </c>
      <c r="J499" s="2" t="str">
        <f t="shared" ca="1" si="46"/>
        <v>Misconduct</v>
      </c>
      <c r="K499" s="25" t="str">
        <f t="shared" ca="1" si="47"/>
        <v>Finance</v>
      </c>
      <c r="L499" t="str">
        <f>IF(OR(Table1[[#This Row],[Month2]]="Jul",Table1[[#This Row],[Month2]]="Aug",Table1[[#This Row],[Month2]]="Sep"),"Q1", IF(OR(Table1[[#This Row],[Month2]]="Oct",Table1[[#This Row],[Month2]]="Nov",Table1[[#This Row],[Month2]]="Dec"),"Q2",IF(OR(Table1[[#This Row],[Month2]]="Jan",Table1[[#This Row],[Month2]]="Feb",Table1[[#This Row],[Month2]]="Mar"),"Q3", "Q4")))</f>
        <v>Q1</v>
      </c>
      <c r="M499" t="str">
        <f>TEXT(Table1[[#This Row],[Date]],"mmm")</f>
        <v>Sep</v>
      </c>
      <c r="N499" t="str">
        <f>IF(MONTH(Table1[[#This Row],[Date]])&gt;6, YEAR(Table1[[#This Row],[Date]])&amp;"-"&amp;YEAR(Table1[[#This Row],[Date]])+1,YEAR(Table1[[#This Row],[Date]])-1&amp;"-"&amp;YEAR(Table1[[#This Row],[Date]]))</f>
        <v>2015-2016</v>
      </c>
      <c r="O499">
        <f>WEEKNUM(Table1[[#This Row],[Date]],2)</f>
        <v>39</v>
      </c>
      <c r="P499">
        <f>HOUR(Table1[[#This Row],[Start]])</f>
        <v>16</v>
      </c>
      <c r="Q4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499" t="str">
        <f>TEXT(Table1[[#This Row],[Date]],"ddd")</f>
        <v>Tue</v>
      </c>
    </row>
    <row r="500" spans="1:18" x14ac:dyDescent="0.55000000000000004">
      <c r="A500" s="2" t="s">
        <v>68</v>
      </c>
      <c r="B500" s="2" t="str">
        <f t="shared" si="42"/>
        <v>Client 9</v>
      </c>
      <c r="C500" s="12">
        <v>42269</v>
      </c>
      <c r="D500" s="2" t="s">
        <v>241</v>
      </c>
      <c r="E500" s="2" t="s">
        <v>759</v>
      </c>
      <c r="F500" s="28">
        <f>Table1[[#This Row],[End]]-Table1[[#This Row],[Start]]</f>
        <v>1.1805555555555403E-2</v>
      </c>
      <c r="G500" s="25" t="str">
        <f t="shared" ca="1" si="43"/>
        <v>Lab</v>
      </c>
      <c r="H500" s="2" t="str">
        <f t="shared" ca="1" si="44"/>
        <v>C</v>
      </c>
      <c r="I500" s="2" t="str">
        <f t="shared" ca="1" si="45"/>
        <v>Accident</v>
      </c>
      <c r="J500" s="2" t="str">
        <f t="shared" ca="1" si="46"/>
        <v>Misconduct</v>
      </c>
      <c r="K500" s="25" t="str">
        <f t="shared" ca="1" si="47"/>
        <v>Widgets</v>
      </c>
      <c r="L500" t="str">
        <f>IF(OR(Table1[[#This Row],[Month2]]="Jul",Table1[[#This Row],[Month2]]="Aug",Table1[[#This Row],[Month2]]="Sep"),"Q1", IF(OR(Table1[[#This Row],[Month2]]="Oct",Table1[[#This Row],[Month2]]="Nov",Table1[[#This Row],[Month2]]="Dec"),"Q2",IF(OR(Table1[[#This Row],[Month2]]="Jan",Table1[[#This Row],[Month2]]="Feb",Table1[[#This Row],[Month2]]="Mar"),"Q3", "Q4")))</f>
        <v>Q1</v>
      </c>
      <c r="M500" t="str">
        <f>TEXT(Table1[[#This Row],[Date]],"mmm")</f>
        <v>Sep</v>
      </c>
      <c r="N500" t="str">
        <f>IF(MONTH(Table1[[#This Row],[Date]])&gt;6, YEAR(Table1[[#This Row],[Date]])&amp;"-"&amp;YEAR(Table1[[#This Row],[Date]])+1,YEAR(Table1[[#This Row],[Date]])-1&amp;"-"&amp;YEAR(Table1[[#This Row],[Date]]))</f>
        <v>2015-2016</v>
      </c>
      <c r="O500">
        <f>WEEKNUM(Table1[[#This Row],[Date]],2)</f>
        <v>39</v>
      </c>
      <c r="P500">
        <f>HOUR(Table1[[#This Row],[Start]])</f>
        <v>16</v>
      </c>
      <c r="Q5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00" t="str">
        <f>TEXT(Table1[[#This Row],[Date]],"ddd")</f>
        <v>Tue</v>
      </c>
    </row>
    <row r="501" spans="1:18" x14ac:dyDescent="0.55000000000000004">
      <c r="A501" s="2" t="s">
        <v>59</v>
      </c>
      <c r="B501" s="2" t="str">
        <f t="shared" si="42"/>
        <v>Client 10</v>
      </c>
      <c r="C501" s="12">
        <v>42270</v>
      </c>
      <c r="D501" s="2" t="s">
        <v>544</v>
      </c>
      <c r="E501" s="2" t="s">
        <v>824</v>
      </c>
      <c r="F501" s="28">
        <f>Table1[[#This Row],[End]]-Table1[[#This Row],[Start]]</f>
        <v>1.0416666666666685E-2</v>
      </c>
      <c r="G501" s="25" t="str">
        <f t="shared" ca="1" si="43"/>
        <v>Room A</v>
      </c>
      <c r="H501" s="2" t="str">
        <f t="shared" ca="1" si="44"/>
        <v>B</v>
      </c>
      <c r="I501" s="2" t="str">
        <f t="shared" ca="1" si="45"/>
        <v>Interaction</v>
      </c>
      <c r="J501" s="2" t="str">
        <f t="shared" ca="1" si="46"/>
        <v>Misconduct</v>
      </c>
      <c r="K501" s="25" t="str">
        <f t="shared" ca="1" si="47"/>
        <v>IT</v>
      </c>
      <c r="L501" t="str">
        <f>IF(OR(Table1[[#This Row],[Month2]]="Jul",Table1[[#This Row],[Month2]]="Aug",Table1[[#This Row],[Month2]]="Sep"),"Q1", IF(OR(Table1[[#This Row],[Month2]]="Oct",Table1[[#This Row],[Month2]]="Nov",Table1[[#This Row],[Month2]]="Dec"),"Q2",IF(OR(Table1[[#This Row],[Month2]]="Jan",Table1[[#This Row],[Month2]]="Feb",Table1[[#This Row],[Month2]]="Mar"),"Q3", "Q4")))</f>
        <v>Q1</v>
      </c>
      <c r="M501" t="str">
        <f>TEXT(Table1[[#This Row],[Date]],"mmm")</f>
        <v>Sep</v>
      </c>
      <c r="N501" t="str">
        <f>IF(MONTH(Table1[[#This Row],[Date]])&gt;6, YEAR(Table1[[#This Row],[Date]])&amp;"-"&amp;YEAR(Table1[[#This Row],[Date]])+1,YEAR(Table1[[#This Row],[Date]])-1&amp;"-"&amp;YEAR(Table1[[#This Row],[Date]]))</f>
        <v>2015-2016</v>
      </c>
      <c r="O501">
        <f>WEEKNUM(Table1[[#This Row],[Date]],2)</f>
        <v>39</v>
      </c>
      <c r="P501">
        <f>HOUR(Table1[[#This Row],[Start]])</f>
        <v>6</v>
      </c>
      <c r="Q5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501" t="str">
        <f>TEXT(Table1[[#This Row],[Date]],"ddd")</f>
        <v>Wed</v>
      </c>
    </row>
    <row r="502" spans="1:18" x14ac:dyDescent="0.55000000000000004">
      <c r="A502" s="2" t="s">
        <v>69</v>
      </c>
      <c r="B502" s="2" t="str">
        <f t="shared" si="42"/>
        <v>Client 1</v>
      </c>
      <c r="C502" s="12">
        <v>42270</v>
      </c>
      <c r="D502" s="2" t="s">
        <v>252</v>
      </c>
      <c r="E502" s="2" t="s">
        <v>546</v>
      </c>
      <c r="F502" s="28">
        <f>Table1[[#This Row],[End]]-Table1[[#This Row],[Start]]</f>
        <v>1.1111111111111072E-2</v>
      </c>
      <c r="G502" s="25" t="str">
        <f t="shared" ca="1" si="43"/>
        <v>Office</v>
      </c>
      <c r="H502" s="2" t="str">
        <f t="shared" ca="1" si="44"/>
        <v>B</v>
      </c>
      <c r="I502" s="2" t="str">
        <f t="shared" ca="1" si="45"/>
        <v>Accident</v>
      </c>
      <c r="J502" s="2" t="str">
        <f t="shared" ca="1" si="46"/>
        <v>Mechanical failure</v>
      </c>
      <c r="K502" s="25" t="str">
        <f t="shared" ca="1" si="47"/>
        <v>Finance</v>
      </c>
      <c r="L502" t="str">
        <f>IF(OR(Table1[[#This Row],[Month2]]="Jul",Table1[[#This Row],[Month2]]="Aug",Table1[[#This Row],[Month2]]="Sep"),"Q1", IF(OR(Table1[[#This Row],[Month2]]="Oct",Table1[[#This Row],[Month2]]="Nov",Table1[[#This Row],[Month2]]="Dec"),"Q2",IF(OR(Table1[[#This Row],[Month2]]="Jan",Table1[[#This Row],[Month2]]="Feb",Table1[[#This Row],[Month2]]="Mar"),"Q3", "Q4")))</f>
        <v>Q1</v>
      </c>
      <c r="M502" t="str">
        <f>TEXT(Table1[[#This Row],[Date]],"mmm")</f>
        <v>Sep</v>
      </c>
      <c r="N502" t="str">
        <f>IF(MONTH(Table1[[#This Row],[Date]])&gt;6, YEAR(Table1[[#This Row],[Date]])&amp;"-"&amp;YEAR(Table1[[#This Row],[Date]])+1,YEAR(Table1[[#This Row],[Date]])-1&amp;"-"&amp;YEAR(Table1[[#This Row],[Date]]))</f>
        <v>2015-2016</v>
      </c>
      <c r="O502">
        <f>WEEKNUM(Table1[[#This Row],[Date]],2)</f>
        <v>39</v>
      </c>
      <c r="P502">
        <f>HOUR(Table1[[#This Row],[Start]])</f>
        <v>14</v>
      </c>
      <c r="Q5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502" t="str">
        <f>TEXT(Table1[[#This Row],[Date]],"ddd")</f>
        <v>Wed</v>
      </c>
    </row>
    <row r="503" spans="1:18" x14ac:dyDescent="0.55000000000000004">
      <c r="A503" s="2" t="s">
        <v>69</v>
      </c>
      <c r="B503" s="2" t="str">
        <f t="shared" si="42"/>
        <v>Client 2</v>
      </c>
      <c r="C503" s="12">
        <v>42270</v>
      </c>
      <c r="D503" s="2" t="s">
        <v>513</v>
      </c>
      <c r="E503" s="2" t="s">
        <v>524</v>
      </c>
      <c r="F503" s="28">
        <f>Table1[[#This Row],[End]]-Table1[[#This Row],[Start]]</f>
        <v>1.1805555555555514E-2</v>
      </c>
      <c r="G503" s="25" t="str">
        <f t="shared" ca="1" si="43"/>
        <v>Room A</v>
      </c>
      <c r="H503" s="2" t="str">
        <f t="shared" ca="1" si="44"/>
        <v>D</v>
      </c>
      <c r="I503" s="2" t="str">
        <f t="shared" ca="1" si="45"/>
        <v>Accident</v>
      </c>
      <c r="J503" s="2" t="str">
        <f t="shared" ca="1" si="46"/>
        <v>Paperwork deficiency</v>
      </c>
      <c r="K503" s="25" t="str">
        <f t="shared" ca="1" si="47"/>
        <v>Floor</v>
      </c>
      <c r="L503" t="str">
        <f>IF(OR(Table1[[#This Row],[Month2]]="Jul",Table1[[#This Row],[Month2]]="Aug",Table1[[#This Row],[Month2]]="Sep"),"Q1", IF(OR(Table1[[#This Row],[Month2]]="Oct",Table1[[#This Row],[Month2]]="Nov",Table1[[#This Row],[Month2]]="Dec"),"Q2",IF(OR(Table1[[#This Row],[Month2]]="Jan",Table1[[#This Row],[Month2]]="Feb",Table1[[#This Row],[Month2]]="Mar"),"Q3", "Q4")))</f>
        <v>Q1</v>
      </c>
      <c r="M503" t="str">
        <f>TEXT(Table1[[#This Row],[Date]],"mmm")</f>
        <v>Sep</v>
      </c>
      <c r="N503" t="str">
        <f>IF(MONTH(Table1[[#This Row],[Date]])&gt;6, YEAR(Table1[[#This Row],[Date]])&amp;"-"&amp;YEAR(Table1[[#This Row],[Date]])+1,YEAR(Table1[[#This Row],[Date]])-1&amp;"-"&amp;YEAR(Table1[[#This Row],[Date]]))</f>
        <v>2015-2016</v>
      </c>
      <c r="O503">
        <f>WEEKNUM(Table1[[#This Row],[Date]],2)</f>
        <v>39</v>
      </c>
      <c r="P503">
        <f>HOUR(Table1[[#This Row],[Start]])</f>
        <v>15</v>
      </c>
      <c r="Q5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03" t="str">
        <f>TEXT(Table1[[#This Row],[Date]],"ddd")</f>
        <v>Wed</v>
      </c>
    </row>
    <row r="504" spans="1:18" x14ac:dyDescent="0.55000000000000004">
      <c r="A504" s="2" t="s">
        <v>66</v>
      </c>
      <c r="B504" s="2" t="str">
        <f t="shared" si="42"/>
        <v>Client 3</v>
      </c>
      <c r="C504" s="12">
        <v>42272</v>
      </c>
      <c r="D504" s="2" t="s">
        <v>188</v>
      </c>
      <c r="E504" s="2" t="s">
        <v>609</v>
      </c>
      <c r="F504" s="28">
        <f>Table1[[#This Row],[End]]-Table1[[#This Row],[Start]]</f>
        <v>1.1805555555555514E-2</v>
      </c>
      <c r="G504" s="25" t="str">
        <f t="shared" ca="1" si="43"/>
        <v>Office</v>
      </c>
      <c r="H504" s="2" t="str">
        <f t="shared" ca="1" si="44"/>
        <v>G</v>
      </c>
      <c r="I504" s="2" t="str">
        <f t="shared" ca="1" si="45"/>
        <v>Mistake</v>
      </c>
      <c r="J504" s="2" t="str">
        <f t="shared" ca="1" si="46"/>
        <v>Tone of voice</v>
      </c>
      <c r="K504" s="25" t="str">
        <f t="shared" ca="1" si="47"/>
        <v>Floor</v>
      </c>
      <c r="L504" t="str">
        <f>IF(OR(Table1[[#This Row],[Month2]]="Jul",Table1[[#This Row],[Month2]]="Aug",Table1[[#This Row],[Month2]]="Sep"),"Q1", IF(OR(Table1[[#This Row],[Month2]]="Oct",Table1[[#This Row],[Month2]]="Nov",Table1[[#This Row],[Month2]]="Dec"),"Q2",IF(OR(Table1[[#This Row],[Month2]]="Jan",Table1[[#This Row],[Month2]]="Feb",Table1[[#This Row],[Month2]]="Mar"),"Q3", "Q4")))</f>
        <v>Q1</v>
      </c>
      <c r="M504" t="str">
        <f>TEXT(Table1[[#This Row],[Date]],"mmm")</f>
        <v>Sep</v>
      </c>
      <c r="N504" t="str">
        <f>IF(MONTH(Table1[[#This Row],[Date]])&gt;6, YEAR(Table1[[#This Row],[Date]])&amp;"-"&amp;YEAR(Table1[[#This Row],[Date]])+1,YEAR(Table1[[#This Row],[Date]])-1&amp;"-"&amp;YEAR(Table1[[#This Row],[Date]]))</f>
        <v>2015-2016</v>
      </c>
      <c r="O504">
        <f>WEEKNUM(Table1[[#This Row],[Date]],2)</f>
        <v>39</v>
      </c>
      <c r="P504">
        <f>HOUR(Table1[[#This Row],[Start]])</f>
        <v>19</v>
      </c>
      <c r="Q5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04" t="str">
        <f>TEXT(Table1[[#This Row],[Date]],"ddd")</f>
        <v>Fri</v>
      </c>
    </row>
    <row r="505" spans="1:18" x14ac:dyDescent="0.55000000000000004">
      <c r="A505" s="2" t="s">
        <v>66</v>
      </c>
      <c r="B505" s="2" t="str">
        <f t="shared" si="42"/>
        <v>Client 4</v>
      </c>
      <c r="C505" s="12">
        <v>42273</v>
      </c>
      <c r="D505" s="2" t="s">
        <v>405</v>
      </c>
      <c r="E505" s="2" t="s">
        <v>329</v>
      </c>
      <c r="F505" s="28">
        <f>Table1[[#This Row],[End]]-Table1[[#This Row],[Start]]</f>
        <v>8.3333333333334147E-3</v>
      </c>
      <c r="G505" s="25" t="str">
        <f t="shared" ca="1" si="43"/>
        <v>Office</v>
      </c>
      <c r="H505" s="2" t="str">
        <f t="shared" ca="1" si="44"/>
        <v>G</v>
      </c>
      <c r="I505" s="2" t="str">
        <f t="shared" ca="1" si="45"/>
        <v>Grievance</v>
      </c>
      <c r="J505" s="2" t="str">
        <f t="shared" ca="1" si="46"/>
        <v>Wrong placement</v>
      </c>
      <c r="K505" s="25" t="str">
        <f t="shared" ca="1" si="47"/>
        <v>Admin</v>
      </c>
      <c r="L505" t="str">
        <f>IF(OR(Table1[[#This Row],[Month2]]="Jul",Table1[[#This Row],[Month2]]="Aug",Table1[[#This Row],[Month2]]="Sep"),"Q1", IF(OR(Table1[[#This Row],[Month2]]="Oct",Table1[[#This Row],[Month2]]="Nov",Table1[[#This Row],[Month2]]="Dec"),"Q2",IF(OR(Table1[[#This Row],[Month2]]="Jan",Table1[[#This Row],[Month2]]="Feb",Table1[[#This Row],[Month2]]="Mar"),"Q3", "Q4")))</f>
        <v>Q1</v>
      </c>
      <c r="M505" t="str">
        <f>TEXT(Table1[[#This Row],[Date]],"mmm")</f>
        <v>Sep</v>
      </c>
      <c r="N505" t="str">
        <f>IF(MONTH(Table1[[#This Row],[Date]])&gt;6, YEAR(Table1[[#This Row],[Date]])&amp;"-"&amp;YEAR(Table1[[#This Row],[Date]])+1,YEAR(Table1[[#This Row],[Date]])-1&amp;"-"&amp;YEAR(Table1[[#This Row],[Date]]))</f>
        <v>2015-2016</v>
      </c>
      <c r="O505">
        <f>WEEKNUM(Table1[[#This Row],[Date]],2)</f>
        <v>39</v>
      </c>
      <c r="P505">
        <f>HOUR(Table1[[#This Row],[Start]])</f>
        <v>12</v>
      </c>
      <c r="Q5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05" t="str">
        <f>TEXT(Table1[[#This Row],[Date]],"ddd")</f>
        <v>Sat</v>
      </c>
    </row>
    <row r="506" spans="1:18" x14ac:dyDescent="0.55000000000000004">
      <c r="A506" s="2" t="s">
        <v>61</v>
      </c>
      <c r="B506" s="2" t="str">
        <f t="shared" si="42"/>
        <v>Client 5</v>
      </c>
      <c r="C506" s="12">
        <v>42274</v>
      </c>
      <c r="D506" s="2" t="s">
        <v>545</v>
      </c>
      <c r="E506" s="2" t="s">
        <v>974</v>
      </c>
      <c r="F506" s="28">
        <f>Table1[[#This Row],[End]]-Table1[[#This Row],[Start]]</f>
        <v>5.5555555555556468E-3</v>
      </c>
      <c r="G506" s="25" t="str">
        <f t="shared" ca="1" si="43"/>
        <v>Warehouse</v>
      </c>
      <c r="H506" s="2" t="str">
        <f t="shared" ca="1" si="44"/>
        <v>D</v>
      </c>
      <c r="I506" s="2" t="str">
        <f t="shared" ca="1" si="45"/>
        <v>Accident</v>
      </c>
      <c r="J506" s="2" t="str">
        <f t="shared" ca="1" si="46"/>
        <v>Mechanical failure</v>
      </c>
      <c r="K506" s="25" t="str">
        <f t="shared" ca="1" si="47"/>
        <v>Floor</v>
      </c>
      <c r="L506" t="str">
        <f>IF(OR(Table1[[#This Row],[Month2]]="Jul",Table1[[#This Row],[Month2]]="Aug",Table1[[#This Row],[Month2]]="Sep"),"Q1", IF(OR(Table1[[#This Row],[Month2]]="Oct",Table1[[#This Row],[Month2]]="Nov",Table1[[#This Row],[Month2]]="Dec"),"Q2",IF(OR(Table1[[#This Row],[Month2]]="Jan",Table1[[#This Row],[Month2]]="Feb",Table1[[#This Row],[Month2]]="Mar"),"Q3", "Q4")))</f>
        <v>Q1</v>
      </c>
      <c r="M506" t="str">
        <f>TEXT(Table1[[#This Row],[Date]],"mmm")</f>
        <v>Sep</v>
      </c>
      <c r="N506" t="str">
        <f>IF(MONTH(Table1[[#This Row],[Date]])&gt;6, YEAR(Table1[[#This Row],[Date]])&amp;"-"&amp;YEAR(Table1[[#This Row],[Date]])+1,YEAR(Table1[[#This Row],[Date]])-1&amp;"-"&amp;YEAR(Table1[[#This Row],[Date]]))</f>
        <v>2015-2016</v>
      </c>
      <c r="O506">
        <f>WEEKNUM(Table1[[#This Row],[Date]],2)</f>
        <v>39</v>
      </c>
      <c r="P506">
        <f>HOUR(Table1[[#This Row],[Start]])</f>
        <v>15</v>
      </c>
      <c r="Q5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06" t="str">
        <f>TEXT(Table1[[#This Row],[Date]],"ddd")</f>
        <v>Sun</v>
      </c>
    </row>
    <row r="507" spans="1:18" x14ac:dyDescent="0.55000000000000004">
      <c r="A507" s="2" t="s">
        <v>68</v>
      </c>
      <c r="B507" s="2" t="str">
        <f t="shared" si="42"/>
        <v>Client 6</v>
      </c>
      <c r="C507" s="12">
        <v>42274</v>
      </c>
      <c r="D507" s="2" t="s">
        <v>546</v>
      </c>
      <c r="E507" s="2" t="s">
        <v>227</v>
      </c>
      <c r="F507" s="28">
        <f>Table1[[#This Row],[End]]-Table1[[#This Row],[Start]]</f>
        <v>3.0555555555555558E-2</v>
      </c>
      <c r="G507" s="25" t="str">
        <f t="shared" ca="1" si="43"/>
        <v>Room A</v>
      </c>
      <c r="H507" s="2" t="str">
        <f t="shared" ca="1" si="44"/>
        <v>F</v>
      </c>
      <c r="I507" s="2" t="str">
        <f t="shared" ca="1" si="45"/>
        <v>Accident</v>
      </c>
      <c r="J507" s="2" t="str">
        <f t="shared" ca="1" si="46"/>
        <v>Tone of voice</v>
      </c>
      <c r="K507" s="25" t="str">
        <f t="shared" ca="1" si="47"/>
        <v>Admin</v>
      </c>
      <c r="L507" t="str">
        <f>IF(OR(Table1[[#This Row],[Month2]]="Jul",Table1[[#This Row],[Month2]]="Aug",Table1[[#This Row],[Month2]]="Sep"),"Q1", IF(OR(Table1[[#This Row],[Month2]]="Oct",Table1[[#This Row],[Month2]]="Nov",Table1[[#This Row],[Month2]]="Dec"),"Q2",IF(OR(Table1[[#This Row],[Month2]]="Jan",Table1[[#This Row],[Month2]]="Feb",Table1[[#This Row],[Month2]]="Mar"),"Q3", "Q4")))</f>
        <v>Q1</v>
      </c>
      <c r="M507" t="str">
        <f>TEXT(Table1[[#This Row],[Date]],"mmm")</f>
        <v>Sep</v>
      </c>
      <c r="N507" t="str">
        <f>IF(MONTH(Table1[[#This Row],[Date]])&gt;6, YEAR(Table1[[#This Row],[Date]])&amp;"-"&amp;YEAR(Table1[[#This Row],[Date]])+1,YEAR(Table1[[#This Row],[Date]])-1&amp;"-"&amp;YEAR(Table1[[#This Row],[Date]]))</f>
        <v>2015-2016</v>
      </c>
      <c r="O507">
        <f>WEEKNUM(Table1[[#This Row],[Date]],2)</f>
        <v>39</v>
      </c>
      <c r="P507">
        <f>HOUR(Table1[[#This Row],[Start]])</f>
        <v>15</v>
      </c>
      <c r="Q5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07" t="str">
        <f>TEXT(Table1[[#This Row],[Date]],"ddd")</f>
        <v>Sun</v>
      </c>
    </row>
    <row r="508" spans="1:18" x14ac:dyDescent="0.55000000000000004">
      <c r="A508" s="2" t="s">
        <v>62</v>
      </c>
      <c r="B508" s="2" t="str">
        <f t="shared" si="42"/>
        <v>Client 7</v>
      </c>
      <c r="C508" s="12">
        <v>42275</v>
      </c>
      <c r="D508" s="2" t="s">
        <v>547</v>
      </c>
      <c r="E508" s="2" t="s">
        <v>1035</v>
      </c>
      <c r="F508" s="28">
        <f>Table1[[#This Row],[End]]-Table1[[#This Row],[Start]]</f>
        <v>3.125E-2</v>
      </c>
      <c r="G508" s="25" t="str">
        <f t="shared" ca="1" si="43"/>
        <v>Room B</v>
      </c>
      <c r="H508" s="2" t="str">
        <f t="shared" ca="1" si="44"/>
        <v>B</v>
      </c>
      <c r="I508" s="2" t="str">
        <f t="shared" ca="1" si="45"/>
        <v>Interaction</v>
      </c>
      <c r="J508" s="2" t="str">
        <f t="shared" ca="1" si="46"/>
        <v>Paperwork deficiency</v>
      </c>
      <c r="K508" s="25" t="str">
        <f t="shared" ca="1" si="47"/>
        <v>IT</v>
      </c>
      <c r="L508" t="str">
        <f>IF(OR(Table1[[#This Row],[Month2]]="Jul",Table1[[#This Row],[Month2]]="Aug",Table1[[#This Row],[Month2]]="Sep"),"Q1", IF(OR(Table1[[#This Row],[Month2]]="Oct",Table1[[#This Row],[Month2]]="Nov",Table1[[#This Row],[Month2]]="Dec"),"Q2",IF(OR(Table1[[#This Row],[Month2]]="Jan",Table1[[#This Row],[Month2]]="Feb",Table1[[#This Row],[Month2]]="Mar"),"Q3", "Q4")))</f>
        <v>Q1</v>
      </c>
      <c r="M508" t="str">
        <f>TEXT(Table1[[#This Row],[Date]],"mmm")</f>
        <v>Sep</v>
      </c>
      <c r="N508" t="str">
        <f>IF(MONTH(Table1[[#This Row],[Date]])&gt;6, YEAR(Table1[[#This Row],[Date]])&amp;"-"&amp;YEAR(Table1[[#This Row],[Date]])+1,YEAR(Table1[[#This Row],[Date]])-1&amp;"-"&amp;YEAR(Table1[[#This Row],[Date]]))</f>
        <v>2015-2016</v>
      </c>
      <c r="O508">
        <f>WEEKNUM(Table1[[#This Row],[Date]],2)</f>
        <v>40</v>
      </c>
      <c r="P508">
        <f>HOUR(Table1[[#This Row],[Start]])</f>
        <v>11</v>
      </c>
      <c r="Q5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508" t="str">
        <f>TEXT(Table1[[#This Row],[Date]],"ddd")</f>
        <v>Mon</v>
      </c>
    </row>
    <row r="509" spans="1:18" x14ac:dyDescent="0.55000000000000004">
      <c r="A509" s="2" t="s">
        <v>72</v>
      </c>
      <c r="B509" s="2" t="str">
        <f t="shared" si="42"/>
        <v>Client 8</v>
      </c>
      <c r="C509" s="12">
        <v>42277</v>
      </c>
      <c r="D509" s="2" t="s">
        <v>323</v>
      </c>
      <c r="E509" s="2" t="s">
        <v>704</v>
      </c>
      <c r="F509" s="28">
        <f>Table1[[#This Row],[End]]-Table1[[#This Row],[Start]]</f>
        <v>5.5555555555555358E-3</v>
      </c>
      <c r="G509" s="25" t="str">
        <f t="shared" ca="1" si="43"/>
        <v>Lab</v>
      </c>
      <c r="H509" s="2" t="str">
        <f t="shared" ca="1" si="44"/>
        <v>B</v>
      </c>
      <c r="I509" s="2" t="str">
        <f t="shared" ca="1" si="45"/>
        <v>Mistake</v>
      </c>
      <c r="J509" s="2" t="str">
        <f t="shared" ca="1" si="46"/>
        <v>Mechanical failure</v>
      </c>
      <c r="K509" s="25" t="str">
        <f t="shared" ca="1" si="47"/>
        <v>Finance</v>
      </c>
      <c r="L509" t="str">
        <f>IF(OR(Table1[[#This Row],[Month2]]="Jul",Table1[[#This Row],[Month2]]="Aug",Table1[[#This Row],[Month2]]="Sep"),"Q1", IF(OR(Table1[[#This Row],[Month2]]="Oct",Table1[[#This Row],[Month2]]="Nov",Table1[[#This Row],[Month2]]="Dec"),"Q2",IF(OR(Table1[[#This Row],[Month2]]="Jan",Table1[[#This Row],[Month2]]="Feb",Table1[[#This Row],[Month2]]="Mar"),"Q3", "Q4")))</f>
        <v>Q1</v>
      </c>
      <c r="M509" t="str">
        <f>TEXT(Table1[[#This Row],[Date]],"mmm")</f>
        <v>Sep</v>
      </c>
      <c r="N509" t="str">
        <f>IF(MONTH(Table1[[#This Row],[Date]])&gt;6, YEAR(Table1[[#This Row],[Date]])&amp;"-"&amp;YEAR(Table1[[#This Row],[Date]])+1,YEAR(Table1[[#This Row],[Date]])-1&amp;"-"&amp;YEAR(Table1[[#This Row],[Date]]))</f>
        <v>2015-2016</v>
      </c>
      <c r="O509">
        <f>WEEKNUM(Table1[[#This Row],[Date]],2)</f>
        <v>40</v>
      </c>
      <c r="P509">
        <f>HOUR(Table1[[#This Row],[Start]])</f>
        <v>12</v>
      </c>
      <c r="Q5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09" t="str">
        <f>TEXT(Table1[[#This Row],[Date]],"ddd")</f>
        <v>Wed</v>
      </c>
    </row>
    <row r="510" spans="1:18" x14ac:dyDescent="0.55000000000000004">
      <c r="A510" s="2" t="s">
        <v>73</v>
      </c>
      <c r="B510" s="2" t="str">
        <f t="shared" si="42"/>
        <v>Client 9</v>
      </c>
      <c r="C510" s="12">
        <v>42278</v>
      </c>
      <c r="D510" s="2" t="s">
        <v>548</v>
      </c>
      <c r="E510" s="2" t="s">
        <v>266</v>
      </c>
      <c r="F510" s="28">
        <f>Table1[[#This Row],[End]]-Table1[[#This Row],[Start]]</f>
        <v>6.2499999999999778E-3</v>
      </c>
      <c r="G510" s="25" t="str">
        <f t="shared" ca="1" si="43"/>
        <v>Office</v>
      </c>
      <c r="H510" s="2" t="str">
        <f t="shared" ca="1" si="44"/>
        <v>B</v>
      </c>
      <c r="I510" s="2" t="str">
        <f t="shared" ca="1" si="45"/>
        <v>Interaction</v>
      </c>
      <c r="J510" s="2" t="str">
        <f t="shared" ca="1" si="46"/>
        <v>Wrong placement</v>
      </c>
      <c r="K510" s="25" t="str">
        <f t="shared" ca="1" si="47"/>
        <v>Floor</v>
      </c>
      <c r="L510" t="str">
        <f>IF(OR(Table1[[#This Row],[Month2]]="Jul",Table1[[#This Row],[Month2]]="Aug",Table1[[#This Row],[Month2]]="Sep"),"Q1", IF(OR(Table1[[#This Row],[Month2]]="Oct",Table1[[#This Row],[Month2]]="Nov",Table1[[#This Row],[Month2]]="Dec"),"Q2",IF(OR(Table1[[#This Row],[Month2]]="Jan",Table1[[#This Row],[Month2]]="Feb",Table1[[#This Row],[Month2]]="Mar"),"Q3", "Q4")))</f>
        <v>Q2</v>
      </c>
      <c r="M510" t="str">
        <f>TEXT(Table1[[#This Row],[Date]],"mmm")</f>
        <v>Oct</v>
      </c>
      <c r="N510" t="str">
        <f>IF(MONTH(Table1[[#This Row],[Date]])&gt;6, YEAR(Table1[[#This Row],[Date]])&amp;"-"&amp;YEAR(Table1[[#This Row],[Date]])+1,YEAR(Table1[[#This Row],[Date]])-1&amp;"-"&amp;YEAR(Table1[[#This Row],[Date]]))</f>
        <v>2015-2016</v>
      </c>
      <c r="O510">
        <f>WEEKNUM(Table1[[#This Row],[Date]],2)</f>
        <v>40</v>
      </c>
      <c r="P510">
        <f>HOUR(Table1[[#This Row],[Start]])</f>
        <v>13</v>
      </c>
      <c r="Q5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10" t="str">
        <f>TEXT(Table1[[#This Row],[Date]],"ddd")</f>
        <v>Thu</v>
      </c>
    </row>
    <row r="511" spans="1:18" x14ac:dyDescent="0.55000000000000004">
      <c r="A511" s="2" t="s">
        <v>65</v>
      </c>
      <c r="B511" s="2" t="str">
        <f t="shared" si="42"/>
        <v>Client 10</v>
      </c>
      <c r="C511" s="12">
        <v>42278</v>
      </c>
      <c r="D511" s="2" t="s">
        <v>549</v>
      </c>
      <c r="E511" s="2" t="s">
        <v>1008</v>
      </c>
      <c r="F511" s="28">
        <f>Table1[[#This Row],[End]]-Table1[[#This Row],[Start]]</f>
        <v>2.0833333333333259E-2</v>
      </c>
      <c r="G511" s="25" t="str">
        <f t="shared" ca="1" si="43"/>
        <v>Room A</v>
      </c>
      <c r="H511" s="2" t="str">
        <f t="shared" ca="1" si="44"/>
        <v>A</v>
      </c>
      <c r="I511" s="2" t="str">
        <f t="shared" ca="1" si="45"/>
        <v>Grievance</v>
      </c>
      <c r="J511" s="2" t="str">
        <f t="shared" ca="1" si="46"/>
        <v>Misconduct</v>
      </c>
      <c r="K511" s="25" t="str">
        <f t="shared" ca="1" si="47"/>
        <v>Widgets</v>
      </c>
      <c r="L511" t="str">
        <f>IF(OR(Table1[[#This Row],[Month2]]="Jul",Table1[[#This Row],[Month2]]="Aug",Table1[[#This Row],[Month2]]="Sep"),"Q1", IF(OR(Table1[[#This Row],[Month2]]="Oct",Table1[[#This Row],[Month2]]="Nov",Table1[[#This Row],[Month2]]="Dec"),"Q2",IF(OR(Table1[[#This Row],[Month2]]="Jan",Table1[[#This Row],[Month2]]="Feb",Table1[[#This Row],[Month2]]="Mar"),"Q3", "Q4")))</f>
        <v>Q2</v>
      </c>
      <c r="M511" t="str">
        <f>TEXT(Table1[[#This Row],[Date]],"mmm")</f>
        <v>Oct</v>
      </c>
      <c r="N511" t="str">
        <f>IF(MONTH(Table1[[#This Row],[Date]])&gt;6, YEAR(Table1[[#This Row],[Date]])&amp;"-"&amp;YEAR(Table1[[#This Row],[Date]])+1,YEAR(Table1[[#This Row],[Date]])-1&amp;"-"&amp;YEAR(Table1[[#This Row],[Date]]))</f>
        <v>2015-2016</v>
      </c>
      <c r="O511">
        <f>WEEKNUM(Table1[[#This Row],[Date]],2)</f>
        <v>40</v>
      </c>
      <c r="P511">
        <f>HOUR(Table1[[#This Row],[Start]])</f>
        <v>12</v>
      </c>
      <c r="Q5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11" t="str">
        <f>TEXT(Table1[[#This Row],[Date]],"ddd")</f>
        <v>Thu</v>
      </c>
    </row>
    <row r="512" spans="1:18" x14ac:dyDescent="0.55000000000000004">
      <c r="A512" s="2" t="s">
        <v>65</v>
      </c>
      <c r="B512" s="2" t="str">
        <f t="shared" si="42"/>
        <v>Client 1</v>
      </c>
      <c r="C512" s="12">
        <v>42284</v>
      </c>
      <c r="D512" s="2" t="s">
        <v>243</v>
      </c>
      <c r="E512" s="2" t="s">
        <v>658</v>
      </c>
      <c r="F512" s="28">
        <f>Table1[[#This Row],[End]]-Table1[[#This Row],[Start]]</f>
        <v>6.7361111111111094E-2</v>
      </c>
      <c r="G512" s="25" t="str">
        <f t="shared" ca="1" si="43"/>
        <v>Lab</v>
      </c>
      <c r="H512" s="2" t="str">
        <f t="shared" ca="1" si="44"/>
        <v>A</v>
      </c>
      <c r="I512" s="2" t="str">
        <f t="shared" ca="1" si="45"/>
        <v>Accident</v>
      </c>
      <c r="J512" s="2" t="str">
        <f t="shared" ca="1" si="46"/>
        <v>Paperwork deficiency</v>
      </c>
      <c r="K512" s="25" t="str">
        <f t="shared" ca="1" si="47"/>
        <v>IT</v>
      </c>
      <c r="L512" t="str">
        <f>IF(OR(Table1[[#This Row],[Month2]]="Jul",Table1[[#This Row],[Month2]]="Aug",Table1[[#This Row],[Month2]]="Sep"),"Q1", IF(OR(Table1[[#This Row],[Month2]]="Oct",Table1[[#This Row],[Month2]]="Nov",Table1[[#This Row],[Month2]]="Dec"),"Q2",IF(OR(Table1[[#This Row],[Month2]]="Jan",Table1[[#This Row],[Month2]]="Feb",Table1[[#This Row],[Month2]]="Mar"),"Q3", "Q4")))</f>
        <v>Q2</v>
      </c>
      <c r="M512" t="str">
        <f>TEXT(Table1[[#This Row],[Date]],"mmm")</f>
        <v>Oct</v>
      </c>
      <c r="N512" t="str">
        <f>IF(MONTH(Table1[[#This Row],[Date]])&gt;6, YEAR(Table1[[#This Row],[Date]])&amp;"-"&amp;YEAR(Table1[[#This Row],[Date]])+1,YEAR(Table1[[#This Row],[Date]])-1&amp;"-"&amp;YEAR(Table1[[#This Row],[Date]]))</f>
        <v>2015-2016</v>
      </c>
      <c r="O512">
        <f>WEEKNUM(Table1[[#This Row],[Date]],2)</f>
        <v>41</v>
      </c>
      <c r="P512">
        <f>HOUR(Table1[[#This Row],[Start]])</f>
        <v>19</v>
      </c>
      <c r="Q5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12" t="str">
        <f>TEXT(Table1[[#This Row],[Date]],"ddd")</f>
        <v>Wed</v>
      </c>
    </row>
    <row r="513" spans="1:18" x14ac:dyDescent="0.55000000000000004">
      <c r="A513" s="2" t="s">
        <v>71</v>
      </c>
      <c r="B513" s="2" t="str">
        <f t="shared" si="42"/>
        <v>Client 2</v>
      </c>
      <c r="C513" s="12">
        <v>42285</v>
      </c>
      <c r="D513" s="2" t="s">
        <v>325</v>
      </c>
      <c r="E513" s="2" t="s">
        <v>599</v>
      </c>
      <c r="F513" s="28">
        <f>Table1[[#This Row],[End]]-Table1[[#This Row],[Start]]</f>
        <v>1.0416666666666685E-2</v>
      </c>
      <c r="G513" s="25" t="str">
        <f t="shared" ca="1" si="43"/>
        <v>Warehouse</v>
      </c>
      <c r="H513" s="2" t="str">
        <f t="shared" ca="1" si="44"/>
        <v>F</v>
      </c>
      <c r="I513" s="2" t="str">
        <f t="shared" ca="1" si="45"/>
        <v>Mistake</v>
      </c>
      <c r="J513" s="2" t="str">
        <f t="shared" ca="1" si="46"/>
        <v>Mechanical failure</v>
      </c>
      <c r="K513" s="25" t="str">
        <f t="shared" ca="1" si="47"/>
        <v>Widgets</v>
      </c>
      <c r="L513" t="str">
        <f>IF(OR(Table1[[#This Row],[Month2]]="Jul",Table1[[#This Row],[Month2]]="Aug",Table1[[#This Row],[Month2]]="Sep"),"Q1", IF(OR(Table1[[#This Row],[Month2]]="Oct",Table1[[#This Row],[Month2]]="Nov",Table1[[#This Row],[Month2]]="Dec"),"Q2",IF(OR(Table1[[#This Row],[Month2]]="Jan",Table1[[#This Row],[Month2]]="Feb",Table1[[#This Row],[Month2]]="Mar"),"Q3", "Q4")))</f>
        <v>Q2</v>
      </c>
      <c r="M513" t="str">
        <f>TEXT(Table1[[#This Row],[Date]],"mmm")</f>
        <v>Oct</v>
      </c>
      <c r="N513" t="str">
        <f>IF(MONTH(Table1[[#This Row],[Date]])&gt;6, YEAR(Table1[[#This Row],[Date]])&amp;"-"&amp;YEAR(Table1[[#This Row],[Date]])+1,YEAR(Table1[[#This Row],[Date]])-1&amp;"-"&amp;YEAR(Table1[[#This Row],[Date]]))</f>
        <v>2015-2016</v>
      </c>
      <c r="O513">
        <f>WEEKNUM(Table1[[#This Row],[Date]],2)</f>
        <v>41</v>
      </c>
      <c r="P513">
        <f>HOUR(Table1[[#This Row],[Start]])</f>
        <v>8</v>
      </c>
      <c r="Q5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13" t="str">
        <f>TEXT(Table1[[#This Row],[Date]],"ddd")</f>
        <v>Thu</v>
      </c>
    </row>
    <row r="514" spans="1:18" x14ac:dyDescent="0.55000000000000004">
      <c r="A514" s="2" t="s">
        <v>74</v>
      </c>
      <c r="B514" s="2" t="str">
        <f t="shared" ref="B514:B577" si="48">IF(B513="Name","Client 1",IF(B513="Client 1","Client 2",IF(B513="Client 2","Client 3",IF(B513="Client 3","Client 4", IF(B513="Client 4","Client 5", IF(B513="Client 5","Client 6", IF(B513="Client 6","Client 7",IF(B513="Client 7","Client 8", IF(B513="Client 8","Client 9", IF(B513="Client 9","Client 10", IF(B513="Client 10","Client 1", "Client 11")))))))))))</f>
        <v>Client 3</v>
      </c>
      <c r="C514" s="12">
        <v>42287</v>
      </c>
      <c r="D514" s="2" t="s">
        <v>423</v>
      </c>
      <c r="E514" s="2" t="s">
        <v>921</v>
      </c>
      <c r="F514" s="28">
        <f>Table1[[#This Row],[End]]-Table1[[#This Row],[Start]]</f>
        <v>2.4999999999999911E-2</v>
      </c>
      <c r="G514" s="25" t="str">
        <f t="shared" ref="G514:G577" ca="1" si="49">VLOOKUP(RANDBETWEEN(1,5),$T$1:$Y$8,2,FALSE)</f>
        <v>Warehouse</v>
      </c>
      <c r="H514" s="2" t="str">
        <f t="shared" ref="H514:H577" ca="1" si="50">VLOOKUP(RANDBETWEEN(1,7),$T$1:$Y$8,3,FALSE)</f>
        <v>B</v>
      </c>
      <c r="I514" s="2" t="str">
        <f t="shared" ref="I514:I577" ca="1" si="51">VLOOKUP(RANDBETWEEN(1,4),$T$1:$Y$8,4,FALSE)</f>
        <v>Grievance</v>
      </c>
      <c r="J514" s="2" t="str">
        <f t="shared" ref="J514:J577" ca="1" si="52">VLOOKUP(RANDBETWEEN(1,6),$T$1:$Y$8,5,FALSE)</f>
        <v>Mechanical failure</v>
      </c>
      <c r="K514" s="25" t="str">
        <f t="shared" ref="K514:K577" ca="1" si="53">VLOOKUP(RANDBETWEEN(1,6),$T$1:$Y$8,6,FALSE)</f>
        <v>IT</v>
      </c>
      <c r="L514" t="str">
        <f>IF(OR(Table1[[#This Row],[Month2]]="Jul",Table1[[#This Row],[Month2]]="Aug",Table1[[#This Row],[Month2]]="Sep"),"Q1", IF(OR(Table1[[#This Row],[Month2]]="Oct",Table1[[#This Row],[Month2]]="Nov",Table1[[#This Row],[Month2]]="Dec"),"Q2",IF(OR(Table1[[#This Row],[Month2]]="Jan",Table1[[#This Row],[Month2]]="Feb",Table1[[#This Row],[Month2]]="Mar"),"Q3", "Q4")))</f>
        <v>Q2</v>
      </c>
      <c r="M514" t="str">
        <f>TEXT(Table1[[#This Row],[Date]],"mmm")</f>
        <v>Oct</v>
      </c>
      <c r="N514" t="str">
        <f>IF(MONTH(Table1[[#This Row],[Date]])&gt;6, YEAR(Table1[[#This Row],[Date]])&amp;"-"&amp;YEAR(Table1[[#This Row],[Date]])+1,YEAR(Table1[[#This Row],[Date]])-1&amp;"-"&amp;YEAR(Table1[[#This Row],[Date]]))</f>
        <v>2015-2016</v>
      </c>
      <c r="O514">
        <f>WEEKNUM(Table1[[#This Row],[Date]],2)</f>
        <v>41</v>
      </c>
      <c r="P514">
        <f>HOUR(Table1[[#This Row],[Start]])</f>
        <v>12</v>
      </c>
      <c r="Q5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14" t="str">
        <f>TEXT(Table1[[#This Row],[Date]],"ddd")</f>
        <v>Sat</v>
      </c>
    </row>
    <row r="515" spans="1:18" x14ac:dyDescent="0.55000000000000004">
      <c r="A515" s="2" t="s">
        <v>75</v>
      </c>
      <c r="B515" s="2" t="str">
        <f t="shared" si="48"/>
        <v>Client 4</v>
      </c>
      <c r="C515" s="12">
        <v>42291</v>
      </c>
      <c r="D515" s="2" t="s">
        <v>550</v>
      </c>
      <c r="E515" s="2" t="s">
        <v>675</v>
      </c>
      <c r="F515" s="28">
        <f>Table1[[#This Row],[End]]-Table1[[#This Row],[Start]]</f>
        <v>3.1944444444444553E-2</v>
      </c>
      <c r="G515" s="25" t="str">
        <f t="shared" ca="1" si="49"/>
        <v>Lab</v>
      </c>
      <c r="H515" s="2" t="str">
        <f t="shared" ca="1" si="50"/>
        <v>E</v>
      </c>
      <c r="I515" s="2" t="str">
        <f t="shared" ca="1" si="51"/>
        <v>Accident</v>
      </c>
      <c r="J515" s="2" t="str">
        <f t="shared" ca="1" si="52"/>
        <v>Tone of voice</v>
      </c>
      <c r="K515" s="25" t="str">
        <f t="shared" ca="1" si="53"/>
        <v>Finance</v>
      </c>
      <c r="L515" t="str">
        <f>IF(OR(Table1[[#This Row],[Month2]]="Jul",Table1[[#This Row],[Month2]]="Aug",Table1[[#This Row],[Month2]]="Sep"),"Q1", IF(OR(Table1[[#This Row],[Month2]]="Oct",Table1[[#This Row],[Month2]]="Nov",Table1[[#This Row],[Month2]]="Dec"),"Q2",IF(OR(Table1[[#This Row],[Month2]]="Jan",Table1[[#This Row],[Month2]]="Feb",Table1[[#This Row],[Month2]]="Mar"),"Q3", "Q4")))</f>
        <v>Q2</v>
      </c>
      <c r="M515" t="str">
        <f>TEXT(Table1[[#This Row],[Date]],"mmm")</f>
        <v>Oct</v>
      </c>
      <c r="N515" t="str">
        <f>IF(MONTH(Table1[[#This Row],[Date]])&gt;6, YEAR(Table1[[#This Row],[Date]])&amp;"-"&amp;YEAR(Table1[[#This Row],[Date]])+1,YEAR(Table1[[#This Row],[Date]])-1&amp;"-"&amp;YEAR(Table1[[#This Row],[Date]]))</f>
        <v>2015-2016</v>
      </c>
      <c r="O515">
        <f>WEEKNUM(Table1[[#This Row],[Date]],2)</f>
        <v>42</v>
      </c>
      <c r="P515">
        <f>HOUR(Table1[[#This Row],[Start]])</f>
        <v>19</v>
      </c>
      <c r="Q5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15" t="str">
        <f>TEXT(Table1[[#This Row],[Date]],"ddd")</f>
        <v>Wed</v>
      </c>
    </row>
    <row r="516" spans="1:18" x14ac:dyDescent="0.55000000000000004">
      <c r="A516" s="2" t="s">
        <v>62</v>
      </c>
      <c r="B516" s="2" t="str">
        <f t="shared" si="48"/>
        <v>Client 5</v>
      </c>
      <c r="C516" s="12">
        <v>42292</v>
      </c>
      <c r="D516" s="2" t="s">
        <v>551</v>
      </c>
      <c r="E516" s="2" t="s">
        <v>429</v>
      </c>
      <c r="F516" s="28">
        <f>Table1[[#This Row],[End]]-Table1[[#This Row],[Start]]</f>
        <v>1.1805555555555569E-2</v>
      </c>
      <c r="G516" s="25" t="str">
        <f t="shared" ca="1" si="49"/>
        <v>Room B</v>
      </c>
      <c r="H516" s="2" t="str">
        <f t="shared" ca="1" si="50"/>
        <v>B</v>
      </c>
      <c r="I516" s="2" t="str">
        <f t="shared" ca="1" si="51"/>
        <v>Mistake</v>
      </c>
      <c r="J516" s="2" t="str">
        <f t="shared" ca="1" si="52"/>
        <v>Tone of voice</v>
      </c>
      <c r="K516" s="25" t="str">
        <f t="shared" ca="1" si="53"/>
        <v>Floor</v>
      </c>
      <c r="L516" t="str">
        <f>IF(OR(Table1[[#This Row],[Month2]]="Jul",Table1[[#This Row],[Month2]]="Aug",Table1[[#This Row],[Month2]]="Sep"),"Q1", IF(OR(Table1[[#This Row],[Month2]]="Oct",Table1[[#This Row],[Month2]]="Nov",Table1[[#This Row],[Month2]]="Dec"),"Q2",IF(OR(Table1[[#This Row],[Month2]]="Jan",Table1[[#This Row],[Month2]]="Feb",Table1[[#This Row],[Month2]]="Mar"),"Q3", "Q4")))</f>
        <v>Q2</v>
      </c>
      <c r="M516" t="str">
        <f>TEXT(Table1[[#This Row],[Date]],"mmm")</f>
        <v>Oct</v>
      </c>
      <c r="N516" t="str">
        <f>IF(MONTH(Table1[[#This Row],[Date]])&gt;6, YEAR(Table1[[#This Row],[Date]])&amp;"-"&amp;YEAR(Table1[[#This Row],[Date]])+1,YEAR(Table1[[#This Row],[Date]])-1&amp;"-"&amp;YEAR(Table1[[#This Row],[Date]]))</f>
        <v>2015-2016</v>
      </c>
      <c r="O516">
        <f>WEEKNUM(Table1[[#This Row],[Date]],2)</f>
        <v>42</v>
      </c>
      <c r="P516">
        <f>HOUR(Table1[[#This Row],[Start]])</f>
        <v>7</v>
      </c>
      <c r="Q5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516" t="str">
        <f>TEXT(Table1[[#This Row],[Date]],"ddd")</f>
        <v>Thu</v>
      </c>
    </row>
    <row r="517" spans="1:18" x14ac:dyDescent="0.55000000000000004">
      <c r="A517" s="2" t="s">
        <v>62</v>
      </c>
      <c r="B517" s="2" t="str">
        <f t="shared" si="48"/>
        <v>Client 6</v>
      </c>
      <c r="C517" s="12">
        <v>42292</v>
      </c>
      <c r="D517" s="2" t="s">
        <v>552</v>
      </c>
      <c r="E517" s="2" t="s">
        <v>225</v>
      </c>
      <c r="F517" s="28">
        <f>Table1[[#This Row],[End]]-Table1[[#This Row],[Start]]</f>
        <v>2.5000000000000022E-2</v>
      </c>
      <c r="G517" s="25" t="str">
        <f t="shared" ca="1" si="49"/>
        <v>Office</v>
      </c>
      <c r="H517" s="2" t="str">
        <f t="shared" ca="1" si="50"/>
        <v>C</v>
      </c>
      <c r="I517" s="2" t="str">
        <f t="shared" ca="1" si="51"/>
        <v>Interaction</v>
      </c>
      <c r="J517" s="2" t="str">
        <f t="shared" ca="1" si="52"/>
        <v>Misconduct</v>
      </c>
      <c r="K517" s="25" t="str">
        <f t="shared" ca="1" si="53"/>
        <v>IT</v>
      </c>
      <c r="L517" t="str">
        <f>IF(OR(Table1[[#This Row],[Month2]]="Jul",Table1[[#This Row],[Month2]]="Aug",Table1[[#This Row],[Month2]]="Sep"),"Q1", IF(OR(Table1[[#This Row],[Month2]]="Oct",Table1[[#This Row],[Month2]]="Nov",Table1[[#This Row],[Month2]]="Dec"),"Q2",IF(OR(Table1[[#This Row],[Month2]]="Jan",Table1[[#This Row],[Month2]]="Feb",Table1[[#This Row],[Month2]]="Mar"),"Q3", "Q4")))</f>
        <v>Q2</v>
      </c>
      <c r="M517" t="str">
        <f>TEXT(Table1[[#This Row],[Date]],"mmm")</f>
        <v>Oct</v>
      </c>
      <c r="N517" t="str">
        <f>IF(MONTH(Table1[[#This Row],[Date]])&gt;6, YEAR(Table1[[#This Row],[Date]])&amp;"-"&amp;YEAR(Table1[[#This Row],[Date]])+1,YEAR(Table1[[#This Row],[Date]])-1&amp;"-"&amp;YEAR(Table1[[#This Row],[Date]]))</f>
        <v>2015-2016</v>
      </c>
      <c r="O517">
        <f>WEEKNUM(Table1[[#This Row],[Date]],2)</f>
        <v>42</v>
      </c>
      <c r="P517">
        <f>HOUR(Table1[[#This Row],[Start]])</f>
        <v>15</v>
      </c>
      <c r="Q5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17" t="str">
        <f>TEXT(Table1[[#This Row],[Date]],"ddd")</f>
        <v>Thu</v>
      </c>
    </row>
    <row r="518" spans="1:18" x14ac:dyDescent="0.55000000000000004">
      <c r="A518" s="2" t="s">
        <v>62</v>
      </c>
      <c r="B518" s="2" t="str">
        <f t="shared" si="48"/>
        <v>Client 7</v>
      </c>
      <c r="C518" s="12">
        <v>42293</v>
      </c>
      <c r="D518" s="2" t="s">
        <v>553</v>
      </c>
      <c r="E518" s="2" t="s">
        <v>1036</v>
      </c>
      <c r="F518" s="28">
        <f>Table1[[#This Row],[End]]-Table1[[#This Row],[Start]]</f>
        <v>2.9166666666666674E-2</v>
      </c>
      <c r="G518" s="25" t="str">
        <f t="shared" ca="1" si="49"/>
        <v>Warehouse</v>
      </c>
      <c r="H518" s="2" t="str">
        <f t="shared" ca="1" si="50"/>
        <v>C</v>
      </c>
      <c r="I518" s="2" t="str">
        <f t="shared" ca="1" si="51"/>
        <v>Grievance</v>
      </c>
      <c r="J518" s="2" t="str">
        <f t="shared" ca="1" si="52"/>
        <v>Paperwork deficiency</v>
      </c>
      <c r="K518" s="25" t="str">
        <f t="shared" ca="1" si="53"/>
        <v>Finance</v>
      </c>
      <c r="L518" t="str">
        <f>IF(OR(Table1[[#This Row],[Month2]]="Jul",Table1[[#This Row],[Month2]]="Aug",Table1[[#This Row],[Month2]]="Sep"),"Q1", IF(OR(Table1[[#This Row],[Month2]]="Oct",Table1[[#This Row],[Month2]]="Nov",Table1[[#This Row],[Month2]]="Dec"),"Q2",IF(OR(Table1[[#This Row],[Month2]]="Jan",Table1[[#This Row],[Month2]]="Feb",Table1[[#This Row],[Month2]]="Mar"),"Q3", "Q4")))</f>
        <v>Q2</v>
      </c>
      <c r="M518" t="str">
        <f>TEXT(Table1[[#This Row],[Date]],"mmm")</f>
        <v>Oct</v>
      </c>
      <c r="N518" t="str">
        <f>IF(MONTH(Table1[[#This Row],[Date]])&gt;6, YEAR(Table1[[#This Row],[Date]])&amp;"-"&amp;YEAR(Table1[[#This Row],[Date]])+1,YEAR(Table1[[#This Row],[Date]])-1&amp;"-"&amp;YEAR(Table1[[#This Row],[Date]]))</f>
        <v>2015-2016</v>
      </c>
      <c r="O518">
        <f>WEEKNUM(Table1[[#This Row],[Date]],2)</f>
        <v>42</v>
      </c>
      <c r="P518">
        <f>HOUR(Table1[[#This Row],[Start]])</f>
        <v>15</v>
      </c>
      <c r="Q5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18" t="str">
        <f>TEXT(Table1[[#This Row],[Date]],"ddd")</f>
        <v>Fri</v>
      </c>
    </row>
    <row r="519" spans="1:18" x14ac:dyDescent="0.55000000000000004">
      <c r="A519" s="2" t="s">
        <v>76</v>
      </c>
      <c r="B519" s="2" t="str">
        <f t="shared" si="48"/>
        <v>Client 8</v>
      </c>
      <c r="C519" s="12">
        <v>42293</v>
      </c>
      <c r="D519" s="2" t="s">
        <v>187</v>
      </c>
      <c r="E519" s="2" t="s">
        <v>559</v>
      </c>
      <c r="F519" s="28">
        <f>Table1[[#This Row],[End]]-Table1[[#This Row],[Start]]</f>
        <v>1.388888888888884E-2</v>
      </c>
      <c r="G519" s="25" t="str">
        <f t="shared" ca="1" si="49"/>
        <v>Office</v>
      </c>
      <c r="H519" s="2" t="str">
        <f t="shared" ca="1" si="50"/>
        <v>C</v>
      </c>
      <c r="I519" s="2" t="str">
        <f t="shared" ca="1" si="51"/>
        <v>Grievance</v>
      </c>
      <c r="J519" s="2" t="str">
        <f t="shared" ca="1" si="52"/>
        <v>Entry error</v>
      </c>
      <c r="K519" s="25" t="str">
        <f t="shared" ca="1" si="53"/>
        <v>Shipping</v>
      </c>
      <c r="L519" t="str">
        <f>IF(OR(Table1[[#This Row],[Month2]]="Jul",Table1[[#This Row],[Month2]]="Aug",Table1[[#This Row],[Month2]]="Sep"),"Q1", IF(OR(Table1[[#This Row],[Month2]]="Oct",Table1[[#This Row],[Month2]]="Nov",Table1[[#This Row],[Month2]]="Dec"),"Q2",IF(OR(Table1[[#This Row],[Month2]]="Jan",Table1[[#This Row],[Month2]]="Feb",Table1[[#This Row],[Month2]]="Mar"),"Q3", "Q4")))</f>
        <v>Q2</v>
      </c>
      <c r="M519" t="str">
        <f>TEXT(Table1[[#This Row],[Date]],"mmm")</f>
        <v>Oct</v>
      </c>
      <c r="N519" t="str">
        <f>IF(MONTH(Table1[[#This Row],[Date]])&gt;6, YEAR(Table1[[#This Row],[Date]])&amp;"-"&amp;YEAR(Table1[[#This Row],[Date]])+1,YEAR(Table1[[#This Row],[Date]])-1&amp;"-"&amp;YEAR(Table1[[#This Row],[Date]]))</f>
        <v>2015-2016</v>
      </c>
      <c r="O519">
        <f>WEEKNUM(Table1[[#This Row],[Date]],2)</f>
        <v>42</v>
      </c>
      <c r="P519">
        <f>HOUR(Table1[[#This Row],[Start]])</f>
        <v>18</v>
      </c>
      <c r="Q5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519" t="str">
        <f>TEXT(Table1[[#This Row],[Date]],"ddd")</f>
        <v>Fri</v>
      </c>
    </row>
    <row r="520" spans="1:18" x14ac:dyDescent="0.55000000000000004">
      <c r="A520" s="2" t="s">
        <v>71</v>
      </c>
      <c r="B520" s="2" t="str">
        <f t="shared" si="48"/>
        <v>Client 9</v>
      </c>
      <c r="C520" s="12">
        <v>42293</v>
      </c>
      <c r="D520" s="2" t="s">
        <v>554</v>
      </c>
      <c r="E520" s="2" t="s">
        <v>368</v>
      </c>
      <c r="F520" s="28">
        <f>Table1[[#This Row],[End]]-Table1[[#This Row],[Start]]</f>
        <v>1.1111111111111072E-2</v>
      </c>
      <c r="G520" s="25" t="str">
        <f t="shared" ca="1" si="49"/>
        <v>Office</v>
      </c>
      <c r="H520" s="2" t="str">
        <f t="shared" ca="1" si="50"/>
        <v>A</v>
      </c>
      <c r="I520" s="2" t="str">
        <f t="shared" ca="1" si="51"/>
        <v>Mistake</v>
      </c>
      <c r="J520" s="2" t="str">
        <f t="shared" ca="1" si="52"/>
        <v>Wrong placement</v>
      </c>
      <c r="K520" s="25" t="str">
        <f t="shared" ca="1" si="53"/>
        <v>Finance</v>
      </c>
      <c r="L520" t="str">
        <f>IF(OR(Table1[[#This Row],[Month2]]="Jul",Table1[[#This Row],[Month2]]="Aug",Table1[[#This Row],[Month2]]="Sep"),"Q1", IF(OR(Table1[[#This Row],[Month2]]="Oct",Table1[[#This Row],[Month2]]="Nov",Table1[[#This Row],[Month2]]="Dec"),"Q2",IF(OR(Table1[[#This Row],[Month2]]="Jan",Table1[[#This Row],[Month2]]="Feb",Table1[[#This Row],[Month2]]="Mar"),"Q3", "Q4")))</f>
        <v>Q2</v>
      </c>
      <c r="M520" t="str">
        <f>TEXT(Table1[[#This Row],[Date]],"mmm")</f>
        <v>Oct</v>
      </c>
      <c r="N520" t="str">
        <f>IF(MONTH(Table1[[#This Row],[Date]])&gt;6, YEAR(Table1[[#This Row],[Date]])&amp;"-"&amp;YEAR(Table1[[#This Row],[Date]])+1,YEAR(Table1[[#This Row],[Date]])-1&amp;"-"&amp;YEAR(Table1[[#This Row],[Date]]))</f>
        <v>2015-2016</v>
      </c>
      <c r="O520">
        <f>WEEKNUM(Table1[[#This Row],[Date]],2)</f>
        <v>42</v>
      </c>
      <c r="P520">
        <f>HOUR(Table1[[#This Row],[Start]])</f>
        <v>16</v>
      </c>
      <c r="Q5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20" t="str">
        <f>TEXT(Table1[[#This Row],[Date]],"ddd")</f>
        <v>Fri</v>
      </c>
    </row>
    <row r="521" spans="1:18" x14ac:dyDescent="0.55000000000000004">
      <c r="A521" s="2" t="s">
        <v>73</v>
      </c>
      <c r="B521" s="2" t="str">
        <f t="shared" si="48"/>
        <v>Client 10</v>
      </c>
      <c r="C521" s="12">
        <v>42296</v>
      </c>
      <c r="D521" s="2" t="s">
        <v>555</v>
      </c>
      <c r="E521" s="2" t="s">
        <v>429</v>
      </c>
      <c r="F521" s="28">
        <f>Table1[[#This Row],[End]]-Table1[[#This Row],[Start]]</f>
        <v>1.1111111111111127E-2</v>
      </c>
      <c r="G521" s="25" t="str">
        <f t="shared" ca="1" si="49"/>
        <v>Lab</v>
      </c>
      <c r="H521" s="2" t="str">
        <f t="shared" ca="1" si="50"/>
        <v>G</v>
      </c>
      <c r="I521" s="2" t="str">
        <f t="shared" ca="1" si="51"/>
        <v>Mistake</v>
      </c>
      <c r="J521" s="2" t="str">
        <f t="shared" ca="1" si="52"/>
        <v>Entry error</v>
      </c>
      <c r="K521" s="25" t="str">
        <f t="shared" ca="1" si="53"/>
        <v>Finance</v>
      </c>
      <c r="L521" t="str">
        <f>IF(OR(Table1[[#This Row],[Month2]]="Jul",Table1[[#This Row],[Month2]]="Aug",Table1[[#This Row],[Month2]]="Sep"),"Q1", IF(OR(Table1[[#This Row],[Month2]]="Oct",Table1[[#This Row],[Month2]]="Nov",Table1[[#This Row],[Month2]]="Dec"),"Q2",IF(OR(Table1[[#This Row],[Month2]]="Jan",Table1[[#This Row],[Month2]]="Feb",Table1[[#This Row],[Month2]]="Mar"),"Q3", "Q4")))</f>
        <v>Q2</v>
      </c>
      <c r="M521" t="str">
        <f>TEXT(Table1[[#This Row],[Date]],"mmm")</f>
        <v>Oct</v>
      </c>
      <c r="N521" t="str">
        <f>IF(MONTH(Table1[[#This Row],[Date]])&gt;6, YEAR(Table1[[#This Row],[Date]])&amp;"-"&amp;YEAR(Table1[[#This Row],[Date]])+1,YEAR(Table1[[#This Row],[Date]])-1&amp;"-"&amp;YEAR(Table1[[#This Row],[Date]]))</f>
        <v>2015-2016</v>
      </c>
      <c r="O521">
        <f>WEEKNUM(Table1[[#This Row],[Date]],2)</f>
        <v>43</v>
      </c>
      <c r="P521">
        <f>HOUR(Table1[[#This Row],[Start]])</f>
        <v>7</v>
      </c>
      <c r="Q5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521" t="str">
        <f>TEXT(Table1[[#This Row],[Date]],"ddd")</f>
        <v>Mon</v>
      </c>
    </row>
    <row r="522" spans="1:18" x14ac:dyDescent="0.55000000000000004">
      <c r="A522" s="2" t="s">
        <v>62</v>
      </c>
      <c r="B522" s="2" t="str">
        <f t="shared" si="48"/>
        <v>Client 1</v>
      </c>
      <c r="C522" s="12">
        <v>42297</v>
      </c>
      <c r="D522" s="2" t="s">
        <v>254</v>
      </c>
      <c r="E522" s="2" t="s">
        <v>573</v>
      </c>
      <c r="F522" s="28">
        <f>Table1[[#This Row],[End]]-Table1[[#This Row],[Start]]</f>
        <v>1.1111111111111183E-2</v>
      </c>
      <c r="G522" s="25" t="str">
        <f t="shared" ca="1" si="49"/>
        <v>Office</v>
      </c>
      <c r="H522" s="2" t="str">
        <f t="shared" ca="1" si="50"/>
        <v>F</v>
      </c>
      <c r="I522" s="2" t="str">
        <f t="shared" ca="1" si="51"/>
        <v>Mistake</v>
      </c>
      <c r="J522" s="2" t="str">
        <f t="shared" ca="1" si="52"/>
        <v>Mechanical failure</v>
      </c>
      <c r="K522" s="25" t="str">
        <f t="shared" ca="1" si="53"/>
        <v>Admin</v>
      </c>
      <c r="L522" t="str">
        <f>IF(OR(Table1[[#This Row],[Month2]]="Jul",Table1[[#This Row],[Month2]]="Aug",Table1[[#This Row],[Month2]]="Sep"),"Q1", IF(OR(Table1[[#This Row],[Month2]]="Oct",Table1[[#This Row],[Month2]]="Nov",Table1[[#This Row],[Month2]]="Dec"),"Q2",IF(OR(Table1[[#This Row],[Month2]]="Jan",Table1[[#This Row],[Month2]]="Feb",Table1[[#This Row],[Month2]]="Mar"),"Q3", "Q4")))</f>
        <v>Q2</v>
      </c>
      <c r="M522" t="str">
        <f>TEXT(Table1[[#This Row],[Date]],"mmm")</f>
        <v>Oct</v>
      </c>
      <c r="N522" t="str">
        <f>IF(MONTH(Table1[[#This Row],[Date]])&gt;6, YEAR(Table1[[#This Row],[Date]])&amp;"-"&amp;YEAR(Table1[[#This Row],[Date]])+1,YEAR(Table1[[#This Row],[Date]])-1&amp;"-"&amp;YEAR(Table1[[#This Row],[Date]]))</f>
        <v>2015-2016</v>
      </c>
      <c r="O522">
        <f>WEEKNUM(Table1[[#This Row],[Date]],2)</f>
        <v>43</v>
      </c>
      <c r="P522">
        <f>HOUR(Table1[[#This Row],[Start]])</f>
        <v>10</v>
      </c>
      <c r="Q5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22" t="str">
        <f>TEXT(Table1[[#This Row],[Date]],"ddd")</f>
        <v>Tue</v>
      </c>
    </row>
    <row r="523" spans="1:18" x14ac:dyDescent="0.55000000000000004">
      <c r="A523" s="2" t="s">
        <v>62</v>
      </c>
      <c r="B523" s="2" t="str">
        <f t="shared" si="48"/>
        <v>Client 2</v>
      </c>
      <c r="C523" s="12">
        <v>42298</v>
      </c>
      <c r="D523" s="2" t="s">
        <v>304</v>
      </c>
      <c r="E523" s="2" t="s">
        <v>388</v>
      </c>
      <c r="F523" s="28">
        <f>Table1[[#This Row],[End]]-Table1[[#This Row],[Start]]</f>
        <v>1.805555555555538E-2</v>
      </c>
      <c r="G523" s="25" t="str">
        <f t="shared" ca="1" si="49"/>
        <v>Office</v>
      </c>
      <c r="H523" s="2" t="str">
        <f t="shared" ca="1" si="50"/>
        <v>A</v>
      </c>
      <c r="I523" s="2" t="str">
        <f t="shared" ca="1" si="51"/>
        <v>Mistake</v>
      </c>
      <c r="J523" s="2" t="str">
        <f t="shared" ca="1" si="52"/>
        <v>Mechanical failure</v>
      </c>
      <c r="K523" s="25" t="str">
        <f t="shared" ca="1" si="53"/>
        <v>Shipping</v>
      </c>
      <c r="L523" t="str">
        <f>IF(OR(Table1[[#This Row],[Month2]]="Jul",Table1[[#This Row],[Month2]]="Aug",Table1[[#This Row],[Month2]]="Sep"),"Q1", IF(OR(Table1[[#This Row],[Month2]]="Oct",Table1[[#This Row],[Month2]]="Nov",Table1[[#This Row],[Month2]]="Dec"),"Q2",IF(OR(Table1[[#This Row],[Month2]]="Jan",Table1[[#This Row],[Month2]]="Feb",Table1[[#This Row],[Month2]]="Mar"),"Q3", "Q4")))</f>
        <v>Q2</v>
      </c>
      <c r="M523" t="str">
        <f>TEXT(Table1[[#This Row],[Date]],"mmm")</f>
        <v>Oct</v>
      </c>
      <c r="N523" t="str">
        <f>IF(MONTH(Table1[[#This Row],[Date]])&gt;6, YEAR(Table1[[#This Row],[Date]])&amp;"-"&amp;YEAR(Table1[[#This Row],[Date]])+1,YEAR(Table1[[#This Row],[Date]])-1&amp;"-"&amp;YEAR(Table1[[#This Row],[Date]]))</f>
        <v>2015-2016</v>
      </c>
      <c r="O523">
        <f>WEEKNUM(Table1[[#This Row],[Date]],2)</f>
        <v>43</v>
      </c>
      <c r="P523">
        <f>HOUR(Table1[[#This Row],[Start]])</f>
        <v>16</v>
      </c>
      <c r="Q5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23" t="str">
        <f>TEXT(Table1[[#This Row],[Date]],"ddd")</f>
        <v>Wed</v>
      </c>
    </row>
    <row r="524" spans="1:18" x14ac:dyDescent="0.55000000000000004">
      <c r="A524" s="2" t="s">
        <v>72</v>
      </c>
      <c r="B524" s="2" t="str">
        <f t="shared" si="48"/>
        <v>Client 3</v>
      </c>
      <c r="C524" s="12">
        <v>42300</v>
      </c>
      <c r="D524" s="2" t="s">
        <v>556</v>
      </c>
      <c r="E524" s="2" t="s">
        <v>250</v>
      </c>
      <c r="F524" s="28">
        <f>Table1[[#This Row],[End]]-Table1[[#This Row],[Start]]</f>
        <v>1.3888888888888895E-2</v>
      </c>
      <c r="G524" s="25" t="str">
        <f t="shared" ca="1" si="49"/>
        <v>Office</v>
      </c>
      <c r="H524" s="2" t="str">
        <f t="shared" ca="1" si="50"/>
        <v>C</v>
      </c>
      <c r="I524" s="2" t="str">
        <f t="shared" ca="1" si="51"/>
        <v>Interaction</v>
      </c>
      <c r="J524" s="2" t="str">
        <f t="shared" ca="1" si="52"/>
        <v>Misconduct</v>
      </c>
      <c r="K524" s="25" t="str">
        <f t="shared" ca="1" si="53"/>
        <v>Admin</v>
      </c>
      <c r="L524" t="str">
        <f>IF(OR(Table1[[#This Row],[Month2]]="Jul",Table1[[#This Row],[Month2]]="Aug",Table1[[#This Row],[Month2]]="Sep"),"Q1", IF(OR(Table1[[#This Row],[Month2]]="Oct",Table1[[#This Row],[Month2]]="Nov",Table1[[#This Row],[Month2]]="Dec"),"Q2",IF(OR(Table1[[#This Row],[Month2]]="Jan",Table1[[#This Row],[Month2]]="Feb",Table1[[#This Row],[Month2]]="Mar"),"Q3", "Q4")))</f>
        <v>Q2</v>
      </c>
      <c r="M524" t="str">
        <f>TEXT(Table1[[#This Row],[Date]],"mmm")</f>
        <v>Oct</v>
      </c>
      <c r="N524" t="str">
        <f>IF(MONTH(Table1[[#This Row],[Date]])&gt;6, YEAR(Table1[[#This Row],[Date]])&amp;"-"&amp;YEAR(Table1[[#This Row],[Date]])+1,YEAR(Table1[[#This Row],[Date]])-1&amp;"-"&amp;YEAR(Table1[[#This Row],[Date]]))</f>
        <v>2015-2016</v>
      </c>
      <c r="O524">
        <f>WEEKNUM(Table1[[#This Row],[Date]],2)</f>
        <v>43</v>
      </c>
      <c r="P524">
        <f>HOUR(Table1[[#This Row],[Start]])</f>
        <v>10</v>
      </c>
      <c r="Q5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24" t="str">
        <f>TEXT(Table1[[#This Row],[Date]],"ddd")</f>
        <v>Fri</v>
      </c>
    </row>
    <row r="525" spans="1:18" x14ac:dyDescent="0.55000000000000004">
      <c r="A525" s="2" t="s">
        <v>77</v>
      </c>
      <c r="B525" s="2" t="str">
        <f t="shared" si="48"/>
        <v>Client 4</v>
      </c>
      <c r="C525" s="12">
        <v>42301</v>
      </c>
      <c r="D525" s="2" t="s">
        <v>498</v>
      </c>
      <c r="E525" s="2" t="s">
        <v>883</v>
      </c>
      <c r="F525" s="28">
        <f>Table1[[#This Row],[End]]-Table1[[#This Row],[Start]]</f>
        <v>1.5277777777777724E-2</v>
      </c>
      <c r="G525" s="25" t="str">
        <f t="shared" ca="1" si="49"/>
        <v>Room A</v>
      </c>
      <c r="H525" s="2" t="str">
        <f t="shared" ca="1" si="50"/>
        <v>D</v>
      </c>
      <c r="I525" s="2" t="str">
        <f t="shared" ca="1" si="51"/>
        <v>Mistake</v>
      </c>
      <c r="J525" s="2" t="str">
        <f t="shared" ca="1" si="52"/>
        <v>Tone of voice</v>
      </c>
      <c r="K525" s="25" t="str">
        <f t="shared" ca="1" si="53"/>
        <v>Floor</v>
      </c>
      <c r="L525" t="str">
        <f>IF(OR(Table1[[#This Row],[Month2]]="Jul",Table1[[#This Row],[Month2]]="Aug",Table1[[#This Row],[Month2]]="Sep"),"Q1", IF(OR(Table1[[#This Row],[Month2]]="Oct",Table1[[#This Row],[Month2]]="Nov",Table1[[#This Row],[Month2]]="Dec"),"Q2",IF(OR(Table1[[#This Row],[Month2]]="Jan",Table1[[#This Row],[Month2]]="Feb",Table1[[#This Row],[Month2]]="Mar"),"Q3", "Q4")))</f>
        <v>Q2</v>
      </c>
      <c r="M525" t="str">
        <f>TEXT(Table1[[#This Row],[Date]],"mmm")</f>
        <v>Oct</v>
      </c>
      <c r="N525" t="str">
        <f>IF(MONTH(Table1[[#This Row],[Date]])&gt;6, YEAR(Table1[[#This Row],[Date]])&amp;"-"&amp;YEAR(Table1[[#This Row],[Date]])+1,YEAR(Table1[[#This Row],[Date]])-1&amp;"-"&amp;YEAR(Table1[[#This Row],[Date]]))</f>
        <v>2015-2016</v>
      </c>
      <c r="O525">
        <f>WEEKNUM(Table1[[#This Row],[Date]],2)</f>
        <v>43</v>
      </c>
      <c r="P525">
        <f>HOUR(Table1[[#This Row],[Start]])</f>
        <v>13</v>
      </c>
      <c r="Q5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25" t="str">
        <f>TEXT(Table1[[#This Row],[Date]],"ddd")</f>
        <v>Sat</v>
      </c>
    </row>
    <row r="526" spans="1:18" x14ac:dyDescent="0.55000000000000004">
      <c r="A526" s="2" t="s">
        <v>62</v>
      </c>
      <c r="B526" s="2" t="str">
        <f t="shared" si="48"/>
        <v>Client 5</v>
      </c>
      <c r="C526" s="12">
        <v>42307</v>
      </c>
      <c r="D526" s="2" t="s">
        <v>557</v>
      </c>
      <c r="E526" s="2" t="s">
        <v>541</v>
      </c>
      <c r="F526" s="28">
        <f>Table1[[#This Row],[End]]-Table1[[#This Row],[Start]]</f>
        <v>2.1527777777777701E-2</v>
      </c>
      <c r="G526" s="25" t="str">
        <f t="shared" ca="1" si="49"/>
        <v>Room A</v>
      </c>
      <c r="H526" s="2" t="str">
        <f t="shared" ca="1" si="50"/>
        <v>C</v>
      </c>
      <c r="I526" s="2" t="str">
        <f t="shared" ca="1" si="51"/>
        <v>Accident</v>
      </c>
      <c r="J526" s="2" t="str">
        <f t="shared" ca="1" si="52"/>
        <v>Mechanical failure</v>
      </c>
      <c r="K526" s="25" t="str">
        <f t="shared" ca="1" si="53"/>
        <v>Shipping</v>
      </c>
      <c r="L526" t="str">
        <f>IF(OR(Table1[[#This Row],[Month2]]="Jul",Table1[[#This Row],[Month2]]="Aug",Table1[[#This Row],[Month2]]="Sep"),"Q1", IF(OR(Table1[[#This Row],[Month2]]="Oct",Table1[[#This Row],[Month2]]="Nov",Table1[[#This Row],[Month2]]="Dec"),"Q2",IF(OR(Table1[[#This Row],[Month2]]="Jan",Table1[[#This Row],[Month2]]="Feb",Table1[[#This Row],[Month2]]="Mar"),"Q3", "Q4")))</f>
        <v>Q2</v>
      </c>
      <c r="M526" t="str">
        <f>TEXT(Table1[[#This Row],[Date]],"mmm")</f>
        <v>Oct</v>
      </c>
      <c r="N526" t="str">
        <f>IF(MONTH(Table1[[#This Row],[Date]])&gt;6, YEAR(Table1[[#This Row],[Date]])&amp;"-"&amp;YEAR(Table1[[#This Row],[Date]])+1,YEAR(Table1[[#This Row],[Date]])-1&amp;"-"&amp;YEAR(Table1[[#This Row],[Date]]))</f>
        <v>2015-2016</v>
      </c>
      <c r="O526">
        <f>WEEKNUM(Table1[[#This Row],[Date]],2)</f>
        <v>44</v>
      </c>
      <c r="P526">
        <f>HOUR(Table1[[#This Row],[Start]])</f>
        <v>17</v>
      </c>
      <c r="Q5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26" t="str">
        <f>TEXT(Table1[[#This Row],[Date]],"ddd")</f>
        <v>Fri</v>
      </c>
    </row>
    <row r="527" spans="1:18" x14ac:dyDescent="0.55000000000000004">
      <c r="A527" s="2" t="s">
        <v>76</v>
      </c>
      <c r="B527" s="2" t="str">
        <f t="shared" si="48"/>
        <v>Client 6</v>
      </c>
      <c r="C527" s="12">
        <v>42307</v>
      </c>
      <c r="D527" s="2" t="s">
        <v>352</v>
      </c>
      <c r="E527" s="2" t="s">
        <v>322</v>
      </c>
      <c r="F527" s="28">
        <f>Table1[[#This Row],[End]]-Table1[[#This Row],[Start]]</f>
        <v>1.0416666666666685E-2</v>
      </c>
      <c r="G527" s="25" t="str">
        <f t="shared" ca="1" si="49"/>
        <v>Office</v>
      </c>
      <c r="H527" s="2" t="str">
        <f t="shared" ca="1" si="50"/>
        <v>F</v>
      </c>
      <c r="I527" s="2" t="str">
        <f t="shared" ca="1" si="51"/>
        <v>Interaction</v>
      </c>
      <c r="J527" s="2" t="str">
        <f t="shared" ca="1" si="52"/>
        <v>Tone of voice</v>
      </c>
      <c r="K527" s="25" t="str">
        <f t="shared" ca="1" si="53"/>
        <v>IT</v>
      </c>
      <c r="L527" t="str">
        <f>IF(OR(Table1[[#This Row],[Month2]]="Jul",Table1[[#This Row],[Month2]]="Aug",Table1[[#This Row],[Month2]]="Sep"),"Q1", IF(OR(Table1[[#This Row],[Month2]]="Oct",Table1[[#This Row],[Month2]]="Nov",Table1[[#This Row],[Month2]]="Dec"),"Q2",IF(OR(Table1[[#This Row],[Month2]]="Jan",Table1[[#This Row],[Month2]]="Feb",Table1[[#This Row],[Month2]]="Mar"),"Q3", "Q4")))</f>
        <v>Q2</v>
      </c>
      <c r="M527" t="str">
        <f>TEXT(Table1[[#This Row],[Date]],"mmm")</f>
        <v>Oct</v>
      </c>
      <c r="N527" t="str">
        <f>IF(MONTH(Table1[[#This Row],[Date]])&gt;6, YEAR(Table1[[#This Row],[Date]])&amp;"-"&amp;YEAR(Table1[[#This Row],[Date]])+1,YEAR(Table1[[#This Row],[Date]])-1&amp;"-"&amp;YEAR(Table1[[#This Row],[Date]]))</f>
        <v>2015-2016</v>
      </c>
      <c r="O527">
        <f>WEEKNUM(Table1[[#This Row],[Date]],2)</f>
        <v>44</v>
      </c>
      <c r="P527">
        <f>HOUR(Table1[[#This Row],[Start]])</f>
        <v>11</v>
      </c>
      <c r="Q5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527" t="str">
        <f>TEXT(Table1[[#This Row],[Date]],"ddd")</f>
        <v>Fri</v>
      </c>
    </row>
    <row r="528" spans="1:18" x14ac:dyDescent="0.55000000000000004">
      <c r="A528" s="2" t="s">
        <v>77</v>
      </c>
      <c r="B528" s="2" t="str">
        <f t="shared" si="48"/>
        <v>Client 7</v>
      </c>
      <c r="C528" s="12">
        <v>42309</v>
      </c>
      <c r="D528" s="2" t="s">
        <v>296</v>
      </c>
      <c r="E528" s="2" t="s">
        <v>443</v>
      </c>
      <c r="F528" s="28">
        <f>Table1[[#This Row],[End]]-Table1[[#This Row],[Start]]</f>
        <v>1.5277777777777835E-2</v>
      </c>
      <c r="G528" s="25" t="str">
        <f t="shared" ca="1" si="49"/>
        <v>Lab</v>
      </c>
      <c r="H528" s="2" t="str">
        <f t="shared" ca="1" si="50"/>
        <v>B</v>
      </c>
      <c r="I528" s="2" t="str">
        <f t="shared" ca="1" si="51"/>
        <v>Grievance</v>
      </c>
      <c r="J528" s="2" t="str">
        <f t="shared" ca="1" si="52"/>
        <v>Mechanical failure</v>
      </c>
      <c r="K528" s="25" t="str">
        <f t="shared" ca="1" si="53"/>
        <v>Finance</v>
      </c>
      <c r="L528" t="str">
        <f>IF(OR(Table1[[#This Row],[Month2]]="Jul",Table1[[#This Row],[Month2]]="Aug",Table1[[#This Row],[Month2]]="Sep"),"Q1", IF(OR(Table1[[#This Row],[Month2]]="Oct",Table1[[#This Row],[Month2]]="Nov",Table1[[#This Row],[Month2]]="Dec"),"Q2",IF(OR(Table1[[#This Row],[Month2]]="Jan",Table1[[#This Row],[Month2]]="Feb",Table1[[#This Row],[Month2]]="Mar"),"Q3", "Q4")))</f>
        <v>Q2</v>
      </c>
      <c r="M528" t="str">
        <f>TEXT(Table1[[#This Row],[Date]],"mmm")</f>
        <v>Nov</v>
      </c>
      <c r="N528" t="str">
        <f>IF(MONTH(Table1[[#This Row],[Date]])&gt;6, YEAR(Table1[[#This Row],[Date]])&amp;"-"&amp;YEAR(Table1[[#This Row],[Date]])+1,YEAR(Table1[[#This Row],[Date]])-1&amp;"-"&amp;YEAR(Table1[[#This Row],[Date]]))</f>
        <v>2015-2016</v>
      </c>
      <c r="O528">
        <f>WEEKNUM(Table1[[#This Row],[Date]],2)</f>
        <v>44</v>
      </c>
      <c r="P528">
        <f>HOUR(Table1[[#This Row],[Start]])</f>
        <v>13</v>
      </c>
      <c r="Q5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28" t="str">
        <f>TEXT(Table1[[#This Row],[Date]],"ddd")</f>
        <v>Sun</v>
      </c>
    </row>
    <row r="529" spans="1:18" x14ac:dyDescent="0.55000000000000004">
      <c r="A529" s="2" t="s">
        <v>65</v>
      </c>
      <c r="B529" s="2" t="str">
        <f t="shared" si="48"/>
        <v>Client 8</v>
      </c>
      <c r="C529" s="12">
        <v>42309</v>
      </c>
      <c r="D529" s="2" t="s">
        <v>334</v>
      </c>
      <c r="E529" s="2" t="s">
        <v>834</v>
      </c>
      <c r="F529" s="28">
        <f>Table1[[#This Row],[End]]-Table1[[#This Row],[Start]]</f>
        <v>2.083333333333337E-2</v>
      </c>
      <c r="G529" s="25" t="str">
        <f t="shared" ca="1" si="49"/>
        <v>Office</v>
      </c>
      <c r="H529" s="2" t="str">
        <f t="shared" ca="1" si="50"/>
        <v>D</v>
      </c>
      <c r="I529" s="2" t="str">
        <f t="shared" ca="1" si="51"/>
        <v>Mistake</v>
      </c>
      <c r="J529" s="2" t="str">
        <f t="shared" ca="1" si="52"/>
        <v>Tone of voice</v>
      </c>
      <c r="K529" s="25" t="str">
        <f t="shared" ca="1" si="53"/>
        <v>IT</v>
      </c>
      <c r="L529" t="str">
        <f>IF(OR(Table1[[#This Row],[Month2]]="Jul",Table1[[#This Row],[Month2]]="Aug",Table1[[#This Row],[Month2]]="Sep"),"Q1", IF(OR(Table1[[#This Row],[Month2]]="Oct",Table1[[#This Row],[Month2]]="Nov",Table1[[#This Row],[Month2]]="Dec"),"Q2",IF(OR(Table1[[#This Row],[Month2]]="Jan",Table1[[#This Row],[Month2]]="Feb",Table1[[#This Row],[Month2]]="Mar"),"Q3", "Q4")))</f>
        <v>Q2</v>
      </c>
      <c r="M529" t="str">
        <f>TEXT(Table1[[#This Row],[Date]],"mmm")</f>
        <v>Nov</v>
      </c>
      <c r="N529" t="str">
        <f>IF(MONTH(Table1[[#This Row],[Date]])&gt;6, YEAR(Table1[[#This Row],[Date]])&amp;"-"&amp;YEAR(Table1[[#This Row],[Date]])+1,YEAR(Table1[[#This Row],[Date]])-1&amp;"-"&amp;YEAR(Table1[[#This Row],[Date]]))</f>
        <v>2015-2016</v>
      </c>
      <c r="O529">
        <f>WEEKNUM(Table1[[#This Row],[Date]],2)</f>
        <v>44</v>
      </c>
      <c r="P529">
        <f>HOUR(Table1[[#This Row],[Start]])</f>
        <v>13</v>
      </c>
      <c r="Q5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29" t="str">
        <f>TEXT(Table1[[#This Row],[Date]],"ddd")</f>
        <v>Sun</v>
      </c>
    </row>
    <row r="530" spans="1:18" x14ac:dyDescent="0.55000000000000004">
      <c r="A530" s="2" t="s">
        <v>78</v>
      </c>
      <c r="B530" s="2" t="str">
        <f t="shared" si="48"/>
        <v>Client 9</v>
      </c>
      <c r="C530" s="12">
        <v>42310</v>
      </c>
      <c r="D530" s="2" t="s">
        <v>558</v>
      </c>
      <c r="E530" s="2" t="s">
        <v>397</v>
      </c>
      <c r="F530" s="28">
        <f>Table1[[#This Row],[End]]-Table1[[#This Row],[Start]]</f>
        <v>2.1527777777777812E-2</v>
      </c>
      <c r="G530" s="25" t="str">
        <f t="shared" ca="1" si="49"/>
        <v>Office</v>
      </c>
      <c r="H530" s="2" t="str">
        <f t="shared" ca="1" si="50"/>
        <v>A</v>
      </c>
      <c r="I530" s="2" t="str">
        <f t="shared" ca="1" si="51"/>
        <v>Accident</v>
      </c>
      <c r="J530" s="2" t="str">
        <f t="shared" ca="1" si="52"/>
        <v>Wrong placement</v>
      </c>
      <c r="K530" s="25" t="str">
        <f t="shared" ca="1" si="53"/>
        <v>Floor</v>
      </c>
      <c r="L530" t="str">
        <f>IF(OR(Table1[[#This Row],[Month2]]="Jul",Table1[[#This Row],[Month2]]="Aug",Table1[[#This Row],[Month2]]="Sep"),"Q1", IF(OR(Table1[[#This Row],[Month2]]="Oct",Table1[[#This Row],[Month2]]="Nov",Table1[[#This Row],[Month2]]="Dec"),"Q2",IF(OR(Table1[[#This Row],[Month2]]="Jan",Table1[[#This Row],[Month2]]="Feb",Table1[[#This Row],[Month2]]="Mar"),"Q3", "Q4")))</f>
        <v>Q2</v>
      </c>
      <c r="M530" t="str">
        <f>TEXT(Table1[[#This Row],[Date]],"mmm")</f>
        <v>Nov</v>
      </c>
      <c r="N530" t="str">
        <f>IF(MONTH(Table1[[#This Row],[Date]])&gt;6, YEAR(Table1[[#This Row],[Date]])&amp;"-"&amp;YEAR(Table1[[#This Row],[Date]])+1,YEAR(Table1[[#This Row],[Date]])-1&amp;"-"&amp;YEAR(Table1[[#This Row],[Date]]))</f>
        <v>2015-2016</v>
      </c>
      <c r="O530">
        <f>WEEKNUM(Table1[[#This Row],[Date]],2)</f>
        <v>45</v>
      </c>
      <c r="P530">
        <f>HOUR(Table1[[#This Row],[Start]])</f>
        <v>8</v>
      </c>
      <c r="Q5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30" t="str">
        <f>TEXT(Table1[[#This Row],[Date]],"ddd")</f>
        <v>Mon</v>
      </c>
    </row>
    <row r="531" spans="1:18" x14ac:dyDescent="0.55000000000000004">
      <c r="A531" s="2" t="s">
        <v>63</v>
      </c>
      <c r="B531" s="2" t="str">
        <f t="shared" si="48"/>
        <v>Client 10</v>
      </c>
      <c r="C531" s="12">
        <v>42310</v>
      </c>
      <c r="D531" s="2" t="s">
        <v>559</v>
      </c>
      <c r="E531" s="2" t="s">
        <v>418</v>
      </c>
      <c r="F531" s="28">
        <f>Table1[[#This Row],[End]]-Table1[[#This Row],[Start]]</f>
        <v>3.8888888888888973E-2</v>
      </c>
      <c r="G531" s="25" t="str">
        <f t="shared" ca="1" si="49"/>
        <v>Lab</v>
      </c>
      <c r="H531" s="2" t="str">
        <f t="shared" ca="1" si="50"/>
        <v>G</v>
      </c>
      <c r="I531" s="2" t="str">
        <f t="shared" ca="1" si="51"/>
        <v>Grievance</v>
      </c>
      <c r="J531" s="2" t="str">
        <f t="shared" ca="1" si="52"/>
        <v>Paperwork deficiency</v>
      </c>
      <c r="K531" s="25" t="str">
        <f t="shared" ca="1" si="53"/>
        <v>Shipping</v>
      </c>
      <c r="L531" t="str">
        <f>IF(OR(Table1[[#This Row],[Month2]]="Jul",Table1[[#This Row],[Month2]]="Aug",Table1[[#This Row],[Month2]]="Sep"),"Q1", IF(OR(Table1[[#This Row],[Month2]]="Oct",Table1[[#This Row],[Month2]]="Nov",Table1[[#This Row],[Month2]]="Dec"),"Q2",IF(OR(Table1[[#This Row],[Month2]]="Jan",Table1[[#This Row],[Month2]]="Feb",Table1[[#This Row],[Month2]]="Mar"),"Q3", "Q4")))</f>
        <v>Q2</v>
      </c>
      <c r="M531" t="str">
        <f>TEXT(Table1[[#This Row],[Date]],"mmm")</f>
        <v>Nov</v>
      </c>
      <c r="N531" t="str">
        <f>IF(MONTH(Table1[[#This Row],[Date]])&gt;6, YEAR(Table1[[#This Row],[Date]])&amp;"-"&amp;YEAR(Table1[[#This Row],[Date]])+1,YEAR(Table1[[#This Row],[Date]])-1&amp;"-"&amp;YEAR(Table1[[#This Row],[Date]]))</f>
        <v>2015-2016</v>
      </c>
      <c r="O531">
        <f>WEEKNUM(Table1[[#This Row],[Date]],2)</f>
        <v>45</v>
      </c>
      <c r="P531">
        <f>HOUR(Table1[[#This Row],[Start]])</f>
        <v>19</v>
      </c>
      <c r="Q5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31" t="str">
        <f>TEXT(Table1[[#This Row],[Date]],"ddd")</f>
        <v>Mon</v>
      </c>
    </row>
    <row r="532" spans="1:18" x14ac:dyDescent="0.55000000000000004">
      <c r="A532" s="2" t="s">
        <v>63</v>
      </c>
      <c r="B532" s="2" t="str">
        <f t="shared" si="48"/>
        <v>Client 1</v>
      </c>
      <c r="C532" s="12">
        <v>42312</v>
      </c>
      <c r="D532" s="2" t="s">
        <v>436</v>
      </c>
      <c r="E532" s="2" t="s">
        <v>502</v>
      </c>
      <c r="F532" s="28">
        <f>Table1[[#This Row],[End]]-Table1[[#This Row],[Start]]</f>
        <v>2.5694444444444464E-2</v>
      </c>
      <c r="G532" s="25" t="str">
        <f t="shared" ca="1" si="49"/>
        <v>Lab</v>
      </c>
      <c r="H532" s="2" t="str">
        <f t="shared" ca="1" si="50"/>
        <v>A</v>
      </c>
      <c r="I532" s="2" t="str">
        <f t="shared" ca="1" si="51"/>
        <v>Accident</v>
      </c>
      <c r="J532" s="2" t="str">
        <f t="shared" ca="1" si="52"/>
        <v>Paperwork deficiency</v>
      </c>
      <c r="K532" s="25" t="str">
        <f t="shared" ca="1" si="53"/>
        <v>IT</v>
      </c>
      <c r="L532" t="str">
        <f>IF(OR(Table1[[#This Row],[Month2]]="Jul",Table1[[#This Row],[Month2]]="Aug",Table1[[#This Row],[Month2]]="Sep"),"Q1", IF(OR(Table1[[#This Row],[Month2]]="Oct",Table1[[#This Row],[Month2]]="Nov",Table1[[#This Row],[Month2]]="Dec"),"Q2",IF(OR(Table1[[#This Row],[Month2]]="Jan",Table1[[#This Row],[Month2]]="Feb",Table1[[#This Row],[Month2]]="Mar"),"Q3", "Q4")))</f>
        <v>Q2</v>
      </c>
      <c r="M532" t="str">
        <f>TEXT(Table1[[#This Row],[Date]],"mmm")</f>
        <v>Nov</v>
      </c>
      <c r="N532" t="str">
        <f>IF(MONTH(Table1[[#This Row],[Date]])&gt;6, YEAR(Table1[[#This Row],[Date]])&amp;"-"&amp;YEAR(Table1[[#This Row],[Date]])+1,YEAR(Table1[[#This Row],[Date]])-1&amp;"-"&amp;YEAR(Table1[[#This Row],[Date]]))</f>
        <v>2015-2016</v>
      </c>
      <c r="O532">
        <f>WEEKNUM(Table1[[#This Row],[Date]],2)</f>
        <v>45</v>
      </c>
      <c r="P532">
        <f>HOUR(Table1[[#This Row],[Start]])</f>
        <v>14</v>
      </c>
      <c r="Q5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532" t="str">
        <f>TEXT(Table1[[#This Row],[Date]],"ddd")</f>
        <v>Wed</v>
      </c>
    </row>
    <row r="533" spans="1:18" x14ac:dyDescent="0.55000000000000004">
      <c r="A533" s="2" t="s">
        <v>74</v>
      </c>
      <c r="B533" s="2" t="str">
        <f t="shared" si="48"/>
        <v>Client 2</v>
      </c>
      <c r="C533" s="12">
        <v>42317</v>
      </c>
      <c r="D533" s="2" t="s">
        <v>560</v>
      </c>
      <c r="E533" s="2" t="s">
        <v>643</v>
      </c>
      <c r="F533" s="28">
        <f>Table1[[#This Row],[End]]-Table1[[#This Row],[Start]]</f>
        <v>5.0000000000000044E-2</v>
      </c>
      <c r="G533" s="25" t="str">
        <f t="shared" ca="1" si="49"/>
        <v>Warehouse</v>
      </c>
      <c r="H533" s="2" t="str">
        <f t="shared" ca="1" si="50"/>
        <v>A</v>
      </c>
      <c r="I533" s="2" t="str">
        <f t="shared" ca="1" si="51"/>
        <v>Accident</v>
      </c>
      <c r="J533" s="2" t="str">
        <f t="shared" ca="1" si="52"/>
        <v>Entry error</v>
      </c>
      <c r="K533" s="25" t="str">
        <f t="shared" ca="1" si="53"/>
        <v>Finance</v>
      </c>
      <c r="L533" t="str">
        <f>IF(OR(Table1[[#This Row],[Month2]]="Jul",Table1[[#This Row],[Month2]]="Aug",Table1[[#This Row],[Month2]]="Sep"),"Q1", IF(OR(Table1[[#This Row],[Month2]]="Oct",Table1[[#This Row],[Month2]]="Nov",Table1[[#This Row],[Month2]]="Dec"),"Q2",IF(OR(Table1[[#This Row],[Month2]]="Jan",Table1[[#This Row],[Month2]]="Feb",Table1[[#This Row],[Month2]]="Mar"),"Q3", "Q4")))</f>
        <v>Q2</v>
      </c>
      <c r="M533" t="str">
        <f>TEXT(Table1[[#This Row],[Date]],"mmm")</f>
        <v>Nov</v>
      </c>
      <c r="N533" t="str">
        <f>IF(MONTH(Table1[[#This Row],[Date]])&gt;6, YEAR(Table1[[#This Row],[Date]])&amp;"-"&amp;YEAR(Table1[[#This Row],[Date]])+1,YEAR(Table1[[#This Row],[Date]])-1&amp;"-"&amp;YEAR(Table1[[#This Row],[Date]]))</f>
        <v>2015-2016</v>
      </c>
      <c r="O533">
        <f>WEEKNUM(Table1[[#This Row],[Date]],2)</f>
        <v>46</v>
      </c>
      <c r="P533">
        <f>HOUR(Table1[[#This Row],[Start]])</f>
        <v>16</v>
      </c>
      <c r="Q5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33" t="str">
        <f>TEXT(Table1[[#This Row],[Date]],"ddd")</f>
        <v>Mon</v>
      </c>
    </row>
    <row r="534" spans="1:18" x14ac:dyDescent="0.55000000000000004">
      <c r="A534" s="2" t="s">
        <v>63</v>
      </c>
      <c r="B534" s="2" t="str">
        <f t="shared" si="48"/>
        <v>Client 3</v>
      </c>
      <c r="C534" s="12">
        <v>42318</v>
      </c>
      <c r="D534" s="2" t="s">
        <v>561</v>
      </c>
      <c r="E534" s="2" t="s">
        <v>726</v>
      </c>
      <c r="F534" s="28">
        <f>Table1[[#This Row],[End]]-Table1[[#This Row],[Start]]</f>
        <v>2.2222222222222199E-2</v>
      </c>
      <c r="G534" s="25" t="str">
        <f t="shared" ca="1" si="49"/>
        <v>Warehouse</v>
      </c>
      <c r="H534" s="2" t="str">
        <f t="shared" ca="1" si="50"/>
        <v>D</v>
      </c>
      <c r="I534" s="2" t="str">
        <f t="shared" ca="1" si="51"/>
        <v>Mistake</v>
      </c>
      <c r="J534" s="2" t="str">
        <f t="shared" ca="1" si="52"/>
        <v>Paperwork deficiency</v>
      </c>
      <c r="K534" s="25" t="str">
        <f t="shared" ca="1" si="53"/>
        <v>IT</v>
      </c>
      <c r="L534" t="str">
        <f>IF(OR(Table1[[#This Row],[Month2]]="Jul",Table1[[#This Row],[Month2]]="Aug",Table1[[#This Row],[Month2]]="Sep"),"Q1", IF(OR(Table1[[#This Row],[Month2]]="Oct",Table1[[#This Row],[Month2]]="Nov",Table1[[#This Row],[Month2]]="Dec"),"Q2",IF(OR(Table1[[#This Row],[Month2]]="Jan",Table1[[#This Row],[Month2]]="Feb",Table1[[#This Row],[Month2]]="Mar"),"Q3", "Q4")))</f>
        <v>Q2</v>
      </c>
      <c r="M534" t="str">
        <f>TEXT(Table1[[#This Row],[Date]],"mmm")</f>
        <v>Nov</v>
      </c>
      <c r="N534" t="str">
        <f>IF(MONTH(Table1[[#This Row],[Date]])&gt;6, YEAR(Table1[[#This Row],[Date]])&amp;"-"&amp;YEAR(Table1[[#This Row],[Date]])+1,YEAR(Table1[[#This Row],[Date]])-1&amp;"-"&amp;YEAR(Table1[[#This Row],[Date]]))</f>
        <v>2015-2016</v>
      </c>
      <c r="O534">
        <f>WEEKNUM(Table1[[#This Row],[Date]],2)</f>
        <v>46</v>
      </c>
      <c r="P534">
        <f>HOUR(Table1[[#This Row],[Start]])</f>
        <v>8</v>
      </c>
      <c r="Q5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34" t="str">
        <f>TEXT(Table1[[#This Row],[Date]],"ddd")</f>
        <v>Tue</v>
      </c>
    </row>
    <row r="535" spans="1:18" x14ac:dyDescent="0.55000000000000004">
      <c r="A535" s="2" t="s">
        <v>73</v>
      </c>
      <c r="B535" s="2" t="str">
        <f t="shared" si="48"/>
        <v>Client 4</v>
      </c>
      <c r="C535" s="12">
        <v>42320</v>
      </c>
      <c r="D535" s="2" t="s">
        <v>562</v>
      </c>
      <c r="E535" s="2" t="s">
        <v>1037</v>
      </c>
      <c r="F535" s="28">
        <f>Table1[[#This Row],[End]]-Table1[[#This Row],[Start]]</f>
        <v>1.1805555555555625E-2</v>
      </c>
      <c r="G535" s="25" t="str">
        <f t="shared" ca="1" si="49"/>
        <v>Room A</v>
      </c>
      <c r="H535" s="2" t="str">
        <f t="shared" ca="1" si="50"/>
        <v>C</v>
      </c>
      <c r="I535" s="2" t="str">
        <f t="shared" ca="1" si="51"/>
        <v>Mistake</v>
      </c>
      <c r="J535" s="2" t="str">
        <f t="shared" ca="1" si="52"/>
        <v>Wrong placement</v>
      </c>
      <c r="K535" s="25" t="str">
        <f t="shared" ca="1" si="53"/>
        <v>Widgets</v>
      </c>
      <c r="L535" t="str">
        <f>IF(OR(Table1[[#This Row],[Month2]]="Jul",Table1[[#This Row],[Month2]]="Aug",Table1[[#This Row],[Month2]]="Sep"),"Q1", IF(OR(Table1[[#This Row],[Month2]]="Oct",Table1[[#This Row],[Month2]]="Nov",Table1[[#This Row],[Month2]]="Dec"),"Q2",IF(OR(Table1[[#This Row],[Month2]]="Jan",Table1[[#This Row],[Month2]]="Feb",Table1[[#This Row],[Month2]]="Mar"),"Q3", "Q4")))</f>
        <v>Q2</v>
      </c>
      <c r="M535" t="str">
        <f>TEXT(Table1[[#This Row],[Date]],"mmm")</f>
        <v>Nov</v>
      </c>
      <c r="N535" t="str">
        <f>IF(MONTH(Table1[[#This Row],[Date]])&gt;6, YEAR(Table1[[#This Row],[Date]])&amp;"-"&amp;YEAR(Table1[[#This Row],[Date]])+1,YEAR(Table1[[#This Row],[Date]])-1&amp;"-"&amp;YEAR(Table1[[#This Row],[Date]]))</f>
        <v>2015-2016</v>
      </c>
      <c r="O535">
        <f>WEEKNUM(Table1[[#This Row],[Date]],2)</f>
        <v>46</v>
      </c>
      <c r="P535">
        <f>HOUR(Table1[[#This Row],[Start]])</f>
        <v>19</v>
      </c>
      <c r="Q5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35" t="str">
        <f>TEXT(Table1[[#This Row],[Date]],"ddd")</f>
        <v>Thu</v>
      </c>
    </row>
    <row r="536" spans="1:18" x14ac:dyDescent="0.55000000000000004">
      <c r="A536" s="2" t="s">
        <v>72</v>
      </c>
      <c r="B536" s="2" t="str">
        <f t="shared" si="48"/>
        <v>Client 5</v>
      </c>
      <c r="C536" s="12">
        <v>42320</v>
      </c>
      <c r="D536" s="2" t="s">
        <v>443</v>
      </c>
      <c r="E536" s="2" t="s">
        <v>313</v>
      </c>
      <c r="F536" s="28">
        <f>Table1[[#This Row],[End]]-Table1[[#This Row],[Start]]</f>
        <v>3.4722222222220989E-3</v>
      </c>
      <c r="G536" s="25" t="str">
        <f t="shared" ca="1" si="49"/>
        <v>Room A</v>
      </c>
      <c r="H536" s="2" t="str">
        <f t="shared" ca="1" si="50"/>
        <v>G</v>
      </c>
      <c r="I536" s="2" t="str">
        <f t="shared" ca="1" si="51"/>
        <v>Mistake</v>
      </c>
      <c r="J536" s="2" t="str">
        <f t="shared" ca="1" si="52"/>
        <v>Paperwork deficiency</v>
      </c>
      <c r="K536" s="25" t="str">
        <f t="shared" ca="1" si="53"/>
        <v>Widgets</v>
      </c>
      <c r="L536" t="str">
        <f>IF(OR(Table1[[#This Row],[Month2]]="Jul",Table1[[#This Row],[Month2]]="Aug",Table1[[#This Row],[Month2]]="Sep"),"Q1", IF(OR(Table1[[#This Row],[Month2]]="Oct",Table1[[#This Row],[Month2]]="Nov",Table1[[#This Row],[Month2]]="Dec"),"Q2",IF(OR(Table1[[#This Row],[Month2]]="Jan",Table1[[#This Row],[Month2]]="Feb",Table1[[#This Row],[Month2]]="Mar"),"Q3", "Q4")))</f>
        <v>Q2</v>
      </c>
      <c r="M536" t="str">
        <f>TEXT(Table1[[#This Row],[Date]],"mmm")</f>
        <v>Nov</v>
      </c>
      <c r="N536" t="str">
        <f>IF(MONTH(Table1[[#This Row],[Date]])&gt;6, YEAR(Table1[[#This Row],[Date]])&amp;"-"&amp;YEAR(Table1[[#This Row],[Date]])+1,YEAR(Table1[[#This Row],[Date]])-1&amp;"-"&amp;YEAR(Table1[[#This Row],[Date]]))</f>
        <v>2015-2016</v>
      </c>
      <c r="O536">
        <f>WEEKNUM(Table1[[#This Row],[Date]],2)</f>
        <v>46</v>
      </c>
      <c r="P536">
        <f>HOUR(Table1[[#This Row],[Start]])</f>
        <v>13</v>
      </c>
      <c r="Q5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36" t="str">
        <f>TEXT(Table1[[#This Row],[Date]],"ddd")</f>
        <v>Thu</v>
      </c>
    </row>
    <row r="537" spans="1:18" x14ac:dyDescent="0.55000000000000004">
      <c r="A537" s="2" t="s">
        <v>74</v>
      </c>
      <c r="B537" s="2" t="str">
        <f t="shared" si="48"/>
        <v>Client 6</v>
      </c>
      <c r="C537" s="12">
        <v>42324</v>
      </c>
      <c r="D537" s="2" t="s">
        <v>563</v>
      </c>
      <c r="E537" s="2" t="s">
        <v>1011</v>
      </c>
      <c r="F537" s="28">
        <f>Table1[[#This Row],[End]]-Table1[[#This Row],[Start]]</f>
        <v>2.0138888888888873E-2</v>
      </c>
      <c r="G537" s="25" t="str">
        <f t="shared" ca="1" si="49"/>
        <v>Room A</v>
      </c>
      <c r="H537" s="2" t="str">
        <f t="shared" ca="1" si="50"/>
        <v>E</v>
      </c>
      <c r="I537" s="2" t="str">
        <f t="shared" ca="1" si="51"/>
        <v>Interaction</v>
      </c>
      <c r="J537" s="2" t="str">
        <f t="shared" ca="1" si="52"/>
        <v>Paperwork deficiency</v>
      </c>
      <c r="K537" s="25" t="str">
        <f t="shared" ca="1" si="53"/>
        <v>Floor</v>
      </c>
      <c r="L537" t="str">
        <f>IF(OR(Table1[[#This Row],[Month2]]="Jul",Table1[[#This Row],[Month2]]="Aug",Table1[[#This Row],[Month2]]="Sep"),"Q1", IF(OR(Table1[[#This Row],[Month2]]="Oct",Table1[[#This Row],[Month2]]="Nov",Table1[[#This Row],[Month2]]="Dec"),"Q2",IF(OR(Table1[[#This Row],[Month2]]="Jan",Table1[[#This Row],[Month2]]="Feb",Table1[[#This Row],[Month2]]="Mar"),"Q3", "Q4")))</f>
        <v>Q2</v>
      </c>
      <c r="M537" t="str">
        <f>TEXT(Table1[[#This Row],[Date]],"mmm")</f>
        <v>Nov</v>
      </c>
      <c r="N537" t="str">
        <f>IF(MONTH(Table1[[#This Row],[Date]])&gt;6, YEAR(Table1[[#This Row],[Date]])&amp;"-"&amp;YEAR(Table1[[#This Row],[Date]])+1,YEAR(Table1[[#This Row],[Date]])-1&amp;"-"&amp;YEAR(Table1[[#This Row],[Date]]))</f>
        <v>2015-2016</v>
      </c>
      <c r="O537">
        <f>WEEKNUM(Table1[[#This Row],[Date]],2)</f>
        <v>47</v>
      </c>
      <c r="P537">
        <f>HOUR(Table1[[#This Row],[Start]])</f>
        <v>11</v>
      </c>
      <c r="Q5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537" t="str">
        <f>TEXT(Table1[[#This Row],[Date]],"ddd")</f>
        <v>Mon</v>
      </c>
    </row>
    <row r="538" spans="1:18" x14ac:dyDescent="0.55000000000000004">
      <c r="A538" s="2" t="s">
        <v>69</v>
      </c>
      <c r="B538" s="2" t="str">
        <f t="shared" si="48"/>
        <v>Client 7</v>
      </c>
      <c r="C538" s="12">
        <v>42324</v>
      </c>
      <c r="D538" s="2" t="s">
        <v>564</v>
      </c>
      <c r="E538" s="2" t="s">
        <v>452</v>
      </c>
      <c r="F538" s="28">
        <f>Table1[[#This Row],[End]]-Table1[[#This Row],[Start]]</f>
        <v>1.3888888888888951E-2</v>
      </c>
      <c r="G538" s="25" t="str">
        <f t="shared" ca="1" si="49"/>
        <v>Lab</v>
      </c>
      <c r="H538" s="2" t="str">
        <f t="shared" ca="1" si="50"/>
        <v>D</v>
      </c>
      <c r="I538" s="2" t="str">
        <f t="shared" ca="1" si="51"/>
        <v>Interaction</v>
      </c>
      <c r="J538" s="2" t="str">
        <f t="shared" ca="1" si="52"/>
        <v>Tone of voice</v>
      </c>
      <c r="K538" s="25" t="str">
        <f t="shared" ca="1" si="53"/>
        <v>Admin</v>
      </c>
      <c r="L538" t="str">
        <f>IF(OR(Table1[[#This Row],[Month2]]="Jul",Table1[[#This Row],[Month2]]="Aug",Table1[[#This Row],[Month2]]="Sep"),"Q1", IF(OR(Table1[[#This Row],[Month2]]="Oct",Table1[[#This Row],[Month2]]="Nov",Table1[[#This Row],[Month2]]="Dec"),"Q2",IF(OR(Table1[[#This Row],[Month2]]="Jan",Table1[[#This Row],[Month2]]="Feb",Table1[[#This Row],[Month2]]="Mar"),"Q3", "Q4")))</f>
        <v>Q2</v>
      </c>
      <c r="M538" t="str">
        <f>TEXT(Table1[[#This Row],[Date]],"mmm")</f>
        <v>Nov</v>
      </c>
      <c r="N538" t="str">
        <f>IF(MONTH(Table1[[#This Row],[Date]])&gt;6, YEAR(Table1[[#This Row],[Date]])&amp;"-"&amp;YEAR(Table1[[#This Row],[Date]])+1,YEAR(Table1[[#This Row],[Date]])-1&amp;"-"&amp;YEAR(Table1[[#This Row],[Date]]))</f>
        <v>2015-2016</v>
      </c>
      <c r="O538">
        <f>WEEKNUM(Table1[[#This Row],[Date]],2)</f>
        <v>47</v>
      </c>
      <c r="P538">
        <f>HOUR(Table1[[#This Row],[Start]])</f>
        <v>14</v>
      </c>
      <c r="Q5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538" t="str">
        <f>TEXT(Table1[[#This Row],[Date]],"ddd")</f>
        <v>Mon</v>
      </c>
    </row>
    <row r="539" spans="1:18" x14ac:dyDescent="0.55000000000000004">
      <c r="A539" s="2" t="s">
        <v>65</v>
      </c>
      <c r="B539" s="2" t="str">
        <f t="shared" si="48"/>
        <v>Client 8</v>
      </c>
      <c r="C539" s="12">
        <v>42324</v>
      </c>
      <c r="D539" s="2" t="s">
        <v>333</v>
      </c>
      <c r="E539" s="2" t="s">
        <v>913</v>
      </c>
      <c r="F539" s="28">
        <f>Table1[[#This Row],[End]]-Table1[[#This Row],[Start]]</f>
        <v>8.3333333333334147E-3</v>
      </c>
      <c r="G539" s="25" t="str">
        <f t="shared" ca="1" si="49"/>
        <v>Lab</v>
      </c>
      <c r="H539" s="2" t="str">
        <f t="shared" ca="1" si="50"/>
        <v>C</v>
      </c>
      <c r="I539" s="2" t="str">
        <f t="shared" ca="1" si="51"/>
        <v>Interaction</v>
      </c>
      <c r="J539" s="2" t="str">
        <f t="shared" ca="1" si="52"/>
        <v>Mechanical failure</v>
      </c>
      <c r="K539" s="25" t="str">
        <f t="shared" ca="1" si="53"/>
        <v>IT</v>
      </c>
      <c r="L539" t="str">
        <f>IF(OR(Table1[[#This Row],[Month2]]="Jul",Table1[[#This Row],[Month2]]="Aug",Table1[[#This Row],[Month2]]="Sep"),"Q1", IF(OR(Table1[[#This Row],[Month2]]="Oct",Table1[[#This Row],[Month2]]="Nov",Table1[[#This Row],[Month2]]="Dec"),"Q2",IF(OR(Table1[[#This Row],[Month2]]="Jan",Table1[[#This Row],[Month2]]="Feb",Table1[[#This Row],[Month2]]="Mar"),"Q3", "Q4")))</f>
        <v>Q2</v>
      </c>
      <c r="M539" t="str">
        <f>TEXT(Table1[[#This Row],[Date]],"mmm")</f>
        <v>Nov</v>
      </c>
      <c r="N539" t="str">
        <f>IF(MONTH(Table1[[#This Row],[Date]])&gt;6, YEAR(Table1[[#This Row],[Date]])&amp;"-"&amp;YEAR(Table1[[#This Row],[Date]])+1,YEAR(Table1[[#This Row],[Date]])-1&amp;"-"&amp;YEAR(Table1[[#This Row],[Date]]))</f>
        <v>2015-2016</v>
      </c>
      <c r="O539">
        <f>WEEKNUM(Table1[[#This Row],[Date]],2)</f>
        <v>47</v>
      </c>
      <c r="P539">
        <f>HOUR(Table1[[#This Row],[Start]])</f>
        <v>12</v>
      </c>
      <c r="Q5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39" t="str">
        <f>TEXT(Table1[[#This Row],[Date]],"ddd")</f>
        <v>Mon</v>
      </c>
    </row>
    <row r="540" spans="1:18" x14ac:dyDescent="0.55000000000000004">
      <c r="A540" s="2" t="s">
        <v>79</v>
      </c>
      <c r="B540" s="2" t="str">
        <f t="shared" si="48"/>
        <v>Client 9</v>
      </c>
      <c r="C540" s="12">
        <v>42324</v>
      </c>
      <c r="D540" s="2" t="s">
        <v>565</v>
      </c>
      <c r="E540" s="2" t="s">
        <v>313</v>
      </c>
      <c r="F540" s="28">
        <f>Table1[[#This Row],[End]]-Table1[[#This Row],[Start]]</f>
        <v>9.7222222222221877E-3</v>
      </c>
      <c r="G540" s="25" t="str">
        <f t="shared" ca="1" si="49"/>
        <v>Lab</v>
      </c>
      <c r="H540" s="2" t="str">
        <f t="shared" ca="1" si="50"/>
        <v>F</v>
      </c>
      <c r="I540" s="2" t="str">
        <f t="shared" ca="1" si="51"/>
        <v>Grievance</v>
      </c>
      <c r="J540" s="2" t="str">
        <f t="shared" ca="1" si="52"/>
        <v>Entry error</v>
      </c>
      <c r="K540" s="25" t="str">
        <f t="shared" ca="1" si="53"/>
        <v>Shipping</v>
      </c>
      <c r="L540" t="str">
        <f>IF(OR(Table1[[#This Row],[Month2]]="Jul",Table1[[#This Row],[Month2]]="Aug",Table1[[#This Row],[Month2]]="Sep"),"Q1", IF(OR(Table1[[#This Row],[Month2]]="Oct",Table1[[#This Row],[Month2]]="Nov",Table1[[#This Row],[Month2]]="Dec"),"Q2",IF(OR(Table1[[#This Row],[Month2]]="Jan",Table1[[#This Row],[Month2]]="Feb",Table1[[#This Row],[Month2]]="Mar"),"Q3", "Q4")))</f>
        <v>Q2</v>
      </c>
      <c r="M540" t="str">
        <f>TEXT(Table1[[#This Row],[Date]],"mmm")</f>
        <v>Nov</v>
      </c>
      <c r="N540" t="str">
        <f>IF(MONTH(Table1[[#This Row],[Date]])&gt;6, YEAR(Table1[[#This Row],[Date]])&amp;"-"&amp;YEAR(Table1[[#This Row],[Date]])+1,YEAR(Table1[[#This Row],[Date]])-1&amp;"-"&amp;YEAR(Table1[[#This Row],[Date]]))</f>
        <v>2015-2016</v>
      </c>
      <c r="O540">
        <f>WEEKNUM(Table1[[#This Row],[Date]],2)</f>
        <v>47</v>
      </c>
      <c r="P540">
        <f>HOUR(Table1[[#This Row],[Start]])</f>
        <v>13</v>
      </c>
      <c r="Q5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40" t="str">
        <f>TEXT(Table1[[#This Row],[Date]],"ddd")</f>
        <v>Mon</v>
      </c>
    </row>
    <row r="541" spans="1:18" x14ac:dyDescent="0.55000000000000004">
      <c r="A541" s="2" t="s">
        <v>75</v>
      </c>
      <c r="B541" s="2" t="str">
        <f t="shared" si="48"/>
        <v>Client 10</v>
      </c>
      <c r="C541" s="12">
        <v>42326</v>
      </c>
      <c r="D541" s="2" t="s">
        <v>243</v>
      </c>
      <c r="E541" s="2" t="s">
        <v>753</v>
      </c>
      <c r="F541" s="28">
        <f>Table1[[#This Row],[End]]-Table1[[#This Row],[Start]]</f>
        <v>1.1805555555555625E-2</v>
      </c>
      <c r="G541" s="25" t="str">
        <f t="shared" ca="1" si="49"/>
        <v>Room A</v>
      </c>
      <c r="H541" s="2" t="str">
        <f t="shared" ca="1" si="50"/>
        <v>G</v>
      </c>
      <c r="I541" s="2" t="str">
        <f t="shared" ca="1" si="51"/>
        <v>Interaction</v>
      </c>
      <c r="J541" s="2" t="str">
        <f t="shared" ca="1" si="52"/>
        <v>Tone of voice</v>
      </c>
      <c r="K541" s="25" t="str">
        <f t="shared" ca="1" si="53"/>
        <v>Floor</v>
      </c>
      <c r="L541" t="str">
        <f>IF(OR(Table1[[#This Row],[Month2]]="Jul",Table1[[#This Row],[Month2]]="Aug",Table1[[#This Row],[Month2]]="Sep"),"Q1", IF(OR(Table1[[#This Row],[Month2]]="Oct",Table1[[#This Row],[Month2]]="Nov",Table1[[#This Row],[Month2]]="Dec"),"Q2",IF(OR(Table1[[#This Row],[Month2]]="Jan",Table1[[#This Row],[Month2]]="Feb",Table1[[#This Row],[Month2]]="Mar"),"Q3", "Q4")))</f>
        <v>Q2</v>
      </c>
      <c r="M541" t="str">
        <f>TEXT(Table1[[#This Row],[Date]],"mmm")</f>
        <v>Nov</v>
      </c>
      <c r="N541" t="str">
        <f>IF(MONTH(Table1[[#This Row],[Date]])&gt;6, YEAR(Table1[[#This Row],[Date]])&amp;"-"&amp;YEAR(Table1[[#This Row],[Date]])+1,YEAR(Table1[[#This Row],[Date]])-1&amp;"-"&amp;YEAR(Table1[[#This Row],[Date]]))</f>
        <v>2015-2016</v>
      </c>
      <c r="O541">
        <f>WEEKNUM(Table1[[#This Row],[Date]],2)</f>
        <v>47</v>
      </c>
      <c r="P541">
        <f>HOUR(Table1[[#This Row],[Start]])</f>
        <v>19</v>
      </c>
      <c r="Q5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41" t="str">
        <f>TEXT(Table1[[#This Row],[Date]],"ddd")</f>
        <v>Wed</v>
      </c>
    </row>
    <row r="542" spans="1:18" x14ac:dyDescent="0.55000000000000004">
      <c r="A542" s="2" t="s">
        <v>76</v>
      </c>
      <c r="B542" s="2" t="str">
        <f t="shared" si="48"/>
        <v>Client 1</v>
      </c>
      <c r="C542" s="12">
        <v>42328</v>
      </c>
      <c r="D542" s="2" t="s">
        <v>513</v>
      </c>
      <c r="E542" s="2" t="s">
        <v>1036</v>
      </c>
      <c r="F542" s="28">
        <f>Table1[[#This Row],[End]]-Table1[[#This Row],[Start]]</f>
        <v>2.5000000000000022E-2</v>
      </c>
      <c r="G542" s="25" t="str">
        <f t="shared" ca="1" si="49"/>
        <v>Warehouse</v>
      </c>
      <c r="H542" s="2" t="str">
        <f t="shared" ca="1" si="50"/>
        <v>E</v>
      </c>
      <c r="I542" s="2" t="str">
        <f t="shared" ca="1" si="51"/>
        <v>Grievance</v>
      </c>
      <c r="J542" s="2" t="str">
        <f t="shared" ca="1" si="52"/>
        <v>Entry error</v>
      </c>
      <c r="K542" s="25" t="str">
        <f t="shared" ca="1" si="53"/>
        <v>Widgets</v>
      </c>
      <c r="L542" t="str">
        <f>IF(OR(Table1[[#This Row],[Month2]]="Jul",Table1[[#This Row],[Month2]]="Aug",Table1[[#This Row],[Month2]]="Sep"),"Q1", IF(OR(Table1[[#This Row],[Month2]]="Oct",Table1[[#This Row],[Month2]]="Nov",Table1[[#This Row],[Month2]]="Dec"),"Q2",IF(OR(Table1[[#This Row],[Month2]]="Jan",Table1[[#This Row],[Month2]]="Feb",Table1[[#This Row],[Month2]]="Mar"),"Q3", "Q4")))</f>
        <v>Q2</v>
      </c>
      <c r="M542" t="str">
        <f>TEXT(Table1[[#This Row],[Date]],"mmm")</f>
        <v>Nov</v>
      </c>
      <c r="N542" t="str">
        <f>IF(MONTH(Table1[[#This Row],[Date]])&gt;6, YEAR(Table1[[#This Row],[Date]])&amp;"-"&amp;YEAR(Table1[[#This Row],[Date]])+1,YEAR(Table1[[#This Row],[Date]])-1&amp;"-"&amp;YEAR(Table1[[#This Row],[Date]]))</f>
        <v>2015-2016</v>
      </c>
      <c r="O542">
        <f>WEEKNUM(Table1[[#This Row],[Date]],2)</f>
        <v>47</v>
      </c>
      <c r="P542">
        <f>HOUR(Table1[[#This Row],[Start]])</f>
        <v>15</v>
      </c>
      <c r="Q5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42" t="str">
        <f>TEXT(Table1[[#This Row],[Date]],"ddd")</f>
        <v>Fri</v>
      </c>
    </row>
    <row r="543" spans="1:18" x14ac:dyDescent="0.55000000000000004">
      <c r="A543" s="2" t="s">
        <v>79</v>
      </c>
      <c r="B543" s="2" t="str">
        <f t="shared" si="48"/>
        <v>Client 2</v>
      </c>
      <c r="C543" s="12">
        <v>42330</v>
      </c>
      <c r="D543" s="2" t="s">
        <v>482</v>
      </c>
      <c r="E543" s="2" t="s">
        <v>449</v>
      </c>
      <c r="F543" s="28">
        <f>Table1[[#This Row],[End]]-Table1[[#This Row],[Start]]</f>
        <v>1.041666666666663E-2</v>
      </c>
      <c r="G543" s="25" t="str">
        <f t="shared" ca="1" si="49"/>
        <v>Room B</v>
      </c>
      <c r="H543" s="2" t="str">
        <f t="shared" ca="1" si="50"/>
        <v>C</v>
      </c>
      <c r="I543" s="2" t="str">
        <f t="shared" ca="1" si="51"/>
        <v>Interaction</v>
      </c>
      <c r="J543" s="2" t="str">
        <f t="shared" ca="1" si="52"/>
        <v>Misconduct</v>
      </c>
      <c r="K543" s="25" t="str">
        <f t="shared" ca="1" si="53"/>
        <v>IT</v>
      </c>
      <c r="L543" t="str">
        <f>IF(OR(Table1[[#This Row],[Month2]]="Jul",Table1[[#This Row],[Month2]]="Aug",Table1[[#This Row],[Month2]]="Sep"),"Q1", IF(OR(Table1[[#This Row],[Month2]]="Oct",Table1[[#This Row],[Month2]]="Nov",Table1[[#This Row],[Month2]]="Dec"),"Q2",IF(OR(Table1[[#This Row],[Month2]]="Jan",Table1[[#This Row],[Month2]]="Feb",Table1[[#This Row],[Month2]]="Mar"),"Q3", "Q4")))</f>
        <v>Q2</v>
      </c>
      <c r="M543" t="str">
        <f>TEXT(Table1[[#This Row],[Date]],"mmm")</f>
        <v>Nov</v>
      </c>
      <c r="N543" t="str">
        <f>IF(MONTH(Table1[[#This Row],[Date]])&gt;6, YEAR(Table1[[#This Row],[Date]])&amp;"-"&amp;YEAR(Table1[[#This Row],[Date]])+1,YEAR(Table1[[#This Row],[Date]])-1&amp;"-"&amp;YEAR(Table1[[#This Row],[Date]]))</f>
        <v>2015-2016</v>
      </c>
      <c r="O543">
        <f>WEEKNUM(Table1[[#This Row],[Date]],2)</f>
        <v>47</v>
      </c>
      <c r="P543">
        <f>HOUR(Table1[[#This Row],[Start]])</f>
        <v>17</v>
      </c>
      <c r="Q5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43" t="str">
        <f>TEXT(Table1[[#This Row],[Date]],"ddd")</f>
        <v>Sun</v>
      </c>
    </row>
    <row r="544" spans="1:18" x14ac:dyDescent="0.55000000000000004">
      <c r="A544" s="2" t="s">
        <v>71</v>
      </c>
      <c r="B544" s="2" t="str">
        <f t="shared" si="48"/>
        <v>Client 3</v>
      </c>
      <c r="C544" s="12">
        <v>42331</v>
      </c>
      <c r="D544" s="2" t="s">
        <v>244</v>
      </c>
      <c r="E544" s="2" t="s">
        <v>997</v>
      </c>
      <c r="F544" s="28">
        <f>Table1[[#This Row],[End]]-Table1[[#This Row],[Start]]</f>
        <v>3.125E-2</v>
      </c>
      <c r="G544" s="25" t="str">
        <f t="shared" ca="1" si="49"/>
        <v>Office</v>
      </c>
      <c r="H544" s="2" t="str">
        <f t="shared" ca="1" si="50"/>
        <v>C</v>
      </c>
      <c r="I544" s="2" t="str">
        <f t="shared" ca="1" si="51"/>
        <v>Mistake</v>
      </c>
      <c r="J544" s="2" t="str">
        <f t="shared" ca="1" si="52"/>
        <v>Mechanical failure</v>
      </c>
      <c r="K544" s="25" t="str">
        <f t="shared" ca="1" si="53"/>
        <v>Widgets</v>
      </c>
      <c r="L544" t="str">
        <f>IF(OR(Table1[[#This Row],[Month2]]="Jul",Table1[[#This Row],[Month2]]="Aug",Table1[[#This Row],[Month2]]="Sep"),"Q1", IF(OR(Table1[[#This Row],[Month2]]="Oct",Table1[[#This Row],[Month2]]="Nov",Table1[[#This Row],[Month2]]="Dec"),"Q2",IF(OR(Table1[[#This Row],[Month2]]="Jan",Table1[[#This Row],[Month2]]="Feb",Table1[[#This Row],[Month2]]="Mar"),"Q3", "Q4")))</f>
        <v>Q2</v>
      </c>
      <c r="M544" t="str">
        <f>TEXT(Table1[[#This Row],[Date]],"mmm")</f>
        <v>Nov</v>
      </c>
      <c r="N544" t="str">
        <f>IF(MONTH(Table1[[#This Row],[Date]])&gt;6, YEAR(Table1[[#This Row],[Date]])&amp;"-"&amp;YEAR(Table1[[#This Row],[Date]])+1,YEAR(Table1[[#This Row],[Date]])-1&amp;"-"&amp;YEAR(Table1[[#This Row],[Date]]))</f>
        <v>2015-2016</v>
      </c>
      <c r="O544">
        <f>WEEKNUM(Table1[[#This Row],[Date]],2)</f>
        <v>48</v>
      </c>
      <c r="P544">
        <f>HOUR(Table1[[#This Row],[Start]])</f>
        <v>19</v>
      </c>
      <c r="Q5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44" t="str">
        <f>TEXT(Table1[[#This Row],[Date]],"ddd")</f>
        <v>Mon</v>
      </c>
    </row>
    <row r="545" spans="1:18" x14ac:dyDescent="0.55000000000000004">
      <c r="A545" s="2" t="s">
        <v>66</v>
      </c>
      <c r="B545" s="2" t="str">
        <f t="shared" si="48"/>
        <v>Client 4</v>
      </c>
      <c r="C545" s="12">
        <v>42331</v>
      </c>
      <c r="D545" s="2" t="s">
        <v>566</v>
      </c>
      <c r="E545" s="2" t="s">
        <v>342</v>
      </c>
      <c r="F545" s="28">
        <f>Table1[[#This Row],[End]]-Table1[[#This Row],[Start]]</f>
        <v>9.0277777777778012E-3</v>
      </c>
      <c r="G545" s="25" t="str">
        <f t="shared" ca="1" si="49"/>
        <v>Room A</v>
      </c>
      <c r="H545" s="2" t="str">
        <f t="shared" ca="1" si="50"/>
        <v>F</v>
      </c>
      <c r="I545" s="2" t="str">
        <f t="shared" ca="1" si="51"/>
        <v>Interaction</v>
      </c>
      <c r="J545" s="2" t="str">
        <f t="shared" ca="1" si="52"/>
        <v>Wrong placement</v>
      </c>
      <c r="K545" s="25" t="str">
        <f t="shared" ca="1" si="53"/>
        <v>Finance</v>
      </c>
      <c r="L545" t="str">
        <f>IF(OR(Table1[[#This Row],[Month2]]="Jul",Table1[[#This Row],[Month2]]="Aug",Table1[[#This Row],[Month2]]="Sep"),"Q1", IF(OR(Table1[[#This Row],[Month2]]="Oct",Table1[[#This Row],[Month2]]="Nov",Table1[[#This Row],[Month2]]="Dec"),"Q2",IF(OR(Table1[[#This Row],[Month2]]="Jan",Table1[[#This Row],[Month2]]="Feb",Table1[[#This Row],[Month2]]="Mar"),"Q3", "Q4")))</f>
        <v>Q2</v>
      </c>
      <c r="M545" t="str">
        <f>TEXT(Table1[[#This Row],[Date]],"mmm")</f>
        <v>Nov</v>
      </c>
      <c r="N545" t="str">
        <f>IF(MONTH(Table1[[#This Row],[Date]])&gt;6, YEAR(Table1[[#This Row],[Date]])&amp;"-"&amp;YEAR(Table1[[#This Row],[Date]])+1,YEAR(Table1[[#This Row],[Date]])-1&amp;"-"&amp;YEAR(Table1[[#This Row],[Date]]))</f>
        <v>2015-2016</v>
      </c>
      <c r="O545">
        <f>WEEKNUM(Table1[[#This Row],[Date]],2)</f>
        <v>48</v>
      </c>
      <c r="P545">
        <f>HOUR(Table1[[#This Row],[Start]])</f>
        <v>9</v>
      </c>
      <c r="Q5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45" t="str">
        <f>TEXT(Table1[[#This Row],[Date]],"ddd")</f>
        <v>Mon</v>
      </c>
    </row>
    <row r="546" spans="1:18" x14ac:dyDescent="0.55000000000000004">
      <c r="A546" s="2" t="s">
        <v>66</v>
      </c>
      <c r="B546" s="2" t="str">
        <f t="shared" si="48"/>
        <v>Client 5</v>
      </c>
      <c r="C546" s="12">
        <v>42332</v>
      </c>
      <c r="D546" s="2" t="s">
        <v>462</v>
      </c>
      <c r="E546" s="2" t="s">
        <v>276</v>
      </c>
      <c r="F546" s="28">
        <f>Table1[[#This Row],[End]]-Table1[[#This Row],[Start]]</f>
        <v>1.3888888888889062E-2</v>
      </c>
      <c r="G546" s="25" t="str">
        <f t="shared" ca="1" si="49"/>
        <v>Warehouse</v>
      </c>
      <c r="H546" s="2" t="str">
        <f t="shared" ca="1" si="50"/>
        <v>F</v>
      </c>
      <c r="I546" s="2" t="str">
        <f t="shared" ca="1" si="51"/>
        <v>Grievance</v>
      </c>
      <c r="J546" s="2" t="str">
        <f t="shared" ca="1" si="52"/>
        <v>Mechanical failure</v>
      </c>
      <c r="K546" s="25" t="str">
        <f t="shared" ca="1" si="53"/>
        <v>Widgets</v>
      </c>
      <c r="L546" t="str">
        <f>IF(OR(Table1[[#This Row],[Month2]]="Jul",Table1[[#This Row],[Month2]]="Aug",Table1[[#This Row],[Month2]]="Sep"),"Q1", IF(OR(Table1[[#This Row],[Month2]]="Oct",Table1[[#This Row],[Month2]]="Nov",Table1[[#This Row],[Month2]]="Dec"),"Q2",IF(OR(Table1[[#This Row],[Month2]]="Jan",Table1[[#This Row],[Month2]]="Feb",Table1[[#This Row],[Month2]]="Mar"),"Q3", "Q4")))</f>
        <v>Q2</v>
      </c>
      <c r="M546" t="str">
        <f>TEXT(Table1[[#This Row],[Date]],"mmm")</f>
        <v>Nov</v>
      </c>
      <c r="N546" t="str">
        <f>IF(MONTH(Table1[[#This Row],[Date]])&gt;6, YEAR(Table1[[#This Row],[Date]])&amp;"-"&amp;YEAR(Table1[[#This Row],[Date]])+1,YEAR(Table1[[#This Row],[Date]])-1&amp;"-"&amp;YEAR(Table1[[#This Row],[Date]]))</f>
        <v>2015-2016</v>
      </c>
      <c r="O546">
        <f>WEEKNUM(Table1[[#This Row],[Date]],2)</f>
        <v>48</v>
      </c>
      <c r="P546">
        <f>HOUR(Table1[[#This Row],[Start]])</f>
        <v>18</v>
      </c>
      <c r="Q5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546" t="str">
        <f>TEXT(Table1[[#This Row],[Date]],"ddd")</f>
        <v>Tue</v>
      </c>
    </row>
    <row r="547" spans="1:18" x14ac:dyDescent="0.55000000000000004">
      <c r="A547" s="2" t="s">
        <v>79</v>
      </c>
      <c r="B547" s="2" t="str">
        <f t="shared" si="48"/>
        <v>Client 6</v>
      </c>
      <c r="C547" s="12">
        <v>42333</v>
      </c>
      <c r="D547" s="2" t="s">
        <v>291</v>
      </c>
      <c r="E547" s="2" t="s">
        <v>1038</v>
      </c>
      <c r="F547" s="28">
        <f>Table1[[#This Row],[End]]-Table1[[#This Row],[Start]]</f>
        <v>1.5277777777777779E-2</v>
      </c>
      <c r="G547" s="25" t="str">
        <f t="shared" ca="1" si="49"/>
        <v>Room A</v>
      </c>
      <c r="H547" s="2" t="str">
        <f t="shared" ca="1" si="50"/>
        <v>E</v>
      </c>
      <c r="I547" s="2" t="str">
        <f t="shared" ca="1" si="51"/>
        <v>Interaction</v>
      </c>
      <c r="J547" s="2" t="str">
        <f t="shared" ca="1" si="52"/>
        <v>Misconduct</v>
      </c>
      <c r="K547" s="25" t="str">
        <f t="shared" ca="1" si="53"/>
        <v>Admin</v>
      </c>
      <c r="L547" t="str">
        <f>IF(OR(Table1[[#This Row],[Month2]]="Jul",Table1[[#This Row],[Month2]]="Aug",Table1[[#This Row],[Month2]]="Sep"),"Q1", IF(OR(Table1[[#This Row],[Month2]]="Oct",Table1[[#This Row],[Month2]]="Nov",Table1[[#This Row],[Month2]]="Dec"),"Q2",IF(OR(Table1[[#This Row],[Month2]]="Jan",Table1[[#This Row],[Month2]]="Feb",Table1[[#This Row],[Month2]]="Mar"),"Q3", "Q4")))</f>
        <v>Q2</v>
      </c>
      <c r="M547" t="str">
        <f>TEXT(Table1[[#This Row],[Date]],"mmm")</f>
        <v>Nov</v>
      </c>
      <c r="N547" t="str">
        <f>IF(MONTH(Table1[[#This Row],[Date]])&gt;6, YEAR(Table1[[#This Row],[Date]])&amp;"-"&amp;YEAR(Table1[[#This Row],[Date]])+1,YEAR(Table1[[#This Row],[Date]])-1&amp;"-"&amp;YEAR(Table1[[#This Row],[Date]]))</f>
        <v>2015-2016</v>
      </c>
      <c r="O547">
        <f>WEEKNUM(Table1[[#This Row],[Date]],2)</f>
        <v>48</v>
      </c>
      <c r="P547">
        <f>HOUR(Table1[[#This Row],[Start]])</f>
        <v>11</v>
      </c>
      <c r="Q5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547" t="str">
        <f>TEXT(Table1[[#This Row],[Date]],"ddd")</f>
        <v>Wed</v>
      </c>
    </row>
    <row r="548" spans="1:18" x14ac:dyDescent="0.55000000000000004">
      <c r="A548" s="2" t="s">
        <v>63</v>
      </c>
      <c r="B548" s="2" t="str">
        <f t="shared" si="48"/>
        <v>Client 7</v>
      </c>
      <c r="C548" s="12">
        <v>42334</v>
      </c>
      <c r="D548" s="2" t="s">
        <v>567</v>
      </c>
      <c r="E548" s="2" t="s">
        <v>467</v>
      </c>
      <c r="F548" s="28">
        <f>Table1[[#This Row],[End]]-Table1[[#This Row],[Start]]</f>
        <v>1.388888888888884E-2</v>
      </c>
      <c r="G548" s="25" t="str">
        <f t="shared" ca="1" si="49"/>
        <v>Room A</v>
      </c>
      <c r="H548" s="2" t="str">
        <f t="shared" ca="1" si="50"/>
        <v>E</v>
      </c>
      <c r="I548" s="2" t="str">
        <f t="shared" ca="1" si="51"/>
        <v>Mistake</v>
      </c>
      <c r="J548" s="2" t="str">
        <f t="shared" ca="1" si="52"/>
        <v>Mechanical failure</v>
      </c>
      <c r="K548" s="25" t="str">
        <f t="shared" ca="1" si="53"/>
        <v>Floor</v>
      </c>
      <c r="L548" t="str">
        <f>IF(OR(Table1[[#This Row],[Month2]]="Jul",Table1[[#This Row],[Month2]]="Aug",Table1[[#This Row],[Month2]]="Sep"),"Q1", IF(OR(Table1[[#This Row],[Month2]]="Oct",Table1[[#This Row],[Month2]]="Nov",Table1[[#This Row],[Month2]]="Dec"),"Q2",IF(OR(Table1[[#This Row],[Month2]]="Jan",Table1[[#This Row],[Month2]]="Feb",Table1[[#This Row],[Month2]]="Mar"),"Q3", "Q4")))</f>
        <v>Q2</v>
      </c>
      <c r="M548" t="str">
        <f>TEXT(Table1[[#This Row],[Date]],"mmm")</f>
        <v>Nov</v>
      </c>
      <c r="N548" t="str">
        <f>IF(MONTH(Table1[[#This Row],[Date]])&gt;6, YEAR(Table1[[#This Row],[Date]])&amp;"-"&amp;YEAR(Table1[[#This Row],[Date]])+1,YEAR(Table1[[#This Row],[Date]])-1&amp;"-"&amp;YEAR(Table1[[#This Row],[Date]]))</f>
        <v>2015-2016</v>
      </c>
      <c r="O548">
        <f>WEEKNUM(Table1[[#This Row],[Date]],2)</f>
        <v>48</v>
      </c>
      <c r="P548">
        <f>HOUR(Table1[[#This Row],[Start]])</f>
        <v>9</v>
      </c>
      <c r="Q5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48" t="str">
        <f>TEXT(Table1[[#This Row],[Date]],"ddd")</f>
        <v>Thu</v>
      </c>
    </row>
    <row r="549" spans="1:18" x14ac:dyDescent="0.55000000000000004">
      <c r="A549" s="2" t="s">
        <v>68</v>
      </c>
      <c r="B549" s="2" t="str">
        <f t="shared" si="48"/>
        <v>Client 8</v>
      </c>
      <c r="C549" s="12">
        <v>42335</v>
      </c>
      <c r="D549" s="2" t="s">
        <v>317</v>
      </c>
      <c r="E549" s="2" t="s">
        <v>667</v>
      </c>
      <c r="F549" s="28">
        <f>Table1[[#This Row],[End]]-Table1[[#This Row],[Start]]</f>
        <v>1.5277777777777835E-2</v>
      </c>
      <c r="G549" s="25" t="str">
        <f t="shared" ca="1" si="49"/>
        <v>Room B</v>
      </c>
      <c r="H549" s="2" t="str">
        <f t="shared" ca="1" si="50"/>
        <v>C</v>
      </c>
      <c r="I549" s="2" t="str">
        <f t="shared" ca="1" si="51"/>
        <v>Grievance</v>
      </c>
      <c r="J549" s="2" t="str">
        <f t="shared" ca="1" si="52"/>
        <v>Mechanical failure</v>
      </c>
      <c r="K549" s="25" t="str">
        <f t="shared" ca="1" si="53"/>
        <v>Admin</v>
      </c>
      <c r="L549" t="str">
        <f>IF(OR(Table1[[#This Row],[Month2]]="Jul",Table1[[#This Row],[Month2]]="Aug",Table1[[#This Row],[Month2]]="Sep"),"Q1", IF(OR(Table1[[#This Row],[Month2]]="Oct",Table1[[#This Row],[Month2]]="Nov",Table1[[#This Row],[Month2]]="Dec"),"Q2",IF(OR(Table1[[#This Row],[Month2]]="Jan",Table1[[#This Row],[Month2]]="Feb",Table1[[#This Row],[Month2]]="Mar"),"Q3", "Q4")))</f>
        <v>Q2</v>
      </c>
      <c r="M549" t="str">
        <f>TEXT(Table1[[#This Row],[Date]],"mmm")</f>
        <v>Nov</v>
      </c>
      <c r="N549" t="str">
        <f>IF(MONTH(Table1[[#This Row],[Date]])&gt;6, YEAR(Table1[[#This Row],[Date]])&amp;"-"&amp;YEAR(Table1[[#This Row],[Date]])+1,YEAR(Table1[[#This Row],[Date]])-1&amp;"-"&amp;YEAR(Table1[[#This Row],[Date]]))</f>
        <v>2015-2016</v>
      </c>
      <c r="O549">
        <f>WEEKNUM(Table1[[#This Row],[Date]],2)</f>
        <v>48</v>
      </c>
      <c r="P549">
        <f>HOUR(Table1[[#This Row],[Start]])</f>
        <v>19</v>
      </c>
      <c r="Q5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49" t="str">
        <f>TEXT(Table1[[#This Row],[Date]],"ddd")</f>
        <v>Fri</v>
      </c>
    </row>
    <row r="550" spans="1:18" x14ac:dyDescent="0.55000000000000004">
      <c r="A550" s="2" t="s">
        <v>76</v>
      </c>
      <c r="B550" s="2" t="str">
        <f t="shared" si="48"/>
        <v>Client 9</v>
      </c>
      <c r="C550" s="12">
        <v>42338</v>
      </c>
      <c r="D550" s="2" t="s">
        <v>568</v>
      </c>
      <c r="E550" s="2" t="s">
        <v>709</v>
      </c>
      <c r="F550" s="28">
        <f>Table1[[#This Row],[End]]-Table1[[#This Row],[Start]]</f>
        <v>6.2499999999999778E-3</v>
      </c>
      <c r="G550" s="25" t="str">
        <f t="shared" ca="1" si="49"/>
        <v>Lab</v>
      </c>
      <c r="H550" s="2" t="str">
        <f t="shared" ca="1" si="50"/>
        <v>A</v>
      </c>
      <c r="I550" s="2" t="str">
        <f t="shared" ca="1" si="51"/>
        <v>Grievance</v>
      </c>
      <c r="J550" s="2" t="str">
        <f t="shared" ca="1" si="52"/>
        <v>Wrong placement</v>
      </c>
      <c r="K550" s="25" t="str">
        <f t="shared" ca="1" si="53"/>
        <v>Floor</v>
      </c>
      <c r="L550" t="str">
        <f>IF(OR(Table1[[#This Row],[Month2]]="Jul",Table1[[#This Row],[Month2]]="Aug",Table1[[#This Row],[Month2]]="Sep"),"Q1", IF(OR(Table1[[#This Row],[Month2]]="Oct",Table1[[#This Row],[Month2]]="Nov",Table1[[#This Row],[Month2]]="Dec"),"Q2",IF(OR(Table1[[#This Row],[Month2]]="Jan",Table1[[#This Row],[Month2]]="Feb",Table1[[#This Row],[Month2]]="Mar"),"Q3", "Q4")))</f>
        <v>Q2</v>
      </c>
      <c r="M550" t="str">
        <f>TEXT(Table1[[#This Row],[Date]],"mmm")</f>
        <v>Nov</v>
      </c>
      <c r="N550" t="str">
        <f>IF(MONTH(Table1[[#This Row],[Date]])&gt;6, YEAR(Table1[[#This Row],[Date]])&amp;"-"&amp;YEAR(Table1[[#This Row],[Date]])+1,YEAR(Table1[[#This Row],[Date]])-1&amp;"-"&amp;YEAR(Table1[[#This Row],[Date]]))</f>
        <v>2015-2016</v>
      </c>
      <c r="O550">
        <f>WEEKNUM(Table1[[#This Row],[Date]],2)</f>
        <v>49</v>
      </c>
      <c r="P550">
        <f>HOUR(Table1[[#This Row],[Start]])</f>
        <v>16</v>
      </c>
      <c r="Q5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50" t="str">
        <f>TEXT(Table1[[#This Row],[Date]],"ddd")</f>
        <v>Mon</v>
      </c>
    </row>
    <row r="551" spans="1:18" x14ac:dyDescent="0.55000000000000004">
      <c r="A551" s="2" t="s">
        <v>65</v>
      </c>
      <c r="B551" s="2" t="str">
        <f t="shared" si="48"/>
        <v>Client 10</v>
      </c>
      <c r="C551" s="12">
        <v>42342</v>
      </c>
      <c r="D551" s="2" t="s">
        <v>524</v>
      </c>
      <c r="E551" s="2" t="s">
        <v>225</v>
      </c>
      <c r="F551" s="28">
        <f>Table1[[#This Row],[End]]-Table1[[#This Row],[Start]]</f>
        <v>1.1805555555555625E-2</v>
      </c>
      <c r="G551" s="25" t="str">
        <f t="shared" ca="1" si="49"/>
        <v>Room A</v>
      </c>
      <c r="H551" s="2" t="str">
        <f t="shared" ca="1" si="50"/>
        <v>A</v>
      </c>
      <c r="I551" s="2" t="str">
        <f t="shared" ca="1" si="51"/>
        <v>Interaction</v>
      </c>
      <c r="J551" s="2" t="str">
        <f t="shared" ca="1" si="52"/>
        <v>Wrong placement</v>
      </c>
      <c r="K551" s="25" t="str">
        <f t="shared" ca="1" si="53"/>
        <v>IT</v>
      </c>
      <c r="L551" t="str">
        <f>IF(OR(Table1[[#This Row],[Month2]]="Jul",Table1[[#This Row],[Month2]]="Aug",Table1[[#This Row],[Month2]]="Sep"),"Q1", IF(OR(Table1[[#This Row],[Month2]]="Oct",Table1[[#This Row],[Month2]]="Nov",Table1[[#This Row],[Month2]]="Dec"),"Q2",IF(OR(Table1[[#This Row],[Month2]]="Jan",Table1[[#This Row],[Month2]]="Feb",Table1[[#This Row],[Month2]]="Mar"),"Q3", "Q4")))</f>
        <v>Q2</v>
      </c>
      <c r="M551" t="str">
        <f>TEXT(Table1[[#This Row],[Date]],"mmm")</f>
        <v>Dec</v>
      </c>
      <c r="N551" t="str">
        <f>IF(MONTH(Table1[[#This Row],[Date]])&gt;6, YEAR(Table1[[#This Row],[Date]])&amp;"-"&amp;YEAR(Table1[[#This Row],[Date]])+1,YEAR(Table1[[#This Row],[Date]])-1&amp;"-"&amp;YEAR(Table1[[#This Row],[Date]]))</f>
        <v>2015-2016</v>
      </c>
      <c r="O551">
        <f>WEEKNUM(Table1[[#This Row],[Date]],2)</f>
        <v>49</v>
      </c>
      <c r="P551">
        <f>HOUR(Table1[[#This Row],[Start]])</f>
        <v>15</v>
      </c>
      <c r="Q5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51" t="str">
        <f>TEXT(Table1[[#This Row],[Date]],"ddd")</f>
        <v>Fri</v>
      </c>
    </row>
    <row r="552" spans="1:18" x14ac:dyDescent="0.55000000000000004">
      <c r="A552" s="2" t="s">
        <v>68</v>
      </c>
      <c r="B552" s="2" t="str">
        <f t="shared" si="48"/>
        <v>Client 1</v>
      </c>
      <c r="C552" s="12">
        <v>42343</v>
      </c>
      <c r="D552" s="2" t="s">
        <v>531</v>
      </c>
      <c r="E552" s="2" t="s">
        <v>1039</v>
      </c>
      <c r="F552" s="28">
        <f>Table1[[#This Row],[End]]-Table1[[#This Row],[Start]]</f>
        <v>1.1111111111111072E-2</v>
      </c>
      <c r="G552" s="25" t="str">
        <f t="shared" ca="1" si="49"/>
        <v>Warehouse</v>
      </c>
      <c r="H552" s="2" t="str">
        <f t="shared" ca="1" si="50"/>
        <v>C</v>
      </c>
      <c r="I552" s="2" t="str">
        <f t="shared" ca="1" si="51"/>
        <v>Interaction</v>
      </c>
      <c r="J552" s="2" t="str">
        <f t="shared" ca="1" si="52"/>
        <v>Entry error</v>
      </c>
      <c r="K552" s="25" t="str">
        <f t="shared" ca="1" si="53"/>
        <v>Finance</v>
      </c>
      <c r="L552" t="str">
        <f>IF(OR(Table1[[#This Row],[Month2]]="Jul",Table1[[#This Row],[Month2]]="Aug",Table1[[#This Row],[Month2]]="Sep"),"Q1", IF(OR(Table1[[#This Row],[Month2]]="Oct",Table1[[#This Row],[Month2]]="Nov",Table1[[#This Row],[Month2]]="Dec"),"Q2",IF(OR(Table1[[#This Row],[Month2]]="Jan",Table1[[#This Row],[Month2]]="Feb",Table1[[#This Row],[Month2]]="Mar"),"Q3", "Q4")))</f>
        <v>Q2</v>
      </c>
      <c r="M552" t="str">
        <f>TEXT(Table1[[#This Row],[Date]],"mmm")</f>
        <v>Dec</v>
      </c>
      <c r="N552" t="str">
        <f>IF(MONTH(Table1[[#This Row],[Date]])&gt;6, YEAR(Table1[[#This Row],[Date]])&amp;"-"&amp;YEAR(Table1[[#This Row],[Date]])+1,YEAR(Table1[[#This Row],[Date]])-1&amp;"-"&amp;YEAR(Table1[[#This Row],[Date]]))</f>
        <v>2015-2016</v>
      </c>
      <c r="O552">
        <f>WEEKNUM(Table1[[#This Row],[Date]],2)</f>
        <v>49</v>
      </c>
      <c r="P552">
        <f>HOUR(Table1[[#This Row],[Start]])</f>
        <v>17</v>
      </c>
      <c r="Q5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52" t="str">
        <f>TEXT(Table1[[#This Row],[Date]],"ddd")</f>
        <v>Sat</v>
      </c>
    </row>
    <row r="553" spans="1:18" x14ac:dyDescent="0.55000000000000004">
      <c r="A553" s="2" t="s">
        <v>74</v>
      </c>
      <c r="B553" s="2" t="str">
        <f t="shared" si="48"/>
        <v>Client 2</v>
      </c>
      <c r="C553" s="12">
        <v>42344</v>
      </c>
      <c r="D553" s="2" t="s">
        <v>351</v>
      </c>
      <c r="E553" s="2" t="s">
        <v>560</v>
      </c>
      <c r="F553" s="28">
        <f>Table1[[#This Row],[End]]-Table1[[#This Row],[Start]]</f>
        <v>2.430555555555558E-2</v>
      </c>
      <c r="G553" s="25" t="str">
        <f t="shared" ca="1" si="49"/>
        <v>Warehouse</v>
      </c>
      <c r="H553" s="2" t="str">
        <f t="shared" ca="1" si="50"/>
        <v>C</v>
      </c>
      <c r="I553" s="2" t="str">
        <f t="shared" ca="1" si="51"/>
        <v>Interaction</v>
      </c>
      <c r="J553" s="2" t="str">
        <f t="shared" ca="1" si="52"/>
        <v>Mechanical failure</v>
      </c>
      <c r="K553" s="25" t="str">
        <f t="shared" ca="1" si="53"/>
        <v>Finance</v>
      </c>
      <c r="L553" t="str">
        <f>IF(OR(Table1[[#This Row],[Month2]]="Jul",Table1[[#This Row],[Month2]]="Aug",Table1[[#This Row],[Month2]]="Sep"),"Q1", IF(OR(Table1[[#This Row],[Month2]]="Oct",Table1[[#This Row],[Month2]]="Nov",Table1[[#This Row],[Month2]]="Dec"),"Q2",IF(OR(Table1[[#This Row],[Month2]]="Jan",Table1[[#This Row],[Month2]]="Feb",Table1[[#This Row],[Month2]]="Mar"),"Q3", "Q4")))</f>
        <v>Q2</v>
      </c>
      <c r="M553" t="str">
        <f>TEXT(Table1[[#This Row],[Date]],"mmm")</f>
        <v>Dec</v>
      </c>
      <c r="N553" t="str">
        <f>IF(MONTH(Table1[[#This Row],[Date]])&gt;6, YEAR(Table1[[#This Row],[Date]])&amp;"-"&amp;YEAR(Table1[[#This Row],[Date]])+1,YEAR(Table1[[#This Row],[Date]])-1&amp;"-"&amp;YEAR(Table1[[#This Row],[Date]]))</f>
        <v>2015-2016</v>
      </c>
      <c r="O553">
        <f>WEEKNUM(Table1[[#This Row],[Date]],2)</f>
        <v>49</v>
      </c>
      <c r="P553">
        <f>HOUR(Table1[[#This Row],[Start]])</f>
        <v>16</v>
      </c>
      <c r="Q5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53" t="str">
        <f>TEXT(Table1[[#This Row],[Date]],"ddd")</f>
        <v>Sun</v>
      </c>
    </row>
    <row r="554" spans="1:18" x14ac:dyDescent="0.55000000000000004">
      <c r="A554" s="2" t="s">
        <v>75</v>
      </c>
      <c r="B554" s="2" t="str">
        <f t="shared" si="48"/>
        <v>Client 3</v>
      </c>
      <c r="C554" s="12">
        <v>42345</v>
      </c>
      <c r="D554" s="2" t="s">
        <v>569</v>
      </c>
      <c r="E554" s="2" t="s">
        <v>1013</v>
      </c>
      <c r="F554" s="28">
        <f>Table1[[#This Row],[End]]-Table1[[#This Row],[Start]]</f>
        <v>8.3333333333333592E-3</v>
      </c>
      <c r="G554" s="25" t="str">
        <f t="shared" ca="1" si="49"/>
        <v>Room B</v>
      </c>
      <c r="H554" s="2" t="str">
        <f t="shared" ca="1" si="50"/>
        <v>C</v>
      </c>
      <c r="I554" s="2" t="str">
        <f t="shared" ca="1" si="51"/>
        <v>Grievance</v>
      </c>
      <c r="J554" s="2" t="str">
        <f t="shared" ca="1" si="52"/>
        <v>Wrong placement</v>
      </c>
      <c r="K554" s="25" t="str">
        <f t="shared" ca="1" si="53"/>
        <v>Shipping</v>
      </c>
      <c r="L554" t="str">
        <f>IF(OR(Table1[[#This Row],[Month2]]="Jul",Table1[[#This Row],[Month2]]="Aug",Table1[[#This Row],[Month2]]="Sep"),"Q1", IF(OR(Table1[[#This Row],[Month2]]="Oct",Table1[[#This Row],[Month2]]="Nov",Table1[[#This Row],[Month2]]="Dec"),"Q2",IF(OR(Table1[[#This Row],[Month2]]="Jan",Table1[[#This Row],[Month2]]="Feb",Table1[[#This Row],[Month2]]="Mar"),"Q3", "Q4")))</f>
        <v>Q2</v>
      </c>
      <c r="M554" t="str">
        <f>TEXT(Table1[[#This Row],[Date]],"mmm")</f>
        <v>Dec</v>
      </c>
      <c r="N554" t="str">
        <f>IF(MONTH(Table1[[#This Row],[Date]])&gt;6, YEAR(Table1[[#This Row],[Date]])&amp;"-"&amp;YEAR(Table1[[#This Row],[Date]])+1,YEAR(Table1[[#This Row],[Date]])-1&amp;"-"&amp;YEAR(Table1[[#This Row],[Date]]))</f>
        <v>2015-2016</v>
      </c>
      <c r="O554">
        <f>WEEKNUM(Table1[[#This Row],[Date]],2)</f>
        <v>50</v>
      </c>
      <c r="P554">
        <f>HOUR(Table1[[#This Row],[Start]])</f>
        <v>10</v>
      </c>
      <c r="Q5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54" t="str">
        <f>TEXT(Table1[[#This Row],[Date]],"ddd")</f>
        <v>Mon</v>
      </c>
    </row>
    <row r="555" spans="1:18" x14ac:dyDescent="0.55000000000000004">
      <c r="A555" s="2" t="s">
        <v>80</v>
      </c>
      <c r="B555" s="2" t="str">
        <f t="shared" si="48"/>
        <v>Client 4</v>
      </c>
      <c r="C555" s="12">
        <v>42345</v>
      </c>
      <c r="D555" s="2" t="s">
        <v>334</v>
      </c>
      <c r="E555" s="2" t="s">
        <v>1040</v>
      </c>
      <c r="F555" s="28">
        <f>Table1[[#This Row],[End]]-Table1[[#This Row],[Start]]</f>
        <v>9.7222222222221877E-3</v>
      </c>
      <c r="G555" s="25" t="str">
        <f t="shared" ca="1" si="49"/>
        <v>Room A</v>
      </c>
      <c r="H555" s="2" t="str">
        <f t="shared" ca="1" si="50"/>
        <v>C</v>
      </c>
      <c r="I555" s="2" t="str">
        <f t="shared" ca="1" si="51"/>
        <v>Accident</v>
      </c>
      <c r="J555" s="2" t="str">
        <f t="shared" ca="1" si="52"/>
        <v>Entry error</v>
      </c>
      <c r="K555" s="25" t="str">
        <f t="shared" ca="1" si="53"/>
        <v>IT</v>
      </c>
      <c r="L555" t="str">
        <f>IF(OR(Table1[[#This Row],[Month2]]="Jul",Table1[[#This Row],[Month2]]="Aug",Table1[[#This Row],[Month2]]="Sep"),"Q1", IF(OR(Table1[[#This Row],[Month2]]="Oct",Table1[[#This Row],[Month2]]="Nov",Table1[[#This Row],[Month2]]="Dec"),"Q2",IF(OR(Table1[[#This Row],[Month2]]="Jan",Table1[[#This Row],[Month2]]="Feb",Table1[[#This Row],[Month2]]="Mar"),"Q3", "Q4")))</f>
        <v>Q2</v>
      </c>
      <c r="M555" t="str">
        <f>TEXT(Table1[[#This Row],[Date]],"mmm")</f>
        <v>Dec</v>
      </c>
      <c r="N555" t="str">
        <f>IF(MONTH(Table1[[#This Row],[Date]])&gt;6, YEAR(Table1[[#This Row],[Date]])&amp;"-"&amp;YEAR(Table1[[#This Row],[Date]])+1,YEAR(Table1[[#This Row],[Date]])-1&amp;"-"&amp;YEAR(Table1[[#This Row],[Date]]))</f>
        <v>2015-2016</v>
      </c>
      <c r="O555">
        <f>WEEKNUM(Table1[[#This Row],[Date]],2)</f>
        <v>50</v>
      </c>
      <c r="P555">
        <f>HOUR(Table1[[#This Row],[Start]])</f>
        <v>13</v>
      </c>
      <c r="Q5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55" t="str">
        <f>TEXT(Table1[[#This Row],[Date]],"ddd")</f>
        <v>Mon</v>
      </c>
    </row>
    <row r="556" spans="1:18" x14ac:dyDescent="0.55000000000000004">
      <c r="A556" s="2" t="s">
        <v>73</v>
      </c>
      <c r="B556" s="2" t="str">
        <f t="shared" si="48"/>
        <v>Client 5</v>
      </c>
      <c r="C556" s="12">
        <v>42347</v>
      </c>
      <c r="D556" s="2" t="s">
        <v>570</v>
      </c>
      <c r="E556" s="2" t="s">
        <v>996</v>
      </c>
      <c r="F556" s="28">
        <f>Table1[[#This Row],[End]]-Table1[[#This Row],[Start]]</f>
        <v>1.8055555555555602E-2</v>
      </c>
      <c r="G556" s="25" t="str">
        <f t="shared" ca="1" si="49"/>
        <v>Office</v>
      </c>
      <c r="H556" s="2" t="str">
        <f t="shared" ca="1" si="50"/>
        <v>G</v>
      </c>
      <c r="I556" s="2" t="str">
        <f t="shared" ca="1" si="51"/>
        <v>Accident</v>
      </c>
      <c r="J556" s="2" t="str">
        <f t="shared" ca="1" si="52"/>
        <v>Entry error</v>
      </c>
      <c r="K556" s="25" t="str">
        <f t="shared" ca="1" si="53"/>
        <v>Widgets</v>
      </c>
      <c r="L556" t="str">
        <f>IF(OR(Table1[[#This Row],[Month2]]="Jul",Table1[[#This Row],[Month2]]="Aug",Table1[[#This Row],[Month2]]="Sep"),"Q1", IF(OR(Table1[[#This Row],[Month2]]="Oct",Table1[[#This Row],[Month2]]="Nov",Table1[[#This Row],[Month2]]="Dec"),"Q2",IF(OR(Table1[[#This Row],[Month2]]="Jan",Table1[[#This Row],[Month2]]="Feb",Table1[[#This Row],[Month2]]="Mar"),"Q3", "Q4")))</f>
        <v>Q2</v>
      </c>
      <c r="M556" t="str">
        <f>TEXT(Table1[[#This Row],[Date]],"mmm")</f>
        <v>Dec</v>
      </c>
      <c r="N556" t="str">
        <f>IF(MONTH(Table1[[#This Row],[Date]])&gt;6, YEAR(Table1[[#This Row],[Date]])&amp;"-"&amp;YEAR(Table1[[#This Row],[Date]])+1,YEAR(Table1[[#This Row],[Date]])-1&amp;"-"&amp;YEAR(Table1[[#This Row],[Date]]))</f>
        <v>2015-2016</v>
      </c>
      <c r="O556">
        <f>WEEKNUM(Table1[[#This Row],[Date]],2)</f>
        <v>50</v>
      </c>
      <c r="P556">
        <f>HOUR(Table1[[#This Row],[Start]])</f>
        <v>19</v>
      </c>
      <c r="Q5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56" t="str">
        <f>TEXT(Table1[[#This Row],[Date]],"ddd")</f>
        <v>Wed</v>
      </c>
    </row>
    <row r="557" spans="1:18" x14ac:dyDescent="0.55000000000000004">
      <c r="A557" s="2" t="s">
        <v>66</v>
      </c>
      <c r="B557" s="2" t="str">
        <f t="shared" si="48"/>
        <v>Client 6</v>
      </c>
      <c r="C557" s="12">
        <v>42352</v>
      </c>
      <c r="D557" s="2" t="s">
        <v>459</v>
      </c>
      <c r="E557" s="2" t="s">
        <v>1019</v>
      </c>
      <c r="F557" s="28">
        <f>Table1[[#This Row],[End]]-Table1[[#This Row],[Start]]</f>
        <v>6.2500000000000333E-3</v>
      </c>
      <c r="G557" s="25" t="str">
        <f t="shared" ca="1" si="49"/>
        <v>Warehouse</v>
      </c>
      <c r="H557" s="2" t="str">
        <f t="shared" ca="1" si="50"/>
        <v>F</v>
      </c>
      <c r="I557" s="2" t="str">
        <f t="shared" ca="1" si="51"/>
        <v>Mistake</v>
      </c>
      <c r="J557" s="2" t="str">
        <f t="shared" ca="1" si="52"/>
        <v>Paperwork deficiency</v>
      </c>
      <c r="K557" s="25" t="str">
        <f t="shared" ca="1" si="53"/>
        <v>Widgets</v>
      </c>
      <c r="L557" t="str">
        <f>IF(OR(Table1[[#This Row],[Month2]]="Jul",Table1[[#This Row],[Month2]]="Aug",Table1[[#This Row],[Month2]]="Sep"),"Q1", IF(OR(Table1[[#This Row],[Month2]]="Oct",Table1[[#This Row],[Month2]]="Nov",Table1[[#This Row],[Month2]]="Dec"),"Q2",IF(OR(Table1[[#This Row],[Month2]]="Jan",Table1[[#This Row],[Month2]]="Feb",Table1[[#This Row],[Month2]]="Mar"),"Q3", "Q4")))</f>
        <v>Q2</v>
      </c>
      <c r="M557" t="str">
        <f>TEXT(Table1[[#This Row],[Date]],"mmm")</f>
        <v>Dec</v>
      </c>
      <c r="N557" t="str">
        <f>IF(MONTH(Table1[[#This Row],[Date]])&gt;6, YEAR(Table1[[#This Row],[Date]])&amp;"-"&amp;YEAR(Table1[[#This Row],[Date]])+1,YEAR(Table1[[#This Row],[Date]])-1&amp;"-"&amp;YEAR(Table1[[#This Row],[Date]]))</f>
        <v>2015-2016</v>
      </c>
      <c r="O557">
        <f>WEEKNUM(Table1[[#This Row],[Date]],2)</f>
        <v>51</v>
      </c>
      <c r="P557">
        <f>HOUR(Table1[[#This Row],[Start]])</f>
        <v>10</v>
      </c>
      <c r="Q5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57" t="str">
        <f>TEXT(Table1[[#This Row],[Date]],"ddd")</f>
        <v>Mon</v>
      </c>
    </row>
    <row r="558" spans="1:18" x14ac:dyDescent="0.55000000000000004">
      <c r="A558" s="2" t="s">
        <v>81</v>
      </c>
      <c r="B558" s="2" t="str">
        <f t="shared" si="48"/>
        <v>Client 7</v>
      </c>
      <c r="C558" s="12">
        <v>42352</v>
      </c>
      <c r="D558" s="2" t="s">
        <v>549</v>
      </c>
      <c r="E558" s="2" t="s">
        <v>978</v>
      </c>
      <c r="F558" s="28">
        <f>Table1[[#This Row],[End]]-Table1[[#This Row],[Start]]</f>
        <v>1.1805555555555514E-2</v>
      </c>
      <c r="G558" s="25" t="str">
        <f t="shared" ca="1" si="49"/>
        <v>Room A</v>
      </c>
      <c r="H558" s="2" t="str">
        <f t="shared" ca="1" si="50"/>
        <v>D</v>
      </c>
      <c r="I558" s="2" t="str">
        <f t="shared" ca="1" si="51"/>
        <v>Mistake</v>
      </c>
      <c r="J558" s="2" t="str">
        <f t="shared" ca="1" si="52"/>
        <v>Paperwork deficiency</v>
      </c>
      <c r="K558" s="25" t="str">
        <f t="shared" ca="1" si="53"/>
        <v>Finance</v>
      </c>
      <c r="L558" t="str">
        <f>IF(OR(Table1[[#This Row],[Month2]]="Jul",Table1[[#This Row],[Month2]]="Aug",Table1[[#This Row],[Month2]]="Sep"),"Q1", IF(OR(Table1[[#This Row],[Month2]]="Oct",Table1[[#This Row],[Month2]]="Nov",Table1[[#This Row],[Month2]]="Dec"),"Q2",IF(OR(Table1[[#This Row],[Month2]]="Jan",Table1[[#This Row],[Month2]]="Feb",Table1[[#This Row],[Month2]]="Mar"),"Q3", "Q4")))</f>
        <v>Q2</v>
      </c>
      <c r="M558" t="str">
        <f>TEXT(Table1[[#This Row],[Date]],"mmm")</f>
        <v>Dec</v>
      </c>
      <c r="N558" t="str">
        <f>IF(MONTH(Table1[[#This Row],[Date]])&gt;6, YEAR(Table1[[#This Row],[Date]])&amp;"-"&amp;YEAR(Table1[[#This Row],[Date]])+1,YEAR(Table1[[#This Row],[Date]])-1&amp;"-"&amp;YEAR(Table1[[#This Row],[Date]]))</f>
        <v>2015-2016</v>
      </c>
      <c r="O558">
        <f>WEEKNUM(Table1[[#This Row],[Date]],2)</f>
        <v>51</v>
      </c>
      <c r="P558">
        <f>HOUR(Table1[[#This Row],[Start]])</f>
        <v>12</v>
      </c>
      <c r="Q5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58" t="str">
        <f>TEXT(Table1[[#This Row],[Date]],"ddd")</f>
        <v>Mon</v>
      </c>
    </row>
    <row r="559" spans="1:18" x14ac:dyDescent="0.55000000000000004">
      <c r="A559" s="2" t="s">
        <v>74</v>
      </c>
      <c r="B559" s="2" t="str">
        <f t="shared" si="48"/>
        <v>Client 8</v>
      </c>
      <c r="C559" s="12">
        <v>42353</v>
      </c>
      <c r="D559" s="2" t="s">
        <v>571</v>
      </c>
      <c r="E559" s="2" t="s">
        <v>1041</v>
      </c>
      <c r="F559" s="28">
        <f>Table1[[#This Row],[End]]-Table1[[#This Row],[Start]]</f>
        <v>1.1805555555555625E-2</v>
      </c>
      <c r="G559" s="25" t="str">
        <f t="shared" ca="1" si="49"/>
        <v>Room B</v>
      </c>
      <c r="H559" s="2" t="str">
        <f t="shared" ca="1" si="50"/>
        <v>G</v>
      </c>
      <c r="I559" s="2" t="str">
        <f t="shared" ca="1" si="51"/>
        <v>Mistake</v>
      </c>
      <c r="J559" s="2" t="str">
        <f t="shared" ca="1" si="52"/>
        <v>Wrong placement</v>
      </c>
      <c r="K559" s="25" t="str">
        <f t="shared" ca="1" si="53"/>
        <v>Shipping</v>
      </c>
      <c r="L559" t="str">
        <f>IF(OR(Table1[[#This Row],[Month2]]="Jul",Table1[[#This Row],[Month2]]="Aug",Table1[[#This Row],[Month2]]="Sep"),"Q1", IF(OR(Table1[[#This Row],[Month2]]="Oct",Table1[[#This Row],[Month2]]="Nov",Table1[[#This Row],[Month2]]="Dec"),"Q2",IF(OR(Table1[[#This Row],[Month2]]="Jan",Table1[[#This Row],[Month2]]="Feb",Table1[[#This Row],[Month2]]="Mar"),"Q3", "Q4")))</f>
        <v>Q2</v>
      </c>
      <c r="M559" t="str">
        <f>TEXT(Table1[[#This Row],[Date]],"mmm")</f>
        <v>Dec</v>
      </c>
      <c r="N559" t="str">
        <f>IF(MONTH(Table1[[#This Row],[Date]])&gt;6, YEAR(Table1[[#This Row],[Date]])&amp;"-"&amp;YEAR(Table1[[#This Row],[Date]])+1,YEAR(Table1[[#This Row],[Date]])-1&amp;"-"&amp;YEAR(Table1[[#This Row],[Date]]))</f>
        <v>2015-2016</v>
      </c>
      <c r="O559">
        <f>WEEKNUM(Table1[[#This Row],[Date]],2)</f>
        <v>51</v>
      </c>
      <c r="P559">
        <f>HOUR(Table1[[#This Row],[Start]])</f>
        <v>13</v>
      </c>
      <c r="Q5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59" t="str">
        <f>TEXT(Table1[[#This Row],[Date]],"ddd")</f>
        <v>Tue</v>
      </c>
    </row>
    <row r="560" spans="1:18" x14ac:dyDescent="0.55000000000000004">
      <c r="A560" s="2" t="s">
        <v>63</v>
      </c>
      <c r="B560" s="2" t="str">
        <f t="shared" si="48"/>
        <v>Client 9</v>
      </c>
      <c r="C560" s="12">
        <v>42353</v>
      </c>
      <c r="D560" s="2" t="s">
        <v>278</v>
      </c>
      <c r="E560" s="2" t="s">
        <v>659</v>
      </c>
      <c r="F560" s="28">
        <f>Table1[[#This Row],[End]]-Table1[[#This Row],[Start]]</f>
        <v>4.861111111111116E-2</v>
      </c>
      <c r="G560" s="25" t="str">
        <f t="shared" ca="1" si="49"/>
        <v>Office</v>
      </c>
      <c r="H560" s="2" t="str">
        <f t="shared" ca="1" si="50"/>
        <v>D</v>
      </c>
      <c r="I560" s="2" t="str">
        <f t="shared" ca="1" si="51"/>
        <v>Accident</v>
      </c>
      <c r="J560" s="2" t="str">
        <f t="shared" ca="1" si="52"/>
        <v>Paperwork deficiency</v>
      </c>
      <c r="K560" s="25" t="str">
        <f t="shared" ca="1" si="53"/>
        <v>Finance</v>
      </c>
      <c r="L560" t="str">
        <f>IF(OR(Table1[[#This Row],[Month2]]="Jul",Table1[[#This Row],[Month2]]="Aug",Table1[[#This Row],[Month2]]="Sep"),"Q1", IF(OR(Table1[[#This Row],[Month2]]="Oct",Table1[[#This Row],[Month2]]="Nov",Table1[[#This Row],[Month2]]="Dec"),"Q2",IF(OR(Table1[[#This Row],[Month2]]="Jan",Table1[[#This Row],[Month2]]="Feb",Table1[[#This Row],[Month2]]="Mar"),"Q3", "Q4")))</f>
        <v>Q2</v>
      </c>
      <c r="M560" t="str">
        <f>TEXT(Table1[[#This Row],[Date]],"mmm")</f>
        <v>Dec</v>
      </c>
      <c r="N560" t="str">
        <f>IF(MONTH(Table1[[#This Row],[Date]])&gt;6, YEAR(Table1[[#This Row],[Date]])&amp;"-"&amp;YEAR(Table1[[#This Row],[Date]])+1,YEAR(Table1[[#This Row],[Date]])-1&amp;"-"&amp;YEAR(Table1[[#This Row],[Date]]))</f>
        <v>2015-2016</v>
      </c>
      <c r="O560">
        <f>WEEKNUM(Table1[[#This Row],[Date]],2)</f>
        <v>51</v>
      </c>
      <c r="P560">
        <f>HOUR(Table1[[#This Row],[Start]])</f>
        <v>10</v>
      </c>
      <c r="Q5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60" t="str">
        <f>TEXT(Table1[[#This Row],[Date]],"ddd")</f>
        <v>Tue</v>
      </c>
    </row>
    <row r="561" spans="1:18" x14ac:dyDescent="0.55000000000000004">
      <c r="A561" s="2" t="s">
        <v>81</v>
      </c>
      <c r="B561" s="2" t="str">
        <f t="shared" si="48"/>
        <v>Client 10</v>
      </c>
      <c r="C561" s="12">
        <v>42354</v>
      </c>
      <c r="D561" s="2" t="s">
        <v>572</v>
      </c>
      <c r="E561" s="2" t="s">
        <v>436</v>
      </c>
      <c r="F561" s="28">
        <f>Table1[[#This Row],[End]]-Table1[[#This Row],[Start]]</f>
        <v>1.3194444444444398E-2</v>
      </c>
      <c r="G561" s="25" t="str">
        <f t="shared" ca="1" si="49"/>
        <v>Room A</v>
      </c>
      <c r="H561" s="2" t="str">
        <f t="shared" ca="1" si="50"/>
        <v>A</v>
      </c>
      <c r="I561" s="2" t="str">
        <f t="shared" ca="1" si="51"/>
        <v>Grievance</v>
      </c>
      <c r="J561" s="2" t="str">
        <f t="shared" ca="1" si="52"/>
        <v>Entry error</v>
      </c>
      <c r="K561" s="25" t="str">
        <f t="shared" ca="1" si="53"/>
        <v>IT</v>
      </c>
      <c r="L561" t="str">
        <f>IF(OR(Table1[[#This Row],[Month2]]="Jul",Table1[[#This Row],[Month2]]="Aug",Table1[[#This Row],[Month2]]="Sep"),"Q1", IF(OR(Table1[[#This Row],[Month2]]="Oct",Table1[[#This Row],[Month2]]="Nov",Table1[[#This Row],[Month2]]="Dec"),"Q2",IF(OR(Table1[[#This Row],[Month2]]="Jan",Table1[[#This Row],[Month2]]="Feb",Table1[[#This Row],[Month2]]="Mar"),"Q3", "Q4")))</f>
        <v>Q2</v>
      </c>
      <c r="M561" t="str">
        <f>TEXT(Table1[[#This Row],[Date]],"mmm")</f>
        <v>Dec</v>
      </c>
      <c r="N561" t="str">
        <f>IF(MONTH(Table1[[#This Row],[Date]])&gt;6, YEAR(Table1[[#This Row],[Date]])&amp;"-"&amp;YEAR(Table1[[#This Row],[Date]])+1,YEAR(Table1[[#This Row],[Date]])-1&amp;"-"&amp;YEAR(Table1[[#This Row],[Date]]))</f>
        <v>2015-2016</v>
      </c>
      <c r="O561">
        <f>WEEKNUM(Table1[[#This Row],[Date]],2)</f>
        <v>51</v>
      </c>
      <c r="P561">
        <f>HOUR(Table1[[#This Row],[Start]])</f>
        <v>14</v>
      </c>
      <c r="Q5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561" t="str">
        <f>TEXT(Table1[[#This Row],[Date]],"ddd")</f>
        <v>Wed</v>
      </c>
    </row>
    <row r="562" spans="1:18" x14ac:dyDescent="0.55000000000000004">
      <c r="A562" s="2" t="s">
        <v>81</v>
      </c>
      <c r="B562" s="2" t="str">
        <f t="shared" si="48"/>
        <v>Client 1</v>
      </c>
      <c r="C562" s="12">
        <v>42355</v>
      </c>
      <c r="D562" s="2" t="s">
        <v>573</v>
      </c>
      <c r="E562" s="2" t="s">
        <v>543</v>
      </c>
      <c r="F562" s="28">
        <f>Table1[[#This Row],[End]]-Table1[[#This Row],[Start]]</f>
        <v>3.6805555555555536E-2</v>
      </c>
      <c r="G562" s="25" t="str">
        <f t="shared" ca="1" si="49"/>
        <v>Warehouse</v>
      </c>
      <c r="H562" s="2" t="str">
        <f t="shared" ca="1" si="50"/>
        <v>B</v>
      </c>
      <c r="I562" s="2" t="str">
        <f t="shared" ca="1" si="51"/>
        <v>Mistake</v>
      </c>
      <c r="J562" s="2" t="str">
        <f t="shared" ca="1" si="52"/>
        <v>Paperwork deficiency</v>
      </c>
      <c r="K562" s="25" t="str">
        <f t="shared" ca="1" si="53"/>
        <v>Admin</v>
      </c>
      <c r="L562" t="str">
        <f>IF(OR(Table1[[#This Row],[Month2]]="Jul",Table1[[#This Row],[Month2]]="Aug",Table1[[#This Row],[Month2]]="Sep"),"Q1", IF(OR(Table1[[#This Row],[Month2]]="Oct",Table1[[#This Row],[Month2]]="Nov",Table1[[#This Row],[Month2]]="Dec"),"Q2",IF(OR(Table1[[#This Row],[Month2]]="Jan",Table1[[#This Row],[Month2]]="Feb",Table1[[#This Row],[Month2]]="Mar"),"Q3", "Q4")))</f>
        <v>Q2</v>
      </c>
      <c r="M562" t="str">
        <f>TEXT(Table1[[#This Row],[Date]],"mmm")</f>
        <v>Dec</v>
      </c>
      <c r="N562" t="str">
        <f>IF(MONTH(Table1[[#This Row],[Date]])&gt;6, YEAR(Table1[[#This Row],[Date]])&amp;"-"&amp;YEAR(Table1[[#This Row],[Date]])+1,YEAR(Table1[[#This Row],[Date]])-1&amp;"-"&amp;YEAR(Table1[[#This Row],[Date]]))</f>
        <v>2015-2016</v>
      </c>
      <c r="O562">
        <f>WEEKNUM(Table1[[#This Row],[Date]],2)</f>
        <v>51</v>
      </c>
      <c r="P562">
        <f>HOUR(Table1[[#This Row],[Start]])</f>
        <v>10</v>
      </c>
      <c r="Q5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62" t="str">
        <f>TEXT(Table1[[#This Row],[Date]],"ddd")</f>
        <v>Thu</v>
      </c>
    </row>
    <row r="563" spans="1:18" x14ac:dyDescent="0.55000000000000004">
      <c r="A563" s="2" t="s">
        <v>71</v>
      </c>
      <c r="B563" s="2" t="str">
        <f t="shared" si="48"/>
        <v>Client 2</v>
      </c>
      <c r="C563" s="12">
        <v>42356</v>
      </c>
      <c r="D563" s="2" t="s">
        <v>569</v>
      </c>
      <c r="E563" s="2" t="s">
        <v>199</v>
      </c>
      <c r="F563" s="28">
        <f>Table1[[#This Row],[End]]-Table1[[#This Row],[Start]]</f>
        <v>9.0277777777777457E-3</v>
      </c>
      <c r="G563" s="25" t="str">
        <f t="shared" ca="1" si="49"/>
        <v>Office</v>
      </c>
      <c r="H563" s="2" t="str">
        <f t="shared" ca="1" si="50"/>
        <v>E</v>
      </c>
      <c r="I563" s="2" t="str">
        <f t="shared" ca="1" si="51"/>
        <v>Mistake</v>
      </c>
      <c r="J563" s="2" t="str">
        <f t="shared" ca="1" si="52"/>
        <v>Misconduct</v>
      </c>
      <c r="K563" s="25" t="str">
        <f t="shared" ca="1" si="53"/>
        <v>IT</v>
      </c>
      <c r="L563" t="str">
        <f>IF(OR(Table1[[#This Row],[Month2]]="Jul",Table1[[#This Row],[Month2]]="Aug",Table1[[#This Row],[Month2]]="Sep"),"Q1", IF(OR(Table1[[#This Row],[Month2]]="Oct",Table1[[#This Row],[Month2]]="Nov",Table1[[#This Row],[Month2]]="Dec"),"Q2",IF(OR(Table1[[#This Row],[Month2]]="Jan",Table1[[#This Row],[Month2]]="Feb",Table1[[#This Row],[Month2]]="Mar"),"Q3", "Q4")))</f>
        <v>Q2</v>
      </c>
      <c r="M563" t="str">
        <f>TEXT(Table1[[#This Row],[Date]],"mmm")</f>
        <v>Dec</v>
      </c>
      <c r="N563" t="str">
        <f>IF(MONTH(Table1[[#This Row],[Date]])&gt;6, YEAR(Table1[[#This Row],[Date]])&amp;"-"&amp;YEAR(Table1[[#This Row],[Date]])+1,YEAR(Table1[[#This Row],[Date]])-1&amp;"-"&amp;YEAR(Table1[[#This Row],[Date]]))</f>
        <v>2015-2016</v>
      </c>
      <c r="O563">
        <f>WEEKNUM(Table1[[#This Row],[Date]],2)</f>
        <v>51</v>
      </c>
      <c r="P563">
        <f>HOUR(Table1[[#This Row],[Start]])</f>
        <v>10</v>
      </c>
      <c r="Q5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63" t="str">
        <f>TEXT(Table1[[#This Row],[Date]],"ddd")</f>
        <v>Fri</v>
      </c>
    </row>
    <row r="564" spans="1:18" x14ac:dyDescent="0.55000000000000004">
      <c r="A564" s="2" t="s">
        <v>66</v>
      </c>
      <c r="B564" s="2" t="str">
        <f t="shared" si="48"/>
        <v>Client 3</v>
      </c>
      <c r="C564" s="12">
        <v>42356</v>
      </c>
      <c r="D564" s="2" t="s">
        <v>307</v>
      </c>
      <c r="E564" s="2" t="s">
        <v>659</v>
      </c>
      <c r="F564" s="28">
        <f>Table1[[#This Row],[End]]-Table1[[#This Row],[Start]]</f>
        <v>1.3888888888888951E-2</v>
      </c>
      <c r="G564" s="25" t="str">
        <f t="shared" ca="1" si="49"/>
        <v>Office</v>
      </c>
      <c r="H564" s="2" t="str">
        <f t="shared" ca="1" si="50"/>
        <v>E</v>
      </c>
      <c r="I564" s="2" t="str">
        <f t="shared" ca="1" si="51"/>
        <v>Accident</v>
      </c>
      <c r="J564" s="2" t="str">
        <f t="shared" ca="1" si="52"/>
        <v>Wrong placement</v>
      </c>
      <c r="K564" s="25" t="str">
        <f t="shared" ca="1" si="53"/>
        <v>Finance</v>
      </c>
      <c r="L564" t="str">
        <f>IF(OR(Table1[[#This Row],[Month2]]="Jul",Table1[[#This Row],[Month2]]="Aug",Table1[[#This Row],[Month2]]="Sep"),"Q1", IF(OR(Table1[[#This Row],[Month2]]="Oct",Table1[[#This Row],[Month2]]="Nov",Table1[[#This Row],[Month2]]="Dec"),"Q2",IF(OR(Table1[[#This Row],[Month2]]="Jan",Table1[[#This Row],[Month2]]="Feb",Table1[[#This Row],[Month2]]="Mar"),"Q3", "Q4")))</f>
        <v>Q2</v>
      </c>
      <c r="M564" t="str">
        <f>TEXT(Table1[[#This Row],[Date]],"mmm")</f>
        <v>Dec</v>
      </c>
      <c r="N564" t="str">
        <f>IF(MONTH(Table1[[#This Row],[Date]])&gt;6, YEAR(Table1[[#This Row],[Date]])&amp;"-"&amp;YEAR(Table1[[#This Row],[Date]])+1,YEAR(Table1[[#This Row],[Date]])-1&amp;"-"&amp;YEAR(Table1[[#This Row],[Date]]))</f>
        <v>2015-2016</v>
      </c>
      <c r="O564">
        <f>WEEKNUM(Table1[[#This Row],[Date]],2)</f>
        <v>51</v>
      </c>
      <c r="P564">
        <f>HOUR(Table1[[#This Row],[Start]])</f>
        <v>10</v>
      </c>
      <c r="Q5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64" t="str">
        <f>TEXT(Table1[[#This Row],[Date]],"ddd")</f>
        <v>Fri</v>
      </c>
    </row>
    <row r="565" spans="1:18" x14ac:dyDescent="0.55000000000000004">
      <c r="A565" s="2" t="s">
        <v>70</v>
      </c>
      <c r="B565" s="2" t="str">
        <f t="shared" si="48"/>
        <v>Client 4</v>
      </c>
      <c r="C565" s="12">
        <v>42356</v>
      </c>
      <c r="D565" s="2" t="s">
        <v>574</v>
      </c>
      <c r="E565" s="2" t="s">
        <v>655</v>
      </c>
      <c r="F565" s="28">
        <f>Table1[[#This Row],[End]]-Table1[[#This Row],[Start]]</f>
        <v>8.3333333333333592E-3</v>
      </c>
      <c r="G565" s="25" t="str">
        <f t="shared" ca="1" si="49"/>
        <v>Warehouse</v>
      </c>
      <c r="H565" s="2" t="str">
        <f t="shared" ca="1" si="50"/>
        <v>C</v>
      </c>
      <c r="I565" s="2" t="str">
        <f t="shared" ca="1" si="51"/>
        <v>Grievance</v>
      </c>
      <c r="J565" s="2" t="str">
        <f t="shared" ca="1" si="52"/>
        <v>Paperwork deficiency</v>
      </c>
      <c r="K565" s="25" t="str">
        <f t="shared" ca="1" si="53"/>
        <v>Floor</v>
      </c>
      <c r="L565" t="str">
        <f>IF(OR(Table1[[#This Row],[Month2]]="Jul",Table1[[#This Row],[Month2]]="Aug",Table1[[#This Row],[Month2]]="Sep"),"Q1", IF(OR(Table1[[#This Row],[Month2]]="Oct",Table1[[#This Row],[Month2]]="Nov",Table1[[#This Row],[Month2]]="Dec"),"Q2",IF(OR(Table1[[#This Row],[Month2]]="Jan",Table1[[#This Row],[Month2]]="Feb",Table1[[#This Row],[Month2]]="Mar"),"Q3", "Q4")))</f>
        <v>Q2</v>
      </c>
      <c r="M565" t="str">
        <f>TEXT(Table1[[#This Row],[Date]],"mmm")</f>
        <v>Dec</v>
      </c>
      <c r="N565" t="str">
        <f>IF(MONTH(Table1[[#This Row],[Date]])&gt;6, YEAR(Table1[[#This Row],[Date]])&amp;"-"&amp;YEAR(Table1[[#This Row],[Date]])+1,YEAR(Table1[[#This Row],[Date]])-1&amp;"-"&amp;YEAR(Table1[[#This Row],[Date]]))</f>
        <v>2015-2016</v>
      </c>
      <c r="O565">
        <f>WEEKNUM(Table1[[#This Row],[Date]],2)</f>
        <v>51</v>
      </c>
      <c r="P565">
        <f>HOUR(Table1[[#This Row],[Start]])</f>
        <v>8</v>
      </c>
      <c r="Q5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65" t="str">
        <f>TEXT(Table1[[#This Row],[Date]],"ddd")</f>
        <v>Fri</v>
      </c>
    </row>
    <row r="566" spans="1:18" x14ac:dyDescent="0.55000000000000004">
      <c r="A566" s="2" t="s">
        <v>81</v>
      </c>
      <c r="B566" s="2" t="str">
        <f t="shared" si="48"/>
        <v>Client 5</v>
      </c>
      <c r="C566" s="12">
        <v>42356</v>
      </c>
      <c r="D566" s="2" t="s">
        <v>213</v>
      </c>
      <c r="E566" s="2" t="s">
        <v>623</v>
      </c>
      <c r="F566" s="28">
        <f>Table1[[#This Row],[End]]-Table1[[#This Row],[Start]]</f>
        <v>8.3333333333333037E-3</v>
      </c>
      <c r="G566" s="25" t="str">
        <f t="shared" ca="1" si="49"/>
        <v>Office</v>
      </c>
      <c r="H566" s="2" t="str">
        <f t="shared" ca="1" si="50"/>
        <v>G</v>
      </c>
      <c r="I566" s="2" t="str">
        <f t="shared" ca="1" si="51"/>
        <v>Accident</v>
      </c>
      <c r="J566" s="2" t="str">
        <f t="shared" ca="1" si="52"/>
        <v>Entry error</v>
      </c>
      <c r="K566" s="25" t="str">
        <f t="shared" ca="1" si="53"/>
        <v>Shipping</v>
      </c>
      <c r="L566" t="str">
        <f>IF(OR(Table1[[#This Row],[Month2]]="Jul",Table1[[#This Row],[Month2]]="Aug",Table1[[#This Row],[Month2]]="Sep"),"Q1", IF(OR(Table1[[#This Row],[Month2]]="Oct",Table1[[#This Row],[Month2]]="Nov",Table1[[#This Row],[Month2]]="Dec"),"Q2",IF(OR(Table1[[#This Row],[Month2]]="Jan",Table1[[#This Row],[Month2]]="Feb",Table1[[#This Row],[Month2]]="Mar"),"Q3", "Q4")))</f>
        <v>Q2</v>
      </c>
      <c r="M566" t="str">
        <f>TEXT(Table1[[#This Row],[Date]],"mmm")</f>
        <v>Dec</v>
      </c>
      <c r="N566" t="str">
        <f>IF(MONTH(Table1[[#This Row],[Date]])&gt;6, YEAR(Table1[[#This Row],[Date]])&amp;"-"&amp;YEAR(Table1[[#This Row],[Date]])+1,YEAR(Table1[[#This Row],[Date]])-1&amp;"-"&amp;YEAR(Table1[[#This Row],[Date]]))</f>
        <v>2015-2016</v>
      </c>
      <c r="O566">
        <f>WEEKNUM(Table1[[#This Row],[Date]],2)</f>
        <v>51</v>
      </c>
      <c r="P566">
        <f>HOUR(Table1[[#This Row],[Start]])</f>
        <v>16</v>
      </c>
      <c r="Q5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566" t="str">
        <f>TEXT(Table1[[#This Row],[Date]],"ddd")</f>
        <v>Fri</v>
      </c>
    </row>
    <row r="567" spans="1:18" x14ac:dyDescent="0.55000000000000004">
      <c r="A567" s="2" t="s">
        <v>79</v>
      </c>
      <c r="B567" s="2" t="str">
        <f t="shared" si="48"/>
        <v>Client 6</v>
      </c>
      <c r="C567" s="12">
        <v>42363</v>
      </c>
      <c r="D567" s="2" t="s">
        <v>512</v>
      </c>
      <c r="E567" s="2" t="s">
        <v>730</v>
      </c>
      <c r="F567" s="28">
        <f>Table1[[#This Row],[End]]-Table1[[#This Row],[Start]]</f>
        <v>7.6388888888888618E-3</v>
      </c>
      <c r="G567" s="25" t="str">
        <f t="shared" ca="1" si="49"/>
        <v>Office</v>
      </c>
      <c r="H567" s="2" t="str">
        <f t="shared" ca="1" si="50"/>
        <v>C</v>
      </c>
      <c r="I567" s="2" t="str">
        <f t="shared" ca="1" si="51"/>
        <v>Mistake</v>
      </c>
      <c r="J567" s="2" t="str">
        <f t="shared" ca="1" si="52"/>
        <v>Paperwork deficiency</v>
      </c>
      <c r="K567" s="25" t="str">
        <f t="shared" ca="1" si="53"/>
        <v>Floor</v>
      </c>
      <c r="L567" t="str">
        <f>IF(OR(Table1[[#This Row],[Month2]]="Jul",Table1[[#This Row],[Month2]]="Aug",Table1[[#This Row],[Month2]]="Sep"),"Q1", IF(OR(Table1[[#This Row],[Month2]]="Oct",Table1[[#This Row],[Month2]]="Nov",Table1[[#This Row],[Month2]]="Dec"),"Q2",IF(OR(Table1[[#This Row],[Month2]]="Jan",Table1[[#This Row],[Month2]]="Feb",Table1[[#This Row],[Month2]]="Mar"),"Q3", "Q4")))</f>
        <v>Q2</v>
      </c>
      <c r="M567" t="str">
        <f>TEXT(Table1[[#This Row],[Date]],"mmm")</f>
        <v>Dec</v>
      </c>
      <c r="N567" t="str">
        <f>IF(MONTH(Table1[[#This Row],[Date]])&gt;6, YEAR(Table1[[#This Row],[Date]])&amp;"-"&amp;YEAR(Table1[[#This Row],[Date]])+1,YEAR(Table1[[#This Row],[Date]])-1&amp;"-"&amp;YEAR(Table1[[#This Row],[Date]]))</f>
        <v>2015-2016</v>
      </c>
      <c r="O567">
        <f>WEEKNUM(Table1[[#This Row],[Date]],2)</f>
        <v>52</v>
      </c>
      <c r="P567">
        <f>HOUR(Table1[[#This Row],[Start]])</f>
        <v>15</v>
      </c>
      <c r="Q5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67" t="str">
        <f>TEXT(Table1[[#This Row],[Date]],"ddd")</f>
        <v>Fri</v>
      </c>
    </row>
    <row r="568" spans="1:18" x14ac:dyDescent="0.55000000000000004">
      <c r="A568" s="2" t="s">
        <v>71</v>
      </c>
      <c r="B568" s="2" t="str">
        <f t="shared" si="48"/>
        <v>Client 7</v>
      </c>
      <c r="C568" s="12">
        <v>42365</v>
      </c>
      <c r="D568" s="2" t="s">
        <v>471</v>
      </c>
      <c r="E568" s="2" t="s">
        <v>383</v>
      </c>
      <c r="F568" s="28">
        <f>Table1[[#This Row],[End]]-Table1[[#This Row],[Start]]</f>
        <v>2.7777777777777679E-3</v>
      </c>
      <c r="G568" s="25" t="str">
        <f t="shared" ca="1" si="49"/>
        <v>Lab</v>
      </c>
      <c r="H568" s="2" t="str">
        <f t="shared" ca="1" si="50"/>
        <v>F</v>
      </c>
      <c r="I568" s="2" t="str">
        <f t="shared" ca="1" si="51"/>
        <v>Grievance</v>
      </c>
      <c r="J568" s="2" t="str">
        <f t="shared" ca="1" si="52"/>
        <v>Misconduct</v>
      </c>
      <c r="K568" s="25" t="str">
        <f t="shared" ca="1" si="53"/>
        <v>IT</v>
      </c>
      <c r="L568" t="str">
        <f>IF(OR(Table1[[#This Row],[Month2]]="Jul",Table1[[#This Row],[Month2]]="Aug",Table1[[#This Row],[Month2]]="Sep"),"Q1", IF(OR(Table1[[#This Row],[Month2]]="Oct",Table1[[#This Row],[Month2]]="Nov",Table1[[#This Row],[Month2]]="Dec"),"Q2",IF(OR(Table1[[#This Row],[Month2]]="Jan",Table1[[#This Row],[Month2]]="Feb",Table1[[#This Row],[Month2]]="Mar"),"Q3", "Q4")))</f>
        <v>Q2</v>
      </c>
      <c r="M568" t="str">
        <f>TEXT(Table1[[#This Row],[Date]],"mmm")</f>
        <v>Dec</v>
      </c>
      <c r="N568" t="str">
        <f>IF(MONTH(Table1[[#This Row],[Date]])&gt;6, YEAR(Table1[[#This Row],[Date]])&amp;"-"&amp;YEAR(Table1[[#This Row],[Date]])+1,YEAR(Table1[[#This Row],[Date]])-1&amp;"-"&amp;YEAR(Table1[[#This Row],[Date]]))</f>
        <v>2015-2016</v>
      </c>
      <c r="O568">
        <f>WEEKNUM(Table1[[#This Row],[Date]],2)</f>
        <v>52</v>
      </c>
      <c r="P568">
        <f>HOUR(Table1[[#This Row],[Start]])</f>
        <v>10</v>
      </c>
      <c r="Q5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68" t="str">
        <f>TEXT(Table1[[#This Row],[Date]],"ddd")</f>
        <v>Sun</v>
      </c>
    </row>
    <row r="569" spans="1:18" x14ac:dyDescent="0.55000000000000004">
      <c r="A569" s="2" t="s">
        <v>62</v>
      </c>
      <c r="B569" s="2" t="str">
        <f t="shared" si="48"/>
        <v>Client 8</v>
      </c>
      <c r="C569" s="12">
        <v>42368</v>
      </c>
      <c r="D569" s="2" t="s">
        <v>575</v>
      </c>
      <c r="E569" s="2" t="s">
        <v>728</v>
      </c>
      <c r="F569" s="28">
        <f>Table1[[#This Row],[End]]-Table1[[#This Row],[Start]]</f>
        <v>1.3194444444444509E-2</v>
      </c>
      <c r="G569" s="25" t="str">
        <f t="shared" ca="1" si="49"/>
        <v>Office</v>
      </c>
      <c r="H569" s="2" t="str">
        <f t="shared" ca="1" si="50"/>
        <v>G</v>
      </c>
      <c r="I569" s="2" t="str">
        <f t="shared" ca="1" si="51"/>
        <v>Interaction</v>
      </c>
      <c r="J569" s="2" t="str">
        <f t="shared" ca="1" si="52"/>
        <v>Paperwork deficiency</v>
      </c>
      <c r="K569" s="25" t="str">
        <f t="shared" ca="1" si="53"/>
        <v>Widgets</v>
      </c>
      <c r="L569" t="str">
        <f>IF(OR(Table1[[#This Row],[Month2]]="Jul",Table1[[#This Row],[Month2]]="Aug",Table1[[#This Row],[Month2]]="Sep"),"Q1", IF(OR(Table1[[#This Row],[Month2]]="Oct",Table1[[#This Row],[Month2]]="Nov",Table1[[#This Row],[Month2]]="Dec"),"Q2",IF(OR(Table1[[#This Row],[Month2]]="Jan",Table1[[#This Row],[Month2]]="Feb",Table1[[#This Row],[Month2]]="Mar"),"Q3", "Q4")))</f>
        <v>Q2</v>
      </c>
      <c r="M569" t="str">
        <f>TEXT(Table1[[#This Row],[Date]],"mmm")</f>
        <v>Dec</v>
      </c>
      <c r="N569" t="str">
        <f>IF(MONTH(Table1[[#This Row],[Date]])&gt;6, YEAR(Table1[[#This Row],[Date]])&amp;"-"&amp;YEAR(Table1[[#This Row],[Date]])+1,YEAR(Table1[[#This Row],[Date]])-1&amp;"-"&amp;YEAR(Table1[[#This Row],[Date]]))</f>
        <v>2015-2016</v>
      </c>
      <c r="O569">
        <f>WEEKNUM(Table1[[#This Row],[Date]],2)</f>
        <v>53</v>
      </c>
      <c r="P569">
        <f>HOUR(Table1[[#This Row],[Start]])</f>
        <v>17</v>
      </c>
      <c r="Q5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69" t="str">
        <f>TEXT(Table1[[#This Row],[Date]],"ddd")</f>
        <v>Wed</v>
      </c>
    </row>
    <row r="570" spans="1:18" x14ac:dyDescent="0.55000000000000004">
      <c r="A570" s="2" t="s">
        <v>62</v>
      </c>
      <c r="B570" s="2" t="str">
        <f t="shared" si="48"/>
        <v>Client 9</v>
      </c>
      <c r="C570" s="12">
        <v>42369</v>
      </c>
      <c r="D570" s="2" t="s">
        <v>576</v>
      </c>
      <c r="E570" s="2" t="s">
        <v>583</v>
      </c>
      <c r="F570" s="28">
        <f>Table1[[#This Row],[End]]-Table1[[#This Row],[Start]]</f>
        <v>7.6388888888888618E-3</v>
      </c>
      <c r="G570" s="25" t="str">
        <f t="shared" ca="1" si="49"/>
        <v>Office</v>
      </c>
      <c r="H570" s="2" t="str">
        <f t="shared" ca="1" si="50"/>
        <v>G</v>
      </c>
      <c r="I570" s="2" t="str">
        <f t="shared" ca="1" si="51"/>
        <v>Grievance</v>
      </c>
      <c r="J570" s="2" t="str">
        <f t="shared" ca="1" si="52"/>
        <v>Wrong placement</v>
      </c>
      <c r="K570" s="25" t="str">
        <f t="shared" ca="1" si="53"/>
        <v>Widgets</v>
      </c>
      <c r="L570" t="str">
        <f>IF(OR(Table1[[#This Row],[Month2]]="Jul",Table1[[#This Row],[Month2]]="Aug",Table1[[#This Row],[Month2]]="Sep"),"Q1", IF(OR(Table1[[#This Row],[Month2]]="Oct",Table1[[#This Row],[Month2]]="Nov",Table1[[#This Row],[Month2]]="Dec"),"Q2",IF(OR(Table1[[#This Row],[Month2]]="Jan",Table1[[#This Row],[Month2]]="Feb",Table1[[#This Row],[Month2]]="Mar"),"Q3", "Q4")))</f>
        <v>Q2</v>
      </c>
      <c r="M570" t="str">
        <f>TEXT(Table1[[#This Row],[Date]],"mmm")</f>
        <v>Dec</v>
      </c>
      <c r="N570" t="str">
        <f>IF(MONTH(Table1[[#This Row],[Date]])&gt;6, YEAR(Table1[[#This Row],[Date]])&amp;"-"&amp;YEAR(Table1[[#This Row],[Date]])+1,YEAR(Table1[[#This Row],[Date]])-1&amp;"-"&amp;YEAR(Table1[[#This Row],[Date]]))</f>
        <v>2015-2016</v>
      </c>
      <c r="O570">
        <f>WEEKNUM(Table1[[#This Row],[Date]],2)</f>
        <v>53</v>
      </c>
      <c r="P570">
        <f>HOUR(Table1[[#This Row],[Start]])</f>
        <v>9</v>
      </c>
      <c r="Q5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70" t="str">
        <f>TEXT(Table1[[#This Row],[Date]],"ddd")</f>
        <v>Thu</v>
      </c>
    </row>
    <row r="571" spans="1:18" x14ac:dyDescent="0.55000000000000004">
      <c r="A571" s="2" t="s">
        <v>66</v>
      </c>
      <c r="B571" s="2" t="str">
        <f t="shared" si="48"/>
        <v>Client 10</v>
      </c>
      <c r="C571" s="12">
        <v>42369</v>
      </c>
      <c r="D571" s="2" t="s">
        <v>384</v>
      </c>
      <c r="E571" s="2" t="s">
        <v>202</v>
      </c>
      <c r="F571" s="28">
        <f>Table1[[#This Row],[End]]-Table1[[#This Row],[Start]]</f>
        <v>1.2500000000000067E-2</v>
      </c>
      <c r="G571" s="25" t="str">
        <f t="shared" ca="1" si="49"/>
        <v>Room A</v>
      </c>
      <c r="H571" s="2" t="str">
        <f t="shared" ca="1" si="50"/>
        <v>A</v>
      </c>
      <c r="I571" s="2" t="str">
        <f t="shared" ca="1" si="51"/>
        <v>Grievance</v>
      </c>
      <c r="J571" s="2" t="str">
        <f t="shared" ca="1" si="52"/>
        <v>Wrong placement</v>
      </c>
      <c r="K571" s="25" t="str">
        <f t="shared" ca="1" si="53"/>
        <v>Admin</v>
      </c>
      <c r="L571" t="str">
        <f>IF(OR(Table1[[#This Row],[Month2]]="Jul",Table1[[#This Row],[Month2]]="Aug",Table1[[#This Row],[Month2]]="Sep"),"Q1", IF(OR(Table1[[#This Row],[Month2]]="Oct",Table1[[#This Row],[Month2]]="Nov",Table1[[#This Row],[Month2]]="Dec"),"Q2",IF(OR(Table1[[#This Row],[Month2]]="Jan",Table1[[#This Row],[Month2]]="Feb",Table1[[#This Row],[Month2]]="Mar"),"Q3", "Q4")))</f>
        <v>Q2</v>
      </c>
      <c r="M571" t="str">
        <f>TEXT(Table1[[#This Row],[Date]],"mmm")</f>
        <v>Dec</v>
      </c>
      <c r="N571" t="str">
        <f>IF(MONTH(Table1[[#This Row],[Date]])&gt;6, YEAR(Table1[[#This Row],[Date]])&amp;"-"&amp;YEAR(Table1[[#This Row],[Date]])+1,YEAR(Table1[[#This Row],[Date]])-1&amp;"-"&amp;YEAR(Table1[[#This Row],[Date]]))</f>
        <v>2015-2016</v>
      </c>
      <c r="O571">
        <f>WEEKNUM(Table1[[#This Row],[Date]],2)</f>
        <v>53</v>
      </c>
      <c r="P571">
        <f>HOUR(Table1[[#This Row],[Start]])</f>
        <v>14</v>
      </c>
      <c r="Q5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571" t="str">
        <f>TEXT(Table1[[#This Row],[Date]],"ddd")</f>
        <v>Thu</v>
      </c>
    </row>
    <row r="572" spans="1:18" x14ac:dyDescent="0.55000000000000004">
      <c r="A572" s="2" t="s">
        <v>62</v>
      </c>
      <c r="B572" s="2" t="str">
        <f t="shared" si="48"/>
        <v>Client 1</v>
      </c>
      <c r="C572" s="12">
        <v>42372</v>
      </c>
      <c r="D572" s="2" t="s">
        <v>522</v>
      </c>
      <c r="E572" s="2" t="s">
        <v>258</v>
      </c>
      <c r="F572" s="28">
        <f>Table1[[#This Row],[End]]-Table1[[#This Row],[Start]]</f>
        <v>4.1666666666666519E-3</v>
      </c>
      <c r="G572" s="25" t="str">
        <f t="shared" ca="1" si="49"/>
        <v>Lab</v>
      </c>
      <c r="H572" s="2" t="str">
        <f t="shared" ca="1" si="50"/>
        <v>G</v>
      </c>
      <c r="I572" s="2" t="str">
        <f t="shared" ca="1" si="51"/>
        <v>Interaction</v>
      </c>
      <c r="J572" s="2" t="str">
        <f t="shared" ca="1" si="52"/>
        <v>Paperwork deficiency</v>
      </c>
      <c r="K572" s="25" t="str">
        <f t="shared" ca="1" si="53"/>
        <v>Widgets</v>
      </c>
      <c r="L572" t="str">
        <f>IF(OR(Table1[[#This Row],[Month2]]="Jul",Table1[[#This Row],[Month2]]="Aug",Table1[[#This Row],[Month2]]="Sep"),"Q1", IF(OR(Table1[[#This Row],[Month2]]="Oct",Table1[[#This Row],[Month2]]="Nov",Table1[[#This Row],[Month2]]="Dec"),"Q2",IF(OR(Table1[[#This Row],[Month2]]="Jan",Table1[[#This Row],[Month2]]="Feb",Table1[[#This Row],[Month2]]="Mar"),"Q3", "Q4")))</f>
        <v>Q3</v>
      </c>
      <c r="M572" t="str">
        <f>TEXT(Table1[[#This Row],[Date]],"mmm")</f>
        <v>Jan</v>
      </c>
      <c r="N572" t="str">
        <f>IF(MONTH(Table1[[#This Row],[Date]])&gt;6, YEAR(Table1[[#This Row],[Date]])&amp;"-"&amp;YEAR(Table1[[#This Row],[Date]])+1,YEAR(Table1[[#This Row],[Date]])-1&amp;"-"&amp;YEAR(Table1[[#This Row],[Date]]))</f>
        <v>2015-2016</v>
      </c>
      <c r="O572">
        <f>WEEKNUM(Table1[[#This Row],[Date]],2)</f>
        <v>1</v>
      </c>
      <c r="P572">
        <f>HOUR(Table1[[#This Row],[Start]])</f>
        <v>8</v>
      </c>
      <c r="Q5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72" t="str">
        <f>TEXT(Table1[[#This Row],[Date]],"ddd")</f>
        <v>Sun</v>
      </c>
    </row>
    <row r="573" spans="1:18" x14ac:dyDescent="0.55000000000000004">
      <c r="A573" s="2" t="s">
        <v>76</v>
      </c>
      <c r="B573" s="2" t="str">
        <f t="shared" si="48"/>
        <v>Client 2</v>
      </c>
      <c r="C573" s="12">
        <v>42372</v>
      </c>
      <c r="D573" s="2" t="s">
        <v>577</v>
      </c>
      <c r="E573" s="2" t="s">
        <v>413</v>
      </c>
      <c r="F573" s="28">
        <f>Table1[[#This Row],[End]]-Table1[[#This Row],[Start]]</f>
        <v>1.388888888888884E-2</v>
      </c>
      <c r="G573" s="25" t="str">
        <f t="shared" ca="1" si="49"/>
        <v>Room A</v>
      </c>
      <c r="H573" s="2" t="str">
        <f t="shared" ca="1" si="50"/>
        <v>B</v>
      </c>
      <c r="I573" s="2" t="str">
        <f t="shared" ca="1" si="51"/>
        <v>Mistake</v>
      </c>
      <c r="J573" s="2" t="str">
        <f t="shared" ca="1" si="52"/>
        <v>Wrong placement</v>
      </c>
      <c r="K573" s="25" t="str">
        <f t="shared" ca="1" si="53"/>
        <v>Widgets</v>
      </c>
      <c r="L573" t="str">
        <f>IF(OR(Table1[[#This Row],[Month2]]="Jul",Table1[[#This Row],[Month2]]="Aug",Table1[[#This Row],[Month2]]="Sep"),"Q1", IF(OR(Table1[[#This Row],[Month2]]="Oct",Table1[[#This Row],[Month2]]="Nov",Table1[[#This Row],[Month2]]="Dec"),"Q2",IF(OR(Table1[[#This Row],[Month2]]="Jan",Table1[[#This Row],[Month2]]="Feb",Table1[[#This Row],[Month2]]="Mar"),"Q3", "Q4")))</f>
        <v>Q3</v>
      </c>
      <c r="M573" t="str">
        <f>TEXT(Table1[[#This Row],[Date]],"mmm")</f>
        <v>Jan</v>
      </c>
      <c r="N573" t="str">
        <f>IF(MONTH(Table1[[#This Row],[Date]])&gt;6, YEAR(Table1[[#This Row],[Date]])&amp;"-"&amp;YEAR(Table1[[#This Row],[Date]])+1,YEAR(Table1[[#This Row],[Date]])-1&amp;"-"&amp;YEAR(Table1[[#This Row],[Date]]))</f>
        <v>2015-2016</v>
      </c>
      <c r="O573">
        <f>WEEKNUM(Table1[[#This Row],[Date]],2)</f>
        <v>1</v>
      </c>
      <c r="P573">
        <f>HOUR(Table1[[#This Row],[Start]])</f>
        <v>19</v>
      </c>
      <c r="Q5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573" t="str">
        <f>TEXT(Table1[[#This Row],[Date]],"ddd")</f>
        <v>Sun</v>
      </c>
    </row>
    <row r="574" spans="1:18" x14ac:dyDescent="0.55000000000000004">
      <c r="A574" s="2" t="s">
        <v>78</v>
      </c>
      <c r="B574" s="2" t="str">
        <f t="shared" si="48"/>
        <v>Client 3</v>
      </c>
      <c r="C574" s="12">
        <v>42372</v>
      </c>
      <c r="D574" s="2" t="s">
        <v>578</v>
      </c>
      <c r="E574" s="2" t="s">
        <v>1042</v>
      </c>
      <c r="F574" s="28">
        <f>Table1[[#This Row],[End]]-Table1[[#This Row],[Start]]</f>
        <v>4.8611111111110938E-3</v>
      </c>
      <c r="G574" s="25" t="str">
        <f t="shared" ca="1" si="49"/>
        <v>Office</v>
      </c>
      <c r="H574" s="2" t="str">
        <f t="shared" ca="1" si="50"/>
        <v>E</v>
      </c>
      <c r="I574" s="2" t="str">
        <f t="shared" ca="1" si="51"/>
        <v>Accident</v>
      </c>
      <c r="J574" s="2" t="str">
        <f t="shared" ca="1" si="52"/>
        <v>Wrong placement</v>
      </c>
      <c r="K574" s="25" t="str">
        <f t="shared" ca="1" si="53"/>
        <v>Floor</v>
      </c>
      <c r="L574" t="str">
        <f>IF(OR(Table1[[#This Row],[Month2]]="Jul",Table1[[#This Row],[Month2]]="Aug",Table1[[#This Row],[Month2]]="Sep"),"Q1", IF(OR(Table1[[#This Row],[Month2]]="Oct",Table1[[#This Row],[Month2]]="Nov",Table1[[#This Row],[Month2]]="Dec"),"Q2",IF(OR(Table1[[#This Row],[Month2]]="Jan",Table1[[#This Row],[Month2]]="Feb",Table1[[#This Row],[Month2]]="Mar"),"Q3", "Q4")))</f>
        <v>Q3</v>
      </c>
      <c r="M574" t="str">
        <f>TEXT(Table1[[#This Row],[Date]],"mmm")</f>
        <v>Jan</v>
      </c>
      <c r="N574" t="str">
        <f>IF(MONTH(Table1[[#This Row],[Date]])&gt;6, YEAR(Table1[[#This Row],[Date]])&amp;"-"&amp;YEAR(Table1[[#This Row],[Date]])+1,YEAR(Table1[[#This Row],[Date]])-1&amp;"-"&amp;YEAR(Table1[[#This Row],[Date]]))</f>
        <v>2015-2016</v>
      </c>
      <c r="O574">
        <f>WEEKNUM(Table1[[#This Row],[Date]],2)</f>
        <v>1</v>
      </c>
      <c r="P574">
        <f>HOUR(Table1[[#This Row],[Start]])</f>
        <v>20</v>
      </c>
      <c r="Q5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574" t="str">
        <f>TEXT(Table1[[#This Row],[Date]],"ddd")</f>
        <v>Sun</v>
      </c>
    </row>
    <row r="575" spans="1:18" x14ac:dyDescent="0.55000000000000004">
      <c r="A575" s="2" t="s">
        <v>62</v>
      </c>
      <c r="B575" s="2" t="str">
        <f t="shared" si="48"/>
        <v>Client 4</v>
      </c>
      <c r="C575" s="12">
        <v>42373</v>
      </c>
      <c r="D575" s="2" t="s">
        <v>235</v>
      </c>
      <c r="E575" s="2" t="s">
        <v>581</v>
      </c>
      <c r="F575" s="28">
        <f>Table1[[#This Row],[End]]-Table1[[#This Row],[Start]]</f>
        <v>1.388888888888884E-2</v>
      </c>
      <c r="G575" s="25" t="str">
        <f t="shared" ca="1" si="49"/>
        <v>Room A</v>
      </c>
      <c r="H575" s="2" t="str">
        <f t="shared" ca="1" si="50"/>
        <v>G</v>
      </c>
      <c r="I575" s="2" t="str">
        <f t="shared" ca="1" si="51"/>
        <v>Grievance</v>
      </c>
      <c r="J575" s="2" t="str">
        <f t="shared" ca="1" si="52"/>
        <v>Mechanical failure</v>
      </c>
      <c r="K575" s="25" t="str">
        <f t="shared" ca="1" si="53"/>
        <v>Floor</v>
      </c>
      <c r="L575" t="str">
        <f>IF(OR(Table1[[#This Row],[Month2]]="Jul",Table1[[#This Row],[Month2]]="Aug",Table1[[#This Row],[Month2]]="Sep"),"Q1", IF(OR(Table1[[#This Row],[Month2]]="Oct",Table1[[#This Row],[Month2]]="Nov",Table1[[#This Row],[Month2]]="Dec"),"Q2",IF(OR(Table1[[#This Row],[Month2]]="Jan",Table1[[#This Row],[Month2]]="Feb",Table1[[#This Row],[Month2]]="Mar"),"Q3", "Q4")))</f>
        <v>Q3</v>
      </c>
      <c r="M575" t="str">
        <f>TEXT(Table1[[#This Row],[Date]],"mmm")</f>
        <v>Jan</v>
      </c>
      <c r="N575" t="str">
        <f>IF(MONTH(Table1[[#This Row],[Date]])&gt;6, YEAR(Table1[[#This Row],[Date]])&amp;"-"&amp;YEAR(Table1[[#This Row],[Date]])+1,YEAR(Table1[[#This Row],[Date]])-1&amp;"-"&amp;YEAR(Table1[[#This Row],[Date]]))</f>
        <v>2015-2016</v>
      </c>
      <c r="O575">
        <f>WEEKNUM(Table1[[#This Row],[Date]],2)</f>
        <v>2</v>
      </c>
      <c r="P575">
        <f>HOUR(Table1[[#This Row],[Start]])</f>
        <v>13</v>
      </c>
      <c r="Q5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75" t="str">
        <f>TEXT(Table1[[#This Row],[Date]],"ddd")</f>
        <v>Mon</v>
      </c>
    </row>
    <row r="576" spans="1:18" x14ac:dyDescent="0.55000000000000004">
      <c r="A576" s="2" t="s">
        <v>62</v>
      </c>
      <c r="B576" s="2" t="str">
        <f t="shared" si="48"/>
        <v>Client 5</v>
      </c>
      <c r="C576" s="12">
        <v>42373</v>
      </c>
      <c r="D576" s="2" t="s">
        <v>246</v>
      </c>
      <c r="E576" s="2" t="s">
        <v>729</v>
      </c>
      <c r="F576" s="28">
        <f>Table1[[#This Row],[End]]-Table1[[#This Row],[Start]]</f>
        <v>2.2916666666666696E-2</v>
      </c>
      <c r="G576" s="25" t="str">
        <f t="shared" ca="1" si="49"/>
        <v>Office</v>
      </c>
      <c r="H576" s="2" t="str">
        <f t="shared" ca="1" si="50"/>
        <v>E</v>
      </c>
      <c r="I576" s="2" t="str">
        <f t="shared" ca="1" si="51"/>
        <v>Accident</v>
      </c>
      <c r="J576" s="2" t="str">
        <f t="shared" ca="1" si="52"/>
        <v>Wrong placement</v>
      </c>
      <c r="K576" s="25" t="str">
        <f t="shared" ca="1" si="53"/>
        <v>IT</v>
      </c>
      <c r="L576" t="str">
        <f>IF(OR(Table1[[#This Row],[Month2]]="Jul",Table1[[#This Row],[Month2]]="Aug",Table1[[#This Row],[Month2]]="Sep"),"Q1", IF(OR(Table1[[#This Row],[Month2]]="Oct",Table1[[#This Row],[Month2]]="Nov",Table1[[#This Row],[Month2]]="Dec"),"Q2",IF(OR(Table1[[#This Row],[Month2]]="Jan",Table1[[#This Row],[Month2]]="Feb",Table1[[#This Row],[Month2]]="Mar"),"Q3", "Q4")))</f>
        <v>Q3</v>
      </c>
      <c r="M576" t="str">
        <f>TEXT(Table1[[#This Row],[Date]],"mmm")</f>
        <v>Jan</v>
      </c>
      <c r="N576" t="str">
        <f>IF(MONTH(Table1[[#This Row],[Date]])&gt;6, YEAR(Table1[[#This Row],[Date]])&amp;"-"&amp;YEAR(Table1[[#This Row],[Date]])+1,YEAR(Table1[[#This Row],[Date]])-1&amp;"-"&amp;YEAR(Table1[[#This Row],[Date]]))</f>
        <v>2015-2016</v>
      </c>
      <c r="O576">
        <f>WEEKNUM(Table1[[#This Row],[Date]],2)</f>
        <v>2</v>
      </c>
      <c r="P576">
        <f>HOUR(Table1[[#This Row],[Start]])</f>
        <v>17</v>
      </c>
      <c r="Q5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76" t="str">
        <f>TEXT(Table1[[#This Row],[Date]],"ddd")</f>
        <v>Mon</v>
      </c>
    </row>
    <row r="577" spans="1:18" x14ac:dyDescent="0.55000000000000004">
      <c r="A577" s="2" t="s">
        <v>65</v>
      </c>
      <c r="B577" s="2" t="str">
        <f t="shared" si="48"/>
        <v>Client 6</v>
      </c>
      <c r="C577" s="12">
        <v>42375</v>
      </c>
      <c r="D577" s="2" t="s">
        <v>579</v>
      </c>
      <c r="E577" s="2" t="s">
        <v>886</v>
      </c>
      <c r="F577" s="28">
        <f>Table1[[#This Row],[End]]-Table1[[#This Row],[Start]]</f>
        <v>1.736111111111116E-2</v>
      </c>
      <c r="G577" s="25" t="str">
        <f t="shared" ca="1" si="49"/>
        <v>Room B</v>
      </c>
      <c r="H577" s="2" t="str">
        <f t="shared" ca="1" si="50"/>
        <v>E</v>
      </c>
      <c r="I577" s="2" t="str">
        <f t="shared" ca="1" si="51"/>
        <v>Accident</v>
      </c>
      <c r="J577" s="2" t="str">
        <f t="shared" ca="1" si="52"/>
        <v>Paperwork deficiency</v>
      </c>
      <c r="K577" s="25" t="str">
        <f t="shared" ca="1" si="53"/>
        <v>IT</v>
      </c>
      <c r="L577" t="str">
        <f>IF(OR(Table1[[#This Row],[Month2]]="Jul",Table1[[#This Row],[Month2]]="Aug",Table1[[#This Row],[Month2]]="Sep"),"Q1", IF(OR(Table1[[#This Row],[Month2]]="Oct",Table1[[#This Row],[Month2]]="Nov",Table1[[#This Row],[Month2]]="Dec"),"Q2",IF(OR(Table1[[#This Row],[Month2]]="Jan",Table1[[#This Row],[Month2]]="Feb",Table1[[#This Row],[Month2]]="Mar"),"Q3", "Q4")))</f>
        <v>Q3</v>
      </c>
      <c r="M577" t="str">
        <f>TEXT(Table1[[#This Row],[Date]],"mmm")</f>
        <v>Jan</v>
      </c>
      <c r="N577" t="str">
        <f>IF(MONTH(Table1[[#This Row],[Date]])&gt;6, YEAR(Table1[[#This Row],[Date]])&amp;"-"&amp;YEAR(Table1[[#This Row],[Date]])+1,YEAR(Table1[[#This Row],[Date]])-1&amp;"-"&amp;YEAR(Table1[[#This Row],[Date]]))</f>
        <v>2015-2016</v>
      </c>
      <c r="O577">
        <f>WEEKNUM(Table1[[#This Row],[Date]],2)</f>
        <v>2</v>
      </c>
      <c r="P577">
        <f>HOUR(Table1[[#This Row],[Start]])</f>
        <v>15</v>
      </c>
      <c r="Q5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77" t="str">
        <f>TEXT(Table1[[#This Row],[Date]],"ddd")</f>
        <v>Wed</v>
      </c>
    </row>
    <row r="578" spans="1:18" x14ac:dyDescent="0.55000000000000004">
      <c r="A578" s="2" t="s">
        <v>81</v>
      </c>
      <c r="B578" s="2" t="str">
        <f t="shared" ref="B578:B641" si="54">IF(B577="Name","Client 1",IF(B577="Client 1","Client 2",IF(B577="Client 2","Client 3",IF(B577="Client 3","Client 4", IF(B577="Client 4","Client 5", IF(B577="Client 5","Client 6", IF(B577="Client 6","Client 7",IF(B577="Client 7","Client 8", IF(B577="Client 8","Client 9", IF(B577="Client 9","Client 10", IF(B577="Client 10","Client 1", "Client 11")))))))))))</f>
        <v>Client 7</v>
      </c>
      <c r="C578" s="12">
        <v>42375</v>
      </c>
      <c r="D578" s="2" t="s">
        <v>282</v>
      </c>
      <c r="E578" s="2" t="s">
        <v>971</v>
      </c>
      <c r="F578" s="28">
        <f>Table1[[#This Row],[End]]-Table1[[#This Row],[Start]]</f>
        <v>5.5555555555555358E-3</v>
      </c>
      <c r="G578" s="25" t="str">
        <f t="shared" ref="G578:G641" ca="1" si="55">VLOOKUP(RANDBETWEEN(1,5),$T$1:$Y$8,2,FALSE)</f>
        <v>Warehouse</v>
      </c>
      <c r="H578" s="2" t="str">
        <f t="shared" ref="H578:H641" ca="1" si="56">VLOOKUP(RANDBETWEEN(1,7),$T$1:$Y$8,3,FALSE)</f>
        <v>E</v>
      </c>
      <c r="I578" s="2" t="str">
        <f t="shared" ref="I578:I641" ca="1" si="57">VLOOKUP(RANDBETWEEN(1,4),$T$1:$Y$8,4,FALSE)</f>
        <v>Accident</v>
      </c>
      <c r="J578" s="2" t="str">
        <f t="shared" ref="J578:J641" ca="1" si="58">VLOOKUP(RANDBETWEEN(1,6),$T$1:$Y$8,5,FALSE)</f>
        <v>Entry error</v>
      </c>
      <c r="K578" s="25" t="str">
        <f t="shared" ref="K578:K641" ca="1" si="59">VLOOKUP(RANDBETWEEN(1,6),$T$1:$Y$8,6,FALSE)</f>
        <v>Admin</v>
      </c>
      <c r="L578" t="str">
        <f>IF(OR(Table1[[#This Row],[Month2]]="Jul",Table1[[#This Row],[Month2]]="Aug",Table1[[#This Row],[Month2]]="Sep"),"Q1", IF(OR(Table1[[#This Row],[Month2]]="Oct",Table1[[#This Row],[Month2]]="Nov",Table1[[#This Row],[Month2]]="Dec"),"Q2",IF(OR(Table1[[#This Row],[Month2]]="Jan",Table1[[#This Row],[Month2]]="Feb",Table1[[#This Row],[Month2]]="Mar"),"Q3", "Q4")))</f>
        <v>Q3</v>
      </c>
      <c r="M578" t="str">
        <f>TEXT(Table1[[#This Row],[Date]],"mmm")</f>
        <v>Jan</v>
      </c>
      <c r="N578" t="str">
        <f>IF(MONTH(Table1[[#This Row],[Date]])&gt;6, YEAR(Table1[[#This Row],[Date]])&amp;"-"&amp;YEAR(Table1[[#This Row],[Date]])+1,YEAR(Table1[[#This Row],[Date]])-1&amp;"-"&amp;YEAR(Table1[[#This Row],[Date]]))</f>
        <v>2015-2016</v>
      </c>
      <c r="O578">
        <f>WEEKNUM(Table1[[#This Row],[Date]],2)</f>
        <v>2</v>
      </c>
      <c r="P578">
        <f>HOUR(Table1[[#This Row],[Start]])</f>
        <v>9</v>
      </c>
      <c r="Q5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78" t="str">
        <f>TEXT(Table1[[#This Row],[Date]],"ddd")</f>
        <v>Wed</v>
      </c>
    </row>
    <row r="579" spans="1:18" x14ac:dyDescent="0.55000000000000004">
      <c r="A579" s="2" t="s">
        <v>81</v>
      </c>
      <c r="B579" s="2" t="str">
        <f t="shared" si="54"/>
        <v>Client 8</v>
      </c>
      <c r="C579" s="12">
        <v>42377</v>
      </c>
      <c r="D579" s="2" t="s">
        <v>580</v>
      </c>
      <c r="E579" s="2" t="s">
        <v>465</v>
      </c>
      <c r="F579" s="28">
        <f>Table1[[#This Row],[End]]-Table1[[#This Row],[Start]]</f>
        <v>4.1666666666666519E-3</v>
      </c>
      <c r="G579" s="25" t="str">
        <f t="shared" ca="1" si="55"/>
        <v>Room A</v>
      </c>
      <c r="H579" s="2" t="str">
        <f t="shared" ca="1" si="56"/>
        <v>E</v>
      </c>
      <c r="I579" s="2" t="str">
        <f t="shared" ca="1" si="57"/>
        <v>Mistake</v>
      </c>
      <c r="J579" s="2" t="str">
        <f t="shared" ca="1" si="58"/>
        <v>Mechanical failure</v>
      </c>
      <c r="K579" s="25" t="str">
        <f t="shared" ca="1" si="59"/>
        <v>Shipping</v>
      </c>
      <c r="L579" t="str">
        <f>IF(OR(Table1[[#This Row],[Month2]]="Jul",Table1[[#This Row],[Month2]]="Aug",Table1[[#This Row],[Month2]]="Sep"),"Q1", IF(OR(Table1[[#This Row],[Month2]]="Oct",Table1[[#This Row],[Month2]]="Nov",Table1[[#This Row],[Month2]]="Dec"),"Q2",IF(OR(Table1[[#This Row],[Month2]]="Jan",Table1[[#This Row],[Month2]]="Feb",Table1[[#This Row],[Month2]]="Mar"),"Q3", "Q4")))</f>
        <v>Q3</v>
      </c>
      <c r="M579" t="str">
        <f>TEXT(Table1[[#This Row],[Date]],"mmm")</f>
        <v>Jan</v>
      </c>
      <c r="N579" t="str">
        <f>IF(MONTH(Table1[[#This Row],[Date]])&gt;6, YEAR(Table1[[#This Row],[Date]])&amp;"-"&amp;YEAR(Table1[[#This Row],[Date]])+1,YEAR(Table1[[#This Row],[Date]])-1&amp;"-"&amp;YEAR(Table1[[#This Row],[Date]]))</f>
        <v>2015-2016</v>
      </c>
      <c r="O579">
        <f>WEEKNUM(Table1[[#This Row],[Date]],2)</f>
        <v>2</v>
      </c>
      <c r="P579">
        <f>HOUR(Table1[[#This Row],[Start]])</f>
        <v>10</v>
      </c>
      <c r="Q5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79" t="str">
        <f>TEXT(Table1[[#This Row],[Date]],"ddd")</f>
        <v>Fri</v>
      </c>
    </row>
    <row r="580" spans="1:18" x14ac:dyDescent="0.55000000000000004">
      <c r="A580" s="2" t="s">
        <v>62</v>
      </c>
      <c r="B580" s="2" t="str">
        <f t="shared" si="54"/>
        <v>Client 9</v>
      </c>
      <c r="C580" s="12">
        <v>42379</v>
      </c>
      <c r="D580" s="2" t="s">
        <v>497</v>
      </c>
      <c r="E580" s="2" t="s">
        <v>726</v>
      </c>
      <c r="F580" s="28">
        <f>Table1[[#This Row],[End]]-Table1[[#This Row],[Start]]</f>
        <v>6.9444444444444198E-3</v>
      </c>
      <c r="G580" s="25" t="str">
        <f t="shared" ca="1" si="55"/>
        <v>Office</v>
      </c>
      <c r="H580" s="2" t="str">
        <f t="shared" ca="1" si="56"/>
        <v>B</v>
      </c>
      <c r="I580" s="2" t="str">
        <f t="shared" ca="1" si="57"/>
        <v>Mistake</v>
      </c>
      <c r="J580" s="2" t="str">
        <f t="shared" ca="1" si="58"/>
        <v>Mechanical failure</v>
      </c>
      <c r="K580" s="25" t="str">
        <f t="shared" ca="1" si="59"/>
        <v>IT</v>
      </c>
      <c r="L580" t="str">
        <f>IF(OR(Table1[[#This Row],[Month2]]="Jul",Table1[[#This Row],[Month2]]="Aug",Table1[[#This Row],[Month2]]="Sep"),"Q1", IF(OR(Table1[[#This Row],[Month2]]="Oct",Table1[[#This Row],[Month2]]="Nov",Table1[[#This Row],[Month2]]="Dec"),"Q2",IF(OR(Table1[[#This Row],[Month2]]="Jan",Table1[[#This Row],[Month2]]="Feb",Table1[[#This Row],[Month2]]="Mar"),"Q3", "Q4")))</f>
        <v>Q3</v>
      </c>
      <c r="M580" t="str">
        <f>TEXT(Table1[[#This Row],[Date]],"mmm")</f>
        <v>Jan</v>
      </c>
      <c r="N580" t="str">
        <f>IF(MONTH(Table1[[#This Row],[Date]])&gt;6, YEAR(Table1[[#This Row],[Date]])&amp;"-"&amp;YEAR(Table1[[#This Row],[Date]])+1,YEAR(Table1[[#This Row],[Date]])-1&amp;"-"&amp;YEAR(Table1[[#This Row],[Date]]))</f>
        <v>2015-2016</v>
      </c>
      <c r="O580">
        <f>WEEKNUM(Table1[[#This Row],[Date]],2)</f>
        <v>2</v>
      </c>
      <c r="P580">
        <f>HOUR(Table1[[#This Row],[Start]])</f>
        <v>8</v>
      </c>
      <c r="Q5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80" t="str">
        <f>TEXT(Table1[[#This Row],[Date]],"ddd")</f>
        <v>Sun</v>
      </c>
    </row>
    <row r="581" spans="1:18" x14ac:dyDescent="0.55000000000000004">
      <c r="A581" s="2" t="s">
        <v>82</v>
      </c>
      <c r="B581" s="2" t="str">
        <f t="shared" si="54"/>
        <v>Client 10</v>
      </c>
      <c r="C581" s="12">
        <v>42381</v>
      </c>
      <c r="D581" s="2" t="s">
        <v>214</v>
      </c>
      <c r="E581" s="2" t="s">
        <v>532</v>
      </c>
      <c r="F581" s="28">
        <f>Table1[[#This Row],[End]]-Table1[[#This Row],[Start]]</f>
        <v>2.2222222222222365E-2</v>
      </c>
      <c r="G581" s="25" t="str">
        <f t="shared" ca="1" si="55"/>
        <v>Office</v>
      </c>
      <c r="H581" s="2" t="str">
        <f t="shared" ca="1" si="56"/>
        <v>F</v>
      </c>
      <c r="I581" s="2" t="str">
        <f t="shared" ca="1" si="57"/>
        <v>Grievance</v>
      </c>
      <c r="J581" s="2" t="str">
        <f t="shared" ca="1" si="58"/>
        <v>Mechanical failure</v>
      </c>
      <c r="K581" s="25" t="str">
        <f t="shared" ca="1" si="59"/>
        <v>IT</v>
      </c>
      <c r="L581" t="str">
        <f>IF(OR(Table1[[#This Row],[Month2]]="Jul",Table1[[#This Row],[Month2]]="Aug",Table1[[#This Row],[Month2]]="Sep"),"Q1", IF(OR(Table1[[#This Row],[Month2]]="Oct",Table1[[#This Row],[Month2]]="Nov",Table1[[#This Row],[Month2]]="Dec"),"Q2",IF(OR(Table1[[#This Row],[Month2]]="Jan",Table1[[#This Row],[Month2]]="Feb",Table1[[#This Row],[Month2]]="Mar"),"Q3", "Q4")))</f>
        <v>Q3</v>
      </c>
      <c r="M581" t="str">
        <f>TEXT(Table1[[#This Row],[Date]],"mmm")</f>
        <v>Jan</v>
      </c>
      <c r="N581" t="str">
        <f>IF(MONTH(Table1[[#This Row],[Date]])&gt;6, YEAR(Table1[[#This Row],[Date]])&amp;"-"&amp;YEAR(Table1[[#This Row],[Date]])+1,YEAR(Table1[[#This Row],[Date]])-1&amp;"-"&amp;YEAR(Table1[[#This Row],[Date]]))</f>
        <v>2015-2016</v>
      </c>
      <c r="O581">
        <f>WEEKNUM(Table1[[#This Row],[Date]],2)</f>
        <v>3</v>
      </c>
      <c r="P581">
        <f>HOUR(Table1[[#This Row],[Start]])</f>
        <v>17</v>
      </c>
      <c r="Q5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81" t="str">
        <f>TEXT(Table1[[#This Row],[Date]],"ddd")</f>
        <v>Tue</v>
      </c>
    </row>
    <row r="582" spans="1:18" x14ac:dyDescent="0.55000000000000004">
      <c r="A582" s="2" t="s">
        <v>81</v>
      </c>
      <c r="B582" s="2" t="str">
        <f t="shared" si="54"/>
        <v>Client 1</v>
      </c>
      <c r="C582" s="12">
        <v>42382</v>
      </c>
      <c r="D582" s="2" t="s">
        <v>347</v>
      </c>
      <c r="E582" s="2" t="s">
        <v>846</v>
      </c>
      <c r="F582" s="28">
        <f>Table1[[#This Row],[End]]-Table1[[#This Row],[Start]]</f>
        <v>3.4722222222222099E-3</v>
      </c>
      <c r="G582" s="25" t="str">
        <f t="shared" ca="1" si="55"/>
        <v>Room A</v>
      </c>
      <c r="H582" s="2" t="str">
        <f t="shared" ca="1" si="56"/>
        <v>F</v>
      </c>
      <c r="I582" s="2" t="str">
        <f t="shared" ca="1" si="57"/>
        <v>Grievance</v>
      </c>
      <c r="J582" s="2" t="str">
        <f t="shared" ca="1" si="58"/>
        <v>Entry error</v>
      </c>
      <c r="K582" s="25" t="str">
        <f t="shared" ca="1" si="59"/>
        <v>IT</v>
      </c>
      <c r="L582" t="str">
        <f>IF(OR(Table1[[#This Row],[Month2]]="Jul",Table1[[#This Row],[Month2]]="Aug",Table1[[#This Row],[Month2]]="Sep"),"Q1", IF(OR(Table1[[#This Row],[Month2]]="Oct",Table1[[#This Row],[Month2]]="Nov",Table1[[#This Row],[Month2]]="Dec"),"Q2",IF(OR(Table1[[#This Row],[Month2]]="Jan",Table1[[#This Row],[Month2]]="Feb",Table1[[#This Row],[Month2]]="Mar"),"Q3", "Q4")))</f>
        <v>Q3</v>
      </c>
      <c r="M582" t="str">
        <f>TEXT(Table1[[#This Row],[Date]],"mmm")</f>
        <v>Jan</v>
      </c>
      <c r="N582" t="str">
        <f>IF(MONTH(Table1[[#This Row],[Date]])&gt;6, YEAR(Table1[[#This Row],[Date]])&amp;"-"&amp;YEAR(Table1[[#This Row],[Date]])+1,YEAR(Table1[[#This Row],[Date]])-1&amp;"-"&amp;YEAR(Table1[[#This Row],[Date]]))</f>
        <v>2015-2016</v>
      </c>
      <c r="O582">
        <f>WEEKNUM(Table1[[#This Row],[Date]],2)</f>
        <v>3</v>
      </c>
      <c r="P582">
        <f>HOUR(Table1[[#This Row],[Start]])</f>
        <v>9</v>
      </c>
      <c r="Q5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82" t="str">
        <f>TEXT(Table1[[#This Row],[Date]],"ddd")</f>
        <v>Wed</v>
      </c>
    </row>
    <row r="583" spans="1:18" x14ac:dyDescent="0.55000000000000004">
      <c r="A583" s="2" t="s">
        <v>73</v>
      </c>
      <c r="B583" s="2" t="str">
        <f t="shared" si="54"/>
        <v>Client 2</v>
      </c>
      <c r="C583" s="12">
        <v>42383</v>
      </c>
      <c r="D583" s="2" t="s">
        <v>581</v>
      </c>
      <c r="E583" s="2" t="s">
        <v>1043</v>
      </c>
      <c r="F583" s="28">
        <f>Table1[[#This Row],[End]]-Table1[[#This Row],[Start]]</f>
        <v>1.1805555555555625E-2</v>
      </c>
      <c r="G583" s="25" t="str">
        <f t="shared" ca="1" si="55"/>
        <v>Warehouse</v>
      </c>
      <c r="H583" s="2" t="str">
        <f t="shared" ca="1" si="56"/>
        <v>C</v>
      </c>
      <c r="I583" s="2" t="str">
        <f t="shared" ca="1" si="57"/>
        <v>Mistake</v>
      </c>
      <c r="J583" s="2" t="str">
        <f t="shared" ca="1" si="58"/>
        <v>Paperwork deficiency</v>
      </c>
      <c r="K583" s="25" t="str">
        <f t="shared" ca="1" si="59"/>
        <v>Widgets</v>
      </c>
      <c r="L583" t="str">
        <f>IF(OR(Table1[[#This Row],[Month2]]="Jul",Table1[[#This Row],[Month2]]="Aug",Table1[[#This Row],[Month2]]="Sep"),"Q1", IF(OR(Table1[[#This Row],[Month2]]="Oct",Table1[[#This Row],[Month2]]="Nov",Table1[[#This Row],[Month2]]="Dec"),"Q2",IF(OR(Table1[[#This Row],[Month2]]="Jan",Table1[[#This Row],[Month2]]="Feb",Table1[[#This Row],[Month2]]="Mar"),"Q3", "Q4")))</f>
        <v>Q3</v>
      </c>
      <c r="M583" t="str">
        <f>TEXT(Table1[[#This Row],[Date]],"mmm")</f>
        <v>Jan</v>
      </c>
      <c r="N583" t="str">
        <f>IF(MONTH(Table1[[#This Row],[Date]])&gt;6, YEAR(Table1[[#This Row],[Date]])&amp;"-"&amp;YEAR(Table1[[#This Row],[Date]])+1,YEAR(Table1[[#This Row],[Date]])-1&amp;"-"&amp;YEAR(Table1[[#This Row],[Date]]))</f>
        <v>2015-2016</v>
      </c>
      <c r="O583">
        <f>WEEKNUM(Table1[[#This Row],[Date]],2)</f>
        <v>3</v>
      </c>
      <c r="P583">
        <f>HOUR(Table1[[#This Row],[Start]])</f>
        <v>13</v>
      </c>
      <c r="Q5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83" t="str">
        <f>TEXT(Table1[[#This Row],[Date]],"ddd")</f>
        <v>Thu</v>
      </c>
    </row>
    <row r="584" spans="1:18" x14ac:dyDescent="0.55000000000000004">
      <c r="A584" s="2" t="s">
        <v>83</v>
      </c>
      <c r="B584" s="2" t="str">
        <f t="shared" si="54"/>
        <v>Client 3</v>
      </c>
      <c r="C584" s="12">
        <v>42383</v>
      </c>
      <c r="D584" s="2" t="s">
        <v>189</v>
      </c>
      <c r="E584" s="2" t="s">
        <v>628</v>
      </c>
      <c r="F584" s="28">
        <f>Table1[[#This Row],[End]]-Table1[[#This Row],[Start]]</f>
        <v>9.7222222222222987E-3</v>
      </c>
      <c r="G584" s="25" t="str">
        <f t="shared" ca="1" si="55"/>
        <v>Lab</v>
      </c>
      <c r="H584" s="2" t="str">
        <f t="shared" ca="1" si="56"/>
        <v>B</v>
      </c>
      <c r="I584" s="2" t="str">
        <f t="shared" ca="1" si="57"/>
        <v>Mistake</v>
      </c>
      <c r="J584" s="2" t="str">
        <f t="shared" ca="1" si="58"/>
        <v>Entry error</v>
      </c>
      <c r="K584" s="25" t="str">
        <f t="shared" ca="1" si="59"/>
        <v>Shipping</v>
      </c>
      <c r="L584" t="str">
        <f>IF(OR(Table1[[#This Row],[Month2]]="Jul",Table1[[#This Row],[Month2]]="Aug",Table1[[#This Row],[Month2]]="Sep"),"Q1", IF(OR(Table1[[#This Row],[Month2]]="Oct",Table1[[#This Row],[Month2]]="Nov",Table1[[#This Row],[Month2]]="Dec"),"Q2",IF(OR(Table1[[#This Row],[Month2]]="Jan",Table1[[#This Row],[Month2]]="Feb",Table1[[#This Row],[Month2]]="Mar"),"Q3", "Q4")))</f>
        <v>Q3</v>
      </c>
      <c r="M584" t="str">
        <f>TEXT(Table1[[#This Row],[Date]],"mmm")</f>
        <v>Jan</v>
      </c>
      <c r="N584" t="str">
        <f>IF(MONTH(Table1[[#This Row],[Date]])&gt;6, YEAR(Table1[[#This Row],[Date]])&amp;"-"&amp;YEAR(Table1[[#This Row],[Date]])+1,YEAR(Table1[[#This Row],[Date]])-1&amp;"-"&amp;YEAR(Table1[[#This Row],[Date]]))</f>
        <v>2015-2016</v>
      </c>
      <c r="O584">
        <f>WEEKNUM(Table1[[#This Row],[Date]],2)</f>
        <v>3</v>
      </c>
      <c r="P584">
        <f>HOUR(Table1[[#This Row],[Start]])</f>
        <v>18</v>
      </c>
      <c r="Q5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584" t="str">
        <f>TEXT(Table1[[#This Row],[Date]],"ddd")</f>
        <v>Thu</v>
      </c>
    </row>
    <row r="585" spans="1:18" x14ac:dyDescent="0.55000000000000004">
      <c r="A585" s="2" t="s">
        <v>82</v>
      </c>
      <c r="B585" s="2" t="str">
        <f t="shared" si="54"/>
        <v>Client 4</v>
      </c>
      <c r="C585" s="12">
        <v>42386</v>
      </c>
      <c r="D585" s="2" t="s">
        <v>415</v>
      </c>
      <c r="E585" s="2" t="s">
        <v>600</v>
      </c>
      <c r="F585" s="28">
        <f>Table1[[#This Row],[End]]-Table1[[#This Row],[Start]]</f>
        <v>2.6388888888888795E-2</v>
      </c>
      <c r="G585" s="25" t="str">
        <f t="shared" ca="1" si="55"/>
        <v>Room B</v>
      </c>
      <c r="H585" s="2" t="str">
        <f t="shared" ca="1" si="56"/>
        <v>F</v>
      </c>
      <c r="I585" s="2" t="str">
        <f t="shared" ca="1" si="57"/>
        <v>Accident</v>
      </c>
      <c r="J585" s="2" t="str">
        <f t="shared" ca="1" si="58"/>
        <v>Paperwork deficiency</v>
      </c>
      <c r="K585" s="25" t="str">
        <f t="shared" ca="1" si="59"/>
        <v>Shipping</v>
      </c>
      <c r="L585" t="str">
        <f>IF(OR(Table1[[#This Row],[Month2]]="Jul",Table1[[#This Row],[Month2]]="Aug",Table1[[#This Row],[Month2]]="Sep"),"Q1", IF(OR(Table1[[#This Row],[Month2]]="Oct",Table1[[#This Row],[Month2]]="Nov",Table1[[#This Row],[Month2]]="Dec"),"Q2",IF(OR(Table1[[#This Row],[Month2]]="Jan",Table1[[#This Row],[Month2]]="Feb",Table1[[#This Row],[Month2]]="Mar"),"Q3", "Q4")))</f>
        <v>Q3</v>
      </c>
      <c r="M585" t="str">
        <f>TEXT(Table1[[#This Row],[Date]],"mmm")</f>
        <v>Jan</v>
      </c>
      <c r="N585" t="str">
        <f>IF(MONTH(Table1[[#This Row],[Date]])&gt;6, YEAR(Table1[[#This Row],[Date]])&amp;"-"&amp;YEAR(Table1[[#This Row],[Date]])+1,YEAR(Table1[[#This Row],[Date]])-1&amp;"-"&amp;YEAR(Table1[[#This Row],[Date]]))</f>
        <v>2015-2016</v>
      </c>
      <c r="O585">
        <f>WEEKNUM(Table1[[#This Row],[Date]],2)</f>
        <v>3</v>
      </c>
      <c r="P585">
        <f>HOUR(Table1[[#This Row],[Start]])</f>
        <v>12</v>
      </c>
      <c r="Q5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85" t="str">
        <f>TEXT(Table1[[#This Row],[Date]],"ddd")</f>
        <v>Sun</v>
      </c>
    </row>
    <row r="586" spans="1:18" x14ac:dyDescent="0.55000000000000004">
      <c r="A586" s="2" t="s">
        <v>84</v>
      </c>
      <c r="B586" s="2" t="str">
        <f t="shared" si="54"/>
        <v>Client 5</v>
      </c>
      <c r="C586" s="12">
        <v>42387</v>
      </c>
      <c r="D586" s="2" t="s">
        <v>582</v>
      </c>
      <c r="E586" s="2" t="s">
        <v>1036</v>
      </c>
      <c r="F586" s="28">
        <f>Table1[[#This Row],[End]]-Table1[[#This Row],[Start]]</f>
        <v>4.4444444444444509E-2</v>
      </c>
      <c r="G586" s="25" t="str">
        <f t="shared" ca="1" si="55"/>
        <v>Warehouse</v>
      </c>
      <c r="H586" s="2" t="str">
        <f t="shared" ca="1" si="56"/>
        <v>E</v>
      </c>
      <c r="I586" s="2" t="str">
        <f t="shared" ca="1" si="57"/>
        <v>Accident</v>
      </c>
      <c r="J586" s="2" t="str">
        <f t="shared" ca="1" si="58"/>
        <v>Tone of voice</v>
      </c>
      <c r="K586" s="25" t="str">
        <f t="shared" ca="1" si="59"/>
        <v>IT</v>
      </c>
      <c r="L586" t="str">
        <f>IF(OR(Table1[[#This Row],[Month2]]="Jul",Table1[[#This Row],[Month2]]="Aug",Table1[[#This Row],[Month2]]="Sep"),"Q1", IF(OR(Table1[[#This Row],[Month2]]="Oct",Table1[[#This Row],[Month2]]="Nov",Table1[[#This Row],[Month2]]="Dec"),"Q2",IF(OR(Table1[[#This Row],[Month2]]="Jan",Table1[[#This Row],[Month2]]="Feb",Table1[[#This Row],[Month2]]="Mar"),"Q3", "Q4")))</f>
        <v>Q3</v>
      </c>
      <c r="M586" t="str">
        <f>TEXT(Table1[[#This Row],[Date]],"mmm")</f>
        <v>Jan</v>
      </c>
      <c r="N586" t="str">
        <f>IF(MONTH(Table1[[#This Row],[Date]])&gt;6, YEAR(Table1[[#This Row],[Date]])&amp;"-"&amp;YEAR(Table1[[#This Row],[Date]])+1,YEAR(Table1[[#This Row],[Date]])-1&amp;"-"&amp;YEAR(Table1[[#This Row],[Date]]))</f>
        <v>2015-2016</v>
      </c>
      <c r="O586">
        <f>WEEKNUM(Table1[[#This Row],[Date]],2)</f>
        <v>4</v>
      </c>
      <c r="P586">
        <f>HOUR(Table1[[#This Row],[Start]])</f>
        <v>14</v>
      </c>
      <c r="Q5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586" t="str">
        <f>TEXT(Table1[[#This Row],[Date]],"ddd")</f>
        <v>Mon</v>
      </c>
    </row>
    <row r="587" spans="1:18" x14ac:dyDescent="0.55000000000000004">
      <c r="A587" s="2" t="s">
        <v>84</v>
      </c>
      <c r="B587" s="2" t="str">
        <f t="shared" si="54"/>
        <v>Client 6</v>
      </c>
      <c r="C587" s="12">
        <v>42388</v>
      </c>
      <c r="D587" s="2" t="s">
        <v>583</v>
      </c>
      <c r="E587" s="2" t="s">
        <v>347</v>
      </c>
      <c r="F587" s="28">
        <f>Table1[[#This Row],[End]]-Table1[[#This Row],[Start]]</f>
        <v>2.7777777777777679E-3</v>
      </c>
      <c r="G587" s="25" t="str">
        <f t="shared" ca="1" si="55"/>
        <v>Room B</v>
      </c>
      <c r="H587" s="2" t="str">
        <f t="shared" ca="1" si="56"/>
        <v>D</v>
      </c>
      <c r="I587" s="2" t="str">
        <f t="shared" ca="1" si="57"/>
        <v>Interaction</v>
      </c>
      <c r="J587" s="2" t="str">
        <f t="shared" ca="1" si="58"/>
        <v>Mechanical failure</v>
      </c>
      <c r="K587" s="25" t="str">
        <f t="shared" ca="1" si="59"/>
        <v>Admin</v>
      </c>
      <c r="L587" t="str">
        <f>IF(OR(Table1[[#This Row],[Month2]]="Jul",Table1[[#This Row],[Month2]]="Aug",Table1[[#This Row],[Month2]]="Sep"),"Q1", IF(OR(Table1[[#This Row],[Month2]]="Oct",Table1[[#This Row],[Month2]]="Nov",Table1[[#This Row],[Month2]]="Dec"),"Q2",IF(OR(Table1[[#This Row],[Month2]]="Jan",Table1[[#This Row],[Month2]]="Feb",Table1[[#This Row],[Month2]]="Mar"),"Q3", "Q4")))</f>
        <v>Q3</v>
      </c>
      <c r="M587" t="str">
        <f>TEXT(Table1[[#This Row],[Date]],"mmm")</f>
        <v>Jan</v>
      </c>
      <c r="N587" t="str">
        <f>IF(MONTH(Table1[[#This Row],[Date]])&gt;6, YEAR(Table1[[#This Row],[Date]])&amp;"-"&amp;YEAR(Table1[[#This Row],[Date]])+1,YEAR(Table1[[#This Row],[Date]])-1&amp;"-"&amp;YEAR(Table1[[#This Row],[Date]]))</f>
        <v>2015-2016</v>
      </c>
      <c r="O587">
        <f>WEEKNUM(Table1[[#This Row],[Date]],2)</f>
        <v>4</v>
      </c>
      <c r="P587">
        <f>HOUR(Table1[[#This Row],[Start]])</f>
        <v>9</v>
      </c>
      <c r="Q5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87" t="str">
        <f>TEXT(Table1[[#This Row],[Date]],"ddd")</f>
        <v>Tue</v>
      </c>
    </row>
    <row r="588" spans="1:18" x14ac:dyDescent="0.55000000000000004">
      <c r="A588" s="2" t="s">
        <v>66</v>
      </c>
      <c r="B588" s="2" t="str">
        <f t="shared" si="54"/>
        <v>Client 7</v>
      </c>
      <c r="C588" s="12">
        <v>42388</v>
      </c>
      <c r="D588" s="2" t="s">
        <v>441</v>
      </c>
      <c r="E588" s="2" t="s">
        <v>496</v>
      </c>
      <c r="F588" s="28">
        <f>Table1[[#This Row],[End]]-Table1[[#This Row],[Start]]</f>
        <v>2.2222222222222199E-2</v>
      </c>
      <c r="G588" s="25" t="str">
        <f t="shared" ca="1" si="55"/>
        <v>Room A</v>
      </c>
      <c r="H588" s="2" t="str">
        <f t="shared" ca="1" si="56"/>
        <v>D</v>
      </c>
      <c r="I588" s="2" t="str">
        <f t="shared" ca="1" si="57"/>
        <v>Mistake</v>
      </c>
      <c r="J588" s="2" t="str">
        <f t="shared" ca="1" si="58"/>
        <v>Entry error</v>
      </c>
      <c r="K588" s="25" t="str">
        <f t="shared" ca="1" si="59"/>
        <v>Widgets</v>
      </c>
      <c r="L588" t="str">
        <f>IF(OR(Table1[[#This Row],[Month2]]="Jul",Table1[[#This Row],[Month2]]="Aug",Table1[[#This Row],[Month2]]="Sep"),"Q1", IF(OR(Table1[[#This Row],[Month2]]="Oct",Table1[[#This Row],[Month2]]="Nov",Table1[[#This Row],[Month2]]="Dec"),"Q2",IF(OR(Table1[[#This Row],[Month2]]="Jan",Table1[[#This Row],[Month2]]="Feb",Table1[[#This Row],[Month2]]="Mar"),"Q3", "Q4")))</f>
        <v>Q3</v>
      </c>
      <c r="M588" t="str">
        <f>TEXT(Table1[[#This Row],[Date]],"mmm")</f>
        <v>Jan</v>
      </c>
      <c r="N588" t="str">
        <f>IF(MONTH(Table1[[#This Row],[Date]])&gt;6, YEAR(Table1[[#This Row],[Date]])&amp;"-"&amp;YEAR(Table1[[#This Row],[Date]])+1,YEAR(Table1[[#This Row],[Date]])-1&amp;"-"&amp;YEAR(Table1[[#This Row],[Date]]))</f>
        <v>2015-2016</v>
      </c>
      <c r="O588">
        <f>WEEKNUM(Table1[[#This Row],[Date]],2)</f>
        <v>4</v>
      </c>
      <c r="P588">
        <f>HOUR(Table1[[#This Row],[Start]])</f>
        <v>10</v>
      </c>
      <c r="Q5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88" t="str">
        <f>TEXT(Table1[[#This Row],[Date]],"ddd")</f>
        <v>Tue</v>
      </c>
    </row>
    <row r="589" spans="1:18" x14ac:dyDescent="0.55000000000000004">
      <c r="A589" s="2" t="s">
        <v>66</v>
      </c>
      <c r="B589" s="2" t="str">
        <f t="shared" si="54"/>
        <v>Client 8</v>
      </c>
      <c r="C589" s="12">
        <v>42388</v>
      </c>
      <c r="D589" s="2" t="s">
        <v>177</v>
      </c>
      <c r="E589" s="2" t="s">
        <v>653</v>
      </c>
      <c r="F589" s="28">
        <f>Table1[[#This Row],[End]]-Table1[[#This Row],[Start]]</f>
        <v>4.2361111111111072E-2</v>
      </c>
      <c r="G589" s="25" t="str">
        <f t="shared" ca="1" si="55"/>
        <v>Room B</v>
      </c>
      <c r="H589" s="2" t="str">
        <f t="shared" ca="1" si="56"/>
        <v>G</v>
      </c>
      <c r="I589" s="2" t="str">
        <f t="shared" ca="1" si="57"/>
        <v>Grievance</v>
      </c>
      <c r="J589" s="2" t="str">
        <f t="shared" ca="1" si="58"/>
        <v>Paperwork deficiency</v>
      </c>
      <c r="K589" s="25" t="str">
        <f t="shared" ca="1" si="59"/>
        <v>Admin</v>
      </c>
      <c r="L589" t="str">
        <f>IF(OR(Table1[[#This Row],[Month2]]="Jul",Table1[[#This Row],[Month2]]="Aug",Table1[[#This Row],[Month2]]="Sep"),"Q1", IF(OR(Table1[[#This Row],[Month2]]="Oct",Table1[[#This Row],[Month2]]="Nov",Table1[[#This Row],[Month2]]="Dec"),"Q2",IF(OR(Table1[[#This Row],[Month2]]="Jan",Table1[[#This Row],[Month2]]="Feb",Table1[[#This Row],[Month2]]="Mar"),"Q3", "Q4")))</f>
        <v>Q3</v>
      </c>
      <c r="M589" t="str">
        <f>TEXT(Table1[[#This Row],[Date]],"mmm")</f>
        <v>Jan</v>
      </c>
      <c r="N589" t="str">
        <f>IF(MONTH(Table1[[#This Row],[Date]])&gt;6, YEAR(Table1[[#This Row],[Date]])&amp;"-"&amp;YEAR(Table1[[#This Row],[Date]])+1,YEAR(Table1[[#This Row],[Date]])-1&amp;"-"&amp;YEAR(Table1[[#This Row],[Date]]))</f>
        <v>2015-2016</v>
      </c>
      <c r="O589">
        <f>WEEKNUM(Table1[[#This Row],[Date]],2)</f>
        <v>4</v>
      </c>
      <c r="P589">
        <f>HOUR(Table1[[#This Row],[Start]])</f>
        <v>13</v>
      </c>
      <c r="Q5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589" t="str">
        <f>TEXT(Table1[[#This Row],[Date]],"ddd")</f>
        <v>Tue</v>
      </c>
    </row>
    <row r="590" spans="1:18" x14ac:dyDescent="0.55000000000000004">
      <c r="A590" s="2" t="s">
        <v>66</v>
      </c>
      <c r="B590" s="2" t="str">
        <f t="shared" si="54"/>
        <v>Client 9</v>
      </c>
      <c r="C590" s="12">
        <v>42389</v>
      </c>
      <c r="D590" s="2" t="s">
        <v>220</v>
      </c>
      <c r="E590" s="2" t="s">
        <v>193</v>
      </c>
      <c r="F590" s="28">
        <f>Table1[[#This Row],[End]]-Table1[[#This Row],[Start]]</f>
        <v>2.2916666666666696E-2</v>
      </c>
      <c r="G590" s="25" t="str">
        <f t="shared" ca="1" si="55"/>
        <v>Warehouse</v>
      </c>
      <c r="H590" s="2" t="str">
        <f t="shared" ca="1" si="56"/>
        <v>B</v>
      </c>
      <c r="I590" s="2" t="str">
        <f t="shared" ca="1" si="57"/>
        <v>Mistake</v>
      </c>
      <c r="J590" s="2" t="str">
        <f t="shared" ca="1" si="58"/>
        <v>Entry error</v>
      </c>
      <c r="K590" s="25" t="str">
        <f t="shared" ca="1" si="59"/>
        <v>Shipping</v>
      </c>
      <c r="L590" t="str">
        <f>IF(OR(Table1[[#This Row],[Month2]]="Jul",Table1[[#This Row],[Month2]]="Aug",Table1[[#This Row],[Month2]]="Sep"),"Q1", IF(OR(Table1[[#This Row],[Month2]]="Oct",Table1[[#This Row],[Month2]]="Nov",Table1[[#This Row],[Month2]]="Dec"),"Q2",IF(OR(Table1[[#This Row],[Month2]]="Jan",Table1[[#This Row],[Month2]]="Feb",Table1[[#This Row],[Month2]]="Mar"),"Q3", "Q4")))</f>
        <v>Q3</v>
      </c>
      <c r="M590" t="str">
        <f>TEXT(Table1[[#This Row],[Date]],"mmm")</f>
        <v>Jan</v>
      </c>
      <c r="N590" t="str">
        <f>IF(MONTH(Table1[[#This Row],[Date]])&gt;6, YEAR(Table1[[#This Row],[Date]])&amp;"-"&amp;YEAR(Table1[[#This Row],[Date]])+1,YEAR(Table1[[#This Row],[Date]])-1&amp;"-"&amp;YEAR(Table1[[#This Row],[Date]]))</f>
        <v>2015-2016</v>
      </c>
      <c r="O590">
        <f>WEEKNUM(Table1[[#This Row],[Date]],2)</f>
        <v>4</v>
      </c>
      <c r="P590">
        <f>HOUR(Table1[[#This Row],[Start]])</f>
        <v>17</v>
      </c>
      <c r="Q5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590" t="str">
        <f>TEXT(Table1[[#This Row],[Date]],"ddd")</f>
        <v>Wed</v>
      </c>
    </row>
    <row r="591" spans="1:18" x14ac:dyDescent="0.55000000000000004">
      <c r="A591" s="2" t="s">
        <v>66</v>
      </c>
      <c r="B591" s="2" t="str">
        <f t="shared" si="54"/>
        <v>Client 10</v>
      </c>
      <c r="C591" s="12">
        <v>42390</v>
      </c>
      <c r="D591" s="2" t="s">
        <v>441</v>
      </c>
      <c r="E591" s="2" t="s">
        <v>892</v>
      </c>
      <c r="F591" s="28">
        <f>Table1[[#This Row],[End]]-Table1[[#This Row],[Start]]</f>
        <v>1.3888888888888895E-2</v>
      </c>
      <c r="G591" s="25" t="str">
        <f t="shared" ca="1" si="55"/>
        <v>Warehouse</v>
      </c>
      <c r="H591" s="2" t="str">
        <f t="shared" ca="1" si="56"/>
        <v>A</v>
      </c>
      <c r="I591" s="2" t="str">
        <f t="shared" ca="1" si="57"/>
        <v>Grievance</v>
      </c>
      <c r="J591" s="2" t="str">
        <f t="shared" ca="1" si="58"/>
        <v>Mechanical failure</v>
      </c>
      <c r="K591" s="25" t="str">
        <f t="shared" ca="1" si="59"/>
        <v>Finance</v>
      </c>
      <c r="L591" t="str">
        <f>IF(OR(Table1[[#This Row],[Month2]]="Jul",Table1[[#This Row],[Month2]]="Aug",Table1[[#This Row],[Month2]]="Sep"),"Q1", IF(OR(Table1[[#This Row],[Month2]]="Oct",Table1[[#This Row],[Month2]]="Nov",Table1[[#This Row],[Month2]]="Dec"),"Q2",IF(OR(Table1[[#This Row],[Month2]]="Jan",Table1[[#This Row],[Month2]]="Feb",Table1[[#This Row],[Month2]]="Mar"),"Q3", "Q4")))</f>
        <v>Q3</v>
      </c>
      <c r="M591" t="str">
        <f>TEXT(Table1[[#This Row],[Date]],"mmm")</f>
        <v>Jan</v>
      </c>
      <c r="N591" t="str">
        <f>IF(MONTH(Table1[[#This Row],[Date]])&gt;6, YEAR(Table1[[#This Row],[Date]])&amp;"-"&amp;YEAR(Table1[[#This Row],[Date]])+1,YEAR(Table1[[#This Row],[Date]])-1&amp;"-"&amp;YEAR(Table1[[#This Row],[Date]]))</f>
        <v>2015-2016</v>
      </c>
      <c r="O591">
        <f>WEEKNUM(Table1[[#This Row],[Date]],2)</f>
        <v>4</v>
      </c>
      <c r="P591">
        <f>HOUR(Table1[[#This Row],[Start]])</f>
        <v>10</v>
      </c>
      <c r="Q5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591" t="str">
        <f>TEXT(Table1[[#This Row],[Date]],"ddd")</f>
        <v>Thu</v>
      </c>
    </row>
    <row r="592" spans="1:18" x14ac:dyDescent="0.55000000000000004">
      <c r="A592" s="2" t="s">
        <v>81</v>
      </c>
      <c r="B592" s="2" t="str">
        <f t="shared" si="54"/>
        <v>Client 1</v>
      </c>
      <c r="C592" s="12">
        <v>42391</v>
      </c>
      <c r="D592" s="2" t="s">
        <v>584</v>
      </c>
      <c r="E592" s="2" t="s">
        <v>284</v>
      </c>
      <c r="F592" s="28">
        <f>Table1[[#This Row],[End]]-Table1[[#This Row],[Start]]</f>
        <v>1.041666666666663E-2</v>
      </c>
      <c r="G592" s="25" t="str">
        <f t="shared" ca="1" si="55"/>
        <v>Office</v>
      </c>
      <c r="H592" s="2" t="str">
        <f t="shared" ca="1" si="56"/>
        <v>C</v>
      </c>
      <c r="I592" s="2" t="str">
        <f t="shared" ca="1" si="57"/>
        <v>Grievance</v>
      </c>
      <c r="J592" s="2" t="str">
        <f t="shared" ca="1" si="58"/>
        <v>Tone of voice</v>
      </c>
      <c r="K592" s="25" t="str">
        <f t="shared" ca="1" si="59"/>
        <v>Shipping</v>
      </c>
      <c r="L592" t="str">
        <f>IF(OR(Table1[[#This Row],[Month2]]="Jul",Table1[[#This Row],[Month2]]="Aug",Table1[[#This Row],[Month2]]="Sep"),"Q1", IF(OR(Table1[[#This Row],[Month2]]="Oct",Table1[[#This Row],[Month2]]="Nov",Table1[[#This Row],[Month2]]="Dec"),"Q2",IF(OR(Table1[[#This Row],[Month2]]="Jan",Table1[[#This Row],[Month2]]="Feb",Table1[[#This Row],[Month2]]="Mar"),"Q3", "Q4")))</f>
        <v>Q3</v>
      </c>
      <c r="M592" t="str">
        <f>TEXT(Table1[[#This Row],[Date]],"mmm")</f>
        <v>Jan</v>
      </c>
      <c r="N592" t="str">
        <f>IF(MONTH(Table1[[#This Row],[Date]])&gt;6, YEAR(Table1[[#This Row],[Date]])&amp;"-"&amp;YEAR(Table1[[#This Row],[Date]])+1,YEAR(Table1[[#This Row],[Date]])-1&amp;"-"&amp;YEAR(Table1[[#This Row],[Date]]))</f>
        <v>2015-2016</v>
      </c>
      <c r="O592">
        <f>WEEKNUM(Table1[[#This Row],[Date]],2)</f>
        <v>4</v>
      </c>
      <c r="P592">
        <f>HOUR(Table1[[#This Row],[Start]])</f>
        <v>18</v>
      </c>
      <c r="Q5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592" t="str">
        <f>TEXT(Table1[[#This Row],[Date]],"ddd")</f>
        <v>Fri</v>
      </c>
    </row>
    <row r="593" spans="1:18" x14ac:dyDescent="0.55000000000000004">
      <c r="A593" s="2" t="s">
        <v>62</v>
      </c>
      <c r="B593" s="2" t="str">
        <f t="shared" si="54"/>
        <v>Client 2</v>
      </c>
      <c r="C593" s="12">
        <v>42394</v>
      </c>
      <c r="D593" s="2" t="s">
        <v>502</v>
      </c>
      <c r="E593" s="2" t="s">
        <v>217</v>
      </c>
      <c r="F593" s="28">
        <f>Table1[[#This Row],[End]]-Table1[[#This Row],[Start]]</f>
        <v>1.3194444444444398E-2</v>
      </c>
      <c r="G593" s="25" t="str">
        <f t="shared" ca="1" si="55"/>
        <v>Lab</v>
      </c>
      <c r="H593" s="2" t="str">
        <f t="shared" ca="1" si="56"/>
        <v>A</v>
      </c>
      <c r="I593" s="2" t="str">
        <f t="shared" ca="1" si="57"/>
        <v>Interaction</v>
      </c>
      <c r="J593" s="2" t="str">
        <f t="shared" ca="1" si="58"/>
        <v>Wrong placement</v>
      </c>
      <c r="K593" s="25" t="str">
        <f t="shared" ca="1" si="59"/>
        <v>Shipping</v>
      </c>
      <c r="L593" t="str">
        <f>IF(OR(Table1[[#This Row],[Month2]]="Jul",Table1[[#This Row],[Month2]]="Aug",Table1[[#This Row],[Month2]]="Sep"),"Q1", IF(OR(Table1[[#This Row],[Month2]]="Oct",Table1[[#This Row],[Month2]]="Nov",Table1[[#This Row],[Month2]]="Dec"),"Q2",IF(OR(Table1[[#This Row],[Month2]]="Jan",Table1[[#This Row],[Month2]]="Feb",Table1[[#This Row],[Month2]]="Mar"),"Q3", "Q4")))</f>
        <v>Q3</v>
      </c>
      <c r="M593" t="str">
        <f>TEXT(Table1[[#This Row],[Date]],"mmm")</f>
        <v>Jan</v>
      </c>
      <c r="N593" t="str">
        <f>IF(MONTH(Table1[[#This Row],[Date]])&gt;6, YEAR(Table1[[#This Row],[Date]])&amp;"-"&amp;YEAR(Table1[[#This Row],[Date]])+1,YEAR(Table1[[#This Row],[Date]])-1&amp;"-"&amp;YEAR(Table1[[#This Row],[Date]]))</f>
        <v>2015-2016</v>
      </c>
      <c r="O593">
        <f>WEEKNUM(Table1[[#This Row],[Date]],2)</f>
        <v>5</v>
      </c>
      <c r="P593">
        <f>HOUR(Table1[[#This Row],[Start]])</f>
        <v>15</v>
      </c>
      <c r="Q5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593" t="str">
        <f>TEXT(Table1[[#This Row],[Date]],"ddd")</f>
        <v>Mon</v>
      </c>
    </row>
    <row r="594" spans="1:18" x14ac:dyDescent="0.55000000000000004">
      <c r="A594" s="2" t="s">
        <v>66</v>
      </c>
      <c r="B594" s="2" t="str">
        <f t="shared" si="54"/>
        <v>Client 3</v>
      </c>
      <c r="C594" s="12">
        <v>42396</v>
      </c>
      <c r="D594" s="2" t="s">
        <v>208</v>
      </c>
      <c r="E594" s="2" t="s">
        <v>322</v>
      </c>
      <c r="F594" s="28">
        <f>Table1[[#This Row],[End]]-Table1[[#This Row],[Start]]</f>
        <v>8.3333333333333037E-3</v>
      </c>
      <c r="G594" s="25" t="str">
        <f t="shared" ca="1" si="55"/>
        <v>Warehouse</v>
      </c>
      <c r="H594" s="2" t="str">
        <f t="shared" ca="1" si="56"/>
        <v>F</v>
      </c>
      <c r="I594" s="2" t="str">
        <f t="shared" ca="1" si="57"/>
        <v>Interaction</v>
      </c>
      <c r="J594" s="2" t="str">
        <f t="shared" ca="1" si="58"/>
        <v>Paperwork deficiency</v>
      </c>
      <c r="K594" s="25" t="str">
        <f t="shared" ca="1" si="59"/>
        <v>Admin</v>
      </c>
      <c r="L594" t="str">
        <f>IF(OR(Table1[[#This Row],[Month2]]="Jul",Table1[[#This Row],[Month2]]="Aug",Table1[[#This Row],[Month2]]="Sep"),"Q1", IF(OR(Table1[[#This Row],[Month2]]="Oct",Table1[[#This Row],[Month2]]="Nov",Table1[[#This Row],[Month2]]="Dec"),"Q2",IF(OR(Table1[[#This Row],[Month2]]="Jan",Table1[[#This Row],[Month2]]="Feb",Table1[[#This Row],[Month2]]="Mar"),"Q3", "Q4")))</f>
        <v>Q3</v>
      </c>
      <c r="M594" t="str">
        <f>TEXT(Table1[[#This Row],[Date]],"mmm")</f>
        <v>Jan</v>
      </c>
      <c r="N594" t="str">
        <f>IF(MONTH(Table1[[#This Row],[Date]])&gt;6, YEAR(Table1[[#This Row],[Date]])&amp;"-"&amp;YEAR(Table1[[#This Row],[Date]])+1,YEAR(Table1[[#This Row],[Date]])-1&amp;"-"&amp;YEAR(Table1[[#This Row],[Date]]))</f>
        <v>2015-2016</v>
      </c>
      <c r="O594">
        <f>WEEKNUM(Table1[[#This Row],[Date]],2)</f>
        <v>5</v>
      </c>
      <c r="P594">
        <f>HOUR(Table1[[#This Row],[Start]])</f>
        <v>11</v>
      </c>
      <c r="Q5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594" t="str">
        <f>TEXT(Table1[[#This Row],[Date]],"ddd")</f>
        <v>Wed</v>
      </c>
    </row>
    <row r="595" spans="1:18" x14ac:dyDescent="0.55000000000000004">
      <c r="A595" s="2" t="s">
        <v>81</v>
      </c>
      <c r="B595" s="2" t="str">
        <f t="shared" si="54"/>
        <v>Client 4</v>
      </c>
      <c r="C595" s="12">
        <v>42397</v>
      </c>
      <c r="D595" s="2" t="s">
        <v>585</v>
      </c>
      <c r="E595" s="2" t="s">
        <v>566</v>
      </c>
      <c r="F595" s="28">
        <f>Table1[[#This Row],[End]]-Table1[[#This Row],[Start]]</f>
        <v>2.1527777777777757E-2</v>
      </c>
      <c r="G595" s="25" t="str">
        <f t="shared" ca="1" si="55"/>
        <v>Office</v>
      </c>
      <c r="H595" s="2" t="str">
        <f t="shared" ca="1" si="56"/>
        <v>G</v>
      </c>
      <c r="I595" s="2" t="str">
        <f t="shared" ca="1" si="57"/>
        <v>Accident</v>
      </c>
      <c r="J595" s="2" t="str">
        <f t="shared" ca="1" si="58"/>
        <v>Tone of voice</v>
      </c>
      <c r="K595" s="25" t="str">
        <f t="shared" ca="1" si="59"/>
        <v>Finance</v>
      </c>
      <c r="L595" t="str">
        <f>IF(OR(Table1[[#This Row],[Month2]]="Jul",Table1[[#This Row],[Month2]]="Aug",Table1[[#This Row],[Month2]]="Sep"),"Q1", IF(OR(Table1[[#This Row],[Month2]]="Oct",Table1[[#This Row],[Month2]]="Nov",Table1[[#This Row],[Month2]]="Dec"),"Q2",IF(OR(Table1[[#This Row],[Month2]]="Jan",Table1[[#This Row],[Month2]]="Feb",Table1[[#This Row],[Month2]]="Mar"),"Q3", "Q4")))</f>
        <v>Q3</v>
      </c>
      <c r="M595" t="str">
        <f>TEXT(Table1[[#This Row],[Date]],"mmm")</f>
        <v>Jan</v>
      </c>
      <c r="N595" t="str">
        <f>IF(MONTH(Table1[[#This Row],[Date]])&gt;6, YEAR(Table1[[#This Row],[Date]])&amp;"-"&amp;YEAR(Table1[[#This Row],[Date]])+1,YEAR(Table1[[#This Row],[Date]])-1&amp;"-"&amp;YEAR(Table1[[#This Row],[Date]]))</f>
        <v>2015-2016</v>
      </c>
      <c r="O595">
        <f>WEEKNUM(Table1[[#This Row],[Date]],2)</f>
        <v>5</v>
      </c>
      <c r="P595">
        <f>HOUR(Table1[[#This Row],[Start]])</f>
        <v>9</v>
      </c>
      <c r="Q5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95" t="str">
        <f>TEXT(Table1[[#This Row],[Date]],"ddd")</f>
        <v>Thu</v>
      </c>
    </row>
    <row r="596" spans="1:18" x14ac:dyDescent="0.55000000000000004">
      <c r="A596" s="2" t="s">
        <v>73</v>
      </c>
      <c r="B596" s="2" t="str">
        <f t="shared" si="54"/>
        <v>Client 5</v>
      </c>
      <c r="C596" s="12">
        <v>42398</v>
      </c>
      <c r="D596" s="2" t="s">
        <v>312</v>
      </c>
      <c r="E596" s="2" t="s">
        <v>660</v>
      </c>
      <c r="F596" s="28">
        <f>Table1[[#This Row],[End]]-Table1[[#This Row],[Start]]</f>
        <v>6.9444444444445308E-3</v>
      </c>
      <c r="G596" s="25" t="str">
        <f t="shared" ca="1" si="55"/>
        <v>Room B</v>
      </c>
      <c r="H596" s="2" t="str">
        <f t="shared" ca="1" si="56"/>
        <v>E</v>
      </c>
      <c r="I596" s="2" t="str">
        <f t="shared" ca="1" si="57"/>
        <v>Grievance</v>
      </c>
      <c r="J596" s="2" t="str">
        <f t="shared" ca="1" si="58"/>
        <v>Tone of voice</v>
      </c>
      <c r="K596" s="25" t="str">
        <f t="shared" ca="1" si="59"/>
        <v>Floor</v>
      </c>
      <c r="L596" t="str">
        <f>IF(OR(Table1[[#This Row],[Month2]]="Jul",Table1[[#This Row],[Month2]]="Aug",Table1[[#This Row],[Month2]]="Sep"),"Q1", IF(OR(Table1[[#This Row],[Month2]]="Oct",Table1[[#This Row],[Month2]]="Nov",Table1[[#This Row],[Month2]]="Dec"),"Q2",IF(OR(Table1[[#This Row],[Month2]]="Jan",Table1[[#This Row],[Month2]]="Feb",Table1[[#This Row],[Month2]]="Mar"),"Q3", "Q4")))</f>
        <v>Q3</v>
      </c>
      <c r="M596" t="str">
        <f>TEXT(Table1[[#This Row],[Date]],"mmm")</f>
        <v>Jan</v>
      </c>
      <c r="N596" t="str">
        <f>IF(MONTH(Table1[[#This Row],[Date]])&gt;6, YEAR(Table1[[#This Row],[Date]])&amp;"-"&amp;YEAR(Table1[[#This Row],[Date]])+1,YEAR(Table1[[#This Row],[Date]])-1&amp;"-"&amp;YEAR(Table1[[#This Row],[Date]]))</f>
        <v>2015-2016</v>
      </c>
      <c r="O596">
        <f>WEEKNUM(Table1[[#This Row],[Date]],2)</f>
        <v>5</v>
      </c>
      <c r="P596">
        <f>HOUR(Table1[[#This Row],[Start]])</f>
        <v>8</v>
      </c>
      <c r="Q5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596" t="str">
        <f>TEXT(Table1[[#This Row],[Date]],"ddd")</f>
        <v>Fri</v>
      </c>
    </row>
    <row r="597" spans="1:18" x14ac:dyDescent="0.55000000000000004">
      <c r="A597" s="2" t="s">
        <v>78</v>
      </c>
      <c r="B597" s="2" t="str">
        <f t="shared" si="54"/>
        <v>Client 6</v>
      </c>
      <c r="C597" s="12">
        <v>42398</v>
      </c>
      <c r="D597" s="2" t="s">
        <v>528</v>
      </c>
      <c r="E597" s="2" t="s">
        <v>427</v>
      </c>
      <c r="F597" s="28">
        <f>Table1[[#This Row],[End]]-Table1[[#This Row],[Start]]</f>
        <v>1.3194444444444509E-2</v>
      </c>
      <c r="G597" s="25" t="str">
        <f t="shared" ca="1" si="55"/>
        <v>Room A</v>
      </c>
      <c r="H597" s="2" t="str">
        <f t="shared" ca="1" si="56"/>
        <v>G</v>
      </c>
      <c r="I597" s="2" t="str">
        <f t="shared" ca="1" si="57"/>
        <v>Interaction</v>
      </c>
      <c r="J597" s="2" t="str">
        <f t="shared" ca="1" si="58"/>
        <v>Misconduct</v>
      </c>
      <c r="K597" s="25" t="str">
        <f t="shared" ca="1" si="59"/>
        <v>IT</v>
      </c>
      <c r="L597" t="str">
        <f>IF(OR(Table1[[#This Row],[Month2]]="Jul",Table1[[#This Row],[Month2]]="Aug",Table1[[#This Row],[Month2]]="Sep"),"Q1", IF(OR(Table1[[#This Row],[Month2]]="Oct",Table1[[#This Row],[Month2]]="Nov",Table1[[#This Row],[Month2]]="Dec"),"Q2",IF(OR(Table1[[#This Row],[Month2]]="Jan",Table1[[#This Row],[Month2]]="Feb",Table1[[#This Row],[Month2]]="Mar"),"Q3", "Q4")))</f>
        <v>Q3</v>
      </c>
      <c r="M597" t="str">
        <f>TEXT(Table1[[#This Row],[Date]],"mmm")</f>
        <v>Jan</v>
      </c>
      <c r="N597" t="str">
        <f>IF(MONTH(Table1[[#This Row],[Date]])&gt;6, YEAR(Table1[[#This Row],[Date]])&amp;"-"&amp;YEAR(Table1[[#This Row],[Date]])+1,YEAR(Table1[[#This Row],[Date]])-1&amp;"-"&amp;YEAR(Table1[[#This Row],[Date]]))</f>
        <v>2015-2016</v>
      </c>
      <c r="O597">
        <f>WEEKNUM(Table1[[#This Row],[Date]],2)</f>
        <v>5</v>
      </c>
      <c r="P597">
        <f>HOUR(Table1[[#This Row],[Start]])</f>
        <v>12</v>
      </c>
      <c r="Q5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597" t="str">
        <f>TEXT(Table1[[#This Row],[Date]],"ddd")</f>
        <v>Fri</v>
      </c>
    </row>
    <row r="598" spans="1:18" x14ac:dyDescent="0.55000000000000004">
      <c r="A598" s="2" t="s">
        <v>66</v>
      </c>
      <c r="B598" s="2" t="str">
        <f t="shared" si="54"/>
        <v>Client 7</v>
      </c>
      <c r="C598" s="12">
        <v>42398</v>
      </c>
      <c r="D598" s="2" t="s">
        <v>467</v>
      </c>
      <c r="E598" s="2" t="s">
        <v>277</v>
      </c>
      <c r="F598" s="28">
        <f>Table1[[#This Row],[End]]-Table1[[#This Row],[Start]]</f>
        <v>1.5972222222222276E-2</v>
      </c>
      <c r="G598" s="25" t="str">
        <f t="shared" ca="1" si="55"/>
        <v>Room A</v>
      </c>
      <c r="H598" s="2" t="str">
        <f t="shared" ca="1" si="56"/>
        <v>C</v>
      </c>
      <c r="I598" s="2" t="str">
        <f t="shared" ca="1" si="57"/>
        <v>Interaction</v>
      </c>
      <c r="J598" s="2" t="str">
        <f t="shared" ca="1" si="58"/>
        <v>Entry error</v>
      </c>
      <c r="K598" s="25" t="str">
        <f t="shared" ca="1" si="59"/>
        <v>Widgets</v>
      </c>
      <c r="L598" t="str">
        <f>IF(OR(Table1[[#This Row],[Month2]]="Jul",Table1[[#This Row],[Month2]]="Aug",Table1[[#This Row],[Month2]]="Sep"),"Q1", IF(OR(Table1[[#This Row],[Month2]]="Oct",Table1[[#This Row],[Month2]]="Nov",Table1[[#This Row],[Month2]]="Dec"),"Q2",IF(OR(Table1[[#This Row],[Month2]]="Jan",Table1[[#This Row],[Month2]]="Feb",Table1[[#This Row],[Month2]]="Mar"),"Q3", "Q4")))</f>
        <v>Q3</v>
      </c>
      <c r="M598" t="str">
        <f>TEXT(Table1[[#This Row],[Date]],"mmm")</f>
        <v>Jan</v>
      </c>
      <c r="N598" t="str">
        <f>IF(MONTH(Table1[[#This Row],[Date]])&gt;6, YEAR(Table1[[#This Row],[Date]])&amp;"-"&amp;YEAR(Table1[[#This Row],[Date]])+1,YEAR(Table1[[#This Row],[Date]])-1&amp;"-"&amp;YEAR(Table1[[#This Row],[Date]]))</f>
        <v>2015-2016</v>
      </c>
      <c r="O598">
        <f>WEEKNUM(Table1[[#This Row],[Date]],2)</f>
        <v>5</v>
      </c>
      <c r="P598">
        <f>HOUR(Table1[[#This Row],[Start]])</f>
        <v>9</v>
      </c>
      <c r="Q5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598" t="str">
        <f>TEXT(Table1[[#This Row],[Date]],"ddd")</f>
        <v>Fri</v>
      </c>
    </row>
    <row r="599" spans="1:18" x14ac:dyDescent="0.55000000000000004">
      <c r="A599" s="2" t="s">
        <v>66</v>
      </c>
      <c r="B599" s="2" t="str">
        <f t="shared" si="54"/>
        <v>Client 8</v>
      </c>
      <c r="C599" s="12">
        <v>42400</v>
      </c>
      <c r="D599" s="2" t="s">
        <v>586</v>
      </c>
      <c r="E599" s="2" t="s">
        <v>638</v>
      </c>
      <c r="F599" s="28">
        <f>Table1[[#This Row],[End]]-Table1[[#This Row],[Start]]</f>
        <v>1.2499999999999956E-2</v>
      </c>
      <c r="G599" s="25" t="str">
        <f t="shared" ca="1" si="55"/>
        <v>Warehouse</v>
      </c>
      <c r="H599" s="2" t="str">
        <f t="shared" ca="1" si="56"/>
        <v>D</v>
      </c>
      <c r="I599" s="2" t="str">
        <f t="shared" ca="1" si="57"/>
        <v>Grievance</v>
      </c>
      <c r="J599" s="2" t="str">
        <f t="shared" ca="1" si="58"/>
        <v>Tone of voice</v>
      </c>
      <c r="K599" s="25" t="str">
        <f t="shared" ca="1" si="59"/>
        <v>Floor</v>
      </c>
      <c r="L599" t="str">
        <f>IF(OR(Table1[[#This Row],[Month2]]="Jul",Table1[[#This Row],[Month2]]="Aug",Table1[[#This Row],[Month2]]="Sep"),"Q1", IF(OR(Table1[[#This Row],[Month2]]="Oct",Table1[[#This Row],[Month2]]="Nov",Table1[[#This Row],[Month2]]="Dec"),"Q2",IF(OR(Table1[[#This Row],[Month2]]="Jan",Table1[[#This Row],[Month2]]="Feb",Table1[[#This Row],[Month2]]="Mar"),"Q3", "Q4")))</f>
        <v>Q3</v>
      </c>
      <c r="M599" t="str">
        <f>TEXT(Table1[[#This Row],[Date]],"mmm")</f>
        <v>Jan</v>
      </c>
      <c r="N599" t="str">
        <f>IF(MONTH(Table1[[#This Row],[Date]])&gt;6, YEAR(Table1[[#This Row],[Date]])&amp;"-"&amp;YEAR(Table1[[#This Row],[Date]])+1,YEAR(Table1[[#This Row],[Date]])-1&amp;"-"&amp;YEAR(Table1[[#This Row],[Date]]))</f>
        <v>2015-2016</v>
      </c>
      <c r="O599">
        <f>WEEKNUM(Table1[[#This Row],[Date]],2)</f>
        <v>5</v>
      </c>
      <c r="P599">
        <f>HOUR(Table1[[#This Row],[Start]])</f>
        <v>18</v>
      </c>
      <c r="Q5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599" t="str">
        <f>TEXT(Table1[[#This Row],[Date]],"ddd")</f>
        <v>Sun</v>
      </c>
    </row>
    <row r="600" spans="1:18" x14ac:dyDescent="0.55000000000000004">
      <c r="A600" s="2" t="s">
        <v>62</v>
      </c>
      <c r="B600" s="2" t="str">
        <f t="shared" si="54"/>
        <v>Client 9</v>
      </c>
      <c r="C600" s="12">
        <v>42401</v>
      </c>
      <c r="D600" s="2" t="s">
        <v>247</v>
      </c>
      <c r="E600" s="2" t="s">
        <v>543</v>
      </c>
      <c r="F600" s="28">
        <f>Table1[[#This Row],[End]]-Table1[[#This Row],[Start]]</f>
        <v>1.4583333333333337E-2</v>
      </c>
      <c r="G600" s="25" t="str">
        <f t="shared" ca="1" si="55"/>
        <v>Warehouse</v>
      </c>
      <c r="H600" s="2" t="str">
        <f t="shared" ca="1" si="56"/>
        <v>C</v>
      </c>
      <c r="I600" s="2" t="str">
        <f t="shared" ca="1" si="57"/>
        <v>Interaction</v>
      </c>
      <c r="J600" s="2" t="str">
        <f t="shared" ca="1" si="58"/>
        <v>Misconduct</v>
      </c>
      <c r="K600" s="25" t="str">
        <f t="shared" ca="1" si="59"/>
        <v>Admin</v>
      </c>
      <c r="L600" t="str">
        <f>IF(OR(Table1[[#This Row],[Month2]]="Jul",Table1[[#This Row],[Month2]]="Aug",Table1[[#This Row],[Month2]]="Sep"),"Q1", IF(OR(Table1[[#This Row],[Month2]]="Oct",Table1[[#This Row],[Month2]]="Nov",Table1[[#This Row],[Month2]]="Dec"),"Q2",IF(OR(Table1[[#This Row],[Month2]]="Jan",Table1[[#This Row],[Month2]]="Feb",Table1[[#This Row],[Month2]]="Mar"),"Q3", "Q4")))</f>
        <v>Q3</v>
      </c>
      <c r="M600" t="str">
        <f>TEXT(Table1[[#This Row],[Date]],"mmm")</f>
        <v>Feb</v>
      </c>
      <c r="N600" t="str">
        <f>IF(MONTH(Table1[[#This Row],[Date]])&gt;6, YEAR(Table1[[#This Row],[Date]])&amp;"-"&amp;YEAR(Table1[[#This Row],[Date]])+1,YEAR(Table1[[#This Row],[Date]])-1&amp;"-"&amp;YEAR(Table1[[#This Row],[Date]]))</f>
        <v>2015-2016</v>
      </c>
      <c r="O600">
        <f>WEEKNUM(Table1[[#This Row],[Date]],2)</f>
        <v>6</v>
      </c>
      <c r="P600">
        <f>HOUR(Table1[[#This Row],[Start]])</f>
        <v>11</v>
      </c>
      <c r="Q6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00" t="str">
        <f>TEXT(Table1[[#This Row],[Date]],"ddd")</f>
        <v>Mon</v>
      </c>
    </row>
    <row r="601" spans="1:18" x14ac:dyDescent="0.55000000000000004">
      <c r="A601" s="2" t="s">
        <v>73</v>
      </c>
      <c r="B601" s="2" t="str">
        <f t="shared" si="54"/>
        <v>Client 10</v>
      </c>
      <c r="C601" s="12">
        <v>42401</v>
      </c>
      <c r="D601" s="2" t="s">
        <v>569</v>
      </c>
      <c r="E601" s="2" t="s">
        <v>437</v>
      </c>
      <c r="F601" s="28">
        <f>Table1[[#This Row],[End]]-Table1[[#This Row],[Start]]</f>
        <v>2.0833333333333315E-2</v>
      </c>
      <c r="G601" s="25" t="str">
        <f t="shared" ca="1" si="55"/>
        <v>Lab</v>
      </c>
      <c r="H601" s="2" t="str">
        <f t="shared" ca="1" si="56"/>
        <v>A</v>
      </c>
      <c r="I601" s="2" t="str">
        <f t="shared" ca="1" si="57"/>
        <v>Accident</v>
      </c>
      <c r="J601" s="2" t="str">
        <f t="shared" ca="1" si="58"/>
        <v>Wrong placement</v>
      </c>
      <c r="K601" s="25" t="str">
        <f t="shared" ca="1" si="59"/>
        <v>Widgets</v>
      </c>
      <c r="L601" t="str">
        <f>IF(OR(Table1[[#This Row],[Month2]]="Jul",Table1[[#This Row],[Month2]]="Aug",Table1[[#This Row],[Month2]]="Sep"),"Q1", IF(OR(Table1[[#This Row],[Month2]]="Oct",Table1[[#This Row],[Month2]]="Nov",Table1[[#This Row],[Month2]]="Dec"),"Q2",IF(OR(Table1[[#This Row],[Month2]]="Jan",Table1[[#This Row],[Month2]]="Feb",Table1[[#This Row],[Month2]]="Mar"),"Q3", "Q4")))</f>
        <v>Q3</v>
      </c>
      <c r="M601" t="str">
        <f>TEXT(Table1[[#This Row],[Date]],"mmm")</f>
        <v>Feb</v>
      </c>
      <c r="N601" t="str">
        <f>IF(MONTH(Table1[[#This Row],[Date]])&gt;6, YEAR(Table1[[#This Row],[Date]])&amp;"-"&amp;YEAR(Table1[[#This Row],[Date]])+1,YEAR(Table1[[#This Row],[Date]])-1&amp;"-"&amp;YEAR(Table1[[#This Row],[Date]]))</f>
        <v>2015-2016</v>
      </c>
      <c r="O601">
        <f>WEEKNUM(Table1[[#This Row],[Date]],2)</f>
        <v>6</v>
      </c>
      <c r="P601">
        <f>HOUR(Table1[[#This Row],[Start]])</f>
        <v>10</v>
      </c>
      <c r="Q6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01" t="str">
        <f>TEXT(Table1[[#This Row],[Date]],"ddd")</f>
        <v>Mon</v>
      </c>
    </row>
    <row r="602" spans="1:18" x14ac:dyDescent="0.55000000000000004">
      <c r="A602" s="2" t="s">
        <v>66</v>
      </c>
      <c r="B602" s="2" t="str">
        <f t="shared" si="54"/>
        <v>Client 1</v>
      </c>
      <c r="C602" s="12">
        <v>42401</v>
      </c>
      <c r="D602" s="2" t="s">
        <v>587</v>
      </c>
      <c r="E602" s="2" t="s">
        <v>251</v>
      </c>
      <c r="F602" s="28">
        <f>Table1[[#This Row],[End]]-Table1[[#This Row],[Start]]</f>
        <v>1.5277777777777724E-2</v>
      </c>
      <c r="G602" s="25" t="str">
        <f t="shared" ca="1" si="55"/>
        <v>Lab</v>
      </c>
      <c r="H602" s="2" t="str">
        <f t="shared" ca="1" si="56"/>
        <v>B</v>
      </c>
      <c r="I602" s="2" t="str">
        <f t="shared" ca="1" si="57"/>
        <v>Accident</v>
      </c>
      <c r="J602" s="2" t="str">
        <f t="shared" ca="1" si="58"/>
        <v>Entry error</v>
      </c>
      <c r="K602" s="25" t="str">
        <f t="shared" ca="1" si="59"/>
        <v>Admin</v>
      </c>
      <c r="L602" t="str">
        <f>IF(OR(Table1[[#This Row],[Month2]]="Jul",Table1[[#This Row],[Month2]]="Aug",Table1[[#This Row],[Month2]]="Sep"),"Q1", IF(OR(Table1[[#This Row],[Month2]]="Oct",Table1[[#This Row],[Month2]]="Nov",Table1[[#This Row],[Month2]]="Dec"),"Q2",IF(OR(Table1[[#This Row],[Month2]]="Jan",Table1[[#This Row],[Month2]]="Feb",Table1[[#This Row],[Month2]]="Mar"),"Q3", "Q4")))</f>
        <v>Q3</v>
      </c>
      <c r="M602" t="str">
        <f>TEXT(Table1[[#This Row],[Date]],"mmm")</f>
        <v>Feb</v>
      </c>
      <c r="N602" t="str">
        <f>IF(MONTH(Table1[[#This Row],[Date]])&gt;6, YEAR(Table1[[#This Row],[Date]])&amp;"-"&amp;YEAR(Table1[[#This Row],[Date]])+1,YEAR(Table1[[#This Row],[Date]])-1&amp;"-"&amp;YEAR(Table1[[#This Row],[Date]]))</f>
        <v>2015-2016</v>
      </c>
      <c r="O602">
        <f>WEEKNUM(Table1[[#This Row],[Date]],2)</f>
        <v>6</v>
      </c>
      <c r="P602">
        <f>HOUR(Table1[[#This Row],[Start]])</f>
        <v>10</v>
      </c>
      <c r="Q6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02" t="str">
        <f>TEXT(Table1[[#This Row],[Date]],"ddd")</f>
        <v>Mon</v>
      </c>
    </row>
    <row r="603" spans="1:18" x14ac:dyDescent="0.55000000000000004">
      <c r="A603" s="2" t="s">
        <v>62</v>
      </c>
      <c r="B603" s="2" t="str">
        <f t="shared" si="54"/>
        <v>Client 2</v>
      </c>
      <c r="C603" s="12">
        <v>42404</v>
      </c>
      <c r="D603" s="2" t="s">
        <v>588</v>
      </c>
      <c r="E603" s="2" t="s">
        <v>763</v>
      </c>
      <c r="F603" s="28">
        <f>Table1[[#This Row],[End]]-Table1[[#This Row],[Start]]</f>
        <v>1.8055555555555547E-2</v>
      </c>
      <c r="G603" s="25" t="str">
        <f t="shared" ca="1" si="55"/>
        <v>Lab</v>
      </c>
      <c r="H603" s="2" t="str">
        <f t="shared" ca="1" si="56"/>
        <v>G</v>
      </c>
      <c r="I603" s="2" t="str">
        <f t="shared" ca="1" si="57"/>
        <v>Interaction</v>
      </c>
      <c r="J603" s="2" t="str">
        <f t="shared" ca="1" si="58"/>
        <v>Tone of voice</v>
      </c>
      <c r="K603" s="25" t="str">
        <f t="shared" ca="1" si="59"/>
        <v>Shipping</v>
      </c>
      <c r="L603" t="str">
        <f>IF(OR(Table1[[#This Row],[Month2]]="Jul",Table1[[#This Row],[Month2]]="Aug",Table1[[#This Row],[Month2]]="Sep"),"Q1", IF(OR(Table1[[#This Row],[Month2]]="Oct",Table1[[#This Row],[Month2]]="Nov",Table1[[#This Row],[Month2]]="Dec"),"Q2",IF(OR(Table1[[#This Row],[Month2]]="Jan",Table1[[#This Row],[Month2]]="Feb",Table1[[#This Row],[Month2]]="Mar"),"Q3", "Q4")))</f>
        <v>Q3</v>
      </c>
      <c r="M603" t="str">
        <f>TEXT(Table1[[#This Row],[Date]],"mmm")</f>
        <v>Feb</v>
      </c>
      <c r="N603" t="str">
        <f>IF(MONTH(Table1[[#This Row],[Date]])&gt;6, YEAR(Table1[[#This Row],[Date]])&amp;"-"&amp;YEAR(Table1[[#This Row],[Date]])+1,YEAR(Table1[[#This Row],[Date]])-1&amp;"-"&amp;YEAR(Table1[[#This Row],[Date]]))</f>
        <v>2015-2016</v>
      </c>
      <c r="O603">
        <f>WEEKNUM(Table1[[#This Row],[Date]],2)</f>
        <v>6</v>
      </c>
      <c r="P603">
        <f>HOUR(Table1[[#This Row],[Start]])</f>
        <v>7</v>
      </c>
      <c r="Q6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603" t="str">
        <f>TEXT(Table1[[#This Row],[Date]],"ddd")</f>
        <v>Thu</v>
      </c>
    </row>
    <row r="604" spans="1:18" x14ac:dyDescent="0.55000000000000004">
      <c r="A604" s="2" t="s">
        <v>75</v>
      </c>
      <c r="B604" s="2" t="str">
        <f t="shared" si="54"/>
        <v>Client 3</v>
      </c>
      <c r="C604" s="12">
        <v>42404</v>
      </c>
      <c r="D604" s="2" t="s">
        <v>409</v>
      </c>
      <c r="E604" s="2" t="s">
        <v>580</v>
      </c>
      <c r="F604" s="28">
        <f>Table1[[#This Row],[End]]-Table1[[#This Row],[Start]]</f>
        <v>9.0277777777777457E-3</v>
      </c>
      <c r="G604" s="25" t="str">
        <f t="shared" ca="1" si="55"/>
        <v>Office</v>
      </c>
      <c r="H604" s="2" t="str">
        <f t="shared" ca="1" si="56"/>
        <v>F</v>
      </c>
      <c r="I604" s="2" t="str">
        <f t="shared" ca="1" si="57"/>
        <v>Grievance</v>
      </c>
      <c r="J604" s="2" t="str">
        <f t="shared" ca="1" si="58"/>
        <v>Tone of voice</v>
      </c>
      <c r="K604" s="25" t="str">
        <f t="shared" ca="1" si="59"/>
        <v>Finance</v>
      </c>
      <c r="L604" t="str">
        <f>IF(OR(Table1[[#This Row],[Month2]]="Jul",Table1[[#This Row],[Month2]]="Aug",Table1[[#This Row],[Month2]]="Sep"),"Q1", IF(OR(Table1[[#This Row],[Month2]]="Oct",Table1[[#This Row],[Month2]]="Nov",Table1[[#This Row],[Month2]]="Dec"),"Q2",IF(OR(Table1[[#This Row],[Month2]]="Jan",Table1[[#This Row],[Month2]]="Feb",Table1[[#This Row],[Month2]]="Mar"),"Q3", "Q4")))</f>
        <v>Q3</v>
      </c>
      <c r="M604" t="str">
        <f>TEXT(Table1[[#This Row],[Date]],"mmm")</f>
        <v>Feb</v>
      </c>
      <c r="N604" t="str">
        <f>IF(MONTH(Table1[[#This Row],[Date]])&gt;6, YEAR(Table1[[#This Row],[Date]])&amp;"-"&amp;YEAR(Table1[[#This Row],[Date]])+1,YEAR(Table1[[#This Row],[Date]])-1&amp;"-"&amp;YEAR(Table1[[#This Row],[Date]]))</f>
        <v>2015-2016</v>
      </c>
      <c r="O604">
        <f>WEEKNUM(Table1[[#This Row],[Date]],2)</f>
        <v>6</v>
      </c>
      <c r="P604">
        <f>HOUR(Table1[[#This Row],[Start]])</f>
        <v>10</v>
      </c>
      <c r="Q6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04" t="str">
        <f>TEXT(Table1[[#This Row],[Date]],"ddd")</f>
        <v>Thu</v>
      </c>
    </row>
    <row r="605" spans="1:18" x14ac:dyDescent="0.55000000000000004">
      <c r="A605" s="2" t="s">
        <v>81</v>
      </c>
      <c r="B605" s="2" t="str">
        <f t="shared" si="54"/>
        <v>Client 4</v>
      </c>
      <c r="C605" s="12">
        <v>42405</v>
      </c>
      <c r="D605" s="2" t="s">
        <v>345</v>
      </c>
      <c r="E605" s="2" t="s">
        <v>460</v>
      </c>
      <c r="F605" s="28">
        <f>Table1[[#This Row],[End]]-Table1[[#This Row],[Start]]</f>
        <v>1.5277777777777835E-2</v>
      </c>
      <c r="G605" s="25" t="str">
        <f t="shared" ca="1" si="55"/>
        <v>Office</v>
      </c>
      <c r="H605" s="2" t="str">
        <f t="shared" ca="1" si="56"/>
        <v>E</v>
      </c>
      <c r="I605" s="2" t="str">
        <f t="shared" ca="1" si="57"/>
        <v>Grievance</v>
      </c>
      <c r="J605" s="2" t="str">
        <f t="shared" ca="1" si="58"/>
        <v>Tone of voice</v>
      </c>
      <c r="K605" s="25" t="str">
        <f t="shared" ca="1" si="59"/>
        <v>Admin</v>
      </c>
      <c r="L605" t="str">
        <f>IF(OR(Table1[[#This Row],[Month2]]="Jul",Table1[[#This Row],[Month2]]="Aug",Table1[[#This Row],[Month2]]="Sep"),"Q1", IF(OR(Table1[[#This Row],[Month2]]="Oct",Table1[[#This Row],[Month2]]="Nov",Table1[[#This Row],[Month2]]="Dec"),"Q2",IF(OR(Table1[[#This Row],[Month2]]="Jan",Table1[[#This Row],[Month2]]="Feb",Table1[[#This Row],[Month2]]="Mar"),"Q3", "Q4")))</f>
        <v>Q3</v>
      </c>
      <c r="M605" t="str">
        <f>TEXT(Table1[[#This Row],[Date]],"mmm")</f>
        <v>Feb</v>
      </c>
      <c r="N605" t="str">
        <f>IF(MONTH(Table1[[#This Row],[Date]])&gt;6, YEAR(Table1[[#This Row],[Date]])&amp;"-"&amp;YEAR(Table1[[#This Row],[Date]])+1,YEAR(Table1[[#This Row],[Date]])-1&amp;"-"&amp;YEAR(Table1[[#This Row],[Date]]))</f>
        <v>2015-2016</v>
      </c>
      <c r="O605">
        <f>WEEKNUM(Table1[[#This Row],[Date]],2)</f>
        <v>6</v>
      </c>
      <c r="P605">
        <f>HOUR(Table1[[#This Row],[Start]])</f>
        <v>16</v>
      </c>
      <c r="Q6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05" t="str">
        <f>TEXT(Table1[[#This Row],[Date]],"ddd")</f>
        <v>Fri</v>
      </c>
    </row>
    <row r="606" spans="1:18" x14ac:dyDescent="0.55000000000000004">
      <c r="A606" s="2" t="s">
        <v>85</v>
      </c>
      <c r="B606" s="2" t="str">
        <f t="shared" si="54"/>
        <v>Client 5</v>
      </c>
      <c r="C606" s="12">
        <v>42406</v>
      </c>
      <c r="D606" s="2" t="s">
        <v>589</v>
      </c>
      <c r="E606" s="2" t="s">
        <v>512</v>
      </c>
      <c r="F606" s="28">
        <f>Table1[[#This Row],[End]]-Table1[[#This Row],[Start]]</f>
        <v>5.5555555555555358E-3</v>
      </c>
      <c r="G606" s="25" t="str">
        <f t="shared" ca="1" si="55"/>
        <v>Room B</v>
      </c>
      <c r="H606" s="2" t="str">
        <f t="shared" ca="1" si="56"/>
        <v>A</v>
      </c>
      <c r="I606" s="2" t="str">
        <f t="shared" ca="1" si="57"/>
        <v>Interaction</v>
      </c>
      <c r="J606" s="2" t="str">
        <f t="shared" ca="1" si="58"/>
        <v>Misconduct</v>
      </c>
      <c r="K606" s="25" t="str">
        <f t="shared" ca="1" si="59"/>
        <v>Admin</v>
      </c>
      <c r="L606" t="str">
        <f>IF(OR(Table1[[#This Row],[Month2]]="Jul",Table1[[#This Row],[Month2]]="Aug",Table1[[#This Row],[Month2]]="Sep"),"Q1", IF(OR(Table1[[#This Row],[Month2]]="Oct",Table1[[#This Row],[Month2]]="Nov",Table1[[#This Row],[Month2]]="Dec"),"Q2",IF(OR(Table1[[#This Row],[Month2]]="Jan",Table1[[#This Row],[Month2]]="Feb",Table1[[#This Row],[Month2]]="Mar"),"Q3", "Q4")))</f>
        <v>Q3</v>
      </c>
      <c r="M606" t="str">
        <f>TEXT(Table1[[#This Row],[Date]],"mmm")</f>
        <v>Feb</v>
      </c>
      <c r="N606" t="str">
        <f>IF(MONTH(Table1[[#This Row],[Date]])&gt;6, YEAR(Table1[[#This Row],[Date]])&amp;"-"&amp;YEAR(Table1[[#This Row],[Date]])+1,YEAR(Table1[[#This Row],[Date]])-1&amp;"-"&amp;YEAR(Table1[[#This Row],[Date]]))</f>
        <v>2015-2016</v>
      </c>
      <c r="O606">
        <f>WEEKNUM(Table1[[#This Row],[Date]],2)</f>
        <v>6</v>
      </c>
      <c r="P606">
        <f>HOUR(Table1[[#This Row],[Start]])</f>
        <v>15</v>
      </c>
      <c r="Q6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06" t="str">
        <f>TEXT(Table1[[#This Row],[Date]],"ddd")</f>
        <v>Sat</v>
      </c>
    </row>
    <row r="607" spans="1:18" x14ac:dyDescent="0.55000000000000004">
      <c r="A607" s="2" t="s">
        <v>66</v>
      </c>
      <c r="B607" s="2" t="str">
        <f t="shared" si="54"/>
        <v>Client 6</v>
      </c>
      <c r="C607" s="12">
        <v>42406</v>
      </c>
      <c r="D607" s="2" t="s">
        <v>369</v>
      </c>
      <c r="E607" s="2" t="s">
        <v>681</v>
      </c>
      <c r="F607" s="28">
        <f>Table1[[#This Row],[End]]-Table1[[#This Row],[Start]]</f>
        <v>1.9444444444444375E-2</v>
      </c>
      <c r="G607" s="25" t="str">
        <f t="shared" ca="1" si="55"/>
        <v>Warehouse</v>
      </c>
      <c r="H607" s="2" t="str">
        <f t="shared" ca="1" si="56"/>
        <v>B</v>
      </c>
      <c r="I607" s="2" t="str">
        <f t="shared" ca="1" si="57"/>
        <v>Grievance</v>
      </c>
      <c r="J607" s="2" t="str">
        <f t="shared" ca="1" si="58"/>
        <v>Wrong placement</v>
      </c>
      <c r="K607" s="25" t="str">
        <f t="shared" ca="1" si="59"/>
        <v>Admin</v>
      </c>
      <c r="L607" t="str">
        <f>IF(OR(Table1[[#This Row],[Month2]]="Jul",Table1[[#This Row],[Month2]]="Aug",Table1[[#This Row],[Month2]]="Sep"),"Q1", IF(OR(Table1[[#This Row],[Month2]]="Oct",Table1[[#This Row],[Month2]]="Nov",Table1[[#This Row],[Month2]]="Dec"),"Q2",IF(OR(Table1[[#This Row],[Month2]]="Jan",Table1[[#This Row],[Month2]]="Feb",Table1[[#This Row],[Month2]]="Mar"),"Q3", "Q4")))</f>
        <v>Q3</v>
      </c>
      <c r="M607" t="str">
        <f>TEXT(Table1[[#This Row],[Date]],"mmm")</f>
        <v>Feb</v>
      </c>
      <c r="N607" t="str">
        <f>IF(MONTH(Table1[[#This Row],[Date]])&gt;6, YEAR(Table1[[#This Row],[Date]])&amp;"-"&amp;YEAR(Table1[[#This Row],[Date]])+1,YEAR(Table1[[#This Row],[Date]])-1&amp;"-"&amp;YEAR(Table1[[#This Row],[Date]]))</f>
        <v>2015-2016</v>
      </c>
      <c r="O607">
        <f>WEEKNUM(Table1[[#This Row],[Date]],2)</f>
        <v>6</v>
      </c>
      <c r="P607">
        <f>HOUR(Table1[[#This Row],[Start]])</f>
        <v>20</v>
      </c>
      <c r="Q6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07" t="str">
        <f>TEXT(Table1[[#This Row],[Date]],"ddd")</f>
        <v>Sat</v>
      </c>
    </row>
    <row r="608" spans="1:18" x14ac:dyDescent="0.55000000000000004">
      <c r="A608" s="2" t="s">
        <v>66</v>
      </c>
      <c r="B608" s="2" t="str">
        <f t="shared" si="54"/>
        <v>Client 7</v>
      </c>
      <c r="C608" s="12">
        <v>42408</v>
      </c>
      <c r="D608" s="2" t="s">
        <v>590</v>
      </c>
      <c r="E608" s="2" t="s">
        <v>471</v>
      </c>
      <c r="F608" s="28">
        <f>Table1[[#This Row],[End]]-Table1[[#This Row],[Start]]</f>
        <v>7.6388888888889173E-3</v>
      </c>
      <c r="G608" s="25" t="str">
        <f t="shared" ca="1" si="55"/>
        <v>Office</v>
      </c>
      <c r="H608" s="2" t="str">
        <f t="shared" ca="1" si="56"/>
        <v>F</v>
      </c>
      <c r="I608" s="2" t="str">
        <f t="shared" ca="1" si="57"/>
        <v>Mistake</v>
      </c>
      <c r="J608" s="2" t="str">
        <f t="shared" ca="1" si="58"/>
        <v>Mechanical failure</v>
      </c>
      <c r="K608" s="25" t="str">
        <f t="shared" ca="1" si="59"/>
        <v>Widgets</v>
      </c>
      <c r="L608" t="str">
        <f>IF(OR(Table1[[#This Row],[Month2]]="Jul",Table1[[#This Row],[Month2]]="Aug",Table1[[#This Row],[Month2]]="Sep"),"Q1", IF(OR(Table1[[#This Row],[Month2]]="Oct",Table1[[#This Row],[Month2]]="Nov",Table1[[#This Row],[Month2]]="Dec"),"Q2",IF(OR(Table1[[#This Row],[Month2]]="Jan",Table1[[#This Row],[Month2]]="Feb",Table1[[#This Row],[Month2]]="Mar"),"Q3", "Q4")))</f>
        <v>Q3</v>
      </c>
      <c r="M608" t="str">
        <f>TEXT(Table1[[#This Row],[Date]],"mmm")</f>
        <v>Feb</v>
      </c>
      <c r="N608" t="str">
        <f>IF(MONTH(Table1[[#This Row],[Date]])&gt;6, YEAR(Table1[[#This Row],[Date]])&amp;"-"&amp;YEAR(Table1[[#This Row],[Date]])+1,YEAR(Table1[[#This Row],[Date]])-1&amp;"-"&amp;YEAR(Table1[[#This Row],[Date]]))</f>
        <v>2015-2016</v>
      </c>
      <c r="O608">
        <f>WEEKNUM(Table1[[#This Row],[Date]],2)</f>
        <v>7</v>
      </c>
      <c r="P608">
        <f>HOUR(Table1[[#This Row],[Start]])</f>
        <v>10</v>
      </c>
      <c r="Q6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08" t="str">
        <f>TEXT(Table1[[#This Row],[Date]],"ddd")</f>
        <v>Mon</v>
      </c>
    </row>
    <row r="609" spans="1:18" x14ac:dyDescent="0.55000000000000004">
      <c r="A609" s="2" t="s">
        <v>66</v>
      </c>
      <c r="B609" s="2" t="str">
        <f t="shared" si="54"/>
        <v>Client 8</v>
      </c>
      <c r="C609" s="12">
        <v>42408</v>
      </c>
      <c r="D609" s="2" t="s">
        <v>591</v>
      </c>
      <c r="E609" s="2" t="s">
        <v>470</v>
      </c>
      <c r="F609" s="28">
        <f>Table1[[#This Row],[End]]-Table1[[#This Row],[Start]]</f>
        <v>1.1111111111111072E-2</v>
      </c>
      <c r="G609" s="25" t="str">
        <f t="shared" ca="1" si="55"/>
        <v>Lab</v>
      </c>
      <c r="H609" s="2" t="str">
        <f t="shared" ca="1" si="56"/>
        <v>C</v>
      </c>
      <c r="I609" s="2" t="str">
        <f t="shared" ca="1" si="57"/>
        <v>Interaction</v>
      </c>
      <c r="J609" s="2" t="str">
        <f t="shared" ca="1" si="58"/>
        <v>Mechanical failure</v>
      </c>
      <c r="K609" s="25" t="str">
        <f t="shared" ca="1" si="59"/>
        <v>Widgets</v>
      </c>
      <c r="L609" t="str">
        <f>IF(OR(Table1[[#This Row],[Month2]]="Jul",Table1[[#This Row],[Month2]]="Aug",Table1[[#This Row],[Month2]]="Sep"),"Q1", IF(OR(Table1[[#This Row],[Month2]]="Oct",Table1[[#This Row],[Month2]]="Nov",Table1[[#This Row],[Month2]]="Dec"),"Q2",IF(OR(Table1[[#This Row],[Month2]]="Jan",Table1[[#This Row],[Month2]]="Feb",Table1[[#This Row],[Month2]]="Mar"),"Q3", "Q4")))</f>
        <v>Q3</v>
      </c>
      <c r="M609" t="str">
        <f>TEXT(Table1[[#This Row],[Date]],"mmm")</f>
        <v>Feb</v>
      </c>
      <c r="N609" t="str">
        <f>IF(MONTH(Table1[[#This Row],[Date]])&gt;6, YEAR(Table1[[#This Row],[Date]])&amp;"-"&amp;YEAR(Table1[[#This Row],[Date]])+1,YEAR(Table1[[#This Row],[Date]])-1&amp;"-"&amp;YEAR(Table1[[#This Row],[Date]]))</f>
        <v>2015-2016</v>
      </c>
      <c r="O609">
        <f>WEEKNUM(Table1[[#This Row],[Date]],2)</f>
        <v>7</v>
      </c>
      <c r="P609">
        <f>HOUR(Table1[[#This Row],[Start]])</f>
        <v>12</v>
      </c>
      <c r="Q6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609" t="str">
        <f>TEXT(Table1[[#This Row],[Date]],"ddd")</f>
        <v>Mon</v>
      </c>
    </row>
    <row r="610" spans="1:18" x14ac:dyDescent="0.55000000000000004">
      <c r="A610" s="2" t="s">
        <v>82</v>
      </c>
      <c r="B610" s="2" t="str">
        <f t="shared" si="54"/>
        <v>Client 9</v>
      </c>
      <c r="C610" s="12">
        <v>42409</v>
      </c>
      <c r="D610" s="2" t="s">
        <v>209</v>
      </c>
      <c r="E610" s="2" t="s">
        <v>1006</v>
      </c>
      <c r="F610" s="28">
        <f>Table1[[#This Row],[End]]-Table1[[#This Row],[Start]]</f>
        <v>1.9444444444444486E-2</v>
      </c>
      <c r="G610" s="25" t="str">
        <f t="shared" ca="1" si="55"/>
        <v>Office</v>
      </c>
      <c r="H610" s="2" t="str">
        <f t="shared" ca="1" si="56"/>
        <v>C</v>
      </c>
      <c r="I610" s="2" t="str">
        <f t="shared" ca="1" si="57"/>
        <v>Grievance</v>
      </c>
      <c r="J610" s="2" t="str">
        <f t="shared" ca="1" si="58"/>
        <v>Mechanical failure</v>
      </c>
      <c r="K610" s="25" t="str">
        <f t="shared" ca="1" si="59"/>
        <v>Shipping</v>
      </c>
      <c r="L610" t="str">
        <f>IF(OR(Table1[[#This Row],[Month2]]="Jul",Table1[[#This Row],[Month2]]="Aug",Table1[[#This Row],[Month2]]="Sep"),"Q1", IF(OR(Table1[[#This Row],[Month2]]="Oct",Table1[[#This Row],[Month2]]="Nov",Table1[[#This Row],[Month2]]="Dec"),"Q2",IF(OR(Table1[[#This Row],[Month2]]="Jan",Table1[[#This Row],[Month2]]="Feb",Table1[[#This Row],[Month2]]="Mar"),"Q3", "Q4")))</f>
        <v>Q3</v>
      </c>
      <c r="M610" t="str">
        <f>TEXT(Table1[[#This Row],[Date]],"mmm")</f>
        <v>Feb</v>
      </c>
      <c r="N610" t="str">
        <f>IF(MONTH(Table1[[#This Row],[Date]])&gt;6, YEAR(Table1[[#This Row],[Date]])&amp;"-"&amp;YEAR(Table1[[#This Row],[Date]])+1,YEAR(Table1[[#This Row],[Date]])-1&amp;"-"&amp;YEAR(Table1[[#This Row],[Date]]))</f>
        <v>2015-2016</v>
      </c>
      <c r="O610">
        <f>WEEKNUM(Table1[[#This Row],[Date]],2)</f>
        <v>7</v>
      </c>
      <c r="P610">
        <f>HOUR(Table1[[#This Row],[Start]])</f>
        <v>8</v>
      </c>
      <c r="Q6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10" t="str">
        <f>TEXT(Table1[[#This Row],[Date]],"ddd")</f>
        <v>Tue</v>
      </c>
    </row>
    <row r="611" spans="1:18" x14ac:dyDescent="0.55000000000000004">
      <c r="A611" s="2" t="s">
        <v>82</v>
      </c>
      <c r="B611" s="2" t="str">
        <f t="shared" si="54"/>
        <v>Client 10</v>
      </c>
      <c r="C611" s="12">
        <v>42409</v>
      </c>
      <c r="D611" s="2" t="s">
        <v>353</v>
      </c>
      <c r="E611" s="2" t="s">
        <v>283</v>
      </c>
      <c r="F611" s="28">
        <f>Table1[[#This Row],[End]]-Table1[[#This Row],[Start]]</f>
        <v>2.0138888888888928E-2</v>
      </c>
      <c r="G611" s="25" t="str">
        <f t="shared" ca="1" si="55"/>
        <v>Warehouse</v>
      </c>
      <c r="H611" s="2" t="str">
        <f t="shared" ca="1" si="56"/>
        <v>G</v>
      </c>
      <c r="I611" s="2" t="str">
        <f t="shared" ca="1" si="57"/>
        <v>Accident</v>
      </c>
      <c r="J611" s="2" t="str">
        <f t="shared" ca="1" si="58"/>
        <v>Entry error</v>
      </c>
      <c r="K611" s="25" t="str">
        <f t="shared" ca="1" si="59"/>
        <v>Widgets</v>
      </c>
      <c r="L611" t="str">
        <f>IF(OR(Table1[[#This Row],[Month2]]="Jul",Table1[[#This Row],[Month2]]="Aug",Table1[[#This Row],[Month2]]="Sep"),"Q1", IF(OR(Table1[[#This Row],[Month2]]="Oct",Table1[[#This Row],[Month2]]="Nov",Table1[[#This Row],[Month2]]="Dec"),"Q2",IF(OR(Table1[[#This Row],[Month2]]="Jan",Table1[[#This Row],[Month2]]="Feb",Table1[[#This Row],[Month2]]="Mar"),"Q3", "Q4")))</f>
        <v>Q3</v>
      </c>
      <c r="M611" t="str">
        <f>TEXT(Table1[[#This Row],[Date]],"mmm")</f>
        <v>Feb</v>
      </c>
      <c r="N611" t="str">
        <f>IF(MONTH(Table1[[#This Row],[Date]])&gt;6, YEAR(Table1[[#This Row],[Date]])&amp;"-"&amp;YEAR(Table1[[#This Row],[Date]])+1,YEAR(Table1[[#This Row],[Date]])-1&amp;"-"&amp;YEAR(Table1[[#This Row],[Date]]))</f>
        <v>2015-2016</v>
      </c>
      <c r="O611">
        <f>WEEKNUM(Table1[[#This Row],[Date]],2)</f>
        <v>7</v>
      </c>
      <c r="P611">
        <f>HOUR(Table1[[#This Row],[Start]])</f>
        <v>16</v>
      </c>
      <c r="Q6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11" t="str">
        <f>TEXT(Table1[[#This Row],[Date]],"ddd")</f>
        <v>Tue</v>
      </c>
    </row>
    <row r="612" spans="1:18" x14ac:dyDescent="0.55000000000000004">
      <c r="A612" s="2" t="s">
        <v>66</v>
      </c>
      <c r="B612" s="2" t="str">
        <f t="shared" si="54"/>
        <v>Client 1</v>
      </c>
      <c r="C612" s="12">
        <v>42409</v>
      </c>
      <c r="D612" s="2" t="s">
        <v>519</v>
      </c>
      <c r="E612" s="2" t="s">
        <v>454</v>
      </c>
      <c r="F612" s="28">
        <f>Table1[[#This Row],[End]]-Table1[[#This Row],[Start]]</f>
        <v>2.916666666666673E-2</v>
      </c>
      <c r="G612" s="25" t="str">
        <f t="shared" ca="1" si="55"/>
        <v>Lab</v>
      </c>
      <c r="H612" s="2" t="str">
        <f t="shared" ca="1" si="56"/>
        <v>G</v>
      </c>
      <c r="I612" s="2" t="str">
        <f t="shared" ca="1" si="57"/>
        <v>Grievance</v>
      </c>
      <c r="J612" s="2" t="str">
        <f t="shared" ca="1" si="58"/>
        <v>Misconduct</v>
      </c>
      <c r="K612" s="25" t="str">
        <f t="shared" ca="1" si="59"/>
        <v>Shipping</v>
      </c>
      <c r="L612" t="str">
        <f>IF(OR(Table1[[#This Row],[Month2]]="Jul",Table1[[#This Row],[Month2]]="Aug",Table1[[#This Row],[Month2]]="Sep"),"Q1", IF(OR(Table1[[#This Row],[Month2]]="Oct",Table1[[#This Row],[Month2]]="Nov",Table1[[#This Row],[Month2]]="Dec"),"Q2",IF(OR(Table1[[#This Row],[Month2]]="Jan",Table1[[#This Row],[Month2]]="Feb",Table1[[#This Row],[Month2]]="Mar"),"Q3", "Q4")))</f>
        <v>Q3</v>
      </c>
      <c r="M612" t="str">
        <f>TEXT(Table1[[#This Row],[Date]],"mmm")</f>
        <v>Feb</v>
      </c>
      <c r="N612" t="str">
        <f>IF(MONTH(Table1[[#This Row],[Date]])&gt;6, YEAR(Table1[[#This Row],[Date]])&amp;"-"&amp;YEAR(Table1[[#This Row],[Date]])+1,YEAR(Table1[[#This Row],[Date]])-1&amp;"-"&amp;YEAR(Table1[[#This Row],[Date]]))</f>
        <v>2015-2016</v>
      </c>
      <c r="O612">
        <f>WEEKNUM(Table1[[#This Row],[Date]],2)</f>
        <v>7</v>
      </c>
      <c r="P612">
        <f>HOUR(Table1[[#This Row],[Start]])</f>
        <v>8</v>
      </c>
      <c r="Q6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12" t="str">
        <f>TEXT(Table1[[#This Row],[Date]],"ddd")</f>
        <v>Tue</v>
      </c>
    </row>
    <row r="613" spans="1:18" x14ac:dyDescent="0.55000000000000004">
      <c r="A613" s="2" t="s">
        <v>82</v>
      </c>
      <c r="B613" s="2" t="str">
        <f t="shared" si="54"/>
        <v>Client 2</v>
      </c>
      <c r="C613" s="12">
        <v>42411</v>
      </c>
      <c r="D613" s="2" t="s">
        <v>517</v>
      </c>
      <c r="E613" s="2" t="s">
        <v>774</v>
      </c>
      <c r="F613" s="28">
        <f>Table1[[#This Row],[End]]-Table1[[#This Row],[Start]]</f>
        <v>9.7222222222220767E-3</v>
      </c>
      <c r="G613" s="25" t="str">
        <f t="shared" ca="1" si="55"/>
        <v>Lab</v>
      </c>
      <c r="H613" s="2" t="str">
        <f t="shared" ca="1" si="56"/>
        <v>F</v>
      </c>
      <c r="I613" s="2" t="str">
        <f t="shared" ca="1" si="57"/>
        <v>Interaction</v>
      </c>
      <c r="J613" s="2" t="str">
        <f t="shared" ca="1" si="58"/>
        <v>Mechanical failure</v>
      </c>
      <c r="K613" s="25" t="str">
        <f t="shared" ca="1" si="59"/>
        <v>IT</v>
      </c>
      <c r="L613" t="str">
        <f>IF(OR(Table1[[#This Row],[Month2]]="Jul",Table1[[#This Row],[Month2]]="Aug",Table1[[#This Row],[Month2]]="Sep"),"Q1", IF(OR(Table1[[#This Row],[Month2]]="Oct",Table1[[#This Row],[Month2]]="Nov",Table1[[#This Row],[Month2]]="Dec"),"Q2",IF(OR(Table1[[#This Row],[Month2]]="Jan",Table1[[#This Row],[Month2]]="Feb",Table1[[#This Row],[Month2]]="Mar"),"Q3", "Q4")))</f>
        <v>Q3</v>
      </c>
      <c r="M613" t="str">
        <f>TEXT(Table1[[#This Row],[Date]],"mmm")</f>
        <v>Feb</v>
      </c>
      <c r="N613" t="str">
        <f>IF(MONTH(Table1[[#This Row],[Date]])&gt;6, YEAR(Table1[[#This Row],[Date]])&amp;"-"&amp;YEAR(Table1[[#This Row],[Date]])+1,YEAR(Table1[[#This Row],[Date]])-1&amp;"-"&amp;YEAR(Table1[[#This Row],[Date]]))</f>
        <v>2015-2016</v>
      </c>
      <c r="O613">
        <f>WEEKNUM(Table1[[#This Row],[Date]],2)</f>
        <v>7</v>
      </c>
      <c r="P613">
        <f>HOUR(Table1[[#This Row],[Start]])</f>
        <v>16</v>
      </c>
      <c r="Q6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13" t="str">
        <f>TEXT(Table1[[#This Row],[Date]],"ddd")</f>
        <v>Thu</v>
      </c>
    </row>
    <row r="614" spans="1:18" x14ac:dyDescent="0.55000000000000004">
      <c r="A614" s="2" t="s">
        <v>66</v>
      </c>
      <c r="B614" s="2" t="str">
        <f t="shared" si="54"/>
        <v>Client 3</v>
      </c>
      <c r="C614" s="12">
        <v>42412</v>
      </c>
      <c r="D614" s="2" t="s">
        <v>592</v>
      </c>
      <c r="E614" s="2" t="s">
        <v>265</v>
      </c>
      <c r="F614" s="28">
        <f>Table1[[#This Row],[End]]-Table1[[#This Row],[Start]]</f>
        <v>1.8055555555555602E-2</v>
      </c>
      <c r="G614" s="25" t="str">
        <f t="shared" ca="1" si="55"/>
        <v>Lab</v>
      </c>
      <c r="H614" s="2" t="str">
        <f t="shared" ca="1" si="56"/>
        <v>B</v>
      </c>
      <c r="I614" s="2" t="str">
        <f t="shared" ca="1" si="57"/>
        <v>Grievance</v>
      </c>
      <c r="J614" s="2" t="str">
        <f t="shared" ca="1" si="58"/>
        <v>Wrong placement</v>
      </c>
      <c r="K614" s="25" t="str">
        <f t="shared" ca="1" si="59"/>
        <v>Admin</v>
      </c>
      <c r="L614" t="str">
        <f>IF(OR(Table1[[#This Row],[Month2]]="Jul",Table1[[#This Row],[Month2]]="Aug",Table1[[#This Row],[Month2]]="Sep"),"Q1", IF(OR(Table1[[#This Row],[Month2]]="Oct",Table1[[#This Row],[Month2]]="Nov",Table1[[#This Row],[Month2]]="Dec"),"Q2",IF(OR(Table1[[#This Row],[Month2]]="Jan",Table1[[#This Row],[Month2]]="Feb",Table1[[#This Row],[Month2]]="Mar"),"Q3", "Q4")))</f>
        <v>Q3</v>
      </c>
      <c r="M614" t="str">
        <f>TEXT(Table1[[#This Row],[Date]],"mmm")</f>
        <v>Feb</v>
      </c>
      <c r="N614" t="str">
        <f>IF(MONTH(Table1[[#This Row],[Date]])&gt;6, YEAR(Table1[[#This Row],[Date]])&amp;"-"&amp;YEAR(Table1[[#This Row],[Date]])+1,YEAR(Table1[[#This Row],[Date]])-1&amp;"-"&amp;YEAR(Table1[[#This Row],[Date]]))</f>
        <v>2015-2016</v>
      </c>
      <c r="O614">
        <f>WEEKNUM(Table1[[#This Row],[Date]],2)</f>
        <v>7</v>
      </c>
      <c r="P614">
        <f>HOUR(Table1[[#This Row],[Start]])</f>
        <v>18</v>
      </c>
      <c r="Q6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14" t="str">
        <f>TEXT(Table1[[#This Row],[Date]],"ddd")</f>
        <v>Fri</v>
      </c>
    </row>
    <row r="615" spans="1:18" x14ac:dyDescent="0.55000000000000004">
      <c r="A615" s="2" t="s">
        <v>62</v>
      </c>
      <c r="B615" s="2" t="str">
        <f t="shared" si="54"/>
        <v>Client 4</v>
      </c>
      <c r="C615" s="12">
        <v>42414</v>
      </c>
      <c r="D615" s="2" t="s">
        <v>593</v>
      </c>
      <c r="E615" s="2" t="s">
        <v>611</v>
      </c>
      <c r="F615" s="28">
        <f>Table1[[#This Row],[End]]-Table1[[#This Row],[Start]]</f>
        <v>1.1805555555555569E-2</v>
      </c>
      <c r="G615" s="25" t="str">
        <f t="shared" ca="1" si="55"/>
        <v>Warehouse</v>
      </c>
      <c r="H615" s="2" t="str">
        <f t="shared" ca="1" si="56"/>
        <v>A</v>
      </c>
      <c r="I615" s="2" t="str">
        <f t="shared" ca="1" si="57"/>
        <v>Grievance</v>
      </c>
      <c r="J615" s="2" t="str">
        <f t="shared" ca="1" si="58"/>
        <v>Mechanical failure</v>
      </c>
      <c r="K615" s="25" t="str">
        <f t="shared" ca="1" si="59"/>
        <v>Finance</v>
      </c>
      <c r="L615" t="str">
        <f>IF(OR(Table1[[#This Row],[Month2]]="Jul",Table1[[#This Row],[Month2]]="Aug",Table1[[#This Row],[Month2]]="Sep"),"Q1", IF(OR(Table1[[#This Row],[Month2]]="Oct",Table1[[#This Row],[Month2]]="Nov",Table1[[#This Row],[Month2]]="Dec"),"Q2",IF(OR(Table1[[#This Row],[Month2]]="Jan",Table1[[#This Row],[Month2]]="Feb",Table1[[#This Row],[Month2]]="Mar"),"Q3", "Q4")))</f>
        <v>Q3</v>
      </c>
      <c r="M615" t="str">
        <f>TEXT(Table1[[#This Row],[Date]],"mmm")</f>
        <v>Feb</v>
      </c>
      <c r="N615" t="str">
        <f>IF(MONTH(Table1[[#This Row],[Date]])&gt;6, YEAR(Table1[[#This Row],[Date]])&amp;"-"&amp;YEAR(Table1[[#This Row],[Date]])+1,YEAR(Table1[[#This Row],[Date]])-1&amp;"-"&amp;YEAR(Table1[[#This Row],[Date]]))</f>
        <v>2015-2016</v>
      </c>
      <c r="O615">
        <f>WEEKNUM(Table1[[#This Row],[Date]],2)</f>
        <v>7</v>
      </c>
      <c r="P615">
        <f>HOUR(Table1[[#This Row],[Start]])</f>
        <v>8</v>
      </c>
      <c r="Q6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15" t="str">
        <f>TEXT(Table1[[#This Row],[Date]],"ddd")</f>
        <v>Sun</v>
      </c>
    </row>
    <row r="616" spans="1:18" x14ac:dyDescent="0.55000000000000004">
      <c r="A616" s="2" t="s">
        <v>82</v>
      </c>
      <c r="B616" s="2" t="str">
        <f t="shared" si="54"/>
        <v>Client 5</v>
      </c>
      <c r="C616" s="12">
        <v>42415</v>
      </c>
      <c r="D616" s="2" t="s">
        <v>593</v>
      </c>
      <c r="E616" s="2" t="s">
        <v>1044</v>
      </c>
      <c r="F616" s="28">
        <f>Table1[[#This Row],[End]]-Table1[[#This Row],[Start]]</f>
        <v>3.4722222222222265E-2</v>
      </c>
      <c r="G616" s="25" t="str">
        <f t="shared" ca="1" si="55"/>
        <v>Warehouse</v>
      </c>
      <c r="H616" s="2" t="str">
        <f t="shared" ca="1" si="56"/>
        <v>G</v>
      </c>
      <c r="I616" s="2" t="str">
        <f t="shared" ca="1" si="57"/>
        <v>Mistake</v>
      </c>
      <c r="J616" s="2" t="str">
        <f t="shared" ca="1" si="58"/>
        <v>Wrong placement</v>
      </c>
      <c r="K616" s="25" t="str">
        <f t="shared" ca="1" si="59"/>
        <v>Shipping</v>
      </c>
      <c r="L616" t="str">
        <f>IF(OR(Table1[[#This Row],[Month2]]="Jul",Table1[[#This Row],[Month2]]="Aug",Table1[[#This Row],[Month2]]="Sep"),"Q1", IF(OR(Table1[[#This Row],[Month2]]="Oct",Table1[[#This Row],[Month2]]="Nov",Table1[[#This Row],[Month2]]="Dec"),"Q2",IF(OR(Table1[[#This Row],[Month2]]="Jan",Table1[[#This Row],[Month2]]="Feb",Table1[[#This Row],[Month2]]="Mar"),"Q3", "Q4")))</f>
        <v>Q3</v>
      </c>
      <c r="M616" t="str">
        <f>TEXT(Table1[[#This Row],[Date]],"mmm")</f>
        <v>Feb</v>
      </c>
      <c r="N616" t="str">
        <f>IF(MONTH(Table1[[#This Row],[Date]])&gt;6, YEAR(Table1[[#This Row],[Date]])&amp;"-"&amp;YEAR(Table1[[#This Row],[Date]])+1,YEAR(Table1[[#This Row],[Date]])-1&amp;"-"&amp;YEAR(Table1[[#This Row],[Date]]))</f>
        <v>2015-2016</v>
      </c>
      <c r="O616">
        <f>WEEKNUM(Table1[[#This Row],[Date]],2)</f>
        <v>8</v>
      </c>
      <c r="P616">
        <f>HOUR(Table1[[#This Row],[Start]])</f>
        <v>8</v>
      </c>
      <c r="Q6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16" t="str">
        <f>TEXT(Table1[[#This Row],[Date]],"ddd")</f>
        <v>Mon</v>
      </c>
    </row>
    <row r="617" spans="1:18" x14ac:dyDescent="0.55000000000000004">
      <c r="A617" s="2" t="s">
        <v>62</v>
      </c>
      <c r="B617" s="2" t="str">
        <f t="shared" si="54"/>
        <v>Client 6</v>
      </c>
      <c r="C617" s="12">
        <v>42416</v>
      </c>
      <c r="D617" s="2" t="s">
        <v>594</v>
      </c>
      <c r="E617" s="2" t="s">
        <v>369</v>
      </c>
      <c r="F617" s="28">
        <f>Table1[[#This Row],[End]]-Table1[[#This Row],[Start]]</f>
        <v>1.8750000000000155E-2</v>
      </c>
      <c r="G617" s="25" t="str">
        <f t="shared" ca="1" si="55"/>
        <v>Warehouse</v>
      </c>
      <c r="H617" s="2" t="str">
        <f t="shared" ca="1" si="56"/>
        <v>B</v>
      </c>
      <c r="I617" s="2" t="str">
        <f t="shared" ca="1" si="57"/>
        <v>Grievance</v>
      </c>
      <c r="J617" s="2" t="str">
        <f t="shared" ca="1" si="58"/>
        <v>Paperwork deficiency</v>
      </c>
      <c r="K617" s="25" t="str">
        <f t="shared" ca="1" si="59"/>
        <v>Widgets</v>
      </c>
      <c r="L617" t="str">
        <f>IF(OR(Table1[[#This Row],[Month2]]="Jul",Table1[[#This Row],[Month2]]="Aug",Table1[[#This Row],[Month2]]="Sep"),"Q1", IF(OR(Table1[[#This Row],[Month2]]="Oct",Table1[[#This Row],[Month2]]="Nov",Table1[[#This Row],[Month2]]="Dec"),"Q2",IF(OR(Table1[[#This Row],[Month2]]="Jan",Table1[[#This Row],[Month2]]="Feb",Table1[[#This Row],[Month2]]="Mar"),"Q3", "Q4")))</f>
        <v>Q3</v>
      </c>
      <c r="M617" t="str">
        <f>TEXT(Table1[[#This Row],[Date]],"mmm")</f>
        <v>Feb</v>
      </c>
      <c r="N617" t="str">
        <f>IF(MONTH(Table1[[#This Row],[Date]])&gt;6, YEAR(Table1[[#This Row],[Date]])&amp;"-"&amp;YEAR(Table1[[#This Row],[Date]])+1,YEAR(Table1[[#This Row],[Date]])-1&amp;"-"&amp;YEAR(Table1[[#This Row],[Date]]))</f>
        <v>2015-2016</v>
      </c>
      <c r="O617">
        <f>WEEKNUM(Table1[[#This Row],[Date]],2)</f>
        <v>8</v>
      </c>
      <c r="P617">
        <f>HOUR(Table1[[#This Row],[Start]])</f>
        <v>20</v>
      </c>
      <c r="Q6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17" t="str">
        <f>TEXT(Table1[[#This Row],[Date]],"ddd")</f>
        <v>Tue</v>
      </c>
    </row>
    <row r="618" spans="1:18" x14ac:dyDescent="0.55000000000000004">
      <c r="A618" s="2" t="s">
        <v>83</v>
      </c>
      <c r="B618" s="2" t="str">
        <f t="shared" si="54"/>
        <v>Client 7</v>
      </c>
      <c r="C618" s="12">
        <v>42416</v>
      </c>
      <c r="D618" s="2" t="s">
        <v>311</v>
      </c>
      <c r="E618" s="2" t="s">
        <v>1025</v>
      </c>
      <c r="F618" s="28">
        <f>Table1[[#This Row],[End]]-Table1[[#This Row],[Start]]</f>
        <v>5.5555555555555358E-3</v>
      </c>
      <c r="G618" s="25" t="str">
        <f t="shared" ca="1" si="55"/>
        <v>Lab</v>
      </c>
      <c r="H618" s="2" t="str">
        <f t="shared" ca="1" si="56"/>
        <v>B</v>
      </c>
      <c r="I618" s="2" t="str">
        <f t="shared" ca="1" si="57"/>
        <v>Mistake</v>
      </c>
      <c r="J618" s="2" t="str">
        <f t="shared" ca="1" si="58"/>
        <v>Wrong placement</v>
      </c>
      <c r="K618" s="25" t="str">
        <f t="shared" ca="1" si="59"/>
        <v>IT</v>
      </c>
      <c r="L618" t="str">
        <f>IF(OR(Table1[[#This Row],[Month2]]="Jul",Table1[[#This Row],[Month2]]="Aug",Table1[[#This Row],[Month2]]="Sep"),"Q1", IF(OR(Table1[[#This Row],[Month2]]="Oct",Table1[[#This Row],[Month2]]="Nov",Table1[[#This Row],[Month2]]="Dec"),"Q2",IF(OR(Table1[[#This Row],[Month2]]="Jan",Table1[[#This Row],[Month2]]="Feb",Table1[[#This Row],[Month2]]="Mar"),"Q3", "Q4")))</f>
        <v>Q3</v>
      </c>
      <c r="M618" t="str">
        <f>TEXT(Table1[[#This Row],[Date]],"mmm")</f>
        <v>Feb</v>
      </c>
      <c r="N618" t="str">
        <f>IF(MONTH(Table1[[#This Row],[Date]])&gt;6, YEAR(Table1[[#This Row],[Date]])&amp;"-"&amp;YEAR(Table1[[#This Row],[Date]])+1,YEAR(Table1[[#This Row],[Date]])-1&amp;"-"&amp;YEAR(Table1[[#This Row],[Date]]))</f>
        <v>2015-2016</v>
      </c>
      <c r="O618">
        <f>WEEKNUM(Table1[[#This Row],[Date]],2)</f>
        <v>8</v>
      </c>
      <c r="P618">
        <f>HOUR(Table1[[#This Row],[Start]])</f>
        <v>17</v>
      </c>
      <c r="Q6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18" t="str">
        <f>TEXT(Table1[[#This Row],[Date]],"ddd")</f>
        <v>Tue</v>
      </c>
    </row>
    <row r="619" spans="1:18" x14ac:dyDescent="0.55000000000000004">
      <c r="A619" s="2" t="s">
        <v>83</v>
      </c>
      <c r="B619" s="2" t="str">
        <f t="shared" si="54"/>
        <v>Client 8</v>
      </c>
      <c r="C619" s="12">
        <v>42416</v>
      </c>
      <c r="D619" s="2" t="s">
        <v>219</v>
      </c>
      <c r="E619" s="2" t="s">
        <v>783</v>
      </c>
      <c r="F619" s="28">
        <f>Table1[[#This Row],[End]]-Table1[[#This Row],[Start]]</f>
        <v>6.2500000000000888E-3</v>
      </c>
      <c r="G619" s="25" t="str">
        <f t="shared" ca="1" si="55"/>
        <v>Lab</v>
      </c>
      <c r="H619" s="2" t="str">
        <f t="shared" ca="1" si="56"/>
        <v>A</v>
      </c>
      <c r="I619" s="2" t="str">
        <f t="shared" ca="1" si="57"/>
        <v>Grievance</v>
      </c>
      <c r="J619" s="2" t="str">
        <f t="shared" ca="1" si="58"/>
        <v>Mechanical failure</v>
      </c>
      <c r="K619" s="25" t="str">
        <f t="shared" ca="1" si="59"/>
        <v>Widgets</v>
      </c>
      <c r="L619" t="str">
        <f>IF(OR(Table1[[#This Row],[Month2]]="Jul",Table1[[#This Row],[Month2]]="Aug",Table1[[#This Row],[Month2]]="Sep"),"Q1", IF(OR(Table1[[#This Row],[Month2]]="Oct",Table1[[#This Row],[Month2]]="Nov",Table1[[#This Row],[Month2]]="Dec"),"Q2",IF(OR(Table1[[#This Row],[Month2]]="Jan",Table1[[#This Row],[Month2]]="Feb",Table1[[#This Row],[Month2]]="Mar"),"Q3", "Q4")))</f>
        <v>Q3</v>
      </c>
      <c r="M619" t="str">
        <f>TEXT(Table1[[#This Row],[Date]],"mmm")</f>
        <v>Feb</v>
      </c>
      <c r="N619" t="str">
        <f>IF(MONTH(Table1[[#This Row],[Date]])&gt;6, YEAR(Table1[[#This Row],[Date]])&amp;"-"&amp;YEAR(Table1[[#This Row],[Date]])+1,YEAR(Table1[[#This Row],[Date]])-1&amp;"-"&amp;YEAR(Table1[[#This Row],[Date]]))</f>
        <v>2015-2016</v>
      </c>
      <c r="O619">
        <f>WEEKNUM(Table1[[#This Row],[Date]],2)</f>
        <v>8</v>
      </c>
      <c r="P619">
        <f>HOUR(Table1[[#This Row],[Start]])</f>
        <v>17</v>
      </c>
      <c r="Q6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19" t="str">
        <f>TEXT(Table1[[#This Row],[Date]],"ddd")</f>
        <v>Tue</v>
      </c>
    </row>
    <row r="620" spans="1:18" x14ac:dyDescent="0.55000000000000004">
      <c r="A620" s="2" t="s">
        <v>66</v>
      </c>
      <c r="B620" s="2" t="str">
        <f t="shared" si="54"/>
        <v>Client 9</v>
      </c>
      <c r="C620" s="12">
        <v>42416</v>
      </c>
      <c r="D620" s="2" t="s">
        <v>595</v>
      </c>
      <c r="E620" s="2" t="s">
        <v>275</v>
      </c>
      <c r="F620" s="28">
        <f>Table1[[#This Row],[End]]-Table1[[#This Row],[Start]]</f>
        <v>6.2500000000000888E-3</v>
      </c>
      <c r="G620" s="25" t="str">
        <f t="shared" ca="1" si="55"/>
        <v>Lab</v>
      </c>
      <c r="H620" s="2" t="str">
        <f t="shared" ca="1" si="56"/>
        <v>B</v>
      </c>
      <c r="I620" s="2" t="str">
        <f t="shared" ca="1" si="57"/>
        <v>Mistake</v>
      </c>
      <c r="J620" s="2" t="str">
        <f t="shared" ca="1" si="58"/>
        <v>Wrong placement</v>
      </c>
      <c r="K620" s="25" t="str">
        <f t="shared" ca="1" si="59"/>
        <v>Finance</v>
      </c>
      <c r="L620" t="str">
        <f>IF(OR(Table1[[#This Row],[Month2]]="Jul",Table1[[#This Row],[Month2]]="Aug",Table1[[#This Row],[Month2]]="Sep"),"Q1", IF(OR(Table1[[#This Row],[Month2]]="Oct",Table1[[#This Row],[Month2]]="Nov",Table1[[#This Row],[Month2]]="Dec"),"Q2",IF(OR(Table1[[#This Row],[Month2]]="Jan",Table1[[#This Row],[Month2]]="Feb",Table1[[#This Row],[Month2]]="Mar"),"Q3", "Q4")))</f>
        <v>Q3</v>
      </c>
      <c r="M620" t="str">
        <f>TEXT(Table1[[#This Row],[Date]],"mmm")</f>
        <v>Feb</v>
      </c>
      <c r="N620" t="str">
        <f>IF(MONTH(Table1[[#This Row],[Date]])&gt;6, YEAR(Table1[[#This Row],[Date]])&amp;"-"&amp;YEAR(Table1[[#This Row],[Date]])+1,YEAR(Table1[[#This Row],[Date]])-1&amp;"-"&amp;YEAR(Table1[[#This Row],[Date]]))</f>
        <v>2015-2016</v>
      </c>
      <c r="O620">
        <f>WEEKNUM(Table1[[#This Row],[Date]],2)</f>
        <v>8</v>
      </c>
      <c r="P620">
        <f>HOUR(Table1[[#This Row],[Start]])</f>
        <v>17</v>
      </c>
      <c r="Q6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20" t="str">
        <f>TEXT(Table1[[#This Row],[Date]],"ddd")</f>
        <v>Tue</v>
      </c>
    </row>
    <row r="621" spans="1:18" x14ac:dyDescent="0.55000000000000004">
      <c r="A621" s="2" t="s">
        <v>66</v>
      </c>
      <c r="B621" s="2" t="str">
        <f t="shared" si="54"/>
        <v>Client 10</v>
      </c>
      <c r="C621" s="12">
        <v>42416</v>
      </c>
      <c r="D621" s="2" t="s">
        <v>596</v>
      </c>
      <c r="E621" s="2" t="s">
        <v>203</v>
      </c>
      <c r="F621" s="28">
        <f>Table1[[#This Row],[End]]-Table1[[#This Row],[Start]]</f>
        <v>1.4583333333333393E-2</v>
      </c>
      <c r="G621" s="25" t="str">
        <f t="shared" ca="1" si="55"/>
        <v>Room B</v>
      </c>
      <c r="H621" s="2" t="str">
        <f t="shared" ca="1" si="56"/>
        <v>G</v>
      </c>
      <c r="I621" s="2" t="str">
        <f t="shared" ca="1" si="57"/>
        <v>Mistake</v>
      </c>
      <c r="J621" s="2" t="str">
        <f t="shared" ca="1" si="58"/>
        <v>Entry error</v>
      </c>
      <c r="K621" s="25" t="str">
        <f t="shared" ca="1" si="59"/>
        <v>Widgets</v>
      </c>
      <c r="L621" t="str">
        <f>IF(OR(Table1[[#This Row],[Month2]]="Jul",Table1[[#This Row],[Month2]]="Aug",Table1[[#This Row],[Month2]]="Sep"),"Q1", IF(OR(Table1[[#This Row],[Month2]]="Oct",Table1[[#This Row],[Month2]]="Nov",Table1[[#This Row],[Month2]]="Dec"),"Q2",IF(OR(Table1[[#This Row],[Month2]]="Jan",Table1[[#This Row],[Month2]]="Feb",Table1[[#This Row],[Month2]]="Mar"),"Q3", "Q4")))</f>
        <v>Q3</v>
      </c>
      <c r="M621" t="str">
        <f>TEXT(Table1[[#This Row],[Date]],"mmm")</f>
        <v>Feb</v>
      </c>
      <c r="N621" t="str">
        <f>IF(MONTH(Table1[[#This Row],[Date]])&gt;6, YEAR(Table1[[#This Row],[Date]])&amp;"-"&amp;YEAR(Table1[[#This Row],[Date]])+1,YEAR(Table1[[#This Row],[Date]])-1&amp;"-"&amp;YEAR(Table1[[#This Row],[Date]]))</f>
        <v>2015-2016</v>
      </c>
      <c r="O621">
        <f>WEEKNUM(Table1[[#This Row],[Date]],2)</f>
        <v>8</v>
      </c>
      <c r="P621">
        <f>HOUR(Table1[[#This Row],[Start]])</f>
        <v>18</v>
      </c>
      <c r="Q6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21" t="str">
        <f>TEXT(Table1[[#This Row],[Date]],"ddd")</f>
        <v>Tue</v>
      </c>
    </row>
    <row r="622" spans="1:18" x14ac:dyDescent="0.55000000000000004">
      <c r="A622" s="2" t="s">
        <v>66</v>
      </c>
      <c r="B622" s="2" t="str">
        <f t="shared" si="54"/>
        <v>Client 1</v>
      </c>
      <c r="C622" s="12">
        <v>42417</v>
      </c>
      <c r="D622" s="2" t="s">
        <v>343</v>
      </c>
      <c r="E622" s="2" t="s">
        <v>1045</v>
      </c>
      <c r="F622" s="28">
        <f>Table1[[#This Row],[End]]-Table1[[#This Row],[Start]]</f>
        <v>4.0277777777777746E-2</v>
      </c>
      <c r="G622" s="25" t="str">
        <f t="shared" ca="1" si="55"/>
        <v>Office</v>
      </c>
      <c r="H622" s="2" t="str">
        <f t="shared" ca="1" si="56"/>
        <v>B</v>
      </c>
      <c r="I622" s="2" t="str">
        <f t="shared" ca="1" si="57"/>
        <v>Accident</v>
      </c>
      <c r="J622" s="2" t="str">
        <f t="shared" ca="1" si="58"/>
        <v>Misconduct</v>
      </c>
      <c r="K622" s="25" t="str">
        <f t="shared" ca="1" si="59"/>
        <v>Widgets</v>
      </c>
      <c r="L622" t="str">
        <f>IF(OR(Table1[[#This Row],[Month2]]="Jul",Table1[[#This Row],[Month2]]="Aug",Table1[[#This Row],[Month2]]="Sep"),"Q1", IF(OR(Table1[[#This Row],[Month2]]="Oct",Table1[[#This Row],[Month2]]="Nov",Table1[[#This Row],[Month2]]="Dec"),"Q2",IF(OR(Table1[[#This Row],[Month2]]="Jan",Table1[[#This Row],[Month2]]="Feb",Table1[[#This Row],[Month2]]="Mar"),"Q3", "Q4")))</f>
        <v>Q3</v>
      </c>
      <c r="M622" t="str">
        <f>TEXT(Table1[[#This Row],[Date]],"mmm")</f>
        <v>Feb</v>
      </c>
      <c r="N622" t="str">
        <f>IF(MONTH(Table1[[#This Row],[Date]])&gt;6, YEAR(Table1[[#This Row],[Date]])&amp;"-"&amp;YEAR(Table1[[#This Row],[Date]])+1,YEAR(Table1[[#This Row],[Date]])-1&amp;"-"&amp;YEAR(Table1[[#This Row],[Date]]))</f>
        <v>2015-2016</v>
      </c>
      <c r="O622">
        <f>WEEKNUM(Table1[[#This Row],[Date]],2)</f>
        <v>8</v>
      </c>
      <c r="P622">
        <f>HOUR(Table1[[#This Row],[Start]])</f>
        <v>9</v>
      </c>
      <c r="Q6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622" t="str">
        <f>TEXT(Table1[[#This Row],[Date]],"ddd")</f>
        <v>Wed</v>
      </c>
    </row>
    <row r="623" spans="1:18" x14ac:dyDescent="0.55000000000000004">
      <c r="A623" s="2" t="s">
        <v>66</v>
      </c>
      <c r="B623" s="2" t="str">
        <f t="shared" si="54"/>
        <v>Client 2</v>
      </c>
      <c r="C623" s="12">
        <v>42417</v>
      </c>
      <c r="D623" s="2" t="s">
        <v>237</v>
      </c>
      <c r="E623" s="2" t="s">
        <v>899</v>
      </c>
      <c r="F623" s="28">
        <f>Table1[[#This Row],[End]]-Table1[[#This Row],[Start]]</f>
        <v>2.3611111111111138E-2</v>
      </c>
      <c r="G623" s="25" t="str">
        <f t="shared" ca="1" si="55"/>
        <v>Office</v>
      </c>
      <c r="H623" s="2" t="str">
        <f t="shared" ca="1" si="56"/>
        <v>C</v>
      </c>
      <c r="I623" s="2" t="str">
        <f t="shared" ca="1" si="57"/>
        <v>Grievance</v>
      </c>
      <c r="J623" s="2" t="str">
        <f t="shared" ca="1" si="58"/>
        <v>Wrong placement</v>
      </c>
      <c r="K623" s="25" t="str">
        <f t="shared" ca="1" si="59"/>
        <v>IT</v>
      </c>
      <c r="L623" t="str">
        <f>IF(OR(Table1[[#This Row],[Month2]]="Jul",Table1[[#This Row],[Month2]]="Aug",Table1[[#This Row],[Month2]]="Sep"),"Q1", IF(OR(Table1[[#This Row],[Month2]]="Oct",Table1[[#This Row],[Month2]]="Nov",Table1[[#This Row],[Month2]]="Dec"),"Q2",IF(OR(Table1[[#This Row],[Month2]]="Jan",Table1[[#This Row],[Month2]]="Feb",Table1[[#This Row],[Month2]]="Mar"),"Q3", "Q4")))</f>
        <v>Q3</v>
      </c>
      <c r="M623" t="str">
        <f>TEXT(Table1[[#This Row],[Date]],"mmm")</f>
        <v>Feb</v>
      </c>
      <c r="N623" t="str">
        <f>IF(MONTH(Table1[[#This Row],[Date]])&gt;6, YEAR(Table1[[#This Row],[Date]])&amp;"-"&amp;YEAR(Table1[[#This Row],[Date]])+1,YEAR(Table1[[#This Row],[Date]])-1&amp;"-"&amp;YEAR(Table1[[#This Row],[Date]]))</f>
        <v>2015-2016</v>
      </c>
      <c r="O623">
        <f>WEEKNUM(Table1[[#This Row],[Date]],2)</f>
        <v>8</v>
      </c>
      <c r="P623">
        <f>HOUR(Table1[[#This Row],[Start]])</f>
        <v>16</v>
      </c>
      <c r="Q6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23" t="str">
        <f>TEXT(Table1[[#This Row],[Date]],"ddd")</f>
        <v>Wed</v>
      </c>
    </row>
    <row r="624" spans="1:18" x14ac:dyDescent="0.55000000000000004">
      <c r="A624" s="2" t="s">
        <v>78</v>
      </c>
      <c r="B624" s="2" t="str">
        <f t="shared" si="54"/>
        <v>Client 3</v>
      </c>
      <c r="C624" s="12">
        <v>42419</v>
      </c>
      <c r="D624" s="2" t="s">
        <v>597</v>
      </c>
      <c r="E624" s="2" t="s">
        <v>924</v>
      </c>
      <c r="F624" s="28">
        <f>Table1[[#This Row],[End]]-Table1[[#This Row],[Start]]</f>
        <v>2.7083333333333348E-2</v>
      </c>
      <c r="G624" s="25" t="str">
        <f t="shared" ca="1" si="55"/>
        <v>Lab</v>
      </c>
      <c r="H624" s="2" t="str">
        <f t="shared" ca="1" si="56"/>
        <v>G</v>
      </c>
      <c r="I624" s="2" t="str">
        <f t="shared" ca="1" si="57"/>
        <v>Mistake</v>
      </c>
      <c r="J624" s="2" t="str">
        <f t="shared" ca="1" si="58"/>
        <v>Wrong placement</v>
      </c>
      <c r="K624" s="25" t="str">
        <f t="shared" ca="1" si="59"/>
        <v>Floor</v>
      </c>
      <c r="L624" t="str">
        <f>IF(OR(Table1[[#This Row],[Month2]]="Jul",Table1[[#This Row],[Month2]]="Aug",Table1[[#This Row],[Month2]]="Sep"),"Q1", IF(OR(Table1[[#This Row],[Month2]]="Oct",Table1[[#This Row],[Month2]]="Nov",Table1[[#This Row],[Month2]]="Dec"),"Q2",IF(OR(Table1[[#This Row],[Month2]]="Jan",Table1[[#This Row],[Month2]]="Feb",Table1[[#This Row],[Month2]]="Mar"),"Q3", "Q4")))</f>
        <v>Q3</v>
      </c>
      <c r="M624" t="str">
        <f>TEXT(Table1[[#This Row],[Date]],"mmm")</f>
        <v>Feb</v>
      </c>
      <c r="N624" t="str">
        <f>IF(MONTH(Table1[[#This Row],[Date]])&gt;6, YEAR(Table1[[#This Row],[Date]])&amp;"-"&amp;YEAR(Table1[[#This Row],[Date]])+1,YEAR(Table1[[#This Row],[Date]])-1&amp;"-"&amp;YEAR(Table1[[#This Row],[Date]]))</f>
        <v>2015-2016</v>
      </c>
      <c r="O624">
        <f>WEEKNUM(Table1[[#This Row],[Date]],2)</f>
        <v>8</v>
      </c>
      <c r="P624">
        <f>HOUR(Table1[[#This Row],[Start]])</f>
        <v>11</v>
      </c>
      <c r="Q6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24" t="str">
        <f>TEXT(Table1[[#This Row],[Date]],"ddd")</f>
        <v>Fri</v>
      </c>
    </row>
    <row r="625" spans="1:18" x14ac:dyDescent="0.55000000000000004">
      <c r="A625" s="2" t="s">
        <v>85</v>
      </c>
      <c r="B625" s="2" t="str">
        <f t="shared" si="54"/>
        <v>Client 4</v>
      </c>
      <c r="C625" s="12">
        <v>42421</v>
      </c>
      <c r="D625" s="2" t="s">
        <v>598</v>
      </c>
      <c r="E625" s="2" t="s">
        <v>699</v>
      </c>
      <c r="F625" s="28">
        <f>Table1[[#This Row],[End]]-Table1[[#This Row],[Start]]</f>
        <v>6.9444444444443088E-3</v>
      </c>
      <c r="G625" s="25" t="str">
        <f t="shared" ca="1" si="55"/>
        <v>Office</v>
      </c>
      <c r="H625" s="2" t="str">
        <f t="shared" ca="1" si="56"/>
        <v>F</v>
      </c>
      <c r="I625" s="2" t="str">
        <f t="shared" ca="1" si="57"/>
        <v>Accident</v>
      </c>
      <c r="J625" s="2" t="str">
        <f t="shared" ca="1" si="58"/>
        <v>Entry error</v>
      </c>
      <c r="K625" s="25" t="str">
        <f t="shared" ca="1" si="59"/>
        <v>Admin</v>
      </c>
      <c r="L625" t="str">
        <f>IF(OR(Table1[[#This Row],[Month2]]="Jul",Table1[[#This Row],[Month2]]="Aug",Table1[[#This Row],[Month2]]="Sep"),"Q1", IF(OR(Table1[[#This Row],[Month2]]="Oct",Table1[[#This Row],[Month2]]="Nov",Table1[[#This Row],[Month2]]="Dec"),"Q2",IF(OR(Table1[[#This Row],[Month2]]="Jan",Table1[[#This Row],[Month2]]="Feb",Table1[[#This Row],[Month2]]="Mar"),"Q3", "Q4")))</f>
        <v>Q3</v>
      </c>
      <c r="M625" t="str">
        <f>TEXT(Table1[[#This Row],[Date]],"mmm")</f>
        <v>Feb</v>
      </c>
      <c r="N625" t="str">
        <f>IF(MONTH(Table1[[#This Row],[Date]])&gt;6, YEAR(Table1[[#This Row],[Date]])&amp;"-"&amp;YEAR(Table1[[#This Row],[Date]])+1,YEAR(Table1[[#This Row],[Date]])-1&amp;"-"&amp;YEAR(Table1[[#This Row],[Date]]))</f>
        <v>2015-2016</v>
      </c>
      <c r="O625">
        <f>WEEKNUM(Table1[[#This Row],[Date]],2)</f>
        <v>8</v>
      </c>
      <c r="P625">
        <f>HOUR(Table1[[#This Row],[Start]])</f>
        <v>19</v>
      </c>
      <c r="Q6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25" t="str">
        <f>TEXT(Table1[[#This Row],[Date]],"ddd")</f>
        <v>Sun</v>
      </c>
    </row>
    <row r="626" spans="1:18" x14ac:dyDescent="0.55000000000000004">
      <c r="A626" s="2" t="s">
        <v>78</v>
      </c>
      <c r="B626" s="2" t="str">
        <f t="shared" si="54"/>
        <v>Client 5</v>
      </c>
      <c r="C626" s="12">
        <v>42421</v>
      </c>
      <c r="D626" s="2" t="s">
        <v>541</v>
      </c>
      <c r="E626" s="2" t="s">
        <v>492</v>
      </c>
      <c r="F626" s="28">
        <f>Table1[[#This Row],[End]]-Table1[[#This Row],[Start]]</f>
        <v>1.1805555555555625E-2</v>
      </c>
      <c r="G626" s="25" t="str">
        <f t="shared" ca="1" si="55"/>
        <v>Office</v>
      </c>
      <c r="H626" s="2" t="str">
        <f t="shared" ca="1" si="56"/>
        <v>A</v>
      </c>
      <c r="I626" s="2" t="str">
        <f t="shared" ca="1" si="57"/>
        <v>Accident</v>
      </c>
      <c r="J626" s="2" t="str">
        <f t="shared" ca="1" si="58"/>
        <v>Paperwork deficiency</v>
      </c>
      <c r="K626" s="25" t="str">
        <f t="shared" ca="1" si="59"/>
        <v>Floor</v>
      </c>
      <c r="L626" t="str">
        <f>IF(OR(Table1[[#This Row],[Month2]]="Jul",Table1[[#This Row],[Month2]]="Aug",Table1[[#This Row],[Month2]]="Sep"),"Q1", IF(OR(Table1[[#This Row],[Month2]]="Oct",Table1[[#This Row],[Month2]]="Nov",Table1[[#This Row],[Month2]]="Dec"),"Q2",IF(OR(Table1[[#This Row],[Month2]]="Jan",Table1[[#This Row],[Month2]]="Feb",Table1[[#This Row],[Month2]]="Mar"),"Q3", "Q4")))</f>
        <v>Q3</v>
      </c>
      <c r="M626" t="str">
        <f>TEXT(Table1[[#This Row],[Date]],"mmm")</f>
        <v>Feb</v>
      </c>
      <c r="N626" t="str">
        <f>IF(MONTH(Table1[[#This Row],[Date]])&gt;6, YEAR(Table1[[#This Row],[Date]])&amp;"-"&amp;YEAR(Table1[[#This Row],[Date]])+1,YEAR(Table1[[#This Row],[Date]])-1&amp;"-"&amp;YEAR(Table1[[#This Row],[Date]]))</f>
        <v>2015-2016</v>
      </c>
      <c r="O626">
        <f>WEEKNUM(Table1[[#This Row],[Date]],2)</f>
        <v>8</v>
      </c>
      <c r="P626">
        <f>HOUR(Table1[[#This Row],[Start]])</f>
        <v>18</v>
      </c>
      <c r="Q6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26" t="str">
        <f>TEXT(Table1[[#This Row],[Date]],"ddd")</f>
        <v>Sun</v>
      </c>
    </row>
    <row r="627" spans="1:18" x14ac:dyDescent="0.55000000000000004">
      <c r="A627" s="2" t="s">
        <v>82</v>
      </c>
      <c r="B627" s="2" t="str">
        <f t="shared" si="54"/>
        <v>Client 6</v>
      </c>
      <c r="C627" s="12">
        <v>42422</v>
      </c>
      <c r="D627" s="2" t="s">
        <v>368</v>
      </c>
      <c r="E627" s="2" t="s">
        <v>816</v>
      </c>
      <c r="F627" s="28">
        <f>Table1[[#This Row],[End]]-Table1[[#This Row],[Start]]</f>
        <v>2.777777777777779E-2</v>
      </c>
      <c r="G627" s="25" t="str">
        <f t="shared" ca="1" si="55"/>
        <v>Room A</v>
      </c>
      <c r="H627" s="2" t="str">
        <f t="shared" ca="1" si="56"/>
        <v>G</v>
      </c>
      <c r="I627" s="2" t="str">
        <f t="shared" ca="1" si="57"/>
        <v>Accident</v>
      </c>
      <c r="J627" s="2" t="str">
        <f t="shared" ca="1" si="58"/>
        <v>Misconduct</v>
      </c>
      <c r="K627" s="25" t="str">
        <f t="shared" ca="1" si="59"/>
        <v>Widgets</v>
      </c>
      <c r="L627" t="str">
        <f>IF(OR(Table1[[#This Row],[Month2]]="Jul",Table1[[#This Row],[Month2]]="Aug",Table1[[#This Row],[Month2]]="Sep"),"Q1", IF(OR(Table1[[#This Row],[Month2]]="Oct",Table1[[#This Row],[Month2]]="Nov",Table1[[#This Row],[Month2]]="Dec"),"Q2",IF(OR(Table1[[#This Row],[Month2]]="Jan",Table1[[#This Row],[Month2]]="Feb",Table1[[#This Row],[Month2]]="Mar"),"Q3", "Q4")))</f>
        <v>Q3</v>
      </c>
      <c r="M627" t="str">
        <f>TEXT(Table1[[#This Row],[Date]],"mmm")</f>
        <v>Feb</v>
      </c>
      <c r="N627" t="str">
        <f>IF(MONTH(Table1[[#This Row],[Date]])&gt;6, YEAR(Table1[[#This Row],[Date]])&amp;"-"&amp;YEAR(Table1[[#This Row],[Date]])+1,YEAR(Table1[[#This Row],[Date]])-1&amp;"-"&amp;YEAR(Table1[[#This Row],[Date]]))</f>
        <v>2015-2016</v>
      </c>
      <c r="O627">
        <f>WEEKNUM(Table1[[#This Row],[Date]],2)</f>
        <v>9</v>
      </c>
      <c r="P627">
        <f>HOUR(Table1[[#This Row],[Start]])</f>
        <v>16</v>
      </c>
      <c r="Q6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27" t="str">
        <f>TEXT(Table1[[#This Row],[Date]],"ddd")</f>
        <v>Mon</v>
      </c>
    </row>
    <row r="628" spans="1:18" x14ac:dyDescent="0.55000000000000004">
      <c r="A628" s="2" t="s">
        <v>86</v>
      </c>
      <c r="B628" s="2" t="str">
        <f t="shared" si="54"/>
        <v>Client 7</v>
      </c>
      <c r="C628" s="12">
        <v>42422</v>
      </c>
      <c r="D628" s="2" t="s">
        <v>188</v>
      </c>
      <c r="E628" s="2" t="s">
        <v>294</v>
      </c>
      <c r="F628" s="28">
        <f>Table1[[#This Row],[End]]-Table1[[#This Row],[Start]]</f>
        <v>1.9444444444444375E-2</v>
      </c>
      <c r="G628" s="25" t="str">
        <f t="shared" ca="1" si="55"/>
        <v>Room A</v>
      </c>
      <c r="H628" s="2" t="str">
        <f t="shared" ca="1" si="56"/>
        <v>B</v>
      </c>
      <c r="I628" s="2" t="str">
        <f t="shared" ca="1" si="57"/>
        <v>Accident</v>
      </c>
      <c r="J628" s="2" t="str">
        <f t="shared" ca="1" si="58"/>
        <v>Entry error</v>
      </c>
      <c r="K628" s="25" t="str">
        <f t="shared" ca="1" si="59"/>
        <v>Admin</v>
      </c>
      <c r="L628" t="str">
        <f>IF(OR(Table1[[#This Row],[Month2]]="Jul",Table1[[#This Row],[Month2]]="Aug",Table1[[#This Row],[Month2]]="Sep"),"Q1", IF(OR(Table1[[#This Row],[Month2]]="Oct",Table1[[#This Row],[Month2]]="Nov",Table1[[#This Row],[Month2]]="Dec"),"Q2",IF(OR(Table1[[#This Row],[Month2]]="Jan",Table1[[#This Row],[Month2]]="Feb",Table1[[#This Row],[Month2]]="Mar"),"Q3", "Q4")))</f>
        <v>Q3</v>
      </c>
      <c r="M628" t="str">
        <f>TEXT(Table1[[#This Row],[Date]],"mmm")</f>
        <v>Feb</v>
      </c>
      <c r="N628" t="str">
        <f>IF(MONTH(Table1[[#This Row],[Date]])&gt;6, YEAR(Table1[[#This Row],[Date]])&amp;"-"&amp;YEAR(Table1[[#This Row],[Date]])+1,YEAR(Table1[[#This Row],[Date]])-1&amp;"-"&amp;YEAR(Table1[[#This Row],[Date]]))</f>
        <v>2015-2016</v>
      </c>
      <c r="O628">
        <f>WEEKNUM(Table1[[#This Row],[Date]],2)</f>
        <v>9</v>
      </c>
      <c r="P628">
        <f>HOUR(Table1[[#This Row],[Start]])</f>
        <v>19</v>
      </c>
      <c r="Q6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28" t="str">
        <f>TEXT(Table1[[#This Row],[Date]],"ddd")</f>
        <v>Mon</v>
      </c>
    </row>
    <row r="629" spans="1:18" x14ac:dyDescent="0.55000000000000004">
      <c r="A629" s="2" t="s">
        <v>66</v>
      </c>
      <c r="B629" s="2" t="str">
        <f t="shared" si="54"/>
        <v>Client 8</v>
      </c>
      <c r="C629" s="12">
        <v>42422</v>
      </c>
      <c r="D629" s="2" t="s">
        <v>599</v>
      </c>
      <c r="E629" s="2" t="s">
        <v>1046</v>
      </c>
      <c r="F629" s="28">
        <f>Table1[[#This Row],[End]]-Table1[[#This Row],[Start]]</f>
        <v>2.4999999999999967E-2</v>
      </c>
      <c r="G629" s="25" t="str">
        <f t="shared" ca="1" si="55"/>
        <v>Lab</v>
      </c>
      <c r="H629" s="2" t="str">
        <f t="shared" ca="1" si="56"/>
        <v>C</v>
      </c>
      <c r="I629" s="2" t="str">
        <f t="shared" ca="1" si="57"/>
        <v>Mistake</v>
      </c>
      <c r="J629" s="2" t="str">
        <f t="shared" ca="1" si="58"/>
        <v>Tone of voice</v>
      </c>
      <c r="K629" s="25" t="str">
        <f t="shared" ca="1" si="59"/>
        <v>Admin</v>
      </c>
      <c r="L629" t="str">
        <f>IF(OR(Table1[[#This Row],[Month2]]="Jul",Table1[[#This Row],[Month2]]="Aug",Table1[[#This Row],[Month2]]="Sep"),"Q1", IF(OR(Table1[[#This Row],[Month2]]="Oct",Table1[[#This Row],[Month2]]="Nov",Table1[[#This Row],[Month2]]="Dec"),"Q2",IF(OR(Table1[[#This Row],[Month2]]="Jan",Table1[[#This Row],[Month2]]="Feb",Table1[[#This Row],[Month2]]="Mar"),"Q3", "Q4")))</f>
        <v>Q3</v>
      </c>
      <c r="M629" t="str">
        <f>TEXT(Table1[[#This Row],[Date]],"mmm")</f>
        <v>Feb</v>
      </c>
      <c r="N629" t="str">
        <f>IF(MONTH(Table1[[#This Row],[Date]])&gt;6, YEAR(Table1[[#This Row],[Date]])&amp;"-"&amp;YEAR(Table1[[#This Row],[Date]])+1,YEAR(Table1[[#This Row],[Date]])-1&amp;"-"&amp;YEAR(Table1[[#This Row],[Date]]))</f>
        <v>2015-2016</v>
      </c>
      <c r="O629">
        <f>WEEKNUM(Table1[[#This Row],[Date]],2)</f>
        <v>9</v>
      </c>
      <c r="P629">
        <f>HOUR(Table1[[#This Row],[Start]])</f>
        <v>9</v>
      </c>
      <c r="Q6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629" t="str">
        <f>TEXT(Table1[[#This Row],[Date]],"ddd")</f>
        <v>Mon</v>
      </c>
    </row>
    <row r="630" spans="1:18" x14ac:dyDescent="0.55000000000000004">
      <c r="A630" s="2" t="s">
        <v>87</v>
      </c>
      <c r="B630" s="2" t="str">
        <f t="shared" si="54"/>
        <v>Client 9</v>
      </c>
      <c r="C630" s="12">
        <v>42423</v>
      </c>
      <c r="D630" s="2" t="s">
        <v>549</v>
      </c>
      <c r="E630" s="2" t="s">
        <v>378</v>
      </c>
      <c r="F630" s="28">
        <f>Table1[[#This Row],[End]]-Table1[[#This Row],[Start]]</f>
        <v>4.8611111111111049E-2</v>
      </c>
      <c r="G630" s="25" t="str">
        <f t="shared" ca="1" si="55"/>
        <v>Office</v>
      </c>
      <c r="H630" s="2" t="str">
        <f t="shared" ca="1" si="56"/>
        <v>D</v>
      </c>
      <c r="I630" s="2" t="str">
        <f t="shared" ca="1" si="57"/>
        <v>Accident</v>
      </c>
      <c r="J630" s="2" t="str">
        <f t="shared" ca="1" si="58"/>
        <v>Tone of voice</v>
      </c>
      <c r="K630" s="25" t="str">
        <f t="shared" ca="1" si="59"/>
        <v>Admin</v>
      </c>
      <c r="L630" t="str">
        <f>IF(OR(Table1[[#This Row],[Month2]]="Jul",Table1[[#This Row],[Month2]]="Aug",Table1[[#This Row],[Month2]]="Sep"),"Q1", IF(OR(Table1[[#This Row],[Month2]]="Oct",Table1[[#This Row],[Month2]]="Nov",Table1[[#This Row],[Month2]]="Dec"),"Q2",IF(OR(Table1[[#This Row],[Month2]]="Jan",Table1[[#This Row],[Month2]]="Feb",Table1[[#This Row],[Month2]]="Mar"),"Q3", "Q4")))</f>
        <v>Q3</v>
      </c>
      <c r="M630" t="str">
        <f>TEXT(Table1[[#This Row],[Date]],"mmm")</f>
        <v>Feb</v>
      </c>
      <c r="N630" t="str">
        <f>IF(MONTH(Table1[[#This Row],[Date]])&gt;6, YEAR(Table1[[#This Row],[Date]])&amp;"-"&amp;YEAR(Table1[[#This Row],[Date]])+1,YEAR(Table1[[#This Row],[Date]])-1&amp;"-"&amp;YEAR(Table1[[#This Row],[Date]]))</f>
        <v>2015-2016</v>
      </c>
      <c r="O630">
        <f>WEEKNUM(Table1[[#This Row],[Date]],2)</f>
        <v>9</v>
      </c>
      <c r="P630">
        <f>HOUR(Table1[[#This Row],[Start]])</f>
        <v>12</v>
      </c>
      <c r="Q6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630" t="str">
        <f>TEXT(Table1[[#This Row],[Date]],"ddd")</f>
        <v>Tue</v>
      </c>
    </row>
    <row r="631" spans="1:18" x14ac:dyDescent="0.55000000000000004">
      <c r="A631" s="2" t="s">
        <v>86</v>
      </c>
      <c r="B631" s="2" t="str">
        <f t="shared" si="54"/>
        <v>Client 10</v>
      </c>
      <c r="C631" s="12">
        <v>42423</v>
      </c>
      <c r="D631" s="2" t="s">
        <v>600</v>
      </c>
      <c r="E631" s="2" t="s">
        <v>910</v>
      </c>
      <c r="F631" s="28">
        <f>Table1[[#This Row],[End]]-Table1[[#This Row],[Start]]</f>
        <v>2.2916666666666696E-2</v>
      </c>
      <c r="G631" s="25" t="str">
        <f t="shared" ca="1" si="55"/>
        <v>Room A</v>
      </c>
      <c r="H631" s="2" t="str">
        <f t="shared" ca="1" si="56"/>
        <v>G</v>
      </c>
      <c r="I631" s="2" t="str">
        <f t="shared" ca="1" si="57"/>
        <v>Accident</v>
      </c>
      <c r="J631" s="2" t="str">
        <f t="shared" ca="1" si="58"/>
        <v>Misconduct</v>
      </c>
      <c r="K631" s="25" t="str">
        <f t="shared" ca="1" si="59"/>
        <v>IT</v>
      </c>
      <c r="L631" t="str">
        <f>IF(OR(Table1[[#This Row],[Month2]]="Jul",Table1[[#This Row],[Month2]]="Aug",Table1[[#This Row],[Month2]]="Sep"),"Q1", IF(OR(Table1[[#This Row],[Month2]]="Oct",Table1[[#This Row],[Month2]]="Nov",Table1[[#This Row],[Month2]]="Dec"),"Q2",IF(OR(Table1[[#This Row],[Month2]]="Jan",Table1[[#This Row],[Month2]]="Feb",Table1[[#This Row],[Month2]]="Mar"),"Q3", "Q4")))</f>
        <v>Q3</v>
      </c>
      <c r="M631" t="str">
        <f>TEXT(Table1[[#This Row],[Date]],"mmm")</f>
        <v>Feb</v>
      </c>
      <c r="N631" t="str">
        <f>IF(MONTH(Table1[[#This Row],[Date]])&gt;6, YEAR(Table1[[#This Row],[Date]])&amp;"-"&amp;YEAR(Table1[[#This Row],[Date]])+1,YEAR(Table1[[#This Row],[Date]])-1&amp;"-"&amp;YEAR(Table1[[#This Row],[Date]]))</f>
        <v>2015-2016</v>
      </c>
      <c r="O631">
        <f>WEEKNUM(Table1[[#This Row],[Date]],2)</f>
        <v>9</v>
      </c>
      <c r="P631">
        <f>HOUR(Table1[[#This Row],[Start]])</f>
        <v>13</v>
      </c>
      <c r="Q6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31" t="str">
        <f>TEXT(Table1[[#This Row],[Date]],"ddd")</f>
        <v>Tue</v>
      </c>
    </row>
    <row r="632" spans="1:18" x14ac:dyDescent="0.55000000000000004">
      <c r="A632" s="2" t="s">
        <v>66</v>
      </c>
      <c r="B632" s="2" t="str">
        <f t="shared" si="54"/>
        <v>Client 1</v>
      </c>
      <c r="C632" s="12">
        <v>42423</v>
      </c>
      <c r="D632" s="2" t="s">
        <v>601</v>
      </c>
      <c r="E632" s="2" t="s">
        <v>1047</v>
      </c>
      <c r="F632" s="28">
        <f>Table1[[#This Row],[End]]-Table1[[#This Row],[Start]]</f>
        <v>3.1944444444444331E-2</v>
      </c>
      <c r="G632" s="25" t="str">
        <f t="shared" ca="1" si="55"/>
        <v>Lab</v>
      </c>
      <c r="H632" s="2" t="str">
        <f t="shared" ca="1" si="56"/>
        <v>C</v>
      </c>
      <c r="I632" s="2" t="str">
        <f t="shared" ca="1" si="57"/>
        <v>Grievance</v>
      </c>
      <c r="J632" s="2" t="str">
        <f t="shared" ca="1" si="58"/>
        <v>Mechanical failure</v>
      </c>
      <c r="K632" s="25" t="str">
        <f t="shared" ca="1" si="59"/>
        <v>Shipping</v>
      </c>
      <c r="L632" t="str">
        <f>IF(OR(Table1[[#This Row],[Month2]]="Jul",Table1[[#This Row],[Month2]]="Aug",Table1[[#This Row],[Month2]]="Sep"),"Q1", IF(OR(Table1[[#This Row],[Month2]]="Oct",Table1[[#This Row],[Month2]]="Nov",Table1[[#This Row],[Month2]]="Dec"),"Q2",IF(OR(Table1[[#This Row],[Month2]]="Jan",Table1[[#This Row],[Month2]]="Feb",Table1[[#This Row],[Month2]]="Mar"),"Q3", "Q4")))</f>
        <v>Q3</v>
      </c>
      <c r="M632" t="str">
        <f>TEXT(Table1[[#This Row],[Date]],"mmm")</f>
        <v>Feb</v>
      </c>
      <c r="N632" t="str">
        <f>IF(MONTH(Table1[[#This Row],[Date]])&gt;6, YEAR(Table1[[#This Row],[Date]])&amp;"-"&amp;YEAR(Table1[[#This Row],[Date]])+1,YEAR(Table1[[#This Row],[Date]])-1&amp;"-"&amp;YEAR(Table1[[#This Row],[Date]]))</f>
        <v>2015-2016</v>
      </c>
      <c r="O632">
        <f>WEEKNUM(Table1[[#This Row],[Date]],2)</f>
        <v>9</v>
      </c>
      <c r="P632">
        <f>HOUR(Table1[[#This Row],[Start]])</f>
        <v>20</v>
      </c>
      <c r="Q6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32" t="str">
        <f>TEXT(Table1[[#This Row],[Date]],"ddd")</f>
        <v>Tue</v>
      </c>
    </row>
    <row r="633" spans="1:18" x14ac:dyDescent="0.55000000000000004">
      <c r="A633" s="2" t="s">
        <v>74</v>
      </c>
      <c r="B633" s="2" t="str">
        <f t="shared" si="54"/>
        <v>Client 2</v>
      </c>
      <c r="C633" s="12">
        <v>42424</v>
      </c>
      <c r="D633" s="2" t="s">
        <v>602</v>
      </c>
      <c r="E633" s="2" t="s">
        <v>214</v>
      </c>
      <c r="F633" s="28">
        <f>Table1[[#This Row],[End]]-Table1[[#This Row],[Start]]</f>
        <v>3.2638888888888884E-2</v>
      </c>
      <c r="G633" s="25" t="str">
        <f t="shared" ca="1" si="55"/>
        <v>Office</v>
      </c>
      <c r="H633" s="2" t="str">
        <f t="shared" ca="1" si="56"/>
        <v>E</v>
      </c>
      <c r="I633" s="2" t="str">
        <f t="shared" ca="1" si="57"/>
        <v>Mistake</v>
      </c>
      <c r="J633" s="2" t="str">
        <f t="shared" ca="1" si="58"/>
        <v>Tone of voice</v>
      </c>
      <c r="K633" s="25" t="str">
        <f t="shared" ca="1" si="59"/>
        <v>Finance</v>
      </c>
      <c r="L633" t="str">
        <f>IF(OR(Table1[[#This Row],[Month2]]="Jul",Table1[[#This Row],[Month2]]="Aug",Table1[[#This Row],[Month2]]="Sep"),"Q1", IF(OR(Table1[[#This Row],[Month2]]="Oct",Table1[[#This Row],[Month2]]="Nov",Table1[[#This Row],[Month2]]="Dec"),"Q2",IF(OR(Table1[[#This Row],[Month2]]="Jan",Table1[[#This Row],[Month2]]="Feb",Table1[[#This Row],[Month2]]="Mar"),"Q3", "Q4")))</f>
        <v>Q3</v>
      </c>
      <c r="M633" t="str">
        <f>TEXT(Table1[[#This Row],[Date]],"mmm")</f>
        <v>Feb</v>
      </c>
      <c r="N633" t="str">
        <f>IF(MONTH(Table1[[#This Row],[Date]])&gt;6, YEAR(Table1[[#This Row],[Date]])&amp;"-"&amp;YEAR(Table1[[#This Row],[Date]])+1,YEAR(Table1[[#This Row],[Date]])-1&amp;"-"&amp;YEAR(Table1[[#This Row],[Date]]))</f>
        <v>2015-2016</v>
      </c>
      <c r="O633">
        <f>WEEKNUM(Table1[[#This Row],[Date]],2)</f>
        <v>9</v>
      </c>
      <c r="P633">
        <f>HOUR(Table1[[#This Row],[Start]])</f>
        <v>16</v>
      </c>
      <c r="Q6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33" t="str">
        <f>TEXT(Table1[[#This Row],[Date]],"ddd")</f>
        <v>Wed</v>
      </c>
    </row>
    <row r="634" spans="1:18" x14ac:dyDescent="0.55000000000000004">
      <c r="A634" s="2" t="s">
        <v>87</v>
      </c>
      <c r="B634" s="2" t="str">
        <f t="shared" si="54"/>
        <v>Client 3</v>
      </c>
      <c r="C634" s="12">
        <v>42424</v>
      </c>
      <c r="D634" s="2" t="s">
        <v>292</v>
      </c>
      <c r="E634" s="2" t="s">
        <v>471</v>
      </c>
      <c r="F634" s="28">
        <f>Table1[[#This Row],[End]]-Table1[[#This Row],[Start]]</f>
        <v>8.3333333333333315E-2</v>
      </c>
      <c r="G634" s="25" t="str">
        <f t="shared" ca="1" si="55"/>
        <v>Room A</v>
      </c>
      <c r="H634" s="2" t="str">
        <f t="shared" ca="1" si="56"/>
        <v>C</v>
      </c>
      <c r="I634" s="2" t="str">
        <f t="shared" ca="1" si="57"/>
        <v>Grievance</v>
      </c>
      <c r="J634" s="2" t="str">
        <f t="shared" ca="1" si="58"/>
        <v>Paperwork deficiency</v>
      </c>
      <c r="K634" s="25" t="str">
        <f t="shared" ca="1" si="59"/>
        <v>Floor</v>
      </c>
      <c r="L634" t="str">
        <f>IF(OR(Table1[[#This Row],[Month2]]="Jul",Table1[[#This Row],[Month2]]="Aug",Table1[[#This Row],[Month2]]="Sep"),"Q1", IF(OR(Table1[[#This Row],[Month2]]="Oct",Table1[[#This Row],[Month2]]="Nov",Table1[[#This Row],[Month2]]="Dec"),"Q2",IF(OR(Table1[[#This Row],[Month2]]="Jan",Table1[[#This Row],[Month2]]="Feb",Table1[[#This Row],[Month2]]="Mar"),"Q3", "Q4")))</f>
        <v>Q3</v>
      </c>
      <c r="M634" t="str">
        <f>TEXT(Table1[[#This Row],[Date]],"mmm")</f>
        <v>Feb</v>
      </c>
      <c r="N634" t="str">
        <f>IF(MONTH(Table1[[#This Row],[Date]])&gt;6, YEAR(Table1[[#This Row],[Date]])&amp;"-"&amp;YEAR(Table1[[#This Row],[Date]])+1,YEAR(Table1[[#This Row],[Date]])-1&amp;"-"&amp;YEAR(Table1[[#This Row],[Date]]))</f>
        <v>2015-2016</v>
      </c>
      <c r="O634">
        <f>WEEKNUM(Table1[[#This Row],[Date]],2)</f>
        <v>9</v>
      </c>
      <c r="P634">
        <f>HOUR(Table1[[#This Row],[Start]])</f>
        <v>8</v>
      </c>
      <c r="Q6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34" t="str">
        <f>TEXT(Table1[[#This Row],[Date]],"ddd")</f>
        <v>Wed</v>
      </c>
    </row>
    <row r="635" spans="1:18" x14ac:dyDescent="0.55000000000000004">
      <c r="A635" s="2" t="s">
        <v>87</v>
      </c>
      <c r="B635" s="2" t="str">
        <f t="shared" si="54"/>
        <v>Client 4</v>
      </c>
      <c r="C635" s="12">
        <v>42424</v>
      </c>
      <c r="D635" s="2" t="s">
        <v>603</v>
      </c>
      <c r="E635" s="2" t="s">
        <v>1048</v>
      </c>
      <c r="F635" s="28">
        <f>Table1[[#This Row],[End]]-Table1[[#This Row],[Start]]</f>
        <v>2.8472222222222232E-2</v>
      </c>
      <c r="G635" s="25" t="str">
        <f t="shared" ca="1" si="55"/>
        <v>Warehouse</v>
      </c>
      <c r="H635" s="2" t="str">
        <f t="shared" ca="1" si="56"/>
        <v>D</v>
      </c>
      <c r="I635" s="2" t="str">
        <f t="shared" ca="1" si="57"/>
        <v>Accident</v>
      </c>
      <c r="J635" s="2" t="str">
        <f t="shared" ca="1" si="58"/>
        <v>Paperwork deficiency</v>
      </c>
      <c r="K635" s="25" t="str">
        <f t="shared" ca="1" si="59"/>
        <v>Widgets</v>
      </c>
      <c r="L635" t="str">
        <f>IF(OR(Table1[[#This Row],[Month2]]="Jul",Table1[[#This Row],[Month2]]="Aug",Table1[[#This Row],[Month2]]="Sep"),"Q1", IF(OR(Table1[[#This Row],[Month2]]="Oct",Table1[[#This Row],[Month2]]="Nov",Table1[[#This Row],[Month2]]="Dec"),"Q2",IF(OR(Table1[[#This Row],[Month2]]="Jan",Table1[[#This Row],[Month2]]="Feb",Table1[[#This Row],[Month2]]="Mar"),"Q3", "Q4")))</f>
        <v>Q3</v>
      </c>
      <c r="M635" t="str">
        <f>TEXT(Table1[[#This Row],[Date]],"mmm")</f>
        <v>Feb</v>
      </c>
      <c r="N635" t="str">
        <f>IF(MONTH(Table1[[#This Row],[Date]])&gt;6, YEAR(Table1[[#This Row],[Date]])&amp;"-"&amp;YEAR(Table1[[#This Row],[Date]])+1,YEAR(Table1[[#This Row],[Date]])-1&amp;"-"&amp;YEAR(Table1[[#This Row],[Date]]))</f>
        <v>2015-2016</v>
      </c>
      <c r="O635">
        <f>WEEKNUM(Table1[[#This Row],[Date]],2)</f>
        <v>9</v>
      </c>
      <c r="P635">
        <f>HOUR(Table1[[#This Row],[Start]])</f>
        <v>20</v>
      </c>
      <c r="Q6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35" t="str">
        <f>TEXT(Table1[[#This Row],[Date]],"ddd")</f>
        <v>Wed</v>
      </c>
    </row>
    <row r="636" spans="1:18" x14ac:dyDescent="0.55000000000000004">
      <c r="A636" s="2" t="s">
        <v>83</v>
      </c>
      <c r="B636" s="2" t="str">
        <f t="shared" si="54"/>
        <v>Client 5</v>
      </c>
      <c r="C636" s="12">
        <v>42424</v>
      </c>
      <c r="D636" s="2" t="s">
        <v>490</v>
      </c>
      <c r="E636" s="2" t="s">
        <v>369</v>
      </c>
      <c r="F636" s="28">
        <f>Table1[[#This Row],[End]]-Table1[[#This Row],[Start]]</f>
        <v>9.7222222222222987E-3</v>
      </c>
      <c r="G636" s="25" t="str">
        <f t="shared" ca="1" si="55"/>
        <v>Room B</v>
      </c>
      <c r="H636" s="2" t="str">
        <f t="shared" ca="1" si="56"/>
        <v>E</v>
      </c>
      <c r="I636" s="2" t="str">
        <f t="shared" ca="1" si="57"/>
        <v>Interaction</v>
      </c>
      <c r="J636" s="2" t="str">
        <f t="shared" ca="1" si="58"/>
        <v>Entry error</v>
      </c>
      <c r="K636" s="25" t="str">
        <f t="shared" ca="1" si="59"/>
        <v>Finance</v>
      </c>
      <c r="L636" t="str">
        <f>IF(OR(Table1[[#This Row],[Month2]]="Jul",Table1[[#This Row],[Month2]]="Aug",Table1[[#This Row],[Month2]]="Sep"),"Q1", IF(OR(Table1[[#This Row],[Month2]]="Oct",Table1[[#This Row],[Month2]]="Nov",Table1[[#This Row],[Month2]]="Dec"),"Q2",IF(OR(Table1[[#This Row],[Month2]]="Jan",Table1[[#This Row],[Month2]]="Feb",Table1[[#This Row],[Month2]]="Mar"),"Q3", "Q4")))</f>
        <v>Q3</v>
      </c>
      <c r="M636" t="str">
        <f>TEXT(Table1[[#This Row],[Date]],"mmm")</f>
        <v>Feb</v>
      </c>
      <c r="N636" t="str">
        <f>IF(MONTH(Table1[[#This Row],[Date]])&gt;6, YEAR(Table1[[#This Row],[Date]])&amp;"-"&amp;YEAR(Table1[[#This Row],[Date]])+1,YEAR(Table1[[#This Row],[Date]])-1&amp;"-"&amp;YEAR(Table1[[#This Row],[Date]]))</f>
        <v>2015-2016</v>
      </c>
      <c r="O636">
        <f>WEEKNUM(Table1[[#This Row],[Date]],2)</f>
        <v>9</v>
      </c>
      <c r="P636">
        <f>HOUR(Table1[[#This Row],[Start]])</f>
        <v>20</v>
      </c>
      <c r="Q6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36" t="str">
        <f>TEXT(Table1[[#This Row],[Date]],"ddd")</f>
        <v>Wed</v>
      </c>
    </row>
    <row r="637" spans="1:18" x14ac:dyDescent="0.55000000000000004">
      <c r="A637" s="2" t="s">
        <v>74</v>
      </c>
      <c r="B637" s="2" t="str">
        <f t="shared" si="54"/>
        <v>Client 6</v>
      </c>
      <c r="C637" s="12">
        <v>42429</v>
      </c>
      <c r="D637" s="2" t="s">
        <v>225</v>
      </c>
      <c r="E637" s="2" t="s">
        <v>1007</v>
      </c>
      <c r="F637" s="28">
        <f>Table1[[#This Row],[End]]-Table1[[#This Row],[Start]]</f>
        <v>2.9166666666666563E-2</v>
      </c>
      <c r="G637" s="25" t="str">
        <f t="shared" ca="1" si="55"/>
        <v>Lab</v>
      </c>
      <c r="H637" s="2" t="str">
        <f t="shared" ca="1" si="56"/>
        <v>F</v>
      </c>
      <c r="I637" s="2" t="str">
        <f t="shared" ca="1" si="57"/>
        <v>Accident</v>
      </c>
      <c r="J637" s="2" t="str">
        <f t="shared" ca="1" si="58"/>
        <v>Mechanical failure</v>
      </c>
      <c r="K637" s="25" t="str">
        <f t="shared" ca="1" si="59"/>
        <v>Finance</v>
      </c>
      <c r="L637" t="str">
        <f>IF(OR(Table1[[#This Row],[Month2]]="Jul",Table1[[#This Row],[Month2]]="Aug",Table1[[#This Row],[Month2]]="Sep"),"Q1", IF(OR(Table1[[#This Row],[Month2]]="Oct",Table1[[#This Row],[Month2]]="Nov",Table1[[#This Row],[Month2]]="Dec"),"Q2",IF(OR(Table1[[#This Row],[Month2]]="Jan",Table1[[#This Row],[Month2]]="Feb",Table1[[#This Row],[Month2]]="Mar"),"Q3", "Q4")))</f>
        <v>Q3</v>
      </c>
      <c r="M637" t="str">
        <f>TEXT(Table1[[#This Row],[Date]],"mmm")</f>
        <v>Feb</v>
      </c>
      <c r="N637" t="str">
        <f>IF(MONTH(Table1[[#This Row],[Date]])&gt;6, YEAR(Table1[[#This Row],[Date]])&amp;"-"&amp;YEAR(Table1[[#This Row],[Date]])+1,YEAR(Table1[[#This Row],[Date]])-1&amp;"-"&amp;YEAR(Table1[[#This Row],[Date]]))</f>
        <v>2015-2016</v>
      </c>
      <c r="O637">
        <f>WEEKNUM(Table1[[#This Row],[Date]],2)</f>
        <v>10</v>
      </c>
      <c r="P637">
        <f>HOUR(Table1[[#This Row],[Start]])</f>
        <v>15</v>
      </c>
      <c r="Q6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37" t="str">
        <f>TEXT(Table1[[#This Row],[Date]],"ddd")</f>
        <v>Mon</v>
      </c>
    </row>
    <row r="638" spans="1:18" x14ac:dyDescent="0.55000000000000004">
      <c r="A638" s="2" t="s">
        <v>86</v>
      </c>
      <c r="B638" s="2" t="str">
        <f t="shared" si="54"/>
        <v>Client 7</v>
      </c>
      <c r="C638" s="12">
        <v>42429</v>
      </c>
      <c r="D638" s="2" t="s">
        <v>604</v>
      </c>
      <c r="E638" s="2" t="s">
        <v>244</v>
      </c>
      <c r="F638" s="28">
        <f>Table1[[#This Row],[End]]-Table1[[#This Row],[Start]]</f>
        <v>2.083333333333337E-2</v>
      </c>
      <c r="G638" s="25" t="str">
        <f t="shared" ca="1" si="55"/>
        <v>Room B</v>
      </c>
      <c r="H638" s="2" t="str">
        <f t="shared" ca="1" si="56"/>
        <v>B</v>
      </c>
      <c r="I638" s="2" t="str">
        <f t="shared" ca="1" si="57"/>
        <v>Accident</v>
      </c>
      <c r="J638" s="2" t="str">
        <f t="shared" ca="1" si="58"/>
        <v>Tone of voice</v>
      </c>
      <c r="K638" s="25" t="str">
        <f t="shared" ca="1" si="59"/>
        <v>Widgets</v>
      </c>
      <c r="L638" t="str">
        <f>IF(OR(Table1[[#This Row],[Month2]]="Jul",Table1[[#This Row],[Month2]]="Aug",Table1[[#This Row],[Month2]]="Sep"),"Q1", IF(OR(Table1[[#This Row],[Month2]]="Oct",Table1[[#This Row],[Month2]]="Nov",Table1[[#This Row],[Month2]]="Dec"),"Q2",IF(OR(Table1[[#This Row],[Month2]]="Jan",Table1[[#This Row],[Month2]]="Feb",Table1[[#This Row],[Month2]]="Mar"),"Q3", "Q4")))</f>
        <v>Q3</v>
      </c>
      <c r="M638" t="str">
        <f>TEXT(Table1[[#This Row],[Date]],"mmm")</f>
        <v>Feb</v>
      </c>
      <c r="N638" t="str">
        <f>IF(MONTH(Table1[[#This Row],[Date]])&gt;6, YEAR(Table1[[#This Row],[Date]])&amp;"-"&amp;YEAR(Table1[[#This Row],[Date]])+1,YEAR(Table1[[#This Row],[Date]])-1&amp;"-"&amp;YEAR(Table1[[#This Row],[Date]]))</f>
        <v>2015-2016</v>
      </c>
      <c r="O638">
        <f>WEEKNUM(Table1[[#This Row],[Date]],2)</f>
        <v>10</v>
      </c>
      <c r="P638">
        <f>HOUR(Table1[[#This Row],[Start]])</f>
        <v>19</v>
      </c>
      <c r="Q6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38" t="str">
        <f>TEXT(Table1[[#This Row],[Date]],"ddd")</f>
        <v>Mon</v>
      </c>
    </row>
    <row r="639" spans="1:18" x14ac:dyDescent="0.55000000000000004">
      <c r="A639" s="2" t="s">
        <v>74</v>
      </c>
      <c r="B639" s="2" t="str">
        <f t="shared" si="54"/>
        <v>Client 8</v>
      </c>
      <c r="C639" s="12">
        <v>42430</v>
      </c>
      <c r="D639" s="2" t="s">
        <v>295</v>
      </c>
      <c r="E639" s="2" t="s">
        <v>490</v>
      </c>
      <c r="F639" s="28">
        <f>Table1[[#This Row],[End]]-Table1[[#This Row],[Start]]</f>
        <v>3.4027777777777768E-2</v>
      </c>
      <c r="G639" s="25" t="str">
        <f t="shared" ca="1" si="55"/>
        <v>Room B</v>
      </c>
      <c r="H639" s="2" t="str">
        <f t="shared" ca="1" si="56"/>
        <v>C</v>
      </c>
      <c r="I639" s="2" t="str">
        <f t="shared" ca="1" si="57"/>
        <v>Grievance</v>
      </c>
      <c r="J639" s="2" t="str">
        <f t="shared" ca="1" si="58"/>
        <v>Misconduct</v>
      </c>
      <c r="K639" s="25" t="str">
        <f t="shared" ca="1" si="59"/>
        <v>Finance</v>
      </c>
      <c r="L639" t="str">
        <f>IF(OR(Table1[[#This Row],[Month2]]="Jul",Table1[[#This Row],[Month2]]="Aug",Table1[[#This Row],[Month2]]="Sep"),"Q1", IF(OR(Table1[[#This Row],[Month2]]="Oct",Table1[[#This Row],[Month2]]="Nov",Table1[[#This Row],[Month2]]="Dec"),"Q2",IF(OR(Table1[[#This Row],[Month2]]="Jan",Table1[[#This Row],[Month2]]="Feb",Table1[[#This Row],[Month2]]="Mar"),"Q3", "Q4")))</f>
        <v>Q3</v>
      </c>
      <c r="M639" t="str">
        <f>TEXT(Table1[[#This Row],[Date]],"mmm")</f>
        <v>Mar</v>
      </c>
      <c r="N639" t="str">
        <f>IF(MONTH(Table1[[#This Row],[Date]])&gt;6, YEAR(Table1[[#This Row],[Date]])&amp;"-"&amp;YEAR(Table1[[#This Row],[Date]])+1,YEAR(Table1[[#This Row],[Date]])-1&amp;"-"&amp;YEAR(Table1[[#This Row],[Date]]))</f>
        <v>2015-2016</v>
      </c>
      <c r="O639">
        <f>WEEKNUM(Table1[[#This Row],[Date]],2)</f>
        <v>10</v>
      </c>
      <c r="P639">
        <f>HOUR(Table1[[#This Row],[Start]])</f>
        <v>19</v>
      </c>
      <c r="Q6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39" t="str">
        <f>TEXT(Table1[[#This Row],[Date]],"ddd")</f>
        <v>Tue</v>
      </c>
    </row>
    <row r="640" spans="1:18" x14ac:dyDescent="0.55000000000000004">
      <c r="A640" s="2" t="s">
        <v>66</v>
      </c>
      <c r="B640" s="2" t="str">
        <f t="shared" si="54"/>
        <v>Client 9</v>
      </c>
      <c r="C640" s="12">
        <v>42430</v>
      </c>
      <c r="D640" s="2" t="s">
        <v>605</v>
      </c>
      <c r="E640" s="2" t="s">
        <v>404</v>
      </c>
      <c r="F640" s="28">
        <f>Table1[[#This Row],[End]]-Table1[[#This Row],[Start]]</f>
        <v>2.4999999999999911E-2</v>
      </c>
      <c r="G640" s="25" t="str">
        <f t="shared" ca="1" si="55"/>
        <v>Warehouse</v>
      </c>
      <c r="H640" s="2" t="str">
        <f t="shared" ca="1" si="56"/>
        <v>F</v>
      </c>
      <c r="I640" s="2" t="str">
        <f t="shared" ca="1" si="57"/>
        <v>Accident</v>
      </c>
      <c r="J640" s="2" t="str">
        <f t="shared" ca="1" si="58"/>
        <v>Tone of voice</v>
      </c>
      <c r="K640" s="25" t="str">
        <f t="shared" ca="1" si="59"/>
        <v>Finance</v>
      </c>
      <c r="L640" t="str">
        <f>IF(OR(Table1[[#This Row],[Month2]]="Jul",Table1[[#This Row],[Month2]]="Aug",Table1[[#This Row],[Month2]]="Sep"),"Q1", IF(OR(Table1[[#This Row],[Month2]]="Oct",Table1[[#This Row],[Month2]]="Nov",Table1[[#This Row],[Month2]]="Dec"),"Q2",IF(OR(Table1[[#This Row],[Month2]]="Jan",Table1[[#This Row],[Month2]]="Feb",Table1[[#This Row],[Month2]]="Mar"),"Q3", "Q4")))</f>
        <v>Q3</v>
      </c>
      <c r="M640" t="str">
        <f>TEXT(Table1[[#This Row],[Date]],"mmm")</f>
        <v>Mar</v>
      </c>
      <c r="N640" t="str">
        <f>IF(MONTH(Table1[[#This Row],[Date]])&gt;6, YEAR(Table1[[#This Row],[Date]])&amp;"-"&amp;YEAR(Table1[[#This Row],[Date]])+1,YEAR(Table1[[#This Row],[Date]])-1&amp;"-"&amp;YEAR(Table1[[#This Row],[Date]]))</f>
        <v>2015-2016</v>
      </c>
      <c r="O640">
        <f>WEEKNUM(Table1[[#This Row],[Date]],2)</f>
        <v>10</v>
      </c>
      <c r="P640">
        <f>HOUR(Table1[[#This Row],[Start]])</f>
        <v>15</v>
      </c>
      <c r="Q6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40" t="str">
        <f>TEXT(Table1[[#This Row],[Date]],"ddd")</f>
        <v>Tue</v>
      </c>
    </row>
    <row r="641" spans="1:18" x14ac:dyDescent="0.55000000000000004">
      <c r="A641" s="2" t="s">
        <v>66</v>
      </c>
      <c r="B641" s="2" t="str">
        <f t="shared" si="54"/>
        <v>Client 10</v>
      </c>
      <c r="C641" s="12">
        <v>42430</v>
      </c>
      <c r="D641" s="2" t="s">
        <v>283</v>
      </c>
      <c r="E641" s="2" t="s">
        <v>623</v>
      </c>
      <c r="F641" s="28">
        <f>Table1[[#This Row],[End]]-Table1[[#This Row],[Start]]</f>
        <v>2.2222222222222143E-2</v>
      </c>
      <c r="G641" s="25" t="str">
        <f t="shared" ca="1" si="55"/>
        <v>Room B</v>
      </c>
      <c r="H641" s="2" t="str">
        <f t="shared" ca="1" si="56"/>
        <v>G</v>
      </c>
      <c r="I641" s="2" t="str">
        <f t="shared" ca="1" si="57"/>
        <v>Grievance</v>
      </c>
      <c r="J641" s="2" t="str">
        <f t="shared" ca="1" si="58"/>
        <v>Wrong placement</v>
      </c>
      <c r="K641" s="25" t="str">
        <f t="shared" ca="1" si="59"/>
        <v>Admin</v>
      </c>
      <c r="L641" t="str">
        <f>IF(OR(Table1[[#This Row],[Month2]]="Jul",Table1[[#This Row],[Month2]]="Aug",Table1[[#This Row],[Month2]]="Sep"),"Q1", IF(OR(Table1[[#This Row],[Month2]]="Oct",Table1[[#This Row],[Month2]]="Nov",Table1[[#This Row],[Month2]]="Dec"),"Q2",IF(OR(Table1[[#This Row],[Month2]]="Jan",Table1[[#This Row],[Month2]]="Feb",Table1[[#This Row],[Month2]]="Mar"),"Q3", "Q4")))</f>
        <v>Q3</v>
      </c>
      <c r="M641" t="str">
        <f>TEXT(Table1[[#This Row],[Date]],"mmm")</f>
        <v>Mar</v>
      </c>
      <c r="N641" t="str">
        <f>IF(MONTH(Table1[[#This Row],[Date]])&gt;6, YEAR(Table1[[#This Row],[Date]])&amp;"-"&amp;YEAR(Table1[[#This Row],[Date]])+1,YEAR(Table1[[#This Row],[Date]])-1&amp;"-"&amp;YEAR(Table1[[#This Row],[Date]]))</f>
        <v>2015-2016</v>
      </c>
      <c r="O641">
        <f>WEEKNUM(Table1[[#This Row],[Date]],2)</f>
        <v>10</v>
      </c>
      <c r="P641">
        <f>HOUR(Table1[[#This Row],[Start]])</f>
        <v>16</v>
      </c>
      <c r="Q6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41" t="str">
        <f>TEXT(Table1[[#This Row],[Date]],"ddd")</f>
        <v>Tue</v>
      </c>
    </row>
    <row r="642" spans="1:18" x14ac:dyDescent="0.55000000000000004">
      <c r="A642" s="2" t="s">
        <v>70</v>
      </c>
      <c r="B642" s="2" t="str">
        <f t="shared" ref="B642:B705" si="60">IF(B641="Name","Client 1",IF(B641="Client 1","Client 2",IF(B641="Client 2","Client 3",IF(B641="Client 3","Client 4", IF(B641="Client 4","Client 5", IF(B641="Client 5","Client 6", IF(B641="Client 6","Client 7",IF(B641="Client 7","Client 8", IF(B641="Client 8","Client 9", IF(B641="Client 9","Client 10", IF(B641="Client 10","Client 1", "Client 11")))))))))))</f>
        <v>Client 1</v>
      </c>
      <c r="C642" s="12">
        <v>42432</v>
      </c>
      <c r="D642" s="2" t="s">
        <v>606</v>
      </c>
      <c r="E642" s="2" t="s">
        <v>1049</v>
      </c>
      <c r="F642" s="28">
        <f>Table1[[#This Row],[End]]-Table1[[#This Row],[Start]]</f>
        <v>1.6666666666666607E-2</v>
      </c>
      <c r="G642" s="25" t="str">
        <f t="shared" ref="G642:G705" ca="1" si="61">VLOOKUP(RANDBETWEEN(1,5),$T$1:$Y$8,2,FALSE)</f>
        <v>Room B</v>
      </c>
      <c r="H642" s="2" t="str">
        <f t="shared" ref="H642:H705" ca="1" si="62">VLOOKUP(RANDBETWEEN(1,7),$T$1:$Y$8,3,FALSE)</f>
        <v>D</v>
      </c>
      <c r="I642" s="2" t="str">
        <f t="shared" ref="I642:I705" ca="1" si="63">VLOOKUP(RANDBETWEEN(1,4),$T$1:$Y$8,4,FALSE)</f>
        <v>Mistake</v>
      </c>
      <c r="J642" s="2" t="str">
        <f t="shared" ref="J642:J705" ca="1" si="64">VLOOKUP(RANDBETWEEN(1,6),$T$1:$Y$8,5,FALSE)</f>
        <v>Tone of voice</v>
      </c>
      <c r="K642" s="25" t="str">
        <f t="shared" ref="K642:K705" ca="1" si="65">VLOOKUP(RANDBETWEEN(1,6),$T$1:$Y$8,6,FALSE)</f>
        <v>Floor</v>
      </c>
      <c r="L642" t="str">
        <f>IF(OR(Table1[[#This Row],[Month2]]="Jul",Table1[[#This Row],[Month2]]="Aug",Table1[[#This Row],[Month2]]="Sep"),"Q1", IF(OR(Table1[[#This Row],[Month2]]="Oct",Table1[[#This Row],[Month2]]="Nov",Table1[[#This Row],[Month2]]="Dec"),"Q2",IF(OR(Table1[[#This Row],[Month2]]="Jan",Table1[[#This Row],[Month2]]="Feb",Table1[[#This Row],[Month2]]="Mar"),"Q3", "Q4")))</f>
        <v>Q3</v>
      </c>
      <c r="M642" t="str">
        <f>TEXT(Table1[[#This Row],[Date]],"mmm")</f>
        <v>Mar</v>
      </c>
      <c r="N642" t="str">
        <f>IF(MONTH(Table1[[#This Row],[Date]])&gt;6, YEAR(Table1[[#This Row],[Date]])&amp;"-"&amp;YEAR(Table1[[#This Row],[Date]])+1,YEAR(Table1[[#This Row],[Date]])-1&amp;"-"&amp;YEAR(Table1[[#This Row],[Date]]))</f>
        <v>2015-2016</v>
      </c>
      <c r="O642">
        <f>WEEKNUM(Table1[[#This Row],[Date]],2)</f>
        <v>10</v>
      </c>
      <c r="P642">
        <f>HOUR(Table1[[#This Row],[Start]])</f>
        <v>13</v>
      </c>
      <c r="Q6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42" t="str">
        <f>TEXT(Table1[[#This Row],[Date]],"ddd")</f>
        <v>Thu</v>
      </c>
    </row>
    <row r="643" spans="1:18" x14ac:dyDescent="0.55000000000000004">
      <c r="A643" s="2" t="s">
        <v>79</v>
      </c>
      <c r="B643" s="2" t="str">
        <f t="shared" si="60"/>
        <v>Client 2</v>
      </c>
      <c r="C643" s="12">
        <v>42433</v>
      </c>
      <c r="D643" s="2" t="s">
        <v>607</v>
      </c>
      <c r="E643" s="2" t="s">
        <v>235</v>
      </c>
      <c r="F643" s="28">
        <f>Table1[[#This Row],[End]]-Table1[[#This Row],[Start]]</f>
        <v>1.1111111111111183E-2</v>
      </c>
      <c r="G643" s="25" t="str">
        <f t="shared" ca="1" si="61"/>
        <v>Room A</v>
      </c>
      <c r="H643" s="2" t="str">
        <f t="shared" ca="1" si="62"/>
        <v>C</v>
      </c>
      <c r="I643" s="2" t="str">
        <f t="shared" ca="1" si="63"/>
        <v>Interaction</v>
      </c>
      <c r="J643" s="2" t="str">
        <f t="shared" ca="1" si="64"/>
        <v>Wrong placement</v>
      </c>
      <c r="K643" s="25" t="str">
        <f t="shared" ca="1" si="65"/>
        <v>Finance</v>
      </c>
      <c r="L643" t="str">
        <f>IF(OR(Table1[[#This Row],[Month2]]="Jul",Table1[[#This Row],[Month2]]="Aug",Table1[[#This Row],[Month2]]="Sep"),"Q1", IF(OR(Table1[[#This Row],[Month2]]="Oct",Table1[[#This Row],[Month2]]="Nov",Table1[[#This Row],[Month2]]="Dec"),"Q2",IF(OR(Table1[[#This Row],[Month2]]="Jan",Table1[[#This Row],[Month2]]="Feb",Table1[[#This Row],[Month2]]="Mar"),"Q3", "Q4")))</f>
        <v>Q3</v>
      </c>
      <c r="M643" t="str">
        <f>TEXT(Table1[[#This Row],[Date]],"mmm")</f>
        <v>Mar</v>
      </c>
      <c r="N643" t="str">
        <f>IF(MONTH(Table1[[#This Row],[Date]])&gt;6, YEAR(Table1[[#This Row],[Date]])&amp;"-"&amp;YEAR(Table1[[#This Row],[Date]])+1,YEAR(Table1[[#This Row],[Date]])-1&amp;"-"&amp;YEAR(Table1[[#This Row],[Date]]))</f>
        <v>2015-2016</v>
      </c>
      <c r="O643">
        <f>WEEKNUM(Table1[[#This Row],[Date]],2)</f>
        <v>10</v>
      </c>
      <c r="P643">
        <f>HOUR(Table1[[#This Row],[Start]])</f>
        <v>12</v>
      </c>
      <c r="Q6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643" t="str">
        <f>TEXT(Table1[[#This Row],[Date]],"ddd")</f>
        <v>Fri</v>
      </c>
    </row>
    <row r="644" spans="1:18" x14ac:dyDescent="0.55000000000000004">
      <c r="A644" s="2" t="s">
        <v>88</v>
      </c>
      <c r="B644" s="2" t="str">
        <f t="shared" si="60"/>
        <v>Client 3</v>
      </c>
      <c r="C644" s="12">
        <v>42435</v>
      </c>
      <c r="D644" s="2" t="s">
        <v>608</v>
      </c>
      <c r="E644" s="2" t="s">
        <v>808</v>
      </c>
      <c r="F644" s="28">
        <f>Table1[[#This Row],[End]]-Table1[[#This Row],[Start]]</f>
        <v>2.1527777777777701E-2</v>
      </c>
      <c r="G644" s="25" t="str">
        <f t="shared" ca="1" si="61"/>
        <v>Warehouse</v>
      </c>
      <c r="H644" s="2" t="str">
        <f t="shared" ca="1" si="62"/>
        <v>E</v>
      </c>
      <c r="I644" s="2" t="str">
        <f t="shared" ca="1" si="63"/>
        <v>Interaction</v>
      </c>
      <c r="J644" s="2" t="str">
        <f t="shared" ca="1" si="64"/>
        <v>Mechanical failure</v>
      </c>
      <c r="K644" s="25" t="str">
        <f t="shared" ca="1" si="65"/>
        <v>Shipping</v>
      </c>
      <c r="L644" t="str">
        <f>IF(OR(Table1[[#This Row],[Month2]]="Jul",Table1[[#This Row],[Month2]]="Aug",Table1[[#This Row],[Month2]]="Sep"),"Q1", IF(OR(Table1[[#This Row],[Month2]]="Oct",Table1[[#This Row],[Month2]]="Nov",Table1[[#This Row],[Month2]]="Dec"),"Q2",IF(OR(Table1[[#This Row],[Month2]]="Jan",Table1[[#This Row],[Month2]]="Feb",Table1[[#This Row],[Month2]]="Mar"),"Q3", "Q4")))</f>
        <v>Q3</v>
      </c>
      <c r="M644" t="str">
        <f>TEXT(Table1[[#This Row],[Date]],"mmm")</f>
        <v>Mar</v>
      </c>
      <c r="N644" t="str">
        <f>IF(MONTH(Table1[[#This Row],[Date]])&gt;6, YEAR(Table1[[#This Row],[Date]])&amp;"-"&amp;YEAR(Table1[[#This Row],[Date]])+1,YEAR(Table1[[#This Row],[Date]])-1&amp;"-"&amp;YEAR(Table1[[#This Row],[Date]]))</f>
        <v>2015-2016</v>
      </c>
      <c r="O644">
        <f>WEEKNUM(Table1[[#This Row],[Date]],2)</f>
        <v>10</v>
      </c>
      <c r="P644">
        <f>HOUR(Table1[[#This Row],[Start]])</f>
        <v>19</v>
      </c>
      <c r="Q6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44" t="str">
        <f>TEXT(Table1[[#This Row],[Date]],"ddd")</f>
        <v>Sun</v>
      </c>
    </row>
    <row r="645" spans="1:18" x14ac:dyDescent="0.55000000000000004">
      <c r="A645" s="2" t="s">
        <v>85</v>
      </c>
      <c r="B645" s="2" t="str">
        <f t="shared" si="60"/>
        <v>Client 4</v>
      </c>
      <c r="C645" s="12">
        <v>42436</v>
      </c>
      <c r="D645" s="2" t="s">
        <v>609</v>
      </c>
      <c r="E645" s="2" t="s">
        <v>390</v>
      </c>
      <c r="F645" s="28">
        <f>Table1[[#This Row],[End]]-Table1[[#This Row],[Start]]</f>
        <v>1.4583333333333393E-2</v>
      </c>
      <c r="G645" s="25" t="str">
        <f t="shared" ca="1" si="61"/>
        <v>Room A</v>
      </c>
      <c r="H645" s="2" t="str">
        <f t="shared" ca="1" si="62"/>
        <v>G</v>
      </c>
      <c r="I645" s="2" t="str">
        <f t="shared" ca="1" si="63"/>
        <v>Grievance</v>
      </c>
      <c r="J645" s="2" t="str">
        <f t="shared" ca="1" si="64"/>
        <v>Entry error</v>
      </c>
      <c r="K645" s="25" t="str">
        <f t="shared" ca="1" si="65"/>
        <v>Finance</v>
      </c>
      <c r="L645" t="str">
        <f>IF(OR(Table1[[#This Row],[Month2]]="Jul",Table1[[#This Row],[Month2]]="Aug",Table1[[#This Row],[Month2]]="Sep"),"Q1", IF(OR(Table1[[#This Row],[Month2]]="Oct",Table1[[#This Row],[Month2]]="Nov",Table1[[#This Row],[Month2]]="Dec"),"Q2",IF(OR(Table1[[#This Row],[Month2]]="Jan",Table1[[#This Row],[Month2]]="Feb",Table1[[#This Row],[Month2]]="Mar"),"Q3", "Q4")))</f>
        <v>Q3</v>
      </c>
      <c r="M645" t="str">
        <f>TEXT(Table1[[#This Row],[Date]],"mmm")</f>
        <v>Mar</v>
      </c>
      <c r="N645" t="str">
        <f>IF(MONTH(Table1[[#This Row],[Date]])&gt;6, YEAR(Table1[[#This Row],[Date]])&amp;"-"&amp;YEAR(Table1[[#This Row],[Date]])+1,YEAR(Table1[[#This Row],[Date]])-1&amp;"-"&amp;YEAR(Table1[[#This Row],[Date]]))</f>
        <v>2015-2016</v>
      </c>
      <c r="O645">
        <f>WEEKNUM(Table1[[#This Row],[Date]],2)</f>
        <v>11</v>
      </c>
      <c r="P645">
        <f>HOUR(Table1[[#This Row],[Start]])</f>
        <v>20</v>
      </c>
      <c r="Q6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45" t="str">
        <f>TEXT(Table1[[#This Row],[Date]],"ddd")</f>
        <v>Mon</v>
      </c>
    </row>
    <row r="646" spans="1:18" x14ac:dyDescent="0.55000000000000004">
      <c r="A646" s="2" t="s">
        <v>66</v>
      </c>
      <c r="B646" s="2" t="str">
        <f t="shared" si="60"/>
        <v>Client 5</v>
      </c>
      <c r="C646" s="12">
        <v>42436</v>
      </c>
      <c r="D646" s="2" t="s">
        <v>610</v>
      </c>
      <c r="E646" s="2" t="s">
        <v>1043</v>
      </c>
      <c r="F646" s="28">
        <f>Table1[[#This Row],[End]]-Table1[[#This Row],[Start]]</f>
        <v>1.0416666666666741E-2</v>
      </c>
      <c r="G646" s="25" t="str">
        <f t="shared" ca="1" si="61"/>
        <v>Office</v>
      </c>
      <c r="H646" s="2" t="str">
        <f t="shared" ca="1" si="62"/>
        <v>E</v>
      </c>
      <c r="I646" s="2" t="str">
        <f t="shared" ca="1" si="63"/>
        <v>Accident</v>
      </c>
      <c r="J646" s="2" t="str">
        <f t="shared" ca="1" si="64"/>
        <v>Tone of voice</v>
      </c>
      <c r="K646" s="25" t="str">
        <f t="shared" ca="1" si="65"/>
        <v>Floor</v>
      </c>
      <c r="L646" t="str">
        <f>IF(OR(Table1[[#This Row],[Month2]]="Jul",Table1[[#This Row],[Month2]]="Aug",Table1[[#This Row],[Month2]]="Sep"),"Q1", IF(OR(Table1[[#This Row],[Month2]]="Oct",Table1[[#This Row],[Month2]]="Nov",Table1[[#This Row],[Month2]]="Dec"),"Q2",IF(OR(Table1[[#This Row],[Month2]]="Jan",Table1[[#This Row],[Month2]]="Feb",Table1[[#This Row],[Month2]]="Mar"),"Q3", "Q4")))</f>
        <v>Q3</v>
      </c>
      <c r="M646" t="str">
        <f>TEXT(Table1[[#This Row],[Date]],"mmm")</f>
        <v>Mar</v>
      </c>
      <c r="N646" t="str">
        <f>IF(MONTH(Table1[[#This Row],[Date]])&gt;6, YEAR(Table1[[#This Row],[Date]])&amp;"-"&amp;YEAR(Table1[[#This Row],[Date]])+1,YEAR(Table1[[#This Row],[Date]])-1&amp;"-"&amp;YEAR(Table1[[#This Row],[Date]]))</f>
        <v>2015-2016</v>
      </c>
      <c r="O646">
        <f>WEEKNUM(Table1[[#This Row],[Date]],2)</f>
        <v>11</v>
      </c>
      <c r="P646">
        <f>HOUR(Table1[[#This Row],[Start]])</f>
        <v>13</v>
      </c>
      <c r="Q6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46" t="str">
        <f>TEXT(Table1[[#This Row],[Date]],"ddd")</f>
        <v>Mon</v>
      </c>
    </row>
    <row r="647" spans="1:18" x14ac:dyDescent="0.55000000000000004">
      <c r="A647" s="2" t="s">
        <v>66</v>
      </c>
      <c r="B647" s="2" t="str">
        <f t="shared" si="60"/>
        <v>Client 6</v>
      </c>
      <c r="C647" s="12">
        <v>42436</v>
      </c>
      <c r="D647" s="2" t="s">
        <v>217</v>
      </c>
      <c r="E647" s="2" t="s">
        <v>903</v>
      </c>
      <c r="F647" s="28">
        <f>Table1[[#This Row],[End]]-Table1[[#This Row],[Start]]</f>
        <v>1.2500000000000067E-2</v>
      </c>
      <c r="G647" s="25" t="str">
        <f t="shared" ca="1" si="61"/>
        <v>Room B</v>
      </c>
      <c r="H647" s="2" t="str">
        <f t="shared" ca="1" si="62"/>
        <v>D</v>
      </c>
      <c r="I647" s="2" t="str">
        <f t="shared" ca="1" si="63"/>
        <v>Interaction</v>
      </c>
      <c r="J647" s="2" t="str">
        <f t="shared" ca="1" si="64"/>
        <v>Tone of voice</v>
      </c>
      <c r="K647" s="25" t="str">
        <f t="shared" ca="1" si="65"/>
        <v>Floor</v>
      </c>
      <c r="L647" t="str">
        <f>IF(OR(Table1[[#This Row],[Month2]]="Jul",Table1[[#This Row],[Month2]]="Aug",Table1[[#This Row],[Month2]]="Sep"),"Q1", IF(OR(Table1[[#This Row],[Month2]]="Oct",Table1[[#This Row],[Month2]]="Nov",Table1[[#This Row],[Month2]]="Dec"),"Q2",IF(OR(Table1[[#This Row],[Month2]]="Jan",Table1[[#This Row],[Month2]]="Feb",Table1[[#This Row],[Month2]]="Mar"),"Q3", "Q4")))</f>
        <v>Q3</v>
      </c>
      <c r="M647" t="str">
        <f>TEXT(Table1[[#This Row],[Date]],"mmm")</f>
        <v>Mar</v>
      </c>
      <c r="N647" t="str">
        <f>IF(MONTH(Table1[[#This Row],[Date]])&gt;6, YEAR(Table1[[#This Row],[Date]])&amp;"-"&amp;YEAR(Table1[[#This Row],[Date]])+1,YEAR(Table1[[#This Row],[Date]])-1&amp;"-"&amp;YEAR(Table1[[#This Row],[Date]]))</f>
        <v>2015-2016</v>
      </c>
      <c r="O647">
        <f>WEEKNUM(Table1[[#This Row],[Date]],2)</f>
        <v>11</v>
      </c>
      <c r="P647">
        <f>HOUR(Table1[[#This Row],[Start]])</f>
        <v>15</v>
      </c>
      <c r="Q6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47" t="str">
        <f>TEXT(Table1[[#This Row],[Date]],"ddd")</f>
        <v>Mon</v>
      </c>
    </row>
    <row r="648" spans="1:18" x14ac:dyDescent="0.55000000000000004">
      <c r="A648" s="2" t="s">
        <v>81</v>
      </c>
      <c r="B648" s="2" t="str">
        <f t="shared" si="60"/>
        <v>Client 7</v>
      </c>
      <c r="C648" s="12">
        <v>42436</v>
      </c>
      <c r="D648" s="2" t="s">
        <v>275</v>
      </c>
      <c r="E648" s="2" t="s">
        <v>462</v>
      </c>
      <c r="F648" s="28">
        <f>Table1[[#This Row],[End]]-Table1[[#This Row],[Start]]</f>
        <v>2.2222222222222143E-2</v>
      </c>
      <c r="G648" s="25" t="str">
        <f t="shared" ca="1" si="61"/>
        <v>Office</v>
      </c>
      <c r="H648" s="2" t="str">
        <f t="shared" ca="1" si="62"/>
        <v>D</v>
      </c>
      <c r="I648" s="2" t="str">
        <f t="shared" ca="1" si="63"/>
        <v>Interaction</v>
      </c>
      <c r="J648" s="2" t="str">
        <f t="shared" ca="1" si="64"/>
        <v>Wrong placement</v>
      </c>
      <c r="K648" s="25" t="str">
        <f t="shared" ca="1" si="65"/>
        <v>Floor</v>
      </c>
      <c r="L648" t="str">
        <f>IF(OR(Table1[[#This Row],[Month2]]="Jul",Table1[[#This Row],[Month2]]="Aug",Table1[[#This Row],[Month2]]="Sep"),"Q1", IF(OR(Table1[[#This Row],[Month2]]="Oct",Table1[[#This Row],[Month2]]="Nov",Table1[[#This Row],[Month2]]="Dec"),"Q2",IF(OR(Table1[[#This Row],[Month2]]="Jan",Table1[[#This Row],[Month2]]="Feb",Table1[[#This Row],[Month2]]="Mar"),"Q3", "Q4")))</f>
        <v>Q3</v>
      </c>
      <c r="M648" t="str">
        <f>TEXT(Table1[[#This Row],[Date]],"mmm")</f>
        <v>Mar</v>
      </c>
      <c r="N648" t="str">
        <f>IF(MONTH(Table1[[#This Row],[Date]])&gt;6, YEAR(Table1[[#This Row],[Date]])&amp;"-"&amp;YEAR(Table1[[#This Row],[Date]])+1,YEAR(Table1[[#This Row],[Date]])-1&amp;"-"&amp;YEAR(Table1[[#This Row],[Date]]))</f>
        <v>2015-2016</v>
      </c>
      <c r="O648">
        <f>WEEKNUM(Table1[[#This Row],[Date]],2)</f>
        <v>11</v>
      </c>
      <c r="P648">
        <f>HOUR(Table1[[#This Row],[Start]])</f>
        <v>18</v>
      </c>
      <c r="Q6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48" t="str">
        <f>TEXT(Table1[[#This Row],[Date]],"ddd")</f>
        <v>Mon</v>
      </c>
    </row>
    <row r="649" spans="1:18" x14ac:dyDescent="0.55000000000000004">
      <c r="A649" s="2" t="s">
        <v>84</v>
      </c>
      <c r="B649" s="2" t="str">
        <f t="shared" si="60"/>
        <v>Client 8</v>
      </c>
      <c r="C649" s="12">
        <v>42437</v>
      </c>
      <c r="D649" s="2" t="s">
        <v>426</v>
      </c>
      <c r="E649" s="2" t="s">
        <v>382</v>
      </c>
      <c r="F649" s="28">
        <f>Table1[[#This Row],[End]]-Table1[[#This Row],[Start]]</f>
        <v>2.9861111111111116E-2</v>
      </c>
      <c r="G649" s="25" t="str">
        <f t="shared" ca="1" si="61"/>
        <v>Lab</v>
      </c>
      <c r="H649" s="2" t="str">
        <f t="shared" ca="1" si="62"/>
        <v>A</v>
      </c>
      <c r="I649" s="2" t="str">
        <f t="shared" ca="1" si="63"/>
        <v>Accident</v>
      </c>
      <c r="J649" s="2" t="str">
        <f t="shared" ca="1" si="64"/>
        <v>Paperwork deficiency</v>
      </c>
      <c r="K649" s="25" t="str">
        <f t="shared" ca="1" si="65"/>
        <v>IT</v>
      </c>
      <c r="L649" t="str">
        <f>IF(OR(Table1[[#This Row],[Month2]]="Jul",Table1[[#This Row],[Month2]]="Aug",Table1[[#This Row],[Month2]]="Sep"),"Q1", IF(OR(Table1[[#This Row],[Month2]]="Oct",Table1[[#This Row],[Month2]]="Nov",Table1[[#This Row],[Month2]]="Dec"),"Q2",IF(OR(Table1[[#This Row],[Month2]]="Jan",Table1[[#This Row],[Month2]]="Feb",Table1[[#This Row],[Month2]]="Mar"),"Q3", "Q4")))</f>
        <v>Q3</v>
      </c>
      <c r="M649" t="str">
        <f>TEXT(Table1[[#This Row],[Date]],"mmm")</f>
        <v>Mar</v>
      </c>
      <c r="N649" t="str">
        <f>IF(MONTH(Table1[[#This Row],[Date]])&gt;6, YEAR(Table1[[#This Row],[Date]])&amp;"-"&amp;YEAR(Table1[[#This Row],[Date]])+1,YEAR(Table1[[#This Row],[Date]])-1&amp;"-"&amp;YEAR(Table1[[#This Row],[Date]]))</f>
        <v>2015-2016</v>
      </c>
      <c r="O649">
        <f>WEEKNUM(Table1[[#This Row],[Date]],2)</f>
        <v>11</v>
      </c>
      <c r="P649">
        <f>HOUR(Table1[[#This Row],[Start]])</f>
        <v>20</v>
      </c>
      <c r="Q6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49" t="str">
        <f>TEXT(Table1[[#This Row],[Date]],"ddd")</f>
        <v>Tue</v>
      </c>
    </row>
    <row r="650" spans="1:18" x14ac:dyDescent="0.55000000000000004">
      <c r="A650" s="2" t="s">
        <v>85</v>
      </c>
      <c r="B650" s="2" t="str">
        <f t="shared" si="60"/>
        <v>Client 9</v>
      </c>
      <c r="C650" s="12">
        <v>42437</v>
      </c>
      <c r="D650" s="2" t="s">
        <v>611</v>
      </c>
      <c r="E650" s="2" t="s">
        <v>617</v>
      </c>
      <c r="F650" s="28">
        <f>Table1[[#This Row],[End]]-Table1[[#This Row],[Start]]</f>
        <v>6.2499999999999778E-3</v>
      </c>
      <c r="G650" s="25" t="str">
        <f t="shared" ca="1" si="61"/>
        <v>Room A</v>
      </c>
      <c r="H650" s="2" t="str">
        <f t="shared" ca="1" si="62"/>
        <v>A</v>
      </c>
      <c r="I650" s="2" t="str">
        <f t="shared" ca="1" si="63"/>
        <v>Interaction</v>
      </c>
      <c r="J650" s="2" t="str">
        <f t="shared" ca="1" si="64"/>
        <v>Paperwork deficiency</v>
      </c>
      <c r="K650" s="25" t="str">
        <f t="shared" ca="1" si="65"/>
        <v>IT</v>
      </c>
      <c r="L650" t="str">
        <f>IF(OR(Table1[[#This Row],[Month2]]="Jul",Table1[[#This Row],[Month2]]="Aug",Table1[[#This Row],[Month2]]="Sep"),"Q1", IF(OR(Table1[[#This Row],[Month2]]="Oct",Table1[[#This Row],[Month2]]="Nov",Table1[[#This Row],[Month2]]="Dec"),"Q2",IF(OR(Table1[[#This Row],[Month2]]="Jan",Table1[[#This Row],[Month2]]="Feb",Table1[[#This Row],[Month2]]="Mar"),"Q3", "Q4")))</f>
        <v>Q3</v>
      </c>
      <c r="M650" t="str">
        <f>TEXT(Table1[[#This Row],[Date]],"mmm")</f>
        <v>Mar</v>
      </c>
      <c r="N650" t="str">
        <f>IF(MONTH(Table1[[#This Row],[Date]])&gt;6, YEAR(Table1[[#This Row],[Date]])&amp;"-"&amp;YEAR(Table1[[#This Row],[Date]])+1,YEAR(Table1[[#This Row],[Date]])-1&amp;"-"&amp;YEAR(Table1[[#This Row],[Date]]))</f>
        <v>2015-2016</v>
      </c>
      <c r="O650">
        <f>WEEKNUM(Table1[[#This Row],[Date]],2)</f>
        <v>11</v>
      </c>
      <c r="P650">
        <f>HOUR(Table1[[#This Row],[Start]])</f>
        <v>8</v>
      </c>
      <c r="Q6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50" t="str">
        <f>TEXT(Table1[[#This Row],[Date]],"ddd")</f>
        <v>Tue</v>
      </c>
    </row>
    <row r="651" spans="1:18" x14ac:dyDescent="0.55000000000000004">
      <c r="A651" s="2" t="s">
        <v>71</v>
      </c>
      <c r="B651" s="2" t="str">
        <f t="shared" si="60"/>
        <v>Client 10</v>
      </c>
      <c r="C651" s="12">
        <v>42439</v>
      </c>
      <c r="D651" s="2" t="s">
        <v>612</v>
      </c>
      <c r="E651" s="2" t="s">
        <v>250</v>
      </c>
      <c r="F651" s="28">
        <f>Table1[[#This Row],[End]]-Table1[[#This Row],[Start]]</f>
        <v>2.7777777777777679E-3</v>
      </c>
      <c r="G651" s="25" t="str">
        <f t="shared" ca="1" si="61"/>
        <v>Room B</v>
      </c>
      <c r="H651" s="2" t="str">
        <f t="shared" ca="1" si="62"/>
        <v>D</v>
      </c>
      <c r="I651" s="2" t="str">
        <f t="shared" ca="1" si="63"/>
        <v>Interaction</v>
      </c>
      <c r="J651" s="2" t="str">
        <f t="shared" ca="1" si="64"/>
        <v>Paperwork deficiency</v>
      </c>
      <c r="K651" s="25" t="str">
        <f t="shared" ca="1" si="65"/>
        <v>Finance</v>
      </c>
      <c r="L651" t="str">
        <f>IF(OR(Table1[[#This Row],[Month2]]="Jul",Table1[[#This Row],[Month2]]="Aug",Table1[[#This Row],[Month2]]="Sep"),"Q1", IF(OR(Table1[[#This Row],[Month2]]="Oct",Table1[[#This Row],[Month2]]="Nov",Table1[[#This Row],[Month2]]="Dec"),"Q2",IF(OR(Table1[[#This Row],[Month2]]="Jan",Table1[[#This Row],[Month2]]="Feb",Table1[[#This Row],[Month2]]="Mar"),"Q3", "Q4")))</f>
        <v>Q3</v>
      </c>
      <c r="M651" t="str">
        <f>TEXT(Table1[[#This Row],[Date]],"mmm")</f>
        <v>Mar</v>
      </c>
      <c r="N651" t="str">
        <f>IF(MONTH(Table1[[#This Row],[Date]])&gt;6, YEAR(Table1[[#This Row],[Date]])&amp;"-"&amp;YEAR(Table1[[#This Row],[Date]])+1,YEAR(Table1[[#This Row],[Date]])-1&amp;"-"&amp;YEAR(Table1[[#This Row],[Date]]))</f>
        <v>2015-2016</v>
      </c>
      <c r="O651">
        <f>WEEKNUM(Table1[[#This Row],[Date]],2)</f>
        <v>11</v>
      </c>
      <c r="P651">
        <f>HOUR(Table1[[#This Row],[Start]])</f>
        <v>10</v>
      </c>
      <c r="Q6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51" t="str">
        <f>TEXT(Table1[[#This Row],[Date]],"ddd")</f>
        <v>Thu</v>
      </c>
    </row>
    <row r="652" spans="1:18" x14ac:dyDescent="0.55000000000000004">
      <c r="A652" s="2" t="s">
        <v>71</v>
      </c>
      <c r="B652" s="2" t="str">
        <f t="shared" si="60"/>
        <v>Client 1</v>
      </c>
      <c r="C652" s="12">
        <v>42439</v>
      </c>
      <c r="D652" s="2" t="s">
        <v>250</v>
      </c>
      <c r="E652" s="2" t="s">
        <v>1050</v>
      </c>
      <c r="F652" s="28">
        <f>Table1[[#This Row],[End]]-Table1[[#This Row],[Start]]</f>
        <v>2.0833333333333259E-3</v>
      </c>
      <c r="G652" s="25" t="str">
        <f t="shared" ca="1" si="61"/>
        <v>Lab</v>
      </c>
      <c r="H652" s="2" t="str">
        <f t="shared" ca="1" si="62"/>
        <v>B</v>
      </c>
      <c r="I652" s="2" t="str">
        <f t="shared" ca="1" si="63"/>
        <v>Accident</v>
      </c>
      <c r="J652" s="2" t="str">
        <f t="shared" ca="1" si="64"/>
        <v>Wrong placement</v>
      </c>
      <c r="K652" s="25" t="str">
        <f t="shared" ca="1" si="65"/>
        <v>Widgets</v>
      </c>
      <c r="L652" t="str">
        <f>IF(OR(Table1[[#This Row],[Month2]]="Jul",Table1[[#This Row],[Month2]]="Aug",Table1[[#This Row],[Month2]]="Sep"),"Q1", IF(OR(Table1[[#This Row],[Month2]]="Oct",Table1[[#This Row],[Month2]]="Nov",Table1[[#This Row],[Month2]]="Dec"),"Q2",IF(OR(Table1[[#This Row],[Month2]]="Jan",Table1[[#This Row],[Month2]]="Feb",Table1[[#This Row],[Month2]]="Mar"),"Q3", "Q4")))</f>
        <v>Q3</v>
      </c>
      <c r="M652" t="str">
        <f>TEXT(Table1[[#This Row],[Date]],"mmm")</f>
        <v>Mar</v>
      </c>
      <c r="N652" t="str">
        <f>IF(MONTH(Table1[[#This Row],[Date]])&gt;6, YEAR(Table1[[#This Row],[Date]])&amp;"-"&amp;YEAR(Table1[[#This Row],[Date]])+1,YEAR(Table1[[#This Row],[Date]])-1&amp;"-"&amp;YEAR(Table1[[#This Row],[Date]]))</f>
        <v>2015-2016</v>
      </c>
      <c r="O652">
        <f>WEEKNUM(Table1[[#This Row],[Date]],2)</f>
        <v>11</v>
      </c>
      <c r="P652">
        <f>HOUR(Table1[[#This Row],[Start]])</f>
        <v>10</v>
      </c>
      <c r="Q6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52" t="str">
        <f>TEXT(Table1[[#This Row],[Date]],"ddd")</f>
        <v>Thu</v>
      </c>
    </row>
    <row r="653" spans="1:18" x14ac:dyDescent="0.55000000000000004">
      <c r="A653" s="2" t="s">
        <v>81</v>
      </c>
      <c r="B653" s="2" t="str">
        <f t="shared" si="60"/>
        <v>Client 2</v>
      </c>
      <c r="C653" s="12">
        <v>42440</v>
      </c>
      <c r="D653" s="2" t="s">
        <v>613</v>
      </c>
      <c r="E653" s="2" t="s">
        <v>1046</v>
      </c>
      <c r="F653" s="28">
        <f>Table1[[#This Row],[End]]-Table1[[#This Row],[Start]]</f>
        <v>9.0277777777778012E-3</v>
      </c>
      <c r="G653" s="25" t="str">
        <f t="shared" ca="1" si="61"/>
        <v>Room A</v>
      </c>
      <c r="H653" s="2" t="str">
        <f t="shared" ca="1" si="62"/>
        <v>D</v>
      </c>
      <c r="I653" s="2" t="str">
        <f t="shared" ca="1" si="63"/>
        <v>Mistake</v>
      </c>
      <c r="J653" s="2" t="str">
        <f t="shared" ca="1" si="64"/>
        <v>Mechanical failure</v>
      </c>
      <c r="K653" s="25" t="str">
        <f t="shared" ca="1" si="65"/>
        <v>Widgets</v>
      </c>
      <c r="L653" t="str">
        <f>IF(OR(Table1[[#This Row],[Month2]]="Jul",Table1[[#This Row],[Month2]]="Aug",Table1[[#This Row],[Month2]]="Sep"),"Q1", IF(OR(Table1[[#This Row],[Month2]]="Oct",Table1[[#This Row],[Month2]]="Nov",Table1[[#This Row],[Month2]]="Dec"),"Q2",IF(OR(Table1[[#This Row],[Month2]]="Jan",Table1[[#This Row],[Month2]]="Feb",Table1[[#This Row],[Month2]]="Mar"),"Q3", "Q4")))</f>
        <v>Q3</v>
      </c>
      <c r="M653" t="str">
        <f>TEXT(Table1[[#This Row],[Date]],"mmm")</f>
        <v>Mar</v>
      </c>
      <c r="N653" t="str">
        <f>IF(MONTH(Table1[[#This Row],[Date]])&gt;6, YEAR(Table1[[#This Row],[Date]])&amp;"-"&amp;YEAR(Table1[[#This Row],[Date]])+1,YEAR(Table1[[#This Row],[Date]])-1&amp;"-"&amp;YEAR(Table1[[#This Row],[Date]]))</f>
        <v>2015-2016</v>
      </c>
      <c r="O653">
        <f>WEEKNUM(Table1[[#This Row],[Date]],2)</f>
        <v>11</v>
      </c>
      <c r="P653">
        <f>HOUR(Table1[[#This Row],[Start]])</f>
        <v>9</v>
      </c>
      <c r="Q6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653" t="str">
        <f>TEXT(Table1[[#This Row],[Date]],"ddd")</f>
        <v>Fri</v>
      </c>
    </row>
    <row r="654" spans="1:18" x14ac:dyDescent="0.55000000000000004">
      <c r="A654" s="2" t="s">
        <v>66</v>
      </c>
      <c r="B654" s="2" t="str">
        <f t="shared" si="60"/>
        <v>Client 3</v>
      </c>
      <c r="C654" s="12">
        <v>42442</v>
      </c>
      <c r="D654" s="2" t="s">
        <v>362</v>
      </c>
      <c r="E654" s="2" t="s">
        <v>619</v>
      </c>
      <c r="F654" s="28">
        <f>Table1[[#This Row],[End]]-Table1[[#This Row],[Start]]</f>
        <v>1.6666666666666607E-2</v>
      </c>
      <c r="G654" s="25" t="str">
        <f t="shared" ca="1" si="61"/>
        <v>Office</v>
      </c>
      <c r="H654" s="2" t="str">
        <f t="shared" ca="1" si="62"/>
        <v>D</v>
      </c>
      <c r="I654" s="2" t="str">
        <f t="shared" ca="1" si="63"/>
        <v>Interaction</v>
      </c>
      <c r="J654" s="2" t="str">
        <f t="shared" ca="1" si="64"/>
        <v>Mechanical failure</v>
      </c>
      <c r="K654" s="25" t="str">
        <f t="shared" ca="1" si="65"/>
        <v>Admin</v>
      </c>
      <c r="L654" t="str">
        <f>IF(OR(Table1[[#This Row],[Month2]]="Jul",Table1[[#This Row],[Month2]]="Aug",Table1[[#This Row],[Month2]]="Sep"),"Q1", IF(OR(Table1[[#This Row],[Month2]]="Oct",Table1[[#This Row],[Month2]]="Nov",Table1[[#This Row],[Month2]]="Dec"),"Q2",IF(OR(Table1[[#This Row],[Month2]]="Jan",Table1[[#This Row],[Month2]]="Feb",Table1[[#This Row],[Month2]]="Mar"),"Q3", "Q4")))</f>
        <v>Q3</v>
      </c>
      <c r="M654" t="str">
        <f>TEXT(Table1[[#This Row],[Date]],"mmm")</f>
        <v>Mar</v>
      </c>
      <c r="N654" t="str">
        <f>IF(MONTH(Table1[[#This Row],[Date]])&gt;6, YEAR(Table1[[#This Row],[Date]])&amp;"-"&amp;YEAR(Table1[[#This Row],[Date]])+1,YEAR(Table1[[#This Row],[Date]])-1&amp;"-"&amp;YEAR(Table1[[#This Row],[Date]]))</f>
        <v>2015-2016</v>
      </c>
      <c r="O654">
        <f>WEEKNUM(Table1[[#This Row],[Date]],2)</f>
        <v>11</v>
      </c>
      <c r="P654">
        <f>HOUR(Table1[[#This Row],[Start]])</f>
        <v>16</v>
      </c>
      <c r="Q6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54" t="str">
        <f>TEXT(Table1[[#This Row],[Date]],"ddd")</f>
        <v>Sun</v>
      </c>
    </row>
    <row r="655" spans="1:18" x14ac:dyDescent="0.55000000000000004">
      <c r="A655" s="2" t="s">
        <v>78</v>
      </c>
      <c r="B655" s="2" t="str">
        <f t="shared" si="60"/>
        <v>Client 4</v>
      </c>
      <c r="C655" s="12">
        <v>42443</v>
      </c>
      <c r="D655" s="2" t="s">
        <v>614</v>
      </c>
      <c r="E655" s="2" t="s">
        <v>689</v>
      </c>
      <c r="F655" s="28">
        <f>Table1[[#This Row],[End]]-Table1[[#This Row],[Start]]</f>
        <v>1.8055555555555547E-2</v>
      </c>
      <c r="G655" s="25" t="str">
        <f t="shared" ca="1" si="61"/>
        <v>Office</v>
      </c>
      <c r="H655" s="2" t="str">
        <f t="shared" ca="1" si="62"/>
        <v>C</v>
      </c>
      <c r="I655" s="2" t="str">
        <f t="shared" ca="1" si="63"/>
        <v>Grievance</v>
      </c>
      <c r="J655" s="2" t="str">
        <f t="shared" ca="1" si="64"/>
        <v>Mechanical failure</v>
      </c>
      <c r="K655" s="25" t="str">
        <f t="shared" ca="1" si="65"/>
        <v>Widgets</v>
      </c>
      <c r="L655" t="str">
        <f>IF(OR(Table1[[#This Row],[Month2]]="Jul",Table1[[#This Row],[Month2]]="Aug",Table1[[#This Row],[Month2]]="Sep"),"Q1", IF(OR(Table1[[#This Row],[Month2]]="Oct",Table1[[#This Row],[Month2]]="Nov",Table1[[#This Row],[Month2]]="Dec"),"Q2",IF(OR(Table1[[#This Row],[Month2]]="Jan",Table1[[#This Row],[Month2]]="Feb",Table1[[#This Row],[Month2]]="Mar"),"Q3", "Q4")))</f>
        <v>Q3</v>
      </c>
      <c r="M655" t="str">
        <f>TEXT(Table1[[#This Row],[Date]],"mmm")</f>
        <v>Mar</v>
      </c>
      <c r="N655" t="str">
        <f>IF(MONTH(Table1[[#This Row],[Date]])&gt;6, YEAR(Table1[[#This Row],[Date]])&amp;"-"&amp;YEAR(Table1[[#This Row],[Date]])+1,YEAR(Table1[[#This Row],[Date]])-1&amp;"-"&amp;YEAR(Table1[[#This Row],[Date]]))</f>
        <v>2015-2016</v>
      </c>
      <c r="O655">
        <f>WEEKNUM(Table1[[#This Row],[Date]],2)</f>
        <v>12</v>
      </c>
      <c r="P655">
        <f>HOUR(Table1[[#This Row],[Start]])</f>
        <v>10</v>
      </c>
      <c r="Q6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55" t="str">
        <f>TEXT(Table1[[#This Row],[Date]],"ddd")</f>
        <v>Mon</v>
      </c>
    </row>
    <row r="656" spans="1:18" x14ac:dyDescent="0.55000000000000004">
      <c r="A656" s="2" t="s">
        <v>66</v>
      </c>
      <c r="B656" s="2" t="str">
        <f t="shared" si="60"/>
        <v>Client 5</v>
      </c>
      <c r="C656" s="12">
        <v>42443</v>
      </c>
      <c r="D656" s="2" t="s">
        <v>615</v>
      </c>
      <c r="E656" s="2" t="s">
        <v>828</v>
      </c>
      <c r="F656" s="28">
        <f>Table1[[#This Row],[End]]-Table1[[#This Row],[Start]]</f>
        <v>1.1805555555555569E-2</v>
      </c>
      <c r="G656" s="25" t="str">
        <f t="shared" ca="1" si="61"/>
        <v>Lab</v>
      </c>
      <c r="H656" s="2" t="str">
        <f t="shared" ca="1" si="62"/>
        <v>G</v>
      </c>
      <c r="I656" s="2" t="str">
        <f t="shared" ca="1" si="63"/>
        <v>Mistake</v>
      </c>
      <c r="J656" s="2" t="str">
        <f t="shared" ca="1" si="64"/>
        <v>Paperwork deficiency</v>
      </c>
      <c r="K656" s="25" t="str">
        <f t="shared" ca="1" si="65"/>
        <v>Widgets</v>
      </c>
      <c r="L656" t="str">
        <f>IF(OR(Table1[[#This Row],[Month2]]="Jul",Table1[[#This Row],[Month2]]="Aug",Table1[[#This Row],[Month2]]="Sep"),"Q1", IF(OR(Table1[[#This Row],[Month2]]="Oct",Table1[[#This Row],[Month2]]="Nov",Table1[[#This Row],[Month2]]="Dec"),"Q2",IF(OR(Table1[[#This Row],[Month2]]="Jan",Table1[[#This Row],[Month2]]="Feb",Table1[[#This Row],[Month2]]="Mar"),"Q3", "Q4")))</f>
        <v>Q3</v>
      </c>
      <c r="M656" t="str">
        <f>TEXT(Table1[[#This Row],[Date]],"mmm")</f>
        <v>Mar</v>
      </c>
      <c r="N656" t="str">
        <f>IF(MONTH(Table1[[#This Row],[Date]])&gt;6, YEAR(Table1[[#This Row],[Date]])&amp;"-"&amp;YEAR(Table1[[#This Row],[Date]])+1,YEAR(Table1[[#This Row],[Date]])-1&amp;"-"&amp;YEAR(Table1[[#This Row],[Date]]))</f>
        <v>2015-2016</v>
      </c>
      <c r="O656">
        <f>WEEKNUM(Table1[[#This Row],[Date]],2)</f>
        <v>12</v>
      </c>
      <c r="P656">
        <f>HOUR(Table1[[#This Row],[Start]])</f>
        <v>11</v>
      </c>
      <c r="Q6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56" t="str">
        <f>TEXT(Table1[[#This Row],[Date]],"ddd")</f>
        <v>Mon</v>
      </c>
    </row>
    <row r="657" spans="1:18" x14ac:dyDescent="0.55000000000000004">
      <c r="A657" s="2" t="s">
        <v>85</v>
      </c>
      <c r="B657" s="2" t="str">
        <f t="shared" si="60"/>
        <v>Client 6</v>
      </c>
      <c r="C657" s="12">
        <v>42446</v>
      </c>
      <c r="D657" s="2" t="s">
        <v>353</v>
      </c>
      <c r="E657" s="2" t="s">
        <v>1007</v>
      </c>
      <c r="F657" s="28">
        <f>Table1[[#This Row],[End]]-Table1[[#This Row],[Start]]</f>
        <v>1.7361111111110938E-2</v>
      </c>
      <c r="G657" s="25" t="str">
        <f t="shared" ca="1" si="61"/>
        <v>Room B</v>
      </c>
      <c r="H657" s="2" t="str">
        <f t="shared" ca="1" si="62"/>
        <v>B</v>
      </c>
      <c r="I657" s="2" t="str">
        <f t="shared" ca="1" si="63"/>
        <v>Interaction</v>
      </c>
      <c r="J657" s="2" t="str">
        <f t="shared" ca="1" si="64"/>
        <v>Mechanical failure</v>
      </c>
      <c r="K657" s="25" t="str">
        <f t="shared" ca="1" si="65"/>
        <v>Shipping</v>
      </c>
      <c r="L657" t="str">
        <f>IF(OR(Table1[[#This Row],[Month2]]="Jul",Table1[[#This Row],[Month2]]="Aug",Table1[[#This Row],[Month2]]="Sep"),"Q1", IF(OR(Table1[[#This Row],[Month2]]="Oct",Table1[[#This Row],[Month2]]="Nov",Table1[[#This Row],[Month2]]="Dec"),"Q2",IF(OR(Table1[[#This Row],[Month2]]="Jan",Table1[[#This Row],[Month2]]="Feb",Table1[[#This Row],[Month2]]="Mar"),"Q3", "Q4")))</f>
        <v>Q3</v>
      </c>
      <c r="M657" t="str">
        <f>TEXT(Table1[[#This Row],[Date]],"mmm")</f>
        <v>Mar</v>
      </c>
      <c r="N657" t="str">
        <f>IF(MONTH(Table1[[#This Row],[Date]])&gt;6, YEAR(Table1[[#This Row],[Date]])&amp;"-"&amp;YEAR(Table1[[#This Row],[Date]])+1,YEAR(Table1[[#This Row],[Date]])-1&amp;"-"&amp;YEAR(Table1[[#This Row],[Date]]))</f>
        <v>2015-2016</v>
      </c>
      <c r="O657">
        <f>WEEKNUM(Table1[[#This Row],[Date]],2)</f>
        <v>12</v>
      </c>
      <c r="P657">
        <f>HOUR(Table1[[#This Row],[Start]])</f>
        <v>16</v>
      </c>
      <c r="Q6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57" t="str">
        <f>TEXT(Table1[[#This Row],[Date]],"ddd")</f>
        <v>Thu</v>
      </c>
    </row>
    <row r="658" spans="1:18" x14ac:dyDescent="0.55000000000000004">
      <c r="A658" s="2" t="s">
        <v>81</v>
      </c>
      <c r="B658" s="2" t="str">
        <f t="shared" si="60"/>
        <v>Client 7</v>
      </c>
      <c r="C658" s="12">
        <v>42446</v>
      </c>
      <c r="D658" s="2" t="s">
        <v>518</v>
      </c>
      <c r="E658" s="2" t="s">
        <v>450</v>
      </c>
      <c r="F658" s="28">
        <f>Table1[[#This Row],[End]]-Table1[[#This Row],[Start]]</f>
        <v>1.5277777777777835E-2</v>
      </c>
      <c r="G658" s="25" t="str">
        <f t="shared" ca="1" si="61"/>
        <v>Room A</v>
      </c>
      <c r="H658" s="2" t="str">
        <f t="shared" ca="1" si="62"/>
        <v>C</v>
      </c>
      <c r="I658" s="2" t="str">
        <f t="shared" ca="1" si="63"/>
        <v>Accident</v>
      </c>
      <c r="J658" s="2" t="str">
        <f t="shared" ca="1" si="64"/>
        <v>Misconduct</v>
      </c>
      <c r="K658" s="25" t="str">
        <f t="shared" ca="1" si="65"/>
        <v>Admin</v>
      </c>
      <c r="L658" t="str">
        <f>IF(OR(Table1[[#This Row],[Month2]]="Jul",Table1[[#This Row],[Month2]]="Aug",Table1[[#This Row],[Month2]]="Sep"),"Q1", IF(OR(Table1[[#This Row],[Month2]]="Oct",Table1[[#This Row],[Month2]]="Nov",Table1[[#This Row],[Month2]]="Dec"),"Q2",IF(OR(Table1[[#This Row],[Month2]]="Jan",Table1[[#This Row],[Month2]]="Feb",Table1[[#This Row],[Month2]]="Mar"),"Q3", "Q4")))</f>
        <v>Q3</v>
      </c>
      <c r="M658" t="str">
        <f>TEXT(Table1[[#This Row],[Date]],"mmm")</f>
        <v>Mar</v>
      </c>
      <c r="N658" t="str">
        <f>IF(MONTH(Table1[[#This Row],[Date]])&gt;6, YEAR(Table1[[#This Row],[Date]])&amp;"-"&amp;YEAR(Table1[[#This Row],[Date]])+1,YEAR(Table1[[#This Row],[Date]])-1&amp;"-"&amp;YEAR(Table1[[#This Row],[Date]]))</f>
        <v>2015-2016</v>
      </c>
      <c r="O658">
        <f>WEEKNUM(Table1[[#This Row],[Date]],2)</f>
        <v>12</v>
      </c>
      <c r="P658">
        <f>HOUR(Table1[[#This Row],[Start]])</f>
        <v>17</v>
      </c>
      <c r="Q6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58" t="str">
        <f>TEXT(Table1[[#This Row],[Date]],"ddd")</f>
        <v>Thu</v>
      </c>
    </row>
    <row r="659" spans="1:18" x14ac:dyDescent="0.55000000000000004">
      <c r="A659" s="2" t="s">
        <v>89</v>
      </c>
      <c r="B659" s="2" t="str">
        <f t="shared" si="60"/>
        <v>Client 8</v>
      </c>
      <c r="C659" s="12">
        <v>42447</v>
      </c>
      <c r="D659" s="2" t="s">
        <v>616</v>
      </c>
      <c r="E659" s="2" t="s">
        <v>449</v>
      </c>
      <c r="F659" s="28">
        <f>Table1[[#This Row],[End]]-Table1[[#This Row],[Start]]</f>
        <v>1.736111111111116E-2</v>
      </c>
      <c r="G659" s="25" t="str">
        <f t="shared" ca="1" si="61"/>
        <v>Warehouse</v>
      </c>
      <c r="H659" s="2" t="str">
        <f t="shared" ca="1" si="62"/>
        <v>B</v>
      </c>
      <c r="I659" s="2" t="str">
        <f t="shared" ca="1" si="63"/>
        <v>Mistake</v>
      </c>
      <c r="J659" s="2" t="str">
        <f t="shared" ca="1" si="64"/>
        <v>Entry error</v>
      </c>
      <c r="K659" s="25" t="str">
        <f t="shared" ca="1" si="65"/>
        <v>Shipping</v>
      </c>
      <c r="L659" t="str">
        <f>IF(OR(Table1[[#This Row],[Month2]]="Jul",Table1[[#This Row],[Month2]]="Aug",Table1[[#This Row],[Month2]]="Sep"),"Q1", IF(OR(Table1[[#This Row],[Month2]]="Oct",Table1[[#This Row],[Month2]]="Nov",Table1[[#This Row],[Month2]]="Dec"),"Q2",IF(OR(Table1[[#This Row],[Month2]]="Jan",Table1[[#This Row],[Month2]]="Feb",Table1[[#This Row],[Month2]]="Mar"),"Q3", "Q4")))</f>
        <v>Q3</v>
      </c>
      <c r="M659" t="str">
        <f>TEXT(Table1[[#This Row],[Date]],"mmm")</f>
        <v>Mar</v>
      </c>
      <c r="N659" t="str">
        <f>IF(MONTH(Table1[[#This Row],[Date]])&gt;6, YEAR(Table1[[#This Row],[Date]])&amp;"-"&amp;YEAR(Table1[[#This Row],[Date]])+1,YEAR(Table1[[#This Row],[Date]])-1&amp;"-"&amp;YEAR(Table1[[#This Row],[Date]]))</f>
        <v>2015-2016</v>
      </c>
      <c r="O659">
        <f>WEEKNUM(Table1[[#This Row],[Date]],2)</f>
        <v>12</v>
      </c>
      <c r="P659">
        <f>HOUR(Table1[[#This Row],[Start]])</f>
        <v>17</v>
      </c>
      <c r="Q6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59" t="str">
        <f>TEXT(Table1[[#This Row],[Date]],"ddd")</f>
        <v>Fri</v>
      </c>
    </row>
    <row r="660" spans="1:18" x14ac:dyDescent="0.55000000000000004">
      <c r="A660" s="2" t="s">
        <v>66</v>
      </c>
      <c r="B660" s="2" t="str">
        <f t="shared" si="60"/>
        <v>Client 9</v>
      </c>
      <c r="C660" s="12">
        <v>42447</v>
      </c>
      <c r="D660" s="2" t="s">
        <v>617</v>
      </c>
      <c r="E660" s="2" t="s">
        <v>432</v>
      </c>
      <c r="F660" s="28">
        <f>Table1[[#This Row],[End]]-Table1[[#This Row],[Start]]</f>
        <v>1.8055555555555602E-2</v>
      </c>
      <c r="G660" s="25" t="str">
        <f t="shared" ca="1" si="61"/>
        <v>Room B</v>
      </c>
      <c r="H660" s="2" t="str">
        <f t="shared" ca="1" si="62"/>
        <v>A</v>
      </c>
      <c r="I660" s="2" t="str">
        <f t="shared" ca="1" si="63"/>
        <v>Interaction</v>
      </c>
      <c r="J660" s="2" t="str">
        <f t="shared" ca="1" si="64"/>
        <v>Misconduct</v>
      </c>
      <c r="K660" s="25" t="str">
        <f t="shared" ca="1" si="65"/>
        <v>Shipping</v>
      </c>
      <c r="L660" t="str">
        <f>IF(OR(Table1[[#This Row],[Month2]]="Jul",Table1[[#This Row],[Month2]]="Aug",Table1[[#This Row],[Month2]]="Sep"),"Q1", IF(OR(Table1[[#This Row],[Month2]]="Oct",Table1[[#This Row],[Month2]]="Nov",Table1[[#This Row],[Month2]]="Dec"),"Q2",IF(OR(Table1[[#This Row],[Month2]]="Jan",Table1[[#This Row],[Month2]]="Feb",Table1[[#This Row],[Month2]]="Mar"),"Q3", "Q4")))</f>
        <v>Q3</v>
      </c>
      <c r="M660" t="str">
        <f>TEXT(Table1[[#This Row],[Date]],"mmm")</f>
        <v>Mar</v>
      </c>
      <c r="N660" t="str">
        <f>IF(MONTH(Table1[[#This Row],[Date]])&gt;6, YEAR(Table1[[#This Row],[Date]])&amp;"-"&amp;YEAR(Table1[[#This Row],[Date]])+1,YEAR(Table1[[#This Row],[Date]])-1&amp;"-"&amp;YEAR(Table1[[#This Row],[Date]]))</f>
        <v>2015-2016</v>
      </c>
      <c r="O660">
        <f>WEEKNUM(Table1[[#This Row],[Date]],2)</f>
        <v>12</v>
      </c>
      <c r="P660">
        <f>HOUR(Table1[[#This Row],[Start]])</f>
        <v>8</v>
      </c>
      <c r="Q6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60" t="str">
        <f>TEXT(Table1[[#This Row],[Date]],"ddd")</f>
        <v>Fri</v>
      </c>
    </row>
    <row r="661" spans="1:18" x14ac:dyDescent="0.55000000000000004">
      <c r="A661" s="2" t="s">
        <v>66</v>
      </c>
      <c r="B661" s="2" t="str">
        <f t="shared" si="60"/>
        <v>Client 10</v>
      </c>
      <c r="C661" s="12">
        <v>42447</v>
      </c>
      <c r="D661" s="2" t="s">
        <v>618</v>
      </c>
      <c r="E661" s="2" t="s">
        <v>727</v>
      </c>
      <c r="F661" s="28">
        <f>Table1[[#This Row],[End]]-Table1[[#This Row],[Start]]</f>
        <v>2.5694444444444464E-2</v>
      </c>
      <c r="G661" s="25" t="str">
        <f t="shared" ca="1" si="61"/>
        <v>Room B</v>
      </c>
      <c r="H661" s="2" t="str">
        <f t="shared" ca="1" si="62"/>
        <v>D</v>
      </c>
      <c r="I661" s="2" t="str">
        <f t="shared" ca="1" si="63"/>
        <v>Accident</v>
      </c>
      <c r="J661" s="2" t="str">
        <f t="shared" ca="1" si="64"/>
        <v>Tone of voice</v>
      </c>
      <c r="K661" s="25" t="str">
        <f t="shared" ca="1" si="65"/>
        <v>Floor</v>
      </c>
      <c r="L661" t="str">
        <f>IF(OR(Table1[[#This Row],[Month2]]="Jul",Table1[[#This Row],[Month2]]="Aug",Table1[[#This Row],[Month2]]="Sep"),"Q1", IF(OR(Table1[[#This Row],[Month2]]="Oct",Table1[[#This Row],[Month2]]="Nov",Table1[[#This Row],[Month2]]="Dec"),"Q2",IF(OR(Table1[[#This Row],[Month2]]="Jan",Table1[[#This Row],[Month2]]="Feb",Table1[[#This Row],[Month2]]="Mar"),"Q3", "Q4")))</f>
        <v>Q3</v>
      </c>
      <c r="M661" t="str">
        <f>TEXT(Table1[[#This Row],[Date]],"mmm")</f>
        <v>Mar</v>
      </c>
      <c r="N661" t="str">
        <f>IF(MONTH(Table1[[#This Row],[Date]])&gt;6, YEAR(Table1[[#This Row],[Date]])&amp;"-"&amp;YEAR(Table1[[#This Row],[Date]])+1,YEAR(Table1[[#This Row],[Date]])-1&amp;"-"&amp;YEAR(Table1[[#This Row],[Date]]))</f>
        <v>2015-2016</v>
      </c>
      <c r="O661">
        <f>WEEKNUM(Table1[[#This Row],[Date]],2)</f>
        <v>12</v>
      </c>
      <c r="P661">
        <f>HOUR(Table1[[#This Row],[Start]])</f>
        <v>19</v>
      </c>
      <c r="Q6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61" t="str">
        <f>TEXT(Table1[[#This Row],[Date]],"ddd")</f>
        <v>Fri</v>
      </c>
    </row>
    <row r="662" spans="1:18" x14ac:dyDescent="0.55000000000000004">
      <c r="A662" s="2" t="s">
        <v>84</v>
      </c>
      <c r="B662" s="2" t="str">
        <f t="shared" si="60"/>
        <v>Client 1</v>
      </c>
      <c r="C662" s="12">
        <v>42450</v>
      </c>
      <c r="D662" s="2" t="s">
        <v>612</v>
      </c>
      <c r="E662" s="2" t="s">
        <v>1051</v>
      </c>
      <c r="F662" s="28">
        <f>Table1[[#This Row],[End]]-Table1[[#This Row],[Start]]</f>
        <v>6.9444444444444198E-3</v>
      </c>
      <c r="G662" s="25" t="str">
        <f t="shared" ca="1" si="61"/>
        <v>Office</v>
      </c>
      <c r="H662" s="2" t="str">
        <f t="shared" ca="1" si="62"/>
        <v>A</v>
      </c>
      <c r="I662" s="2" t="str">
        <f t="shared" ca="1" si="63"/>
        <v>Mistake</v>
      </c>
      <c r="J662" s="2" t="str">
        <f t="shared" ca="1" si="64"/>
        <v>Entry error</v>
      </c>
      <c r="K662" s="25" t="str">
        <f t="shared" ca="1" si="65"/>
        <v>Admin</v>
      </c>
      <c r="L662" t="str">
        <f>IF(OR(Table1[[#This Row],[Month2]]="Jul",Table1[[#This Row],[Month2]]="Aug",Table1[[#This Row],[Month2]]="Sep"),"Q1", IF(OR(Table1[[#This Row],[Month2]]="Oct",Table1[[#This Row],[Month2]]="Nov",Table1[[#This Row],[Month2]]="Dec"),"Q2",IF(OR(Table1[[#This Row],[Month2]]="Jan",Table1[[#This Row],[Month2]]="Feb",Table1[[#This Row],[Month2]]="Mar"),"Q3", "Q4")))</f>
        <v>Q3</v>
      </c>
      <c r="M662" t="str">
        <f>TEXT(Table1[[#This Row],[Date]],"mmm")</f>
        <v>Mar</v>
      </c>
      <c r="N662" t="str">
        <f>IF(MONTH(Table1[[#This Row],[Date]])&gt;6, YEAR(Table1[[#This Row],[Date]])&amp;"-"&amp;YEAR(Table1[[#This Row],[Date]])+1,YEAR(Table1[[#This Row],[Date]])-1&amp;"-"&amp;YEAR(Table1[[#This Row],[Date]]))</f>
        <v>2015-2016</v>
      </c>
      <c r="O662">
        <f>WEEKNUM(Table1[[#This Row],[Date]],2)</f>
        <v>13</v>
      </c>
      <c r="P662">
        <f>HOUR(Table1[[#This Row],[Start]])</f>
        <v>10</v>
      </c>
      <c r="Q6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62" t="str">
        <f>TEXT(Table1[[#This Row],[Date]],"ddd")</f>
        <v>Mon</v>
      </c>
    </row>
    <row r="663" spans="1:18" x14ac:dyDescent="0.55000000000000004">
      <c r="A663" s="2" t="s">
        <v>84</v>
      </c>
      <c r="B663" s="2" t="str">
        <f t="shared" si="60"/>
        <v>Client 2</v>
      </c>
      <c r="C663" s="12">
        <v>42450</v>
      </c>
      <c r="D663" s="2" t="s">
        <v>619</v>
      </c>
      <c r="E663" s="2" t="s">
        <v>309</v>
      </c>
      <c r="F663" s="28">
        <f>Table1[[#This Row],[End]]-Table1[[#This Row],[Start]]</f>
        <v>5.5555555555556468E-3</v>
      </c>
      <c r="G663" s="25" t="str">
        <f t="shared" ca="1" si="61"/>
        <v>Office</v>
      </c>
      <c r="H663" s="2" t="str">
        <f t="shared" ca="1" si="62"/>
        <v>A</v>
      </c>
      <c r="I663" s="2" t="str">
        <f t="shared" ca="1" si="63"/>
        <v>Grievance</v>
      </c>
      <c r="J663" s="2" t="str">
        <f t="shared" ca="1" si="64"/>
        <v>Mechanical failure</v>
      </c>
      <c r="K663" s="25" t="str">
        <f t="shared" ca="1" si="65"/>
        <v>Floor</v>
      </c>
      <c r="L663" t="str">
        <f>IF(OR(Table1[[#This Row],[Month2]]="Jul",Table1[[#This Row],[Month2]]="Aug",Table1[[#This Row],[Month2]]="Sep"),"Q1", IF(OR(Table1[[#This Row],[Month2]]="Oct",Table1[[#This Row],[Month2]]="Nov",Table1[[#This Row],[Month2]]="Dec"),"Q2",IF(OR(Table1[[#This Row],[Month2]]="Jan",Table1[[#This Row],[Month2]]="Feb",Table1[[#This Row],[Month2]]="Mar"),"Q3", "Q4")))</f>
        <v>Q3</v>
      </c>
      <c r="M663" t="str">
        <f>TEXT(Table1[[#This Row],[Date]],"mmm")</f>
        <v>Mar</v>
      </c>
      <c r="N663" t="str">
        <f>IF(MONTH(Table1[[#This Row],[Date]])&gt;6, YEAR(Table1[[#This Row],[Date]])&amp;"-"&amp;YEAR(Table1[[#This Row],[Date]])+1,YEAR(Table1[[#This Row],[Date]])-1&amp;"-"&amp;YEAR(Table1[[#This Row],[Date]]))</f>
        <v>2015-2016</v>
      </c>
      <c r="O663">
        <f>WEEKNUM(Table1[[#This Row],[Date]],2)</f>
        <v>13</v>
      </c>
      <c r="P663">
        <f>HOUR(Table1[[#This Row],[Start]])</f>
        <v>16</v>
      </c>
      <c r="Q6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63" t="str">
        <f>TEXT(Table1[[#This Row],[Date]],"ddd")</f>
        <v>Mon</v>
      </c>
    </row>
    <row r="664" spans="1:18" x14ac:dyDescent="0.55000000000000004">
      <c r="A664" s="2" t="s">
        <v>66</v>
      </c>
      <c r="B664" s="2" t="str">
        <f t="shared" si="60"/>
        <v>Client 3</v>
      </c>
      <c r="C664" s="12">
        <v>42450</v>
      </c>
      <c r="D664" s="2" t="s">
        <v>232</v>
      </c>
      <c r="E664" s="2" t="s">
        <v>380</v>
      </c>
      <c r="F664" s="28">
        <f>Table1[[#This Row],[End]]-Table1[[#This Row],[Start]]</f>
        <v>2.2916666666666696E-2</v>
      </c>
      <c r="G664" s="25" t="str">
        <f t="shared" ca="1" si="61"/>
        <v>Office</v>
      </c>
      <c r="H664" s="2" t="str">
        <f t="shared" ca="1" si="62"/>
        <v>E</v>
      </c>
      <c r="I664" s="2" t="str">
        <f t="shared" ca="1" si="63"/>
        <v>Accident</v>
      </c>
      <c r="J664" s="2" t="str">
        <f t="shared" ca="1" si="64"/>
        <v>Tone of voice</v>
      </c>
      <c r="K664" s="25" t="str">
        <f t="shared" ca="1" si="65"/>
        <v>Shipping</v>
      </c>
      <c r="L664" t="str">
        <f>IF(OR(Table1[[#This Row],[Month2]]="Jul",Table1[[#This Row],[Month2]]="Aug",Table1[[#This Row],[Month2]]="Sep"),"Q1", IF(OR(Table1[[#This Row],[Month2]]="Oct",Table1[[#This Row],[Month2]]="Nov",Table1[[#This Row],[Month2]]="Dec"),"Q2",IF(OR(Table1[[#This Row],[Month2]]="Jan",Table1[[#This Row],[Month2]]="Feb",Table1[[#This Row],[Month2]]="Mar"),"Q3", "Q4")))</f>
        <v>Q3</v>
      </c>
      <c r="M664" t="str">
        <f>TEXT(Table1[[#This Row],[Date]],"mmm")</f>
        <v>Mar</v>
      </c>
      <c r="N664" t="str">
        <f>IF(MONTH(Table1[[#This Row],[Date]])&gt;6, YEAR(Table1[[#This Row],[Date]])&amp;"-"&amp;YEAR(Table1[[#This Row],[Date]])+1,YEAR(Table1[[#This Row],[Date]])-1&amp;"-"&amp;YEAR(Table1[[#This Row],[Date]]))</f>
        <v>2015-2016</v>
      </c>
      <c r="O664">
        <f>WEEKNUM(Table1[[#This Row],[Date]],2)</f>
        <v>13</v>
      </c>
      <c r="P664">
        <f>HOUR(Table1[[#This Row],[Start]])</f>
        <v>8</v>
      </c>
      <c r="Q6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664" t="str">
        <f>TEXT(Table1[[#This Row],[Date]],"ddd")</f>
        <v>Mon</v>
      </c>
    </row>
    <row r="665" spans="1:18" x14ac:dyDescent="0.55000000000000004">
      <c r="A665" s="2" t="s">
        <v>66</v>
      </c>
      <c r="B665" s="2" t="str">
        <f t="shared" si="60"/>
        <v>Client 4</v>
      </c>
      <c r="C665" s="12">
        <v>42452</v>
      </c>
      <c r="D665" s="2" t="s">
        <v>307</v>
      </c>
      <c r="E665" s="2" t="s">
        <v>549</v>
      </c>
      <c r="F665" s="28">
        <f>Table1[[#This Row],[End]]-Table1[[#This Row],[Start]]</f>
        <v>5.694444444444452E-2</v>
      </c>
      <c r="G665" s="25" t="str">
        <f t="shared" ca="1" si="61"/>
        <v>Lab</v>
      </c>
      <c r="H665" s="2" t="str">
        <f t="shared" ca="1" si="62"/>
        <v>C</v>
      </c>
      <c r="I665" s="2" t="str">
        <f t="shared" ca="1" si="63"/>
        <v>Mistake</v>
      </c>
      <c r="J665" s="2" t="str">
        <f t="shared" ca="1" si="64"/>
        <v>Wrong placement</v>
      </c>
      <c r="K665" s="25" t="str">
        <f t="shared" ca="1" si="65"/>
        <v>Finance</v>
      </c>
      <c r="L665" t="str">
        <f>IF(OR(Table1[[#This Row],[Month2]]="Jul",Table1[[#This Row],[Month2]]="Aug",Table1[[#This Row],[Month2]]="Sep"),"Q1", IF(OR(Table1[[#This Row],[Month2]]="Oct",Table1[[#This Row],[Month2]]="Nov",Table1[[#This Row],[Month2]]="Dec"),"Q2",IF(OR(Table1[[#This Row],[Month2]]="Jan",Table1[[#This Row],[Month2]]="Feb",Table1[[#This Row],[Month2]]="Mar"),"Q3", "Q4")))</f>
        <v>Q3</v>
      </c>
      <c r="M665" t="str">
        <f>TEXT(Table1[[#This Row],[Date]],"mmm")</f>
        <v>Mar</v>
      </c>
      <c r="N665" t="str">
        <f>IF(MONTH(Table1[[#This Row],[Date]])&gt;6, YEAR(Table1[[#This Row],[Date]])&amp;"-"&amp;YEAR(Table1[[#This Row],[Date]])+1,YEAR(Table1[[#This Row],[Date]])-1&amp;"-"&amp;YEAR(Table1[[#This Row],[Date]]))</f>
        <v>2015-2016</v>
      </c>
      <c r="O665">
        <f>WEEKNUM(Table1[[#This Row],[Date]],2)</f>
        <v>13</v>
      </c>
      <c r="P665">
        <f>HOUR(Table1[[#This Row],[Start]])</f>
        <v>10</v>
      </c>
      <c r="Q6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665" t="str">
        <f>TEXT(Table1[[#This Row],[Date]],"ddd")</f>
        <v>Wed</v>
      </c>
    </row>
    <row r="666" spans="1:18" x14ac:dyDescent="0.55000000000000004">
      <c r="A666" s="2" t="s">
        <v>85</v>
      </c>
      <c r="B666" s="2" t="str">
        <f t="shared" si="60"/>
        <v>Client 5</v>
      </c>
      <c r="C666" s="12">
        <v>42453</v>
      </c>
      <c r="D666" s="2" t="s">
        <v>335</v>
      </c>
      <c r="E666" s="2" t="s">
        <v>900</v>
      </c>
      <c r="F666" s="28">
        <f>Table1[[#This Row],[End]]-Table1[[#This Row],[Start]]</f>
        <v>7.6388888888889728E-3</v>
      </c>
      <c r="G666" s="25" t="str">
        <f t="shared" ca="1" si="61"/>
        <v>Warehouse</v>
      </c>
      <c r="H666" s="2" t="str">
        <f t="shared" ca="1" si="62"/>
        <v>D</v>
      </c>
      <c r="I666" s="2" t="str">
        <f t="shared" ca="1" si="63"/>
        <v>Accident</v>
      </c>
      <c r="J666" s="2" t="str">
        <f t="shared" ca="1" si="64"/>
        <v>Wrong placement</v>
      </c>
      <c r="K666" s="25" t="str">
        <f t="shared" ca="1" si="65"/>
        <v>Widgets</v>
      </c>
      <c r="L666" t="str">
        <f>IF(OR(Table1[[#This Row],[Month2]]="Jul",Table1[[#This Row],[Month2]]="Aug",Table1[[#This Row],[Month2]]="Sep"),"Q1", IF(OR(Table1[[#This Row],[Month2]]="Oct",Table1[[#This Row],[Month2]]="Nov",Table1[[#This Row],[Month2]]="Dec"),"Q2",IF(OR(Table1[[#This Row],[Month2]]="Jan",Table1[[#This Row],[Month2]]="Feb",Table1[[#This Row],[Month2]]="Mar"),"Q3", "Q4")))</f>
        <v>Q3</v>
      </c>
      <c r="M666" t="str">
        <f>TEXT(Table1[[#This Row],[Date]],"mmm")</f>
        <v>Mar</v>
      </c>
      <c r="N666" t="str">
        <f>IF(MONTH(Table1[[#This Row],[Date]])&gt;6, YEAR(Table1[[#This Row],[Date]])&amp;"-"&amp;YEAR(Table1[[#This Row],[Date]])+1,YEAR(Table1[[#This Row],[Date]])-1&amp;"-"&amp;YEAR(Table1[[#This Row],[Date]]))</f>
        <v>2015-2016</v>
      </c>
      <c r="O666">
        <f>WEEKNUM(Table1[[#This Row],[Date]],2)</f>
        <v>13</v>
      </c>
      <c r="P666">
        <f>HOUR(Table1[[#This Row],[Start]])</f>
        <v>14</v>
      </c>
      <c r="Q6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666" t="str">
        <f>TEXT(Table1[[#This Row],[Date]],"ddd")</f>
        <v>Thu</v>
      </c>
    </row>
    <row r="667" spans="1:18" x14ac:dyDescent="0.55000000000000004">
      <c r="A667" s="2" t="s">
        <v>85</v>
      </c>
      <c r="B667" s="2" t="str">
        <f t="shared" si="60"/>
        <v>Client 6</v>
      </c>
      <c r="C667" s="12">
        <v>42455</v>
      </c>
      <c r="D667" s="2" t="s">
        <v>620</v>
      </c>
      <c r="E667" s="2" t="s">
        <v>295</v>
      </c>
      <c r="F667" s="28">
        <f>Table1[[#This Row],[End]]-Table1[[#This Row],[Start]]</f>
        <v>5.5555555555555358E-3</v>
      </c>
      <c r="G667" s="25" t="str">
        <f t="shared" ca="1" si="61"/>
        <v>Lab</v>
      </c>
      <c r="H667" s="2" t="str">
        <f t="shared" ca="1" si="62"/>
        <v>B</v>
      </c>
      <c r="I667" s="2" t="str">
        <f t="shared" ca="1" si="63"/>
        <v>Interaction</v>
      </c>
      <c r="J667" s="2" t="str">
        <f t="shared" ca="1" si="64"/>
        <v>Misconduct</v>
      </c>
      <c r="K667" s="25" t="str">
        <f t="shared" ca="1" si="65"/>
        <v>Shipping</v>
      </c>
      <c r="L667" t="str">
        <f>IF(OR(Table1[[#This Row],[Month2]]="Jul",Table1[[#This Row],[Month2]]="Aug",Table1[[#This Row],[Month2]]="Sep"),"Q1", IF(OR(Table1[[#This Row],[Month2]]="Oct",Table1[[#This Row],[Month2]]="Nov",Table1[[#This Row],[Month2]]="Dec"),"Q2",IF(OR(Table1[[#This Row],[Month2]]="Jan",Table1[[#This Row],[Month2]]="Feb",Table1[[#This Row],[Month2]]="Mar"),"Q3", "Q4")))</f>
        <v>Q3</v>
      </c>
      <c r="M667" t="str">
        <f>TEXT(Table1[[#This Row],[Date]],"mmm")</f>
        <v>Mar</v>
      </c>
      <c r="N667" t="str">
        <f>IF(MONTH(Table1[[#This Row],[Date]])&gt;6, YEAR(Table1[[#This Row],[Date]])&amp;"-"&amp;YEAR(Table1[[#This Row],[Date]])+1,YEAR(Table1[[#This Row],[Date]])-1&amp;"-"&amp;YEAR(Table1[[#This Row],[Date]]))</f>
        <v>2015-2016</v>
      </c>
      <c r="O667">
        <f>WEEKNUM(Table1[[#This Row],[Date]],2)</f>
        <v>13</v>
      </c>
      <c r="P667">
        <f>HOUR(Table1[[#This Row],[Start]])</f>
        <v>19</v>
      </c>
      <c r="Q6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67" t="str">
        <f>TEXT(Table1[[#This Row],[Date]],"ddd")</f>
        <v>Sat</v>
      </c>
    </row>
    <row r="668" spans="1:18" x14ac:dyDescent="0.55000000000000004">
      <c r="A668" s="2" t="s">
        <v>84</v>
      </c>
      <c r="B668" s="2" t="str">
        <f t="shared" si="60"/>
        <v>Client 7</v>
      </c>
      <c r="C668" s="12">
        <v>42458</v>
      </c>
      <c r="D668" s="2" t="s">
        <v>621</v>
      </c>
      <c r="E668" s="2" t="s">
        <v>515</v>
      </c>
      <c r="F668" s="28">
        <f>Table1[[#This Row],[End]]-Table1[[#This Row],[Start]]</f>
        <v>1.8750000000000044E-2</v>
      </c>
      <c r="G668" s="25" t="str">
        <f t="shared" ca="1" si="61"/>
        <v>Warehouse</v>
      </c>
      <c r="H668" s="2" t="str">
        <f t="shared" ca="1" si="62"/>
        <v>C</v>
      </c>
      <c r="I668" s="2" t="str">
        <f t="shared" ca="1" si="63"/>
        <v>Grievance</v>
      </c>
      <c r="J668" s="2" t="str">
        <f t="shared" ca="1" si="64"/>
        <v>Wrong placement</v>
      </c>
      <c r="K668" s="25" t="str">
        <f t="shared" ca="1" si="65"/>
        <v>IT</v>
      </c>
      <c r="L668" t="str">
        <f>IF(OR(Table1[[#This Row],[Month2]]="Jul",Table1[[#This Row],[Month2]]="Aug",Table1[[#This Row],[Month2]]="Sep"),"Q1", IF(OR(Table1[[#This Row],[Month2]]="Oct",Table1[[#This Row],[Month2]]="Nov",Table1[[#This Row],[Month2]]="Dec"),"Q2",IF(OR(Table1[[#This Row],[Month2]]="Jan",Table1[[#This Row],[Month2]]="Feb",Table1[[#This Row],[Month2]]="Mar"),"Q3", "Q4")))</f>
        <v>Q3</v>
      </c>
      <c r="M668" t="str">
        <f>TEXT(Table1[[#This Row],[Date]],"mmm")</f>
        <v>Mar</v>
      </c>
      <c r="N668" t="str">
        <f>IF(MONTH(Table1[[#This Row],[Date]])&gt;6, YEAR(Table1[[#This Row],[Date]])&amp;"-"&amp;YEAR(Table1[[#This Row],[Date]])+1,YEAR(Table1[[#This Row],[Date]])-1&amp;"-"&amp;YEAR(Table1[[#This Row],[Date]]))</f>
        <v>2015-2016</v>
      </c>
      <c r="O668">
        <f>WEEKNUM(Table1[[#This Row],[Date]],2)</f>
        <v>14</v>
      </c>
      <c r="P668">
        <f>HOUR(Table1[[#This Row],[Start]])</f>
        <v>15</v>
      </c>
      <c r="Q6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68" t="str">
        <f>TEXT(Table1[[#This Row],[Date]],"ddd")</f>
        <v>Tue</v>
      </c>
    </row>
    <row r="669" spans="1:18" x14ac:dyDescent="0.55000000000000004">
      <c r="A669" s="2" t="s">
        <v>66</v>
      </c>
      <c r="B669" s="2" t="str">
        <f t="shared" si="60"/>
        <v>Client 8</v>
      </c>
      <c r="C669" s="12">
        <v>42458</v>
      </c>
      <c r="D669" s="2" t="s">
        <v>502</v>
      </c>
      <c r="E669" s="2" t="s">
        <v>851</v>
      </c>
      <c r="F669" s="28">
        <f>Table1[[#This Row],[End]]-Table1[[#This Row],[Start]]</f>
        <v>2.777777777777779E-2</v>
      </c>
      <c r="G669" s="25" t="str">
        <f t="shared" ca="1" si="61"/>
        <v>Lab</v>
      </c>
      <c r="H669" s="2" t="str">
        <f t="shared" ca="1" si="62"/>
        <v>C</v>
      </c>
      <c r="I669" s="2" t="str">
        <f t="shared" ca="1" si="63"/>
        <v>Grievance</v>
      </c>
      <c r="J669" s="2" t="str">
        <f t="shared" ca="1" si="64"/>
        <v>Tone of voice</v>
      </c>
      <c r="K669" s="25" t="str">
        <f t="shared" ca="1" si="65"/>
        <v>IT</v>
      </c>
      <c r="L669" t="str">
        <f>IF(OR(Table1[[#This Row],[Month2]]="Jul",Table1[[#This Row],[Month2]]="Aug",Table1[[#This Row],[Month2]]="Sep"),"Q1", IF(OR(Table1[[#This Row],[Month2]]="Oct",Table1[[#This Row],[Month2]]="Nov",Table1[[#This Row],[Month2]]="Dec"),"Q2",IF(OR(Table1[[#This Row],[Month2]]="Jan",Table1[[#This Row],[Month2]]="Feb",Table1[[#This Row],[Month2]]="Mar"),"Q3", "Q4")))</f>
        <v>Q3</v>
      </c>
      <c r="M669" t="str">
        <f>TEXT(Table1[[#This Row],[Date]],"mmm")</f>
        <v>Mar</v>
      </c>
      <c r="N669" t="str">
        <f>IF(MONTH(Table1[[#This Row],[Date]])&gt;6, YEAR(Table1[[#This Row],[Date]])&amp;"-"&amp;YEAR(Table1[[#This Row],[Date]])+1,YEAR(Table1[[#This Row],[Date]])-1&amp;"-"&amp;YEAR(Table1[[#This Row],[Date]]))</f>
        <v>2015-2016</v>
      </c>
      <c r="O669">
        <f>WEEKNUM(Table1[[#This Row],[Date]],2)</f>
        <v>14</v>
      </c>
      <c r="P669">
        <f>HOUR(Table1[[#This Row],[Start]])</f>
        <v>15</v>
      </c>
      <c r="Q6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669" t="str">
        <f>TEXT(Table1[[#This Row],[Date]],"ddd")</f>
        <v>Tue</v>
      </c>
    </row>
    <row r="670" spans="1:18" x14ac:dyDescent="0.55000000000000004">
      <c r="A670" s="2" t="s">
        <v>85</v>
      </c>
      <c r="B670" s="2" t="str">
        <f t="shared" si="60"/>
        <v>Client 9</v>
      </c>
      <c r="C670" s="12">
        <v>42460</v>
      </c>
      <c r="D670" s="2" t="s">
        <v>622</v>
      </c>
      <c r="E670" s="2" t="s">
        <v>385</v>
      </c>
      <c r="F670" s="28">
        <f>Table1[[#This Row],[End]]-Table1[[#This Row],[Start]]</f>
        <v>9.0277777777778012E-3</v>
      </c>
      <c r="G670" s="25" t="str">
        <f t="shared" ca="1" si="61"/>
        <v>Lab</v>
      </c>
      <c r="H670" s="2" t="str">
        <f t="shared" ca="1" si="62"/>
        <v>G</v>
      </c>
      <c r="I670" s="2" t="str">
        <f t="shared" ca="1" si="63"/>
        <v>Grievance</v>
      </c>
      <c r="J670" s="2" t="str">
        <f t="shared" ca="1" si="64"/>
        <v>Misconduct</v>
      </c>
      <c r="K670" s="25" t="str">
        <f t="shared" ca="1" si="65"/>
        <v>Admin</v>
      </c>
      <c r="L670" t="str">
        <f>IF(OR(Table1[[#This Row],[Month2]]="Jul",Table1[[#This Row],[Month2]]="Aug",Table1[[#This Row],[Month2]]="Sep"),"Q1", IF(OR(Table1[[#This Row],[Month2]]="Oct",Table1[[#This Row],[Month2]]="Nov",Table1[[#This Row],[Month2]]="Dec"),"Q2",IF(OR(Table1[[#This Row],[Month2]]="Jan",Table1[[#This Row],[Month2]]="Feb",Table1[[#This Row],[Month2]]="Mar"),"Q3", "Q4")))</f>
        <v>Q3</v>
      </c>
      <c r="M670" t="str">
        <f>TEXT(Table1[[#This Row],[Date]],"mmm")</f>
        <v>Mar</v>
      </c>
      <c r="N670" t="str">
        <f>IF(MONTH(Table1[[#This Row],[Date]])&gt;6, YEAR(Table1[[#This Row],[Date]])&amp;"-"&amp;YEAR(Table1[[#This Row],[Date]])+1,YEAR(Table1[[#This Row],[Date]])-1&amp;"-"&amp;YEAR(Table1[[#This Row],[Date]]))</f>
        <v>2015-2016</v>
      </c>
      <c r="O670">
        <f>WEEKNUM(Table1[[#This Row],[Date]],2)</f>
        <v>14</v>
      </c>
      <c r="P670">
        <f>HOUR(Table1[[#This Row],[Start]])</f>
        <v>11</v>
      </c>
      <c r="Q6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70" t="str">
        <f>TEXT(Table1[[#This Row],[Date]],"ddd")</f>
        <v>Thu</v>
      </c>
    </row>
    <row r="671" spans="1:18" x14ac:dyDescent="0.55000000000000004">
      <c r="A671" s="2" t="s">
        <v>81</v>
      </c>
      <c r="B671" s="2" t="str">
        <f t="shared" si="60"/>
        <v>Client 10</v>
      </c>
      <c r="C671" s="12">
        <v>42460</v>
      </c>
      <c r="D671" s="2" t="s">
        <v>623</v>
      </c>
      <c r="E671" s="2" t="s">
        <v>388</v>
      </c>
      <c r="F671" s="28">
        <f>Table1[[#This Row],[End]]-Table1[[#This Row],[Start]]</f>
        <v>6.2499999999998668E-3</v>
      </c>
      <c r="G671" s="25" t="str">
        <f t="shared" ca="1" si="61"/>
        <v>Room A</v>
      </c>
      <c r="H671" s="2" t="str">
        <f t="shared" ca="1" si="62"/>
        <v>D</v>
      </c>
      <c r="I671" s="2" t="str">
        <f t="shared" ca="1" si="63"/>
        <v>Mistake</v>
      </c>
      <c r="J671" s="2" t="str">
        <f t="shared" ca="1" si="64"/>
        <v>Entry error</v>
      </c>
      <c r="K671" s="25" t="str">
        <f t="shared" ca="1" si="65"/>
        <v>Widgets</v>
      </c>
      <c r="L671" t="str">
        <f>IF(OR(Table1[[#This Row],[Month2]]="Jul",Table1[[#This Row],[Month2]]="Aug",Table1[[#This Row],[Month2]]="Sep"),"Q1", IF(OR(Table1[[#This Row],[Month2]]="Oct",Table1[[#This Row],[Month2]]="Nov",Table1[[#This Row],[Month2]]="Dec"),"Q2",IF(OR(Table1[[#This Row],[Month2]]="Jan",Table1[[#This Row],[Month2]]="Feb",Table1[[#This Row],[Month2]]="Mar"),"Q3", "Q4")))</f>
        <v>Q3</v>
      </c>
      <c r="M671" t="str">
        <f>TEXT(Table1[[#This Row],[Date]],"mmm")</f>
        <v>Mar</v>
      </c>
      <c r="N671" t="str">
        <f>IF(MONTH(Table1[[#This Row],[Date]])&gt;6, YEAR(Table1[[#This Row],[Date]])&amp;"-"&amp;YEAR(Table1[[#This Row],[Date]])+1,YEAR(Table1[[#This Row],[Date]])-1&amp;"-"&amp;YEAR(Table1[[#This Row],[Date]]))</f>
        <v>2015-2016</v>
      </c>
      <c r="O671">
        <f>WEEKNUM(Table1[[#This Row],[Date]],2)</f>
        <v>14</v>
      </c>
      <c r="P671">
        <f>HOUR(Table1[[#This Row],[Start]])</f>
        <v>17</v>
      </c>
      <c r="Q6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71" t="str">
        <f>TEXT(Table1[[#This Row],[Date]],"ddd")</f>
        <v>Thu</v>
      </c>
    </row>
    <row r="672" spans="1:18" x14ac:dyDescent="0.55000000000000004">
      <c r="A672" s="2" t="s">
        <v>66</v>
      </c>
      <c r="B672" s="2" t="str">
        <f t="shared" si="60"/>
        <v>Client 1</v>
      </c>
      <c r="C672" s="12">
        <v>42461</v>
      </c>
      <c r="D672" s="2" t="s">
        <v>460</v>
      </c>
      <c r="E672" s="2" t="s">
        <v>221</v>
      </c>
      <c r="F672" s="28">
        <f>Table1[[#This Row],[End]]-Table1[[#This Row],[Start]]</f>
        <v>3.6111111111111094E-2</v>
      </c>
      <c r="G672" s="25" t="str">
        <f t="shared" ca="1" si="61"/>
        <v>Office</v>
      </c>
      <c r="H672" s="2" t="str">
        <f t="shared" ca="1" si="62"/>
        <v>D</v>
      </c>
      <c r="I672" s="2" t="str">
        <f t="shared" ca="1" si="63"/>
        <v>Accident</v>
      </c>
      <c r="J672" s="2" t="str">
        <f t="shared" ca="1" si="64"/>
        <v>Mechanical failure</v>
      </c>
      <c r="K672" s="25" t="str">
        <f t="shared" ca="1" si="65"/>
        <v>Shipping</v>
      </c>
      <c r="L672" t="str">
        <f>IF(OR(Table1[[#This Row],[Month2]]="Jul",Table1[[#This Row],[Month2]]="Aug",Table1[[#This Row],[Month2]]="Sep"),"Q1", IF(OR(Table1[[#This Row],[Month2]]="Oct",Table1[[#This Row],[Month2]]="Nov",Table1[[#This Row],[Month2]]="Dec"),"Q2",IF(OR(Table1[[#This Row],[Month2]]="Jan",Table1[[#This Row],[Month2]]="Feb",Table1[[#This Row],[Month2]]="Mar"),"Q3", "Q4")))</f>
        <v>Q4</v>
      </c>
      <c r="M672" t="str">
        <f>TEXT(Table1[[#This Row],[Date]],"mmm")</f>
        <v>Apr</v>
      </c>
      <c r="N672" t="str">
        <f>IF(MONTH(Table1[[#This Row],[Date]])&gt;6, YEAR(Table1[[#This Row],[Date]])&amp;"-"&amp;YEAR(Table1[[#This Row],[Date]])+1,YEAR(Table1[[#This Row],[Date]])-1&amp;"-"&amp;YEAR(Table1[[#This Row],[Date]]))</f>
        <v>2015-2016</v>
      </c>
      <c r="O672">
        <f>WEEKNUM(Table1[[#This Row],[Date]],2)</f>
        <v>14</v>
      </c>
      <c r="P672">
        <f>HOUR(Table1[[#This Row],[Start]])</f>
        <v>16</v>
      </c>
      <c r="Q6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72" t="str">
        <f>TEXT(Table1[[#This Row],[Date]],"ddd")</f>
        <v>Fri</v>
      </c>
    </row>
    <row r="673" spans="1:18" x14ac:dyDescent="0.55000000000000004">
      <c r="A673" s="2" t="s">
        <v>71</v>
      </c>
      <c r="B673" s="2" t="str">
        <f t="shared" si="60"/>
        <v>Client 2</v>
      </c>
      <c r="C673" s="12">
        <v>42464</v>
      </c>
      <c r="D673" s="2" t="s">
        <v>334</v>
      </c>
      <c r="E673" s="2" t="s">
        <v>1030</v>
      </c>
      <c r="F673" s="28">
        <f>Table1[[#This Row],[End]]-Table1[[#This Row],[Start]]</f>
        <v>6.2499999999999778E-3</v>
      </c>
      <c r="G673" s="25" t="str">
        <f t="shared" ca="1" si="61"/>
        <v>Room B</v>
      </c>
      <c r="H673" s="2" t="str">
        <f t="shared" ca="1" si="62"/>
        <v>A</v>
      </c>
      <c r="I673" s="2" t="str">
        <f t="shared" ca="1" si="63"/>
        <v>Mistake</v>
      </c>
      <c r="J673" s="2" t="str">
        <f t="shared" ca="1" si="64"/>
        <v>Entry error</v>
      </c>
      <c r="K673" s="25" t="str">
        <f t="shared" ca="1" si="65"/>
        <v>Finance</v>
      </c>
      <c r="L673" t="str">
        <f>IF(OR(Table1[[#This Row],[Month2]]="Jul",Table1[[#This Row],[Month2]]="Aug",Table1[[#This Row],[Month2]]="Sep"),"Q1", IF(OR(Table1[[#This Row],[Month2]]="Oct",Table1[[#This Row],[Month2]]="Nov",Table1[[#This Row],[Month2]]="Dec"),"Q2",IF(OR(Table1[[#This Row],[Month2]]="Jan",Table1[[#This Row],[Month2]]="Feb",Table1[[#This Row],[Month2]]="Mar"),"Q3", "Q4")))</f>
        <v>Q4</v>
      </c>
      <c r="M673" t="str">
        <f>TEXT(Table1[[#This Row],[Date]],"mmm")</f>
        <v>Apr</v>
      </c>
      <c r="N673" t="str">
        <f>IF(MONTH(Table1[[#This Row],[Date]])&gt;6, YEAR(Table1[[#This Row],[Date]])&amp;"-"&amp;YEAR(Table1[[#This Row],[Date]])+1,YEAR(Table1[[#This Row],[Date]])-1&amp;"-"&amp;YEAR(Table1[[#This Row],[Date]]))</f>
        <v>2015-2016</v>
      </c>
      <c r="O673">
        <f>WEEKNUM(Table1[[#This Row],[Date]],2)</f>
        <v>15</v>
      </c>
      <c r="P673">
        <f>HOUR(Table1[[#This Row],[Start]])</f>
        <v>13</v>
      </c>
      <c r="Q6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73" t="str">
        <f>TEXT(Table1[[#This Row],[Date]],"ddd")</f>
        <v>Mon</v>
      </c>
    </row>
    <row r="674" spans="1:18" x14ac:dyDescent="0.55000000000000004">
      <c r="A674" s="2" t="s">
        <v>66</v>
      </c>
      <c r="B674" s="2" t="str">
        <f t="shared" si="60"/>
        <v>Client 3</v>
      </c>
      <c r="C674" s="12">
        <v>42464</v>
      </c>
      <c r="D674" s="2" t="s">
        <v>624</v>
      </c>
      <c r="E674" s="2" t="s">
        <v>334</v>
      </c>
      <c r="F674" s="28">
        <f>Table1[[#This Row],[End]]-Table1[[#This Row],[Start]]</f>
        <v>2.777777777777779E-2</v>
      </c>
      <c r="G674" s="25" t="str">
        <f t="shared" ca="1" si="61"/>
        <v>Lab</v>
      </c>
      <c r="H674" s="2" t="str">
        <f t="shared" ca="1" si="62"/>
        <v>F</v>
      </c>
      <c r="I674" s="2" t="str">
        <f t="shared" ca="1" si="63"/>
        <v>Mistake</v>
      </c>
      <c r="J674" s="2" t="str">
        <f t="shared" ca="1" si="64"/>
        <v>Tone of voice</v>
      </c>
      <c r="K674" s="25" t="str">
        <f t="shared" ca="1" si="65"/>
        <v>Finance</v>
      </c>
      <c r="L674" t="str">
        <f>IF(OR(Table1[[#This Row],[Month2]]="Jul",Table1[[#This Row],[Month2]]="Aug",Table1[[#This Row],[Month2]]="Sep"),"Q1", IF(OR(Table1[[#This Row],[Month2]]="Oct",Table1[[#This Row],[Month2]]="Nov",Table1[[#This Row],[Month2]]="Dec"),"Q2",IF(OR(Table1[[#This Row],[Month2]]="Jan",Table1[[#This Row],[Month2]]="Feb",Table1[[#This Row],[Month2]]="Mar"),"Q3", "Q4")))</f>
        <v>Q4</v>
      </c>
      <c r="M674" t="str">
        <f>TEXT(Table1[[#This Row],[Date]],"mmm")</f>
        <v>Apr</v>
      </c>
      <c r="N674" t="str">
        <f>IF(MONTH(Table1[[#This Row],[Date]])&gt;6, YEAR(Table1[[#This Row],[Date]])&amp;"-"&amp;YEAR(Table1[[#This Row],[Date]])+1,YEAR(Table1[[#This Row],[Date]])-1&amp;"-"&amp;YEAR(Table1[[#This Row],[Date]]))</f>
        <v>2015-2016</v>
      </c>
      <c r="O674">
        <f>WEEKNUM(Table1[[#This Row],[Date]],2)</f>
        <v>15</v>
      </c>
      <c r="P674">
        <f>HOUR(Table1[[#This Row],[Start]])</f>
        <v>12</v>
      </c>
      <c r="Q6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674" t="str">
        <f>TEXT(Table1[[#This Row],[Date]],"ddd")</f>
        <v>Mon</v>
      </c>
    </row>
    <row r="675" spans="1:18" x14ac:dyDescent="0.55000000000000004">
      <c r="A675" s="2" t="s">
        <v>66</v>
      </c>
      <c r="B675" s="2" t="str">
        <f t="shared" si="60"/>
        <v>Client 4</v>
      </c>
      <c r="C675" s="12">
        <v>42465</v>
      </c>
      <c r="D675" s="2" t="s">
        <v>625</v>
      </c>
      <c r="E675" s="2" t="s">
        <v>768</v>
      </c>
      <c r="F675" s="28">
        <f>Table1[[#This Row],[End]]-Table1[[#This Row],[Start]]</f>
        <v>9.7222222222220767E-3</v>
      </c>
      <c r="G675" s="25" t="str">
        <f t="shared" ca="1" si="61"/>
        <v>Office</v>
      </c>
      <c r="H675" s="2" t="str">
        <f t="shared" ca="1" si="62"/>
        <v>C</v>
      </c>
      <c r="I675" s="2" t="str">
        <f t="shared" ca="1" si="63"/>
        <v>Grievance</v>
      </c>
      <c r="J675" s="2" t="str">
        <f t="shared" ca="1" si="64"/>
        <v>Mechanical failure</v>
      </c>
      <c r="K675" s="25" t="str">
        <f t="shared" ca="1" si="65"/>
        <v>Shipping</v>
      </c>
      <c r="L675" t="str">
        <f>IF(OR(Table1[[#This Row],[Month2]]="Jul",Table1[[#This Row],[Month2]]="Aug",Table1[[#This Row],[Month2]]="Sep"),"Q1", IF(OR(Table1[[#This Row],[Month2]]="Oct",Table1[[#This Row],[Month2]]="Nov",Table1[[#This Row],[Month2]]="Dec"),"Q2",IF(OR(Table1[[#This Row],[Month2]]="Jan",Table1[[#This Row],[Month2]]="Feb",Table1[[#This Row],[Month2]]="Mar"),"Q3", "Q4")))</f>
        <v>Q4</v>
      </c>
      <c r="M675" t="str">
        <f>TEXT(Table1[[#This Row],[Date]],"mmm")</f>
        <v>Apr</v>
      </c>
      <c r="N675" t="str">
        <f>IF(MONTH(Table1[[#This Row],[Date]])&gt;6, YEAR(Table1[[#This Row],[Date]])&amp;"-"&amp;YEAR(Table1[[#This Row],[Date]])+1,YEAR(Table1[[#This Row],[Date]])-1&amp;"-"&amp;YEAR(Table1[[#This Row],[Date]]))</f>
        <v>2015-2016</v>
      </c>
      <c r="O675">
        <f>WEEKNUM(Table1[[#This Row],[Date]],2)</f>
        <v>15</v>
      </c>
      <c r="P675">
        <f>HOUR(Table1[[#This Row],[Start]])</f>
        <v>17</v>
      </c>
      <c r="Q6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75" t="str">
        <f>TEXT(Table1[[#This Row],[Date]],"ddd")</f>
        <v>Tue</v>
      </c>
    </row>
    <row r="676" spans="1:18" x14ac:dyDescent="0.55000000000000004">
      <c r="A676" s="2" t="s">
        <v>86</v>
      </c>
      <c r="B676" s="2" t="str">
        <f t="shared" si="60"/>
        <v>Client 5</v>
      </c>
      <c r="C676" s="12">
        <v>42467</v>
      </c>
      <c r="D676" s="2" t="s">
        <v>626</v>
      </c>
      <c r="E676" s="2" t="s">
        <v>385</v>
      </c>
      <c r="F676" s="28">
        <f>Table1[[#This Row],[End]]-Table1[[#This Row],[Start]]</f>
        <v>6.2500000000000333E-3</v>
      </c>
      <c r="G676" s="25" t="str">
        <f t="shared" ca="1" si="61"/>
        <v>Warehouse</v>
      </c>
      <c r="H676" s="2" t="str">
        <f t="shared" ca="1" si="62"/>
        <v>C</v>
      </c>
      <c r="I676" s="2" t="str">
        <f t="shared" ca="1" si="63"/>
        <v>Grievance</v>
      </c>
      <c r="J676" s="2" t="str">
        <f t="shared" ca="1" si="64"/>
        <v>Misconduct</v>
      </c>
      <c r="K676" s="25" t="str">
        <f t="shared" ca="1" si="65"/>
        <v>Floor</v>
      </c>
      <c r="L676" t="str">
        <f>IF(OR(Table1[[#This Row],[Month2]]="Jul",Table1[[#This Row],[Month2]]="Aug",Table1[[#This Row],[Month2]]="Sep"),"Q1", IF(OR(Table1[[#This Row],[Month2]]="Oct",Table1[[#This Row],[Month2]]="Nov",Table1[[#This Row],[Month2]]="Dec"),"Q2",IF(OR(Table1[[#This Row],[Month2]]="Jan",Table1[[#This Row],[Month2]]="Feb",Table1[[#This Row],[Month2]]="Mar"),"Q3", "Q4")))</f>
        <v>Q4</v>
      </c>
      <c r="M676" t="str">
        <f>TEXT(Table1[[#This Row],[Date]],"mmm")</f>
        <v>Apr</v>
      </c>
      <c r="N676" t="str">
        <f>IF(MONTH(Table1[[#This Row],[Date]])&gt;6, YEAR(Table1[[#This Row],[Date]])&amp;"-"&amp;YEAR(Table1[[#This Row],[Date]])+1,YEAR(Table1[[#This Row],[Date]])-1&amp;"-"&amp;YEAR(Table1[[#This Row],[Date]]))</f>
        <v>2015-2016</v>
      </c>
      <c r="O676">
        <f>WEEKNUM(Table1[[#This Row],[Date]],2)</f>
        <v>15</v>
      </c>
      <c r="P676">
        <f>HOUR(Table1[[#This Row],[Start]])</f>
        <v>11</v>
      </c>
      <c r="Q6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76" t="str">
        <f>TEXT(Table1[[#This Row],[Date]],"ddd")</f>
        <v>Thu</v>
      </c>
    </row>
    <row r="677" spans="1:18" x14ac:dyDescent="0.55000000000000004">
      <c r="A677" s="2" t="s">
        <v>82</v>
      </c>
      <c r="B677" s="2" t="str">
        <f t="shared" si="60"/>
        <v>Client 6</v>
      </c>
      <c r="C677" s="12">
        <v>42471</v>
      </c>
      <c r="D677" s="2" t="s">
        <v>627</v>
      </c>
      <c r="E677" s="2" t="s">
        <v>687</v>
      </c>
      <c r="F677" s="28">
        <f>Table1[[#This Row],[End]]-Table1[[#This Row],[Start]]</f>
        <v>1.041666666666663E-2</v>
      </c>
      <c r="G677" s="25" t="str">
        <f t="shared" ca="1" si="61"/>
        <v>Office</v>
      </c>
      <c r="H677" s="2" t="str">
        <f t="shared" ca="1" si="62"/>
        <v>E</v>
      </c>
      <c r="I677" s="2" t="str">
        <f t="shared" ca="1" si="63"/>
        <v>Grievance</v>
      </c>
      <c r="J677" s="2" t="str">
        <f t="shared" ca="1" si="64"/>
        <v>Mechanical failure</v>
      </c>
      <c r="K677" s="25" t="str">
        <f t="shared" ca="1" si="65"/>
        <v>IT</v>
      </c>
      <c r="L677" t="str">
        <f>IF(OR(Table1[[#This Row],[Month2]]="Jul",Table1[[#This Row],[Month2]]="Aug",Table1[[#This Row],[Month2]]="Sep"),"Q1", IF(OR(Table1[[#This Row],[Month2]]="Oct",Table1[[#This Row],[Month2]]="Nov",Table1[[#This Row],[Month2]]="Dec"),"Q2",IF(OR(Table1[[#This Row],[Month2]]="Jan",Table1[[#This Row],[Month2]]="Feb",Table1[[#This Row],[Month2]]="Mar"),"Q3", "Q4")))</f>
        <v>Q4</v>
      </c>
      <c r="M677" t="str">
        <f>TEXT(Table1[[#This Row],[Date]],"mmm")</f>
        <v>Apr</v>
      </c>
      <c r="N677" t="str">
        <f>IF(MONTH(Table1[[#This Row],[Date]])&gt;6, YEAR(Table1[[#This Row],[Date]])&amp;"-"&amp;YEAR(Table1[[#This Row],[Date]])+1,YEAR(Table1[[#This Row],[Date]])-1&amp;"-"&amp;YEAR(Table1[[#This Row],[Date]]))</f>
        <v>2015-2016</v>
      </c>
      <c r="O677">
        <f>WEEKNUM(Table1[[#This Row],[Date]],2)</f>
        <v>16</v>
      </c>
      <c r="P677">
        <f>HOUR(Table1[[#This Row],[Start]])</f>
        <v>20</v>
      </c>
      <c r="Q6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677" t="str">
        <f>TEXT(Table1[[#This Row],[Date]],"ddd")</f>
        <v>Mon</v>
      </c>
    </row>
    <row r="678" spans="1:18" x14ac:dyDescent="0.55000000000000004">
      <c r="A678" s="2" t="s">
        <v>90</v>
      </c>
      <c r="B678" s="2" t="str">
        <f t="shared" si="60"/>
        <v>Client 7</v>
      </c>
      <c r="C678" s="12">
        <v>42471</v>
      </c>
      <c r="D678" s="2" t="s">
        <v>628</v>
      </c>
      <c r="E678" s="2" t="s">
        <v>481</v>
      </c>
      <c r="F678" s="28">
        <f>Table1[[#This Row],[End]]-Table1[[#This Row],[Start]]</f>
        <v>1.388888888888884E-2</v>
      </c>
      <c r="G678" s="25" t="str">
        <f t="shared" ca="1" si="61"/>
        <v>Room A</v>
      </c>
      <c r="H678" s="2" t="str">
        <f t="shared" ca="1" si="62"/>
        <v>E</v>
      </c>
      <c r="I678" s="2" t="str">
        <f t="shared" ca="1" si="63"/>
        <v>Grievance</v>
      </c>
      <c r="J678" s="2" t="str">
        <f t="shared" ca="1" si="64"/>
        <v>Misconduct</v>
      </c>
      <c r="K678" s="25" t="str">
        <f t="shared" ca="1" si="65"/>
        <v>Shipping</v>
      </c>
      <c r="L678" t="str">
        <f>IF(OR(Table1[[#This Row],[Month2]]="Jul",Table1[[#This Row],[Month2]]="Aug",Table1[[#This Row],[Month2]]="Sep"),"Q1", IF(OR(Table1[[#This Row],[Month2]]="Oct",Table1[[#This Row],[Month2]]="Nov",Table1[[#This Row],[Month2]]="Dec"),"Q2",IF(OR(Table1[[#This Row],[Month2]]="Jan",Table1[[#This Row],[Month2]]="Feb",Table1[[#This Row],[Month2]]="Mar"),"Q3", "Q4")))</f>
        <v>Q4</v>
      </c>
      <c r="M678" t="str">
        <f>TEXT(Table1[[#This Row],[Date]],"mmm")</f>
        <v>Apr</v>
      </c>
      <c r="N678" t="str">
        <f>IF(MONTH(Table1[[#This Row],[Date]])&gt;6, YEAR(Table1[[#This Row],[Date]])&amp;"-"&amp;YEAR(Table1[[#This Row],[Date]])+1,YEAR(Table1[[#This Row],[Date]])-1&amp;"-"&amp;YEAR(Table1[[#This Row],[Date]]))</f>
        <v>2015-2016</v>
      </c>
      <c r="O678">
        <f>WEEKNUM(Table1[[#This Row],[Date]],2)</f>
        <v>16</v>
      </c>
      <c r="P678">
        <f>HOUR(Table1[[#This Row],[Start]])</f>
        <v>19</v>
      </c>
      <c r="Q6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78" t="str">
        <f>TEXT(Table1[[#This Row],[Date]],"ddd")</f>
        <v>Mon</v>
      </c>
    </row>
    <row r="679" spans="1:18" x14ac:dyDescent="0.55000000000000004">
      <c r="A679" s="2" t="s">
        <v>71</v>
      </c>
      <c r="B679" s="2" t="str">
        <f t="shared" si="60"/>
        <v>Client 8</v>
      </c>
      <c r="C679" s="12">
        <v>42472</v>
      </c>
      <c r="D679" s="2" t="s">
        <v>575</v>
      </c>
      <c r="E679" s="2" t="s">
        <v>874</v>
      </c>
      <c r="F679" s="28">
        <f>Table1[[#This Row],[End]]-Table1[[#This Row],[Start]]</f>
        <v>5.5555555555555358E-3</v>
      </c>
      <c r="G679" s="25" t="str">
        <f t="shared" ca="1" si="61"/>
        <v>Lab</v>
      </c>
      <c r="H679" s="2" t="str">
        <f t="shared" ca="1" si="62"/>
        <v>G</v>
      </c>
      <c r="I679" s="2" t="str">
        <f t="shared" ca="1" si="63"/>
        <v>Grievance</v>
      </c>
      <c r="J679" s="2" t="str">
        <f t="shared" ca="1" si="64"/>
        <v>Misconduct</v>
      </c>
      <c r="K679" s="25" t="str">
        <f t="shared" ca="1" si="65"/>
        <v>Shipping</v>
      </c>
      <c r="L679" t="str">
        <f>IF(OR(Table1[[#This Row],[Month2]]="Jul",Table1[[#This Row],[Month2]]="Aug",Table1[[#This Row],[Month2]]="Sep"),"Q1", IF(OR(Table1[[#This Row],[Month2]]="Oct",Table1[[#This Row],[Month2]]="Nov",Table1[[#This Row],[Month2]]="Dec"),"Q2",IF(OR(Table1[[#This Row],[Month2]]="Jan",Table1[[#This Row],[Month2]]="Feb",Table1[[#This Row],[Month2]]="Mar"),"Q3", "Q4")))</f>
        <v>Q4</v>
      </c>
      <c r="M679" t="str">
        <f>TEXT(Table1[[#This Row],[Date]],"mmm")</f>
        <v>Apr</v>
      </c>
      <c r="N679" t="str">
        <f>IF(MONTH(Table1[[#This Row],[Date]])&gt;6, YEAR(Table1[[#This Row],[Date]])&amp;"-"&amp;YEAR(Table1[[#This Row],[Date]])+1,YEAR(Table1[[#This Row],[Date]])-1&amp;"-"&amp;YEAR(Table1[[#This Row],[Date]]))</f>
        <v>2015-2016</v>
      </c>
      <c r="O679">
        <f>WEEKNUM(Table1[[#This Row],[Date]],2)</f>
        <v>16</v>
      </c>
      <c r="P679">
        <f>HOUR(Table1[[#This Row],[Start]])</f>
        <v>17</v>
      </c>
      <c r="Q6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79" t="str">
        <f>TEXT(Table1[[#This Row],[Date]],"ddd")</f>
        <v>Tue</v>
      </c>
    </row>
    <row r="680" spans="1:18" x14ac:dyDescent="0.55000000000000004">
      <c r="A680" s="2" t="s">
        <v>71</v>
      </c>
      <c r="B680" s="2" t="str">
        <f t="shared" si="60"/>
        <v>Client 9</v>
      </c>
      <c r="C680" s="12">
        <v>42472</v>
      </c>
      <c r="D680" s="2" t="s">
        <v>629</v>
      </c>
      <c r="E680" s="2" t="s">
        <v>866</v>
      </c>
      <c r="F680" s="28">
        <f>Table1[[#This Row],[End]]-Table1[[#This Row],[Start]]</f>
        <v>1.041666666666663E-2</v>
      </c>
      <c r="G680" s="25" t="str">
        <f t="shared" ca="1" si="61"/>
        <v>Room B</v>
      </c>
      <c r="H680" s="2" t="str">
        <f t="shared" ca="1" si="62"/>
        <v>F</v>
      </c>
      <c r="I680" s="2" t="str">
        <f t="shared" ca="1" si="63"/>
        <v>Interaction</v>
      </c>
      <c r="J680" s="2" t="str">
        <f t="shared" ca="1" si="64"/>
        <v>Tone of voice</v>
      </c>
      <c r="K680" s="25" t="str">
        <f t="shared" ca="1" si="65"/>
        <v>Floor</v>
      </c>
      <c r="L680" t="str">
        <f>IF(OR(Table1[[#This Row],[Month2]]="Jul",Table1[[#This Row],[Month2]]="Aug",Table1[[#This Row],[Month2]]="Sep"),"Q1", IF(OR(Table1[[#This Row],[Month2]]="Oct",Table1[[#This Row],[Month2]]="Nov",Table1[[#This Row],[Month2]]="Dec"),"Q2",IF(OR(Table1[[#This Row],[Month2]]="Jan",Table1[[#This Row],[Month2]]="Feb",Table1[[#This Row],[Month2]]="Mar"),"Q3", "Q4")))</f>
        <v>Q4</v>
      </c>
      <c r="M680" t="str">
        <f>TEXT(Table1[[#This Row],[Date]],"mmm")</f>
        <v>Apr</v>
      </c>
      <c r="N680" t="str">
        <f>IF(MONTH(Table1[[#This Row],[Date]])&gt;6, YEAR(Table1[[#This Row],[Date]])&amp;"-"&amp;YEAR(Table1[[#This Row],[Date]])+1,YEAR(Table1[[#This Row],[Date]])-1&amp;"-"&amp;YEAR(Table1[[#This Row],[Date]]))</f>
        <v>2015-2016</v>
      </c>
      <c r="O680">
        <f>WEEKNUM(Table1[[#This Row],[Date]],2)</f>
        <v>16</v>
      </c>
      <c r="P680">
        <f>HOUR(Table1[[#This Row],[Start]])</f>
        <v>18</v>
      </c>
      <c r="Q6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80" t="str">
        <f>TEXT(Table1[[#This Row],[Date]],"ddd")</f>
        <v>Tue</v>
      </c>
    </row>
    <row r="681" spans="1:18" x14ac:dyDescent="0.55000000000000004">
      <c r="A681" s="2" t="s">
        <v>47</v>
      </c>
      <c r="B681" s="2" t="str">
        <f t="shared" si="60"/>
        <v>Client 10</v>
      </c>
      <c r="C681" s="12">
        <v>42472</v>
      </c>
      <c r="D681" s="2" t="s">
        <v>630</v>
      </c>
      <c r="E681" s="2" t="s">
        <v>481</v>
      </c>
      <c r="F681" s="28">
        <f>Table1[[#This Row],[End]]-Table1[[#This Row],[Start]]</f>
        <v>9.0277777777777457E-3</v>
      </c>
      <c r="G681" s="25" t="str">
        <f t="shared" ca="1" si="61"/>
        <v>Room A</v>
      </c>
      <c r="H681" s="2" t="str">
        <f t="shared" ca="1" si="62"/>
        <v>G</v>
      </c>
      <c r="I681" s="2" t="str">
        <f t="shared" ca="1" si="63"/>
        <v>Accident</v>
      </c>
      <c r="J681" s="2" t="str">
        <f t="shared" ca="1" si="64"/>
        <v>Mechanical failure</v>
      </c>
      <c r="K681" s="25" t="str">
        <f t="shared" ca="1" si="65"/>
        <v>Shipping</v>
      </c>
      <c r="L681" t="str">
        <f>IF(OR(Table1[[#This Row],[Month2]]="Jul",Table1[[#This Row],[Month2]]="Aug",Table1[[#This Row],[Month2]]="Sep"),"Q1", IF(OR(Table1[[#This Row],[Month2]]="Oct",Table1[[#This Row],[Month2]]="Nov",Table1[[#This Row],[Month2]]="Dec"),"Q2",IF(OR(Table1[[#This Row],[Month2]]="Jan",Table1[[#This Row],[Month2]]="Feb",Table1[[#This Row],[Month2]]="Mar"),"Q3", "Q4")))</f>
        <v>Q4</v>
      </c>
      <c r="M681" t="str">
        <f>TEXT(Table1[[#This Row],[Date]],"mmm")</f>
        <v>Apr</v>
      </c>
      <c r="N681" t="str">
        <f>IF(MONTH(Table1[[#This Row],[Date]])&gt;6, YEAR(Table1[[#This Row],[Date]])&amp;"-"&amp;YEAR(Table1[[#This Row],[Date]])+1,YEAR(Table1[[#This Row],[Date]])-1&amp;"-"&amp;YEAR(Table1[[#This Row],[Date]]))</f>
        <v>2015-2016</v>
      </c>
      <c r="O681">
        <f>WEEKNUM(Table1[[#This Row],[Date]],2)</f>
        <v>16</v>
      </c>
      <c r="P681">
        <f>HOUR(Table1[[#This Row],[Start]])</f>
        <v>19</v>
      </c>
      <c r="Q6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81" t="str">
        <f>TEXT(Table1[[#This Row],[Date]],"ddd")</f>
        <v>Tue</v>
      </c>
    </row>
    <row r="682" spans="1:18" x14ac:dyDescent="0.55000000000000004">
      <c r="A682" s="2" t="s">
        <v>90</v>
      </c>
      <c r="B682" s="2" t="str">
        <f t="shared" si="60"/>
        <v>Client 1</v>
      </c>
      <c r="C682" s="12">
        <v>42474</v>
      </c>
      <c r="D682" s="2" t="s">
        <v>631</v>
      </c>
      <c r="E682" s="2" t="s">
        <v>927</v>
      </c>
      <c r="F682" s="28">
        <f>Table1[[#This Row],[End]]-Table1[[#This Row],[Start]]</f>
        <v>9.7222222222222987E-3</v>
      </c>
      <c r="G682" s="25" t="str">
        <f t="shared" ca="1" si="61"/>
        <v>Warehouse</v>
      </c>
      <c r="H682" s="2" t="str">
        <f t="shared" ca="1" si="62"/>
        <v>B</v>
      </c>
      <c r="I682" s="2" t="str">
        <f t="shared" ca="1" si="63"/>
        <v>Grievance</v>
      </c>
      <c r="J682" s="2" t="str">
        <f t="shared" ca="1" si="64"/>
        <v>Wrong placement</v>
      </c>
      <c r="K682" s="25" t="str">
        <f t="shared" ca="1" si="65"/>
        <v>Widgets</v>
      </c>
      <c r="L682" t="str">
        <f>IF(OR(Table1[[#This Row],[Month2]]="Jul",Table1[[#This Row],[Month2]]="Aug",Table1[[#This Row],[Month2]]="Sep"),"Q1", IF(OR(Table1[[#This Row],[Month2]]="Oct",Table1[[#This Row],[Month2]]="Nov",Table1[[#This Row],[Month2]]="Dec"),"Q2",IF(OR(Table1[[#This Row],[Month2]]="Jan",Table1[[#This Row],[Month2]]="Feb",Table1[[#This Row],[Month2]]="Mar"),"Q3", "Q4")))</f>
        <v>Q4</v>
      </c>
      <c r="M682" t="str">
        <f>TEXT(Table1[[#This Row],[Date]],"mmm")</f>
        <v>Apr</v>
      </c>
      <c r="N682" t="str">
        <f>IF(MONTH(Table1[[#This Row],[Date]])&gt;6, YEAR(Table1[[#This Row],[Date]])&amp;"-"&amp;YEAR(Table1[[#This Row],[Date]])+1,YEAR(Table1[[#This Row],[Date]])-1&amp;"-"&amp;YEAR(Table1[[#This Row],[Date]]))</f>
        <v>2015-2016</v>
      </c>
      <c r="O682">
        <f>WEEKNUM(Table1[[#This Row],[Date]],2)</f>
        <v>16</v>
      </c>
      <c r="P682">
        <f>HOUR(Table1[[#This Row],[Start]])</f>
        <v>12</v>
      </c>
      <c r="Q6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682" t="str">
        <f>TEXT(Table1[[#This Row],[Date]],"ddd")</f>
        <v>Thu</v>
      </c>
    </row>
    <row r="683" spans="1:18" x14ac:dyDescent="0.55000000000000004">
      <c r="A683" s="2" t="s">
        <v>89</v>
      </c>
      <c r="B683" s="2" t="str">
        <f t="shared" si="60"/>
        <v>Client 2</v>
      </c>
      <c r="C683" s="12">
        <v>42475</v>
      </c>
      <c r="D683" s="2" t="s">
        <v>632</v>
      </c>
      <c r="E683" s="2" t="s">
        <v>219</v>
      </c>
      <c r="F683" s="28">
        <f>Table1[[#This Row],[End]]-Table1[[#This Row],[Start]]</f>
        <v>4.1666666666666519E-3</v>
      </c>
      <c r="G683" s="25" t="str">
        <f t="shared" ca="1" si="61"/>
        <v>Warehouse</v>
      </c>
      <c r="H683" s="2" t="str">
        <f t="shared" ca="1" si="62"/>
        <v>C</v>
      </c>
      <c r="I683" s="2" t="str">
        <f t="shared" ca="1" si="63"/>
        <v>Interaction</v>
      </c>
      <c r="J683" s="2" t="str">
        <f t="shared" ca="1" si="64"/>
        <v>Misconduct</v>
      </c>
      <c r="K683" s="25" t="str">
        <f t="shared" ca="1" si="65"/>
        <v>IT</v>
      </c>
      <c r="L683" t="str">
        <f>IF(OR(Table1[[#This Row],[Month2]]="Jul",Table1[[#This Row],[Month2]]="Aug",Table1[[#This Row],[Month2]]="Sep"),"Q1", IF(OR(Table1[[#This Row],[Month2]]="Oct",Table1[[#This Row],[Month2]]="Nov",Table1[[#This Row],[Month2]]="Dec"),"Q2",IF(OR(Table1[[#This Row],[Month2]]="Jan",Table1[[#This Row],[Month2]]="Feb",Table1[[#This Row],[Month2]]="Mar"),"Q3", "Q4")))</f>
        <v>Q4</v>
      </c>
      <c r="M683" t="str">
        <f>TEXT(Table1[[#This Row],[Date]],"mmm")</f>
        <v>Apr</v>
      </c>
      <c r="N683" t="str">
        <f>IF(MONTH(Table1[[#This Row],[Date]])&gt;6, YEAR(Table1[[#This Row],[Date]])&amp;"-"&amp;YEAR(Table1[[#This Row],[Date]])+1,YEAR(Table1[[#This Row],[Date]])-1&amp;"-"&amp;YEAR(Table1[[#This Row],[Date]]))</f>
        <v>2015-2016</v>
      </c>
      <c r="O683">
        <f>WEEKNUM(Table1[[#This Row],[Date]],2)</f>
        <v>16</v>
      </c>
      <c r="P683">
        <f>HOUR(Table1[[#This Row],[Start]])</f>
        <v>17</v>
      </c>
      <c r="Q6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83" t="str">
        <f>TEXT(Table1[[#This Row],[Date]],"ddd")</f>
        <v>Fri</v>
      </c>
    </row>
    <row r="684" spans="1:18" x14ac:dyDescent="0.55000000000000004">
      <c r="A684" s="2" t="s">
        <v>91</v>
      </c>
      <c r="B684" s="2" t="str">
        <f t="shared" si="60"/>
        <v>Client 3</v>
      </c>
      <c r="C684" s="12">
        <v>42475</v>
      </c>
      <c r="D684" s="2" t="s">
        <v>610</v>
      </c>
      <c r="E684" s="2" t="s">
        <v>508</v>
      </c>
      <c r="F684" s="28">
        <f>Table1[[#This Row],[End]]-Table1[[#This Row],[Start]]</f>
        <v>4.8611111111110938E-3</v>
      </c>
      <c r="G684" s="25" t="str">
        <f t="shared" ca="1" si="61"/>
        <v>Lab</v>
      </c>
      <c r="H684" s="2" t="str">
        <f t="shared" ca="1" si="62"/>
        <v>C</v>
      </c>
      <c r="I684" s="2" t="str">
        <f t="shared" ca="1" si="63"/>
        <v>Interaction</v>
      </c>
      <c r="J684" s="2" t="str">
        <f t="shared" ca="1" si="64"/>
        <v>Entry error</v>
      </c>
      <c r="K684" s="25" t="str">
        <f t="shared" ca="1" si="65"/>
        <v>IT</v>
      </c>
      <c r="L684" t="str">
        <f>IF(OR(Table1[[#This Row],[Month2]]="Jul",Table1[[#This Row],[Month2]]="Aug",Table1[[#This Row],[Month2]]="Sep"),"Q1", IF(OR(Table1[[#This Row],[Month2]]="Oct",Table1[[#This Row],[Month2]]="Nov",Table1[[#This Row],[Month2]]="Dec"),"Q2",IF(OR(Table1[[#This Row],[Month2]]="Jan",Table1[[#This Row],[Month2]]="Feb",Table1[[#This Row],[Month2]]="Mar"),"Q3", "Q4")))</f>
        <v>Q4</v>
      </c>
      <c r="M684" t="str">
        <f>TEXT(Table1[[#This Row],[Date]],"mmm")</f>
        <v>Apr</v>
      </c>
      <c r="N684" t="str">
        <f>IF(MONTH(Table1[[#This Row],[Date]])&gt;6, YEAR(Table1[[#This Row],[Date]])&amp;"-"&amp;YEAR(Table1[[#This Row],[Date]])+1,YEAR(Table1[[#This Row],[Date]])-1&amp;"-"&amp;YEAR(Table1[[#This Row],[Date]]))</f>
        <v>2015-2016</v>
      </c>
      <c r="O684">
        <f>WEEKNUM(Table1[[#This Row],[Date]],2)</f>
        <v>16</v>
      </c>
      <c r="P684">
        <f>HOUR(Table1[[#This Row],[Start]])</f>
        <v>13</v>
      </c>
      <c r="Q6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84" t="str">
        <f>TEXT(Table1[[#This Row],[Date]],"ddd")</f>
        <v>Fri</v>
      </c>
    </row>
    <row r="685" spans="1:18" x14ac:dyDescent="0.55000000000000004">
      <c r="A685" s="2" t="s">
        <v>92</v>
      </c>
      <c r="B685" s="2" t="str">
        <f t="shared" si="60"/>
        <v>Client 4</v>
      </c>
      <c r="C685" s="12">
        <v>42475</v>
      </c>
      <c r="D685" s="2" t="s">
        <v>418</v>
      </c>
      <c r="E685" s="2" t="s">
        <v>775</v>
      </c>
      <c r="F685" s="28">
        <f>Table1[[#This Row],[End]]-Table1[[#This Row],[Start]]</f>
        <v>1.6666666666666607E-2</v>
      </c>
      <c r="G685" s="25" t="str">
        <f t="shared" ca="1" si="61"/>
        <v>Lab</v>
      </c>
      <c r="H685" s="2" t="str">
        <f t="shared" ca="1" si="62"/>
        <v>B</v>
      </c>
      <c r="I685" s="2" t="str">
        <f t="shared" ca="1" si="63"/>
        <v>Mistake</v>
      </c>
      <c r="J685" s="2" t="str">
        <f t="shared" ca="1" si="64"/>
        <v>Paperwork deficiency</v>
      </c>
      <c r="K685" s="25" t="str">
        <f t="shared" ca="1" si="65"/>
        <v>Floor</v>
      </c>
      <c r="L685" t="str">
        <f>IF(OR(Table1[[#This Row],[Month2]]="Jul",Table1[[#This Row],[Month2]]="Aug",Table1[[#This Row],[Month2]]="Sep"),"Q1", IF(OR(Table1[[#This Row],[Month2]]="Oct",Table1[[#This Row],[Month2]]="Nov",Table1[[#This Row],[Month2]]="Dec"),"Q2",IF(OR(Table1[[#This Row],[Month2]]="Jan",Table1[[#This Row],[Month2]]="Feb",Table1[[#This Row],[Month2]]="Mar"),"Q3", "Q4")))</f>
        <v>Q4</v>
      </c>
      <c r="M685" t="str">
        <f>TEXT(Table1[[#This Row],[Date]],"mmm")</f>
        <v>Apr</v>
      </c>
      <c r="N685" t="str">
        <f>IF(MONTH(Table1[[#This Row],[Date]])&gt;6, YEAR(Table1[[#This Row],[Date]])&amp;"-"&amp;YEAR(Table1[[#This Row],[Date]])+1,YEAR(Table1[[#This Row],[Date]])-1&amp;"-"&amp;YEAR(Table1[[#This Row],[Date]]))</f>
        <v>2015-2016</v>
      </c>
      <c r="O685">
        <f>WEEKNUM(Table1[[#This Row],[Date]],2)</f>
        <v>16</v>
      </c>
      <c r="P685">
        <f>HOUR(Table1[[#This Row],[Start]])</f>
        <v>19</v>
      </c>
      <c r="Q6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85" t="str">
        <f>TEXT(Table1[[#This Row],[Date]],"ddd")</f>
        <v>Fri</v>
      </c>
    </row>
    <row r="686" spans="1:18" x14ac:dyDescent="0.55000000000000004">
      <c r="A686" s="2" t="s">
        <v>85</v>
      </c>
      <c r="B686" s="2" t="str">
        <f t="shared" si="60"/>
        <v>Client 5</v>
      </c>
      <c r="C686" s="12">
        <v>42476</v>
      </c>
      <c r="D686" s="2" t="s">
        <v>610</v>
      </c>
      <c r="E686" s="2" t="s">
        <v>565</v>
      </c>
      <c r="F686" s="28">
        <f>Table1[[#This Row],[End]]-Table1[[#This Row],[Start]]</f>
        <v>6.9444444444444198E-3</v>
      </c>
      <c r="G686" s="25" t="str">
        <f t="shared" ca="1" si="61"/>
        <v>Warehouse</v>
      </c>
      <c r="H686" s="2" t="str">
        <f t="shared" ca="1" si="62"/>
        <v>F</v>
      </c>
      <c r="I686" s="2" t="str">
        <f t="shared" ca="1" si="63"/>
        <v>Accident</v>
      </c>
      <c r="J686" s="2" t="str">
        <f t="shared" ca="1" si="64"/>
        <v>Tone of voice</v>
      </c>
      <c r="K686" s="25" t="str">
        <f t="shared" ca="1" si="65"/>
        <v>Finance</v>
      </c>
      <c r="L686" t="str">
        <f>IF(OR(Table1[[#This Row],[Month2]]="Jul",Table1[[#This Row],[Month2]]="Aug",Table1[[#This Row],[Month2]]="Sep"),"Q1", IF(OR(Table1[[#This Row],[Month2]]="Oct",Table1[[#This Row],[Month2]]="Nov",Table1[[#This Row],[Month2]]="Dec"),"Q2",IF(OR(Table1[[#This Row],[Month2]]="Jan",Table1[[#This Row],[Month2]]="Feb",Table1[[#This Row],[Month2]]="Mar"),"Q3", "Q4")))</f>
        <v>Q4</v>
      </c>
      <c r="M686" t="str">
        <f>TEXT(Table1[[#This Row],[Date]],"mmm")</f>
        <v>Apr</v>
      </c>
      <c r="N686" t="str">
        <f>IF(MONTH(Table1[[#This Row],[Date]])&gt;6, YEAR(Table1[[#This Row],[Date]])&amp;"-"&amp;YEAR(Table1[[#This Row],[Date]])+1,YEAR(Table1[[#This Row],[Date]])-1&amp;"-"&amp;YEAR(Table1[[#This Row],[Date]]))</f>
        <v>2015-2016</v>
      </c>
      <c r="O686">
        <f>WEEKNUM(Table1[[#This Row],[Date]],2)</f>
        <v>16</v>
      </c>
      <c r="P686">
        <f>HOUR(Table1[[#This Row],[Start]])</f>
        <v>13</v>
      </c>
      <c r="Q6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86" t="str">
        <f>TEXT(Table1[[#This Row],[Date]],"ddd")</f>
        <v>Sat</v>
      </c>
    </row>
    <row r="687" spans="1:18" x14ac:dyDescent="0.55000000000000004">
      <c r="A687" s="2" t="s">
        <v>82</v>
      </c>
      <c r="B687" s="2" t="str">
        <f t="shared" si="60"/>
        <v>Client 6</v>
      </c>
      <c r="C687" s="12">
        <v>42478</v>
      </c>
      <c r="D687" s="2" t="s">
        <v>633</v>
      </c>
      <c r="E687" s="2" t="s">
        <v>501</v>
      </c>
      <c r="F687" s="28">
        <f>Table1[[#This Row],[End]]-Table1[[#This Row],[Start]]</f>
        <v>1.0416666666666685E-2</v>
      </c>
      <c r="G687" s="25" t="str">
        <f t="shared" ca="1" si="61"/>
        <v>Room A</v>
      </c>
      <c r="H687" s="2" t="str">
        <f t="shared" ca="1" si="62"/>
        <v>D</v>
      </c>
      <c r="I687" s="2" t="str">
        <f t="shared" ca="1" si="63"/>
        <v>Grievance</v>
      </c>
      <c r="J687" s="2" t="str">
        <f t="shared" ca="1" si="64"/>
        <v>Tone of voice</v>
      </c>
      <c r="K687" s="25" t="str">
        <f t="shared" ca="1" si="65"/>
        <v>Floor</v>
      </c>
      <c r="L687" t="str">
        <f>IF(OR(Table1[[#This Row],[Month2]]="Jul",Table1[[#This Row],[Month2]]="Aug",Table1[[#This Row],[Month2]]="Sep"),"Q1", IF(OR(Table1[[#This Row],[Month2]]="Oct",Table1[[#This Row],[Month2]]="Nov",Table1[[#This Row],[Month2]]="Dec"),"Q2",IF(OR(Table1[[#This Row],[Month2]]="Jan",Table1[[#This Row],[Month2]]="Feb",Table1[[#This Row],[Month2]]="Mar"),"Q3", "Q4")))</f>
        <v>Q4</v>
      </c>
      <c r="M687" t="str">
        <f>TEXT(Table1[[#This Row],[Date]],"mmm")</f>
        <v>Apr</v>
      </c>
      <c r="N687" t="str">
        <f>IF(MONTH(Table1[[#This Row],[Date]])&gt;6, YEAR(Table1[[#This Row],[Date]])&amp;"-"&amp;YEAR(Table1[[#This Row],[Date]])+1,YEAR(Table1[[#This Row],[Date]])-1&amp;"-"&amp;YEAR(Table1[[#This Row],[Date]]))</f>
        <v>2015-2016</v>
      </c>
      <c r="O687">
        <f>WEEKNUM(Table1[[#This Row],[Date]],2)</f>
        <v>17</v>
      </c>
      <c r="P687">
        <f>HOUR(Table1[[#This Row],[Start]])</f>
        <v>7</v>
      </c>
      <c r="Q6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687" t="str">
        <f>TEXT(Table1[[#This Row],[Date]],"ddd")</f>
        <v>Mon</v>
      </c>
    </row>
    <row r="688" spans="1:18" x14ac:dyDescent="0.55000000000000004">
      <c r="A688" s="2" t="s">
        <v>85</v>
      </c>
      <c r="B688" s="2" t="str">
        <f t="shared" si="60"/>
        <v>Client 7</v>
      </c>
      <c r="C688" s="12">
        <v>42478</v>
      </c>
      <c r="D688" s="2" t="s">
        <v>498</v>
      </c>
      <c r="E688" s="2" t="s">
        <v>600</v>
      </c>
      <c r="F688" s="28">
        <f>Table1[[#This Row],[End]]-Table1[[#This Row],[Start]]</f>
        <v>4.8611111111109828E-3</v>
      </c>
      <c r="G688" s="25" t="str">
        <f t="shared" ca="1" si="61"/>
        <v>Office</v>
      </c>
      <c r="H688" s="2" t="str">
        <f t="shared" ca="1" si="62"/>
        <v>C</v>
      </c>
      <c r="I688" s="2" t="str">
        <f t="shared" ca="1" si="63"/>
        <v>Interaction</v>
      </c>
      <c r="J688" s="2" t="str">
        <f t="shared" ca="1" si="64"/>
        <v>Entry error</v>
      </c>
      <c r="K688" s="25" t="str">
        <f t="shared" ca="1" si="65"/>
        <v>Finance</v>
      </c>
      <c r="L688" t="str">
        <f>IF(OR(Table1[[#This Row],[Month2]]="Jul",Table1[[#This Row],[Month2]]="Aug",Table1[[#This Row],[Month2]]="Sep"),"Q1", IF(OR(Table1[[#This Row],[Month2]]="Oct",Table1[[#This Row],[Month2]]="Nov",Table1[[#This Row],[Month2]]="Dec"),"Q2",IF(OR(Table1[[#This Row],[Month2]]="Jan",Table1[[#This Row],[Month2]]="Feb",Table1[[#This Row],[Month2]]="Mar"),"Q3", "Q4")))</f>
        <v>Q4</v>
      </c>
      <c r="M688" t="str">
        <f>TEXT(Table1[[#This Row],[Date]],"mmm")</f>
        <v>Apr</v>
      </c>
      <c r="N688" t="str">
        <f>IF(MONTH(Table1[[#This Row],[Date]])&gt;6, YEAR(Table1[[#This Row],[Date]])&amp;"-"&amp;YEAR(Table1[[#This Row],[Date]])+1,YEAR(Table1[[#This Row],[Date]])-1&amp;"-"&amp;YEAR(Table1[[#This Row],[Date]]))</f>
        <v>2015-2016</v>
      </c>
      <c r="O688">
        <f>WEEKNUM(Table1[[#This Row],[Date]],2)</f>
        <v>17</v>
      </c>
      <c r="P688">
        <f>HOUR(Table1[[#This Row],[Start]])</f>
        <v>13</v>
      </c>
      <c r="Q6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688" t="str">
        <f>TEXT(Table1[[#This Row],[Date]],"ddd")</f>
        <v>Mon</v>
      </c>
    </row>
    <row r="689" spans="1:18" x14ac:dyDescent="0.55000000000000004">
      <c r="A689" s="2" t="s">
        <v>89</v>
      </c>
      <c r="B689" s="2" t="str">
        <f t="shared" si="60"/>
        <v>Client 8</v>
      </c>
      <c r="C689" s="12">
        <v>42479</v>
      </c>
      <c r="D689" s="2" t="s">
        <v>634</v>
      </c>
      <c r="E689" s="2" t="s">
        <v>845</v>
      </c>
      <c r="F689" s="28">
        <f>Table1[[#This Row],[End]]-Table1[[#This Row],[Start]]</f>
        <v>1.1805555555555569E-2</v>
      </c>
      <c r="G689" s="25" t="str">
        <f t="shared" ca="1" si="61"/>
        <v>Office</v>
      </c>
      <c r="H689" s="2" t="str">
        <f t="shared" ca="1" si="62"/>
        <v>D</v>
      </c>
      <c r="I689" s="2" t="str">
        <f t="shared" ca="1" si="63"/>
        <v>Mistake</v>
      </c>
      <c r="J689" s="2" t="str">
        <f t="shared" ca="1" si="64"/>
        <v>Wrong placement</v>
      </c>
      <c r="K689" s="25" t="str">
        <f t="shared" ca="1" si="65"/>
        <v>Widgets</v>
      </c>
      <c r="L689" t="str">
        <f>IF(OR(Table1[[#This Row],[Month2]]="Jul",Table1[[#This Row],[Month2]]="Aug",Table1[[#This Row],[Month2]]="Sep"),"Q1", IF(OR(Table1[[#This Row],[Month2]]="Oct",Table1[[#This Row],[Month2]]="Nov",Table1[[#This Row],[Month2]]="Dec"),"Q2",IF(OR(Table1[[#This Row],[Month2]]="Jan",Table1[[#This Row],[Month2]]="Feb",Table1[[#This Row],[Month2]]="Mar"),"Q3", "Q4")))</f>
        <v>Q4</v>
      </c>
      <c r="M689" t="str">
        <f>TEXT(Table1[[#This Row],[Date]],"mmm")</f>
        <v>Apr</v>
      </c>
      <c r="N689" t="str">
        <f>IF(MONTH(Table1[[#This Row],[Date]])&gt;6, YEAR(Table1[[#This Row],[Date]])&amp;"-"&amp;YEAR(Table1[[#This Row],[Date]])+1,YEAR(Table1[[#This Row],[Date]])-1&amp;"-"&amp;YEAR(Table1[[#This Row],[Date]]))</f>
        <v>2015-2016</v>
      </c>
      <c r="O689">
        <f>WEEKNUM(Table1[[#This Row],[Date]],2)</f>
        <v>17</v>
      </c>
      <c r="P689">
        <f>HOUR(Table1[[#This Row],[Start]])</f>
        <v>6</v>
      </c>
      <c r="Q6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689" t="str">
        <f>TEXT(Table1[[#This Row],[Date]],"ddd")</f>
        <v>Tue</v>
      </c>
    </row>
    <row r="690" spans="1:18" x14ac:dyDescent="0.55000000000000004">
      <c r="A690" s="2" t="s">
        <v>93</v>
      </c>
      <c r="B690" s="2" t="str">
        <f t="shared" si="60"/>
        <v>Client 9</v>
      </c>
      <c r="C690" s="12">
        <v>42479</v>
      </c>
      <c r="D690" s="2" t="s">
        <v>541</v>
      </c>
      <c r="E690" s="2" t="s">
        <v>197</v>
      </c>
      <c r="F690" s="28">
        <f>Table1[[#This Row],[End]]-Table1[[#This Row],[Start]]</f>
        <v>1.041666666666663E-2</v>
      </c>
      <c r="G690" s="25" t="str">
        <f t="shared" ca="1" si="61"/>
        <v>Warehouse</v>
      </c>
      <c r="H690" s="2" t="str">
        <f t="shared" ca="1" si="62"/>
        <v>E</v>
      </c>
      <c r="I690" s="2" t="str">
        <f t="shared" ca="1" si="63"/>
        <v>Accident</v>
      </c>
      <c r="J690" s="2" t="str">
        <f t="shared" ca="1" si="64"/>
        <v>Mechanical failure</v>
      </c>
      <c r="K690" s="25" t="str">
        <f t="shared" ca="1" si="65"/>
        <v>Widgets</v>
      </c>
      <c r="L690" t="str">
        <f>IF(OR(Table1[[#This Row],[Month2]]="Jul",Table1[[#This Row],[Month2]]="Aug",Table1[[#This Row],[Month2]]="Sep"),"Q1", IF(OR(Table1[[#This Row],[Month2]]="Oct",Table1[[#This Row],[Month2]]="Nov",Table1[[#This Row],[Month2]]="Dec"),"Q2",IF(OR(Table1[[#This Row],[Month2]]="Jan",Table1[[#This Row],[Month2]]="Feb",Table1[[#This Row],[Month2]]="Mar"),"Q3", "Q4")))</f>
        <v>Q4</v>
      </c>
      <c r="M690" t="str">
        <f>TEXT(Table1[[#This Row],[Date]],"mmm")</f>
        <v>Apr</v>
      </c>
      <c r="N690" t="str">
        <f>IF(MONTH(Table1[[#This Row],[Date]])&gt;6, YEAR(Table1[[#This Row],[Date]])&amp;"-"&amp;YEAR(Table1[[#This Row],[Date]])+1,YEAR(Table1[[#This Row],[Date]])-1&amp;"-"&amp;YEAR(Table1[[#This Row],[Date]]))</f>
        <v>2015-2016</v>
      </c>
      <c r="O690">
        <f>WEEKNUM(Table1[[#This Row],[Date]],2)</f>
        <v>17</v>
      </c>
      <c r="P690">
        <f>HOUR(Table1[[#This Row],[Start]])</f>
        <v>18</v>
      </c>
      <c r="Q6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90" t="str">
        <f>TEXT(Table1[[#This Row],[Date]],"ddd")</f>
        <v>Tue</v>
      </c>
    </row>
    <row r="691" spans="1:18" x14ac:dyDescent="0.55000000000000004">
      <c r="A691" s="2" t="s">
        <v>82</v>
      </c>
      <c r="B691" s="2" t="str">
        <f t="shared" si="60"/>
        <v>Client 10</v>
      </c>
      <c r="C691" s="12">
        <v>42484</v>
      </c>
      <c r="D691" s="2" t="s">
        <v>350</v>
      </c>
      <c r="E691" s="2" t="s">
        <v>1031</v>
      </c>
      <c r="F691" s="28">
        <f>Table1[[#This Row],[End]]-Table1[[#This Row],[Start]]</f>
        <v>1.1805555555555625E-2</v>
      </c>
      <c r="G691" s="25" t="str">
        <f t="shared" ca="1" si="61"/>
        <v>Warehouse</v>
      </c>
      <c r="H691" s="2" t="str">
        <f t="shared" ca="1" si="62"/>
        <v>A</v>
      </c>
      <c r="I691" s="2" t="str">
        <f t="shared" ca="1" si="63"/>
        <v>Accident</v>
      </c>
      <c r="J691" s="2" t="str">
        <f t="shared" ca="1" si="64"/>
        <v>Wrong placement</v>
      </c>
      <c r="K691" s="25" t="str">
        <f t="shared" ca="1" si="65"/>
        <v>Shipping</v>
      </c>
      <c r="L691" t="str">
        <f>IF(OR(Table1[[#This Row],[Month2]]="Jul",Table1[[#This Row],[Month2]]="Aug",Table1[[#This Row],[Month2]]="Sep"),"Q1", IF(OR(Table1[[#This Row],[Month2]]="Oct",Table1[[#This Row],[Month2]]="Nov",Table1[[#This Row],[Month2]]="Dec"),"Q2",IF(OR(Table1[[#This Row],[Month2]]="Jan",Table1[[#This Row],[Month2]]="Feb",Table1[[#This Row],[Month2]]="Mar"),"Q3", "Q4")))</f>
        <v>Q4</v>
      </c>
      <c r="M691" t="str">
        <f>TEXT(Table1[[#This Row],[Date]],"mmm")</f>
        <v>Apr</v>
      </c>
      <c r="N691" t="str">
        <f>IF(MONTH(Table1[[#This Row],[Date]])&gt;6, YEAR(Table1[[#This Row],[Date]])&amp;"-"&amp;YEAR(Table1[[#This Row],[Date]])+1,YEAR(Table1[[#This Row],[Date]])-1&amp;"-"&amp;YEAR(Table1[[#This Row],[Date]]))</f>
        <v>2015-2016</v>
      </c>
      <c r="O691">
        <f>WEEKNUM(Table1[[#This Row],[Date]],2)</f>
        <v>17</v>
      </c>
      <c r="P691">
        <f>HOUR(Table1[[#This Row],[Start]])</f>
        <v>17</v>
      </c>
      <c r="Q6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691" t="str">
        <f>TEXT(Table1[[#This Row],[Date]],"ddd")</f>
        <v>Sun</v>
      </c>
    </row>
    <row r="692" spans="1:18" x14ac:dyDescent="0.55000000000000004">
      <c r="A692" s="2" t="s">
        <v>81</v>
      </c>
      <c r="B692" s="2" t="str">
        <f t="shared" si="60"/>
        <v>Client 1</v>
      </c>
      <c r="C692" s="12">
        <v>42484</v>
      </c>
      <c r="D692" s="2" t="s">
        <v>550</v>
      </c>
      <c r="E692" s="2" t="s">
        <v>609</v>
      </c>
      <c r="F692" s="28">
        <f>Table1[[#This Row],[End]]-Table1[[#This Row],[Start]]</f>
        <v>1.2500000000000067E-2</v>
      </c>
      <c r="G692" s="25" t="str">
        <f t="shared" ca="1" si="61"/>
        <v>Warehouse</v>
      </c>
      <c r="H692" s="2" t="str">
        <f t="shared" ca="1" si="62"/>
        <v>F</v>
      </c>
      <c r="I692" s="2" t="str">
        <f t="shared" ca="1" si="63"/>
        <v>Mistake</v>
      </c>
      <c r="J692" s="2" t="str">
        <f t="shared" ca="1" si="64"/>
        <v>Wrong placement</v>
      </c>
      <c r="K692" s="25" t="str">
        <f t="shared" ca="1" si="65"/>
        <v>Widgets</v>
      </c>
      <c r="L692" t="str">
        <f>IF(OR(Table1[[#This Row],[Month2]]="Jul",Table1[[#This Row],[Month2]]="Aug",Table1[[#This Row],[Month2]]="Sep"),"Q1", IF(OR(Table1[[#This Row],[Month2]]="Oct",Table1[[#This Row],[Month2]]="Nov",Table1[[#This Row],[Month2]]="Dec"),"Q2",IF(OR(Table1[[#This Row],[Month2]]="Jan",Table1[[#This Row],[Month2]]="Feb",Table1[[#This Row],[Month2]]="Mar"),"Q3", "Q4")))</f>
        <v>Q4</v>
      </c>
      <c r="M692" t="str">
        <f>TEXT(Table1[[#This Row],[Date]],"mmm")</f>
        <v>Apr</v>
      </c>
      <c r="N692" t="str">
        <f>IF(MONTH(Table1[[#This Row],[Date]])&gt;6, YEAR(Table1[[#This Row],[Date]])&amp;"-"&amp;YEAR(Table1[[#This Row],[Date]])+1,YEAR(Table1[[#This Row],[Date]])-1&amp;"-"&amp;YEAR(Table1[[#This Row],[Date]]))</f>
        <v>2015-2016</v>
      </c>
      <c r="O692">
        <f>WEEKNUM(Table1[[#This Row],[Date]],2)</f>
        <v>17</v>
      </c>
      <c r="P692">
        <f>HOUR(Table1[[#This Row],[Start]])</f>
        <v>19</v>
      </c>
      <c r="Q6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692" t="str">
        <f>TEXT(Table1[[#This Row],[Date]],"ddd")</f>
        <v>Sun</v>
      </c>
    </row>
    <row r="693" spans="1:18" x14ac:dyDescent="0.55000000000000004">
      <c r="A693" s="2" t="s">
        <v>85</v>
      </c>
      <c r="B693" s="2" t="str">
        <f t="shared" si="60"/>
        <v>Client 2</v>
      </c>
      <c r="C693" s="12">
        <v>42485</v>
      </c>
      <c r="D693" s="2" t="s">
        <v>635</v>
      </c>
      <c r="E693" s="2" t="s">
        <v>208</v>
      </c>
      <c r="F693" s="28">
        <f>Table1[[#This Row],[End]]-Table1[[#This Row],[Start]]</f>
        <v>1.1805555555555569E-2</v>
      </c>
      <c r="G693" s="25" t="str">
        <f t="shared" ca="1" si="61"/>
        <v>Warehouse</v>
      </c>
      <c r="H693" s="2" t="str">
        <f t="shared" ca="1" si="62"/>
        <v>F</v>
      </c>
      <c r="I693" s="2" t="str">
        <f t="shared" ca="1" si="63"/>
        <v>Interaction</v>
      </c>
      <c r="J693" s="2" t="str">
        <f t="shared" ca="1" si="64"/>
        <v>Wrong placement</v>
      </c>
      <c r="K693" s="25" t="str">
        <f t="shared" ca="1" si="65"/>
        <v>Finance</v>
      </c>
      <c r="L693" t="str">
        <f>IF(OR(Table1[[#This Row],[Month2]]="Jul",Table1[[#This Row],[Month2]]="Aug",Table1[[#This Row],[Month2]]="Sep"),"Q1", IF(OR(Table1[[#This Row],[Month2]]="Oct",Table1[[#This Row],[Month2]]="Nov",Table1[[#This Row],[Month2]]="Dec"),"Q2",IF(OR(Table1[[#This Row],[Month2]]="Jan",Table1[[#This Row],[Month2]]="Feb",Table1[[#This Row],[Month2]]="Mar"),"Q3", "Q4")))</f>
        <v>Q4</v>
      </c>
      <c r="M693" t="str">
        <f>TEXT(Table1[[#This Row],[Date]],"mmm")</f>
        <v>Apr</v>
      </c>
      <c r="N693" t="str">
        <f>IF(MONTH(Table1[[#This Row],[Date]])&gt;6, YEAR(Table1[[#This Row],[Date]])&amp;"-"&amp;YEAR(Table1[[#This Row],[Date]])+1,YEAR(Table1[[#This Row],[Date]])-1&amp;"-"&amp;YEAR(Table1[[#This Row],[Date]]))</f>
        <v>2015-2016</v>
      </c>
      <c r="O693">
        <f>WEEKNUM(Table1[[#This Row],[Date]],2)</f>
        <v>18</v>
      </c>
      <c r="P693">
        <f>HOUR(Table1[[#This Row],[Start]])</f>
        <v>11</v>
      </c>
      <c r="Q6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93" t="str">
        <f>TEXT(Table1[[#This Row],[Date]],"ddd")</f>
        <v>Mon</v>
      </c>
    </row>
    <row r="694" spans="1:18" x14ac:dyDescent="0.55000000000000004">
      <c r="A694" s="2" t="s">
        <v>85</v>
      </c>
      <c r="B694" s="2" t="str">
        <f t="shared" si="60"/>
        <v>Client 3</v>
      </c>
      <c r="C694" s="12">
        <v>42486</v>
      </c>
      <c r="D694" s="2" t="s">
        <v>636</v>
      </c>
      <c r="E694" s="2" t="s">
        <v>523</v>
      </c>
      <c r="F694" s="28">
        <f>Table1[[#This Row],[End]]-Table1[[#This Row],[Start]]</f>
        <v>1.041666666666663E-2</v>
      </c>
      <c r="G694" s="25" t="str">
        <f t="shared" ca="1" si="61"/>
        <v>Room A</v>
      </c>
      <c r="H694" s="2" t="str">
        <f t="shared" ca="1" si="62"/>
        <v>D</v>
      </c>
      <c r="I694" s="2" t="str">
        <f t="shared" ca="1" si="63"/>
        <v>Grievance</v>
      </c>
      <c r="J694" s="2" t="str">
        <f t="shared" ca="1" si="64"/>
        <v>Mechanical failure</v>
      </c>
      <c r="K694" s="25" t="str">
        <f t="shared" ca="1" si="65"/>
        <v>IT</v>
      </c>
      <c r="L694" t="str">
        <f>IF(OR(Table1[[#This Row],[Month2]]="Jul",Table1[[#This Row],[Month2]]="Aug",Table1[[#This Row],[Month2]]="Sep"),"Q1", IF(OR(Table1[[#This Row],[Month2]]="Oct",Table1[[#This Row],[Month2]]="Nov",Table1[[#This Row],[Month2]]="Dec"),"Q2",IF(OR(Table1[[#This Row],[Month2]]="Jan",Table1[[#This Row],[Month2]]="Feb",Table1[[#This Row],[Month2]]="Mar"),"Q3", "Q4")))</f>
        <v>Q4</v>
      </c>
      <c r="M694" t="str">
        <f>TEXT(Table1[[#This Row],[Date]],"mmm")</f>
        <v>Apr</v>
      </c>
      <c r="N694" t="str">
        <f>IF(MONTH(Table1[[#This Row],[Date]])&gt;6, YEAR(Table1[[#This Row],[Date]])&amp;"-"&amp;YEAR(Table1[[#This Row],[Date]])+1,YEAR(Table1[[#This Row],[Date]])-1&amp;"-"&amp;YEAR(Table1[[#This Row],[Date]]))</f>
        <v>2015-2016</v>
      </c>
      <c r="O694">
        <f>WEEKNUM(Table1[[#This Row],[Date]],2)</f>
        <v>18</v>
      </c>
      <c r="P694">
        <f>HOUR(Table1[[#This Row],[Start]])</f>
        <v>11</v>
      </c>
      <c r="Q6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94" t="str">
        <f>TEXT(Table1[[#This Row],[Date]],"ddd")</f>
        <v>Tue</v>
      </c>
    </row>
    <row r="695" spans="1:18" x14ac:dyDescent="0.55000000000000004">
      <c r="A695" s="2" t="s">
        <v>47</v>
      </c>
      <c r="B695" s="2" t="str">
        <f t="shared" si="60"/>
        <v>Client 4</v>
      </c>
      <c r="C695" s="12">
        <v>42487</v>
      </c>
      <c r="D695" s="2" t="s">
        <v>354</v>
      </c>
      <c r="E695" s="2" t="s">
        <v>618</v>
      </c>
      <c r="F695" s="28">
        <f>Table1[[#This Row],[End]]-Table1[[#This Row],[Start]]</f>
        <v>1.5277777777777835E-2</v>
      </c>
      <c r="G695" s="25" t="str">
        <f t="shared" ca="1" si="61"/>
        <v>Office</v>
      </c>
      <c r="H695" s="2" t="str">
        <f t="shared" ca="1" si="62"/>
        <v>G</v>
      </c>
      <c r="I695" s="2" t="str">
        <f t="shared" ca="1" si="63"/>
        <v>Accident</v>
      </c>
      <c r="J695" s="2" t="str">
        <f t="shared" ca="1" si="64"/>
        <v>Entry error</v>
      </c>
      <c r="K695" s="25" t="str">
        <f t="shared" ca="1" si="65"/>
        <v>IT</v>
      </c>
      <c r="L695" t="str">
        <f>IF(OR(Table1[[#This Row],[Month2]]="Jul",Table1[[#This Row],[Month2]]="Aug",Table1[[#This Row],[Month2]]="Sep"),"Q1", IF(OR(Table1[[#This Row],[Month2]]="Oct",Table1[[#This Row],[Month2]]="Nov",Table1[[#This Row],[Month2]]="Dec"),"Q2",IF(OR(Table1[[#This Row],[Month2]]="Jan",Table1[[#This Row],[Month2]]="Feb",Table1[[#This Row],[Month2]]="Mar"),"Q3", "Q4")))</f>
        <v>Q4</v>
      </c>
      <c r="M695" t="str">
        <f>TEXT(Table1[[#This Row],[Date]],"mmm")</f>
        <v>Apr</v>
      </c>
      <c r="N695" t="str">
        <f>IF(MONTH(Table1[[#This Row],[Date]])&gt;6, YEAR(Table1[[#This Row],[Date]])&amp;"-"&amp;YEAR(Table1[[#This Row],[Date]])+1,YEAR(Table1[[#This Row],[Date]])-1&amp;"-"&amp;YEAR(Table1[[#This Row],[Date]]))</f>
        <v>2015-2016</v>
      </c>
      <c r="O695">
        <f>WEEKNUM(Table1[[#This Row],[Date]],2)</f>
        <v>18</v>
      </c>
      <c r="P695">
        <f>HOUR(Table1[[#This Row],[Start]])</f>
        <v>18</v>
      </c>
      <c r="Q6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695" t="str">
        <f>TEXT(Table1[[#This Row],[Date]],"ddd")</f>
        <v>Wed</v>
      </c>
    </row>
    <row r="696" spans="1:18" x14ac:dyDescent="0.55000000000000004">
      <c r="A696" s="2" t="s">
        <v>85</v>
      </c>
      <c r="B696" s="2" t="str">
        <f t="shared" si="60"/>
        <v>Client 5</v>
      </c>
      <c r="C696" s="12">
        <v>42488</v>
      </c>
      <c r="D696" s="2" t="s">
        <v>259</v>
      </c>
      <c r="E696" s="2" t="s">
        <v>716</v>
      </c>
      <c r="F696" s="28">
        <f>Table1[[#This Row],[End]]-Table1[[#This Row],[Start]]</f>
        <v>1.041666666666663E-2</v>
      </c>
      <c r="G696" s="25" t="str">
        <f t="shared" ca="1" si="61"/>
        <v>Warehouse</v>
      </c>
      <c r="H696" s="2" t="str">
        <f t="shared" ca="1" si="62"/>
        <v>E</v>
      </c>
      <c r="I696" s="2" t="str">
        <f t="shared" ca="1" si="63"/>
        <v>Mistake</v>
      </c>
      <c r="J696" s="2" t="str">
        <f t="shared" ca="1" si="64"/>
        <v>Entry error</v>
      </c>
      <c r="K696" s="25" t="str">
        <f t="shared" ca="1" si="65"/>
        <v>IT</v>
      </c>
      <c r="L696" t="str">
        <f>IF(OR(Table1[[#This Row],[Month2]]="Jul",Table1[[#This Row],[Month2]]="Aug",Table1[[#This Row],[Month2]]="Sep"),"Q1", IF(OR(Table1[[#This Row],[Month2]]="Oct",Table1[[#This Row],[Month2]]="Nov",Table1[[#This Row],[Month2]]="Dec"),"Q2",IF(OR(Table1[[#This Row],[Month2]]="Jan",Table1[[#This Row],[Month2]]="Feb",Table1[[#This Row],[Month2]]="Mar"),"Q3", "Q4")))</f>
        <v>Q4</v>
      </c>
      <c r="M696" t="str">
        <f>TEXT(Table1[[#This Row],[Date]],"mmm")</f>
        <v>Apr</v>
      </c>
      <c r="N696" t="str">
        <f>IF(MONTH(Table1[[#This Row],[Date]])&gt;6, YEAR(Table1[[#This Row],[Date]])&amp;"-"&amp;YEAR(Table1[[#This Row],[Date]])+1,YEAR(Table1[[#This Row],[Date]])-1&amp;"-"&amp;YEAR(Table1[[#This Row],[Date]]))</f>
        <v>2015-2016</v>
      </c>
      <c r="O696">
        <f>WEEKNUM(Table1[[#This Row],[Date]],2)</f>
        <v>18</v>
      </c>
      <c r="P696">
        <f>HOUR(Table1[[#This Row],[Start]])</f>
        <v>9</v>
      </c>
      <c r="Q6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696" t="str">
        <f>TEXT(Table1[[#This Row],[Date]],"ddd")</f>
        <v>Thu</v>
      </c>
    </row>
    <row r="697" spans="1:18" x14ac:dyDescent="0.55000000000000004">
      <c r="A697" s="2" t="s">
        <v>85</v>
      </c>
      <c r="B697" s="2" t="str">
        <f t="shared" si="60"/>
        <v>Client 6</v>
      </c>
      <c r="C697" s="12">
        <v>42488</v>
      </c>
      <c r="D697" s="2" t="s">
        <v>251</v>
      </c>
      <c r="E697" s="2" t="s">
        <v>171</v>
      </c>
      <c r="F697" s="28">
        <f>Table1[[#This Row],[End]]-Table1[[#This Row],[Start]]</f>
        <v>8.12500000000001E-2</v>
      </c>
      <c r="G697" s="25" t="str">
        <f t="shared" ca="1" si="61"/>
        <v>Room B</v>
      </c>
      <c r="H697" s="2" t="str">
        <f t="shared" ca="1" si="62"/>
        <v>E</v>
      </c>
      <c r="I697" s="2" t="str">
        <f t="shared" ca="1" si="63"/>
        <v>Grievance</v>
      </c>
      <c r="J697" s="2" t="str">
        <f t="shared" ca="1" si="64"/>
        <v>Wrong placement</v>
      </c>
      <c r="K697" s="25" t="str">
        <f t="shared" ca="1" si="65"/>
        <v>Shipping</v>
      </c>
      <c r="L697" t="str">
        <f>IF(OR(Table1[[#This Row],[Month2]]="Jul",Table1[[#This Row],[Month2]]="Aug",Table1[[#This Row],[Month2]]="Sep"),"Q1", IF(OR(Table1[[#This Row],[Month2]]="Oct",Table1[[#This Row],[Month2]]="Nov",Table1[[#This Row],[Month2]]="Dec"),"Q2",IF(OR(Table1[[#This Row],[Month2]]="Jan",Table1[[#This Row],[Month2]]="Feb",Table1[[#This Row],[Month2]]="Mar"),"Q3", "Q4")))</f>
        <v>Q4</v>
      </c>
      <c r="M697" t="str">
        <f>TEXT(Table1[[#This Row],[Date]],"mmm")</f>
        <v>Apr</v>
      </c>
      <c r="N697" t="str">
        <f>IF(MONTH(Table1[[#This Row],[Date]])&gt;6, YEAR(Table1[[#This Row],[Date]])&amp;"-"&amp;YEAR(Table1[[#This Row],[Date]])+1,YEAR(Table1[[#This Row],[Date]])-1&amp;"-"&amp;YEAR(Table1[[#This Row],[Date]]))</f>
        <v>2015-2016</v>
      </c>
      <c r="O697">
        <f>WEEKNUM(Table1[[#This Row],[Date]],2)</f>
        <v>18</v>
      </c>
      <c r="P697">
        <f>HOUR(Table1[[#This Row],[Start]])</f>
        <v>11</v>
      </c>
      <c r="Q6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697" t="str">
        <f>TEXT(Table1[[#This Row],[Date]],"ddd")</f>
        <v>Thu</v>
      </c>
    </row>
    <row r="698" spans="1:18" x14ac:dyDescent="0.55000000000000004">
      <c r="A698" s="2" t="s">
        <v>81</v>
      </c>
      <c r="B698" s="2" t="str">
        <f t="shared" si="60"/>
        <v>Client 7</v>
      </c>
      <c r="C698" s="12">
        <v>42489</v>
      </c>
      <c r="D698" s="2" t="s">
        <v>637</v>
      </c>
      <c r="E698" s="2" t="s">
        <v>195</v>
      </c>
      <c r="F698" s="28">
        <f>Table1[[#This Row],[End]]-Table1[[#This Row],[Start]]</f>
        <v>2.0138888888888928E-2</v>
      </c>
      <c r="G698" s="25" t="str">
        <f t="shared" ca="1" si="61"/>
        <v>Warehouse</v>
      </c>
      <c r="H698" s="2" t="str">
        <f t="shared" ca="1" si="62"/>
        <v>G</v>
      </c>
      <c r="I698" s="2" t="str">
        <f t="shared" ca="1" si="63"/>
        <v>Accident</v>
      </c>
      <c r="J698" s="2" t="str">
        <f t="shared" ca="1" si="64"/>
        <v>Entry error</v>
      </c>
      <c r="K698" s="25" t="str">
        <f t="shared" ca="1" si="65"/>
        <v>Shipping</v>
      </c>
      <c r="L698" t="str">
        <f>IF(OR(Table1[[#This Row],[Month2]]="Jul",Table1[[#This Row],[Month2]]="Aug",Table1[[#This Row],[Month2]]="Sep"),"Q1", IF(OR(Table1[[#This Row],[Month2]]="Oct",Table1[[#This Row],[Month2]]="Nov",Table1[[#This Row],[Month2]]="Dec"),"Q2",IF(OR(Table1[[#This Row],[Month2]]="Jan",Table1[[#This Row],[Month2]]="Feb",Table1[[#This Row],[Month2]]="Mar"),"Q3", "Q4")))</f>
        <v>Q4</v>
      </c>
      <c r="M698" t="str">
        <f>TEXT(Table1[[#This Row],[Date]],"mmm")</f>
        <v>Apr</v>
      </c>
      <c r="N698" t="str">
        <f>IF(MONTH(Table1[[#This Row],[Date]])&gt;6, YEAR(Table1[[#This Row],[Date]])&amp;"-"&amp;YEAR(Table1[[#This Row],[Date]])+1,YEAR(Table1[[#This Row],[Date]])-1&amp;"-"&amp;YEAR(Table1[[#This Row],[Date]]))</f>
        <v>2015-2016</v>
      </c>
      <c r="O698">
        <f>WEEKNUM(Table1[[#This Row],[Date]],2)</f>
        <v>18</v>
      </c>
      <c r="P698">
        <f>HOUR(Table1[[#This Row],[Start]])</f>
        <v>14</v>
      </c>
      <c r="Q6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698" t="str">
        <f>TEXT(Table1[[#This Row],[Date]],"ddd")</f>
        <v>Fri</v>
      </c>
    </row>
    <row r="699" spans="1:18" x14ac:dyDescent="0.55000000000000004">
      <c r="A699" s="2" t="s">
        <v>66</v>
      </c>
      <c r="B699" s="2" t="str">
        <f t="shared" si="60"/>
        <v>Client 8</v>
      </c>
      <c r="C699" s="12">
        <v>42491</v>
      </c>
      <c r="D699" s="2" t="s">
        <v>483</v>
      </c>
      <c r="E699" s="2" t="s">
        <v>212</v>
      </c>
      <c r="F699" s="28">
        <f>Table1[[#This Row],[End]]-Table1[[#This Row],[Start]]</f>
        <v>1.1805555555555514E-2</v>
      </c>
      <c r="G699" s="25" t="str">
        <f t="shared" ca="1" si="61"/>
        <v>Room B</v>
      </c>
      <c r="H699" s="2" t="str">
        <f t="shared" ca="1" si="62"/>
        <v>B</v>
      </c>
      <c r="I699" s="2" t="str">
        <f t="shared" ca="1" si="63"/>
        <v>Interaction</v>
      </c>
      <c r="J699" s="2" t="str">
        <f t="shared" ca="1" si="64"/>
        <v>Entry error</v>
      </c>
      <c r="K699" s="25" t="str">
        <f t="shared" ca="1" si="65"/>
        <v>Floor</v>
      </c>
      <c r="L699" t="str">
        <f>IF(OR(Table1[[#This Row],[Month2]]="Jul",Table1[[#This Row],[Month2]]="Aug",Table1[[#This Row],[Month2]]="Sep"),"Q1", IF(OR(Table1[[#This Row],[Month2]]="Oct",Table1[[#This Row],[Month2]]="Nov",Table1[[#This Row],[Month2]]="Dec"),"Q2",IF(OR(Table1[[#This Row],[Month2]]="Jan",Table1[[#This Row],[Month2]]="Feb",Table1[[#This Row],[Month2]]="Mar"),"Q3", "Q4")))</f>
        <v>Q4</v>
      </c>
      <c r="M699" t="str">
        <f>TEXT(Table1[[#This Row],[Date]],"mmm")</f>
        <v>May</v>
      </c>
      <c r="N699" t="str">
        <f>IF(MONTH(Table1[[#This Row],[Date]])&gt;6, YEAR(Table1[[#This Row],[Date]])&amp;"-"&amp;YEAR(Table1[[#This Row],[Date]])+1,YEAR(Table1[[#This Row],[Date]])-1&amp;"-"&amp;YEAR(Table1[[#This Row],[Date]]))</f>
        <v>2015-2016</v>
      </c>
      <c r="O699">
        <f>WEEKNUM(Table1[[#This Row],[Date]],2)</f>
        <v>18</v>
      </c>
      <c r="P699">
        <f>HOUR(Table1[[#This Row],[Start]])</f>
        <v>16</v>
      </c>
      <c r="Q6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699" t="str">
        <f>TEXT(Table1[[#This Row],[Date]],"ddd")</f>
        <v>Sun</v>
      </c>
    </row>
    <row r="700" spans="1:18" x14ac:dyDescent="0.55000000000000004">
      <c r="A700" s="2" t="s">
        <v>84</v>
      </c>
      <c r="B700" s="2" t="str">
        <f t="shared" si="60"/>
        <v>Client 9</v>
      </c>
      <c r="C700" s="12">
        <v>42493</v>
      </c>
      <c r="D700" s="2" t="s">
        <v>537</v>
      </c>
      <c r="E700" s="2" t="s">
        <v>624</v>
      </c>
      <c r="F700" s="28">
        <f>Table1[[#This Row],[End]]-Table1[[#This Row],[Start]]</f>
        <v>1.9444444444444486E-2</v>
      </c>
      <c r="G700" s="25" t="str">
        <f t="shared" ca="1" si="61"/>
        <v>Warehouse</v>
      </c>
      <c r="H700" s="2" t="str">
        <f t="shared" ca="1" si="62"/>
        <v>C</v>
      </c>
      <c r="I700" s="2" t="str">
        <f t="shared" ca="1" si="63"/>
        <v>Mistake</v>
      </c>
      <c r="J700" s="2" t="str">
        <f t="shared" ca="1" si="64"/>
        <v>Wrong placement</v>
      </c>
      <c r="K700" s="25" t="str">
        <f t="shared" ca="1" si="65"/>
        <v>Finance</v>
      </c>
      <c r="L700" t="str">
        <f>IF(OR(Table1[[#This Row],[Month2]]="Jul",Table1[[#This Row],[Month2]]="Aug",Table1[[#This Row],[Month2]]="Sep"),"Q1", IF(OR(Table1[[#This Row],[Month2]]="Oct",Table1[[#This Row],[Month2]]="Nov",Table1[[#This Row],[Month2]]="Dec"),"Q2",IF(OR(Table1[[#This Row],[Month2]]="Jan",Table1[[#This Row],[Month2]]="Feb",Table1[[#This Row],[Month2]]="Mar"),"Q3", "Q4")))</f>
        <v>Q4</v>
      </c>
      <c r="M700" t="str">
        <f>TEXT(Table1[[#This Row],[Date]],"mmm")</f>
        <v>May</v>
      </c>
      <c r="N700" t="str">
        <f>IF(MONTH(Table1[[#This Row],[Date]])&gt;6, YEAR(Table1[[#This Row],[Date]])&amp;"-"&amp;YEAR(Table1[[#This Row],[Date]])+1,YEAR(Table1[[#This Row],[Date]])-1&amp;"-"&amp;YEAR(Table1[[#This Row],[Date]]))</f>
        <v>2015-2016</v>
      </c>
      <c r="O700">
        <f>WEEKNUM(Table1[[#This Row],[Date]],2)</f>
        <v>19</v>
      </c>
      <c r="P700">
        <f>HOUR(Table1[[#This Row],[Start]])</f>
        <v>12</v>
      </c>
      <c r="Q7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00" t="str">
        <f>TEXT(Table1[[#This Row],[Date]],"ddd")</f>
        <v>Tue</v>
      </c>
    </row>
    <row r="701" spans="1:18" x14ac:dyDescent="0.55000000000000004">
      <c r="A701" s="2" t="s">
        <v>87</v>
      </c>
      <c r="B701" s="2" t="str">
        <f t="shared" si="60"/>
        <v>Client 10</v>
      </c>
      <c r="C701" s="12">
        <v>42493</v>
      </c>
      <c r="D701" s="2" t="s">
        <v>638</v>
      </c>
      <c r="E701" s="2" t="s">
        <v>336</v>
      </c>
      <c r="F701" s="28">
        <f>Table1[[#This Row],[End]]-Table1[[#This Row],[Start]]</f>
        <v>1.1805555555555625E-2</v>
      </c>
      <c r="G701" s="25" t="str">
        <f t="shared" ca="1" si="61"/>
        <v>Warehouse</v>
      </c>
      <c r="H701" s="2" t="str">
        <f t="shared" ca="1" si="62"/>
        <v>E</v>
      </c>
      <c r="I701" s="2" t="str">
        <f t="shared" ca="1" si="63"/>
        <v>Grievance</v>
      </c>
      <c r="J701" s="2" t="str">
        <f t="shared" ca="1" si="64"/>
        <v>Paperwork deficiency</v>
      </c>
      <c r="K701" s="25" t="str">
        <f t="shared" ca="1" si="65"/>
        <v>Floor</v>
      </c>
      <c r="L701" t="str">
        <f>IF(OR(Table1[[#This Row],[Month2]]="Jul",Table1[[#This Row],[Month2]]="Aug",Table1[[#This Row],[Month2]]="Sep"),"Q1", IF(OR(Table1[[#This Row],[Month2]]="Oct",Table1[[#This Row],[Month2]]="Nov",Table1[[#This Row],[Month2]]="Dec"),"Q2",IF(OR(Table1[[#This Row],[Month2]]="Jan",Table1[[#This Row],[Month2]]="Feb",Table1[[#This Row],[Month2]]="Mar"),"Q3", "Q4")))</f>
        <v>Q4</v>
      </c>
      <c r="M701" t="str">
        <f>TEXT(Table1[[#This Row],[Date]],"mmm")</f>
        <v>May</v>
      </c>
      <c r="N701" t="str">
        <f>IF(MONTH(Table1[[#This Row],[Date]])&gt;6, YEAR(Table1[[#This Row],[Date]])&amp;"-"&amp;YEAR(Table1[[#This Row],[Date]])+1,YEAR(Table1[[#This Row],[Date]])-1&amp;"-"&amp;YEAR(Table1[[#This Row],[Date]]))</f>
        <v>2015-2016</v>
      </c>
      <c r="O701">
        <f>WEEKNUM(Table1[[#This Row],[Date]],2)</f>
        <v>19</v>
      </c>
      <c r="P701">
        <f>HOUR(Table1[[#This Row],[Start]])</f>
        <v>18</v>
      </c>
      <c r="Q7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01" t="str">
        <f>TEXT(Table1[[#This Row],[Date]],"ddd")</f>
        <v>Tue</v>
      </c>
    </row>
    <row r="702" spans="1:18" x14ac:dyDescent="0.55000000000000004">
      <c r="A702" s="2" t="s">
        <v>87</v>
      </c>
      <c r="B702" s="2" t="str">
        <f t="shared" si="60"/>
        <v>Client 1</v>
      </c>
      <c r="C702" s="12">
        <v>42493</v>
      </c>
      <c r="D702" s="2" t="s">
        <v>224</v>
      </c>
      <c r="E702" s="2" t="s">
        <v>882</v>
      </c>
      <c r="F702" s="28">
        <f>Table1[[#This Row],[End]]-Table1[[#This Row],[Start]]</f>
        <v>3.4722222222222099E-3</v>
      </c>
      <c r="G702" s="25" t="str">
        <f t="shared" ca="1" si="61"/>
        <v>Office</v>
      </c>
      <c r="H702" s="2" t="str">
        <f t="shared" ca="1" si="62"/>
        <v>G</v>
      </c>
      <c r="I702" s="2" t="str">
        <f t="shared" ca="1" si="63"/>
        <v>Mistake</v>
      </c>
      <c r="J702" s="2" t="str">
        <f t="shared" ca="1" si="64"/>
        <v>Tone of voice</v>
      </c>
      <c r="K702" s="25" t="str">
        <f t="shared" ca="1" si="65"/>
        <v>Finance</v>
      </c>
      <c r="L702" t="str">
        <f>IF(OR(Table1[[#This Row],[Month2]]="Jul",Table1[[#This Row],[Month2]]="Aug",Table1[[#This Row],[Month2]]="Sep"),"Q1", IF(OR(Table1[[#This Row],[Month2]]="Oct",Table1[[#This Row],[Month2]]="Nov",Table1[[#This Row],[Month2]]="Dec"),"Q2",IF(OR(Table1[[#This Row],[Month2]]="Jan",Table1[[#This Row],[Month2]]="Feb",Table1[[#This Row],[Month2]]="Mar"),"Q3", "Q4")))</f>
        <v>Q4</v>
      </c>
      <c r="M702" t="str">
        <f>TEXT(Table1[[#This Row],[Date]],"mmm")</f>
        <v>May</v>
      </c>
      <c r="N702" t="str">
        <f>IF(MONTH(Table1[[#This Row],[Date]])&gt;6, YEAR(Table1[[#This Row],[Date]])&amp;"-"&amp;YEAR(Table1[[#This Row],[Date]])+1,YEAR(Table1[[#This Row],[Date]])-1&amp;"-"&amp;YEAR(Table1[[#This Row],[Date]]))</f>
        <v>2015-2016</v>
      </c>
      <c r="O702">
        <f>WEEKNUM(Table1[[#This Row],[Date]],2)</f>
        <v>19</v>
      </c>
      <c r="P702">
        <f>HOUR(Table1[[#This Row],[Start]])</f>
        <v>19</v>
      </c>
      <c r="Q7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702" t="str">
        <f>TEXT(Table1[[#This Row],[Date]],"ddd")</f>
        <v>Tue</v>
      </c>
    </row>
    <row r="703" spans="1:18" x14ac:dyDescent="0.55000000000000004">
      <c r="A703" s="2" t="s">
        <v>89</v>
      </c>
      <c r="B703" s="2" t="str">
        <f t="shared" si="60"/>
        <v>Client 2</v>
      </c>
      <c r="C703" s="12">
        <v>42494</v>
      </c>
      <c r="D703" s="2" t="s">
        <v>639</v>
      </c>
      <c r="E703" s="2" t="s">
        <v>675</v>
      </c>
      <c r="F703" s="28">
        <f>Table1[[#This Row],[End]]-Table1[[#This Row],[Start]]</f>
        <v>2.1527777777777923E-2</v>
      </c>
      <c r="G703" s="25" t="str">
        <f t="shared" ca="1" si="61"/>
        <v>Room A</v>
      </c>
      <c r="H703" s="2" t="str">
        <f t="shared" ca="1" si="62"/>
        <v>D</v>
      </c>
      <c r="I703" s="2" t="str">
        <f t="shared" ca="1" si="63"/>
        <v>Grievance</v>
      </c>
      <c r="J703" s="2" t="str">
        <f t="shared" ca="1" si="64"/>
        <v>Paperwork deficiency</v>
      </c>
      <c r="K703" s="25" t="str">
        <f t="shared" ca="1" si="65"/>
        <v>Admin</v>
      </c>
      <c r="L703" t="str">
        <f>IF(OR(Table1[[#This Row],[Month2]]="Jul",Table1[[#This Row],[Month2]]="Aug",Table1[[#This Row],[Month2]]="Sep"),"Q1", IF(OR(Table1[[#This Row],[Month2]]="Oct",Table1[[#This Row],[Month2]]="Nov",Table1[[#This Row],[Month2]]="Dec"),"Q2",IF(OR(Table1[[#This Row],[Month2]]="Jan",Table1[[#This Row],[Month2]]="Feb",Table1[[#This Row],[Month2]]="Mar"),"Q3", "Q4")))</f>
        <v>Q4</v>
      </c>
      <c r="M703" t="str">
        <f>TEXT(Table1[[#This Row],[Date]],"mmm")</f>
        <v>May</v>
      </c>
      <c r="N703" t="str">
        <f>IF(MONTH(Table1[[#This Row],[Date]])&gt;6, YEAR(Table1[[#This Row],[Date]])&amp;"-"&amp;YEAR(Table1[[#This Row],[Date]])+1,YEAR(Table1[[#This Row],[Date]])-1&amp;"-"&amp;YEAR(Table1[[#This Row],[Date]]))</f>
        <v>2015-2016</v>
      </c>
      <c r="O703">
        <f>WEEKNUM(Table1[[#This Row],[Date]],2)</f>
        <v>19</v>
      </c>
      <c r="P703">
        <f>HOUR(Table1[[#This Row],[Start]])</f>
        <v>20</v>
      </c>
      <c r="Q7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03" t="str">
        <f>TEXT(Table1[[#This Row],[Date]],"ddd")</f>
        <v>Wed</v>
      </c>
    </row>
    <row r="704" spans="1:18" x14ac:dyDescent="0.55000000000000004">
      <c r="A704" s="2" t="s">
        <v>87</v>
      </c>
      <c r="B704" s="2" t="str">
        <f t="shared" si="60"/>
        <v>Client 3</v>
      </c>
      <c r="C704" s="12">
        <v>42494</v>
      </c>
      <c r="D704" s="2" t="s">
        <v>640</v>
      </c>
      <c r="E704" s="2" t="s">
        <v>637</v>
      </c>
      <c r="F704" s="28">
        <f>Table1[[#This Row],[End]]-Table1[[#This Row],[Start]]</f>
        <v>6.9444444444444198E-3</v>
      </c>
      <c r="G704" s="25" t="str">
        <f t="shared" ca="1" si="61"/>
        <v>Warehouse</v>
      </c>
      <c r="H704" s="2" t="str">
        <f t="shared" ca="1" si="62"/>
        <v>D</v>
      </c>
      <c r="I704" s="2" t="str">
        <f t="shared" ca="1" si="63"/>
        <v>Accident</v>
      </c>
      <c r="J704" s="2" t="str">
        <f t="shared" ca="1" si="64"/>
        <v>Entry error</v>
      </c>
      <c r="K704" s="25" t="str">
        <f t="shared" ca="1" si="65"/>
        <v>IT</v>
      </c>
      <c r="L704" t="str">
        <f>IF(OR(Table1[[#This Row],[Month2]]="Jul",Table1[[#This Row],[Month2]]="Aug",Table1[[#This Row],[Month2]]="Sep"),"Q1", IF(OR(Table1[[#This Row],[Month2]]="Oct",Table1[[#This Row],[Month2]]="Nov",Table1[[#This Row],[Month2]]="Dec"),"Q2",IF(OR(Table1[[#This Row],[Month2]]="Jan",Table1[[#This Row],[Month2]]="Feb",Table1[[#This Row],[Month2]]="Mar"),"Q3", "Q4")))</f>
        <v>Q4</v>
      </c>
      <c r="M704" t="str">
        <f>TEXT(Table1[[#This Row],[Date]],"mmm")</f>
        <v>May</v>
      </c>
      <c r="N704" t="str">
        <f>IF(MONTH(Table1[[#This Row],[Date]])&gt;6, YEAR(Table1[[#This Row],[Date]])&amp;"-"&amp;YEAR(Table1[[#This Row],[Date]])+1,YEAR(Table1[[#This Row],[Date]])-1&amp;"-"&amp;YEAR(Table1[[#This Row],[Date]]))</f>
        <v>2015-2016</v>
      </c>
      <c r="O704">
        <f>WEEKNUM(Table1[[#This Row],[Date]],2)</f>
        <v>19</v>
      </c>
      <c r="P704">
        <f>HOUR(Table1[[#This Row],[Start]])</f>
        <v>14</v>
      </c>
      <c r="Q7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04" t="str">
        <f>TEXT(Table1[[#This Row],[Date]],"ddd")</f>
        <v>Wed</v>
      </c>
    </row>
    <row r="705" spans="1:18" x14ac:dyDescent="0.55000000000000004">
      <c r="A705" s="2" t="s">
        <v>87</v>
      </c>
      <c r="B705" s="2" t="str">
        <f t="shared" si="60"/>
        <v>Client 4</v>
      </c>
      <c r="C705" s="12">
        <v>42494</v>
      </c>
      <c r="D705" s="2" t="s">
        <v>315</v>
      </c>
      <c r="E705" s="2" t="s">
        <v>215</v>
      </c>
      <c r="F705" s="28">
        <f>Table1[[#This Row],[End]]-Table1[[#This Row],[Start]]</f>
        <v>8.2638888888888817E-2</v>
      </c>
      <c r="G705" s="25" t="str">
        <f t="shared" ca="1" si="61"/>
        <v>Warehouse</v>
      </c>
      <c r="H705" s="2" t="str">
        <f t="shared" ca="1" si="62"/>
        <v>C</v>
      </c>
      <c r="I705" s="2" t="str">
        <f t="shared" ca="1" si="63"/>
        <v>Mistake</v>
      </c>
      <c r="J705" s="2" t="str">
        <f t="shared" ca="1" si="64"/>
        <v>Tone of voice</v>
      </c>
      <c r="K705" s="25" t="str">
        <f t="shared" ca="1" si="65"/>
        <v>Shipping</v>
      </c>
      <c r="L705" t="str">
        <f>IF(OR(Table1[[#This Row],[Month2]]="Jul",Table1[[#This Row],[Month2]]="Aug",Table1[[#This Row],[Month2]]="Sep"),"Q1", IF(OR(Table1[[#This Row],[Month2]]="Oct",Table1[[#This Row],[Month2]]="Nov",Table1[[#This Row],[Month2]]="Dec"),"Q2",IF(OR(Table1[[#This Row],[Month2]]="Jan",Table1[[#This Row],[Month2]]="Feb",Table1[[#This Row],[Month2]]="Mar"),"Q3", "Q4")))</f>
        <v>Q4</v>
      </c>
      <c r="M705" t="str">
        <f>TEXT(Table1[[#This Row],[Date]],"mmm")</f>
        <v>May</v>
      </c>
      <c r="N705" t="str">
        <f>IF(MONTH(Table1[[#This Row],[Date]])&gt;6, YEAR(Table1[[#This Row],[Date]])&amp;"-"&amp;YEAR(Table1[[#This Row],[Date]])+1,YEAR(Table1[[#This Row],[Date]])-1&amp;"-"&amp;YEAR(Table1[[#This Row],[Date]]))</f>
        <v>2015-2016</v>
      </c>
      <c r="O705">
        <f>WEEKNUM(Table1[[#This Row],[Date]],2)</f>
        <v>19</v>
      </c>
      <c r="P705">
        <f>HOUR(Table1[[#This Row],[Start]])</f>
        <v>14</v>
      </c>
      <c r="Q7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05" t="str">
        <f>TEXT(Table1[[#This Row],[Date]],"ddd")</f>
        <v>Wed</v>
      </c>
    </row>
    <row r="706" spans="1:18" x14ac:dyDescent="0.55000000000000004">
      <c r="A706" s="2" t="s">
        <v>87</v>
      </c>
      <c r="B706" s="2" t="str">
        <f t="shared" ref="B706:B769" si="66">IF(B705="Name","Client 1",IF(B705="Client 1","Client 2",IF(B705="Client 2","Client 3",IF(B705="Client 3","Client 4", IF(B705="Client 4","Client 5", IF(B705="Client 5","Client 6", IF(B705="Client 6","Client 7",IF(B705="Client 7","Client 8", IF(B705="Client 8","Client 9", IF(B705="Client 9","Client 10", IF(B705="Client 10","Client 1", "Client 11")))))))))))</f>
        <v>Client 5</v>
      </c>
      <c r="C706" s="12">
        <v>42494</v>
      </c>
      <c r="D706" s="2" t="s">
        <v>257</v>
      </c>
      <c r="E706" s="2" t="s">
        <v>541</v>
      </c>
      <c r="F706" s="28">
        <f>Table1[[#This Row],[End]]-Table1[[#This Row],[Start]]</f>
        <v>4.0277777777777746E-2</v>
      </c>
      <c r="G706" s="25" t="str">
        <f t="shared" ref="G706:G769" ca="1" si="67">VLOOKUP(RANDBETWEEN(1,5),$T$1:$Y$8,2,FALSE)</f>
        <v>Lab</v>
      </c>
      <c r="H706" s="2" t="str">
        <f t="shared" ref="H706:H769" ca="1" si="68">VLOOKUP(RANDBETWEEN(1,7),$T$1:$Y$8,3,FALSE)</f>
        <v>D</v>
      </c>
      <c r="I706" s="2" t="str">
        <f t="shared" ref="I706:I769" ca="1" si="69">VLOOKUP(RANDBETWEEN(1,4),$T$1:$Y$8,4,FALSE)</f>
        <v>Interaction</v>
      </c>
      <c r="J706" s="2" t="str">
        <f t="shared" ref="J706:J769" ca="1" si="70">VLOOKUP(RANDBETWEEN(1,6),$T$1:$Y$8,5,FALSE)</f>
        <v>Mechanical failure</v>
      </c>
      <c r="K706" s="25" t="str">
        <f t="shared" ref="K706:K769" ca="1" si="71">VLOOKUP(RANDBETWEEN(1,6),$T$1:$Y$8,6,FALSE)</f>
        <v>Floor</v>
      </c>
      <c r="L706" t="str">
        <f>IF(OR(Table1[[#This Row],[Month2]]="Jul",Table1[[#This Row],[Month2]]="Aug",Table1[[#This Row],[Month2]]="Sep"),"Q1", IF(OR(Table1[[#This Row],[Month2]]="Oct",Table1[[#This Row],[Month2]]="Nov",Table1[[#This Row],[Month2]]="Dec"),"Q2",IF(OR(Table1[[#This Row],[Month2]]="Jan",Table1[[#This Row],[Month2]]="Feb",Table1[[#This Row],[Month2]]="Mar"),"Q3", "Q4")))</f>
        <v>Q4</v>
      </c>
      <c r="M706" t="str">
        <f>TEXT(Table1[[#This Row],[Date]],"mmm")</f>
        <v>May</v>
      </c>
      <c r="N706" t="str">
        <f>IF(MONTH(Table1[[#This Row],[Date]])&gt;6, YEAR(Table1[[#This Row],[Date]])&amp;"-"&amp;YEAR(Table1[[#This Row],[Date]])+1,YEAR(Table1[[#This Row],[Date]])-1&amp;"-"&amp;YEAR(Table1[[#This Row],[Date]]))</f>
        <v>2015-2016</v>
      </c>
      <c r="O706">
        <f>WEEKNUM(Table1[[#This Row],[Date]],2)</f>
        <v>19</v>
      </c>
      <c r="P706">
        <f>HOUR(Table1[[#This Row],[Start]])</f>
        <v>17</v>
      </c>
      <c r="Q7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706" t="str">
        <f>TEXT(Table1[[#This Row],[Date]],"ddd")</f>
        <v>Wed</v>
      </c>
    </row>
    <row r="707" spans="1:18" x14ac:dyDescent="0.55000000000000004">
      <c r="A707" s="2" t="s">
        <v>87</v>
      </c>
      <c r="B707" s="2" t="str">
        <f t="shared" si="66"/>
        <v>Client 6</v>
      </c>
      <c r="C707" s="12">
        <v>42494</v>
      </c>
      <c r="D707" s="2" t="s">
        <v>542</v>
      </c>
      <c r="E707" s="2" t="s">
        <v>638</v>
      </c>
      <c r="F707" s="28">
        <f>Table1[[#This Row],[End]]-Table1[[#This Row],[Start]]</f>
        <v>2.5694444444444464E-2</v>
      </c>
      <c r="G707" s="25" t="str">
        <f t="shared" ca="1" si="67"/>
        <v>Room A</v>
      </c>
      <c r="H707" s="2" t="str">
        <f t="shared" ca="1" si="68"/>
        <v>A</v>
      </c>
      <c r="I707" s="2" t="str">
        <f t="shared" ca="1" si="69"/>
        <v>Interaction</v>
      </c>
      <c r="J707" s="2" t="str">
        <f t="shared" ca="1" si="70"/>
        <v>Misconduct</v>
      </c>
      <c r="K707" s="25" t="str">
        <f t="shared" ca="1" si="71"/>
        <v>Floor</v>
      </c>
      <c r="L707" t="str">
        <f>IF(OR(Table1[[#This Row],[Month2]]="Jul",Table1[[#This Row],[Month2]]="Aug",Table1[[#This Row],[Month2]]="Sep"),"Q1", IF(OR(Table1[[#This Row],[Month2]]="Oct",Table1[[#This Row],[Month2]]="Nov",Table1[[#This Row],[Month2]]="Dec"),"Q2",IF(OR(Table1[[#This Row],[Month2]]="Jan",Table1[[#This Row],[Month2]]="Feb",Table1[[#This Row],[Month2]]="Mar"),"Q3", "Q4")))</f>
        <v>Q4</v>
      </c>
      <c r="M707" t="str">
        <f>TEXT(Table1[[#This Row],[Date]],"mmm")</f>
        <v>May</v>
      </c>
      <c r="N707" t="str">
        <f>IF(MONTH(Table1[[#This Row],[Date]])&gt;6, YEAR(Table1[[#This Row],[Date]])&amp;"-"&amp;YEAR(Table1[[#This Row],[Date]])+1,YEAR(Table1[[#This Row],[Date]])-1&amp;"-"&amp;YEAR(Table1[[#This Row],[Date]]))</f>
        <v>2015-2016</v>
      </c>
      <c r="O707">
        <f>WEEKNUM(Table1[[#This Row],[Date]],2)</f>
        <v>19</v>
      </c>
      <c r="P707">
        <f>HOUR(Table1[[#This Row],[Start]])</f>
        <v>18</v>
      </c>
      <c r="Q7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07" t="str">
        <f>TEXT(Table1[[#This Row],[Date]],"ddd")</f>
        <v>Wed</v>
      </c>
    </row>
    <row r="708" spans="1:18" x14ac:dyDescent="0.55000000000000004">
      <c r="A708" s="2" t="s">
        <v>71</v>
      </c>
      <c r="B708" s="2" t="str">
        <f t="shared" si="66"/>
        <v>Client 7</v>
      </c>
      <c r="C708" s="12">
        <v>42496</v>
      </c>
      <c r="D708" s="2" t="s">
        <v>641</v>
      </c>
      <c r="E708" s="2" t="s">
        <v>309</v>
      </c>
      <c r="F708" s="28">
        <f>Table1[[#This Row],[End]]-Table1[[#This Row],[Start]]</f>
        <v>4.8611111111110938E-3</v>
      </c>
      <c r="G708" s="25" t="str">
        <f t="shared" ca="1" si="67"/>
        <v>Room B</v>
      </c>
      <c r="H708" s="2" t="str">
        <f t="shared" ca="1" si="68"/>
        <v>C</v>
      </c>
      <c r="I708" s="2" t="str">
        <f t="shared" ca="1" si="69"/>
        <v>Accident</v>
      </c>
      <c r="J708" s="2" t="str">
        <f t="shared" ca="1" si="70"/>
        <v>Wrong placement</v>
      </c>
      <c r="K708" s="25" t="str">
        <f t="shared" ca="1" si="71"/>
        <v>IT</v>
      </c>
      <c r="L708" t="str">
        <f>IF(OR(Table1[[#This Row],[Month2]]="Jul",Table1[[#This Row],[Month2]]="Aug",Table1[[#This Row],[Month2]]="Sep"),"Q1", IF(OR(Table1[[#This Row],[Month2]]="Oct",Table1[[#This Row],[Month2]]="Nov",Table1[[#This Row],[Month2]]="Dec"),"Q2",IF(OR(Table1[[#This Row],[Month2]]="Jan",Table1[[#This Row],[Month2]]="Feb",Table1[[#This Row],[Month2]]="Mar"),"Q3", "Q4")))</f>
        <v>Q4</v>
      </c>
      <c r="M708" t="str">
        <f>TEXT(Table1[[#This Row],[Date]],"mmm")</f>
        <v>May</v>
      </c>
      <c r="N708" t="str">
        <f>IF(MONTH(Table1[[#This Row],[Date]])&gt;6, YEAR(Table1[[#This Row],[Date]])&amp;"-"&amp;YEAR(Table1[[#This Row],[Date]])+1,YEAR(Table1[[#This Row],[Date]])-1&amp;"-"&amp;YEAR(Table1[[#This Row],[Date]]))</f>
        <v>2015-2016</v>
      </c>
      <c r="O708">
        <f>WEEKNUM(Table1[[#This Row],[Date]],2)</f>
        <v>19</v>
      </c>
      <c r="P708">
        <f>HOUR(Table1[[#This Row],[Start]])</f>
        <v>16</v>
      </c>
      <c r="Q7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08" t="str">
        <f>TEXT(Table1[[#This Row],[Date]],"ddd")</f>
        <v>Fri</v>
      </c>
    </row>
    <row r="709" spans="1:18" x14ac:dyDescent="0.55000000000000004">
      <c r="A709" s="2" t="s">
        <v>90</v>
      </c>
      <c r="B709" s="2" t="str">
        <f t="shared" si="66"/>
        <v>Client 8</v>
      </c>
      <c r="C709" s="12">
        <v>42496</v>
      </c>
      <c r="D709" s="2" t="s">
        <v>502</v>
      </c>
      <c r="E709" s="2" t="s">
        <v>905</v>
      </c>
      <c r="F709" s="28">
        <f>Table1[[#This Row],[End]]-Table1[[#This Row],[Start]]</f>
        <v>2.2916666666666696E-2</v>
      </c>
      <c r="G709" s="25" t="str">
        <f t="shared" ca="1" si="67"/>
        <v>Room A</v>
      </c>
      <c r="H709" s="2" t="str">
        <f t="shared" ca="1" si="68"/>
        <v>F</v>
      </c>
      <c r="I709" s="2" t="str">
        <f t="shared" ca="1" si="69"/>
        <v>Mistake</v>
      </c>
      <c r="J709" s="2" t="str">
        <f t="shared" ca="1" si="70"/>
        <v>Misconduct</v>
      </c>
      <c r="K709" s="25" t="str">
        <f t="shared" ca="1" si="71"/>
        <v>IT</v>
      </c>
      <c r="L709" t="str">
        <f>IF(OR(Table1[[#This Row],[Month2]]="Jul",Table1[[#This Row],[Month2]]="Aug",Table1[[#This Row],[Month2]]="Sep"),"Q1", IF(OR(Table1[[#This Row],[Month2]]="Oct",Table1[[#This Row],[Month2]]="Nov",Table1[[#This Row],[Month2]]="Dec"),"Q2",IF(OR(Table1[[#This Row],[Month2]]="Jan",Table1[[#This Row],[Month2]]="Feb",Table1[[#This Row],[Month2]]="Mar"),"Q3", "Q4")))</f>
        <v>Q4</v>
      </c>
      <c r="M709" t="str">
        <f>TEXT(Table1[[#This Row],[Date]],"mmm")</f>
        <v>May</v>
      </c>
      <c r="N709" t="str">
        <f>IF(MONTH(Table1[[#This Row],[Date]])&gt;6, YEAR(Table1[[#This Row],[Date]])&amp;"-"&amp;YEAR(Table1[[#This Row],[Date]])+1,YEAR(Table1[[#This Row],[Date]])-1&amp;"-"&amp;YEAR(Table1[[#This Row],[Date]]))</f>
        <v>2015-2016</v>
      </c>
      <c r="O709">
        <f>WEEKNUM(Table1[[#This Row],[Date]],2)</f>
        <v>19</v>
      </c>
      <c r="P709">
        <f>HOUR(Table1[[#This Row],[Start]])</f>
        <v>15</v>
      </c>
      <c r="Q7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09" t="str">
        <f>TEXT(Table1[[#This Row],[Date]],"ddd")</f>
        <v>Fri</v>
      </c>
    </row>
    <row r="710" spans="1:18" x14ac:dyDescent="0.55000000000000004">
      <c r="A710" s="2" t="s">
        <v>81</v>
      </c>
      <c r="B710" s="2" t="str">
        <f t="shared" si="66"/>
        <v>Client 9</v>
      </c>
      <c r="C710" s="12">
        <v>42497</v>
      </c>
      <c r="D710" s="2" t="s">
        <v>470</v>
      </c>
      <c r="E710" s="2" t="s">
        <v>989</v>
      </c>
      <c r="F710" s="28">
        <f>Table1[[#This Row],[End]]-Table1[[#This Row],[Start]]</f>
        <v>2.2916666666666696E-2</v>
      </c>
      <c r="G710" s="25" t="str">
        <f t="shared" ca="1" si="67"/>
        <v>Warehouse</v>
      </c>
      <c r="H710" s="2" t="str">
        <f t="shared" ca="1" si="68"/>
        <v>E</v>
      </c>
      <c r="I710" s="2" t="str">
        <f t="shared" ca="1" si="69"/>
        <v>Grievance</v>
      </c>
      <c r="J710" s="2" t="str">
        <f t="shared" ca="1" si="70"/>
        <v>Wrong placement</v>
      </c>
      <c r="K710" s="25" t="str">
        <f t="shared" ca="1" si="71"/>
        <v>Floor</v>
      </c>
      <c r="L710" t="str">
        <f>IF(OR(Table1[[#This Row],[Month2]]="Jul",Table1[[#This Row],[Month2]]="Aug",Table1[[#This Row],[Month2]]="Sep"),"Q1", IF(OR(Table1[[#This Row],[Month2]]="Oct",Table1[[#This Row],[Month2]]="Nov",Table1[[#This Row],[Month2]]="Dec"),"Q2",IF(OR(Table1[[#This Row],[Month2]]="Jan",Table1[[#This Row],[Month2]]="Feb",Table1[[#This Row],[Month2]]="Mar"),"Q3", "Q4")))</f>
        <v>Q4</v>
      </c>
      <c r="M710" t="str">
        <f>TEXT(Table1[[#This Row],[Date]],"mmm")</f>
        <v>May</v>
      </c>
      <c r="N710" t="str">
        <f>IF(MONTH(Table1[[#This Row],[Date]])&gt;6, YEAR(Table1[[#This Row],[Date]])&amp;"-"&amp;YEAR(Table1[[#This Row],[Date]])+1,YEAR(Table1[[#This Row],[Date]])-1&amp;"-"&amp;YEAR(Table1[[#This Row],[Date]]))</f>
        <v>2015-2016</v>
      </c>
      <c r="O710">
        <f>WEEKNUM(Table1[[#This Row],[Date]],2)</f>
        <v>19</v>
      </c>
      <c r="P710">
        <f>HOUR(Table1[[#This Row],[Start]])</f>
        <v>13</v>
      </c>
      <c r="Q7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710" t="str">
        <f>TEXT(Table1[[#This Row],[Date]],"ddd")</f>
        <v>Sat</v>
      </c>
    </row>
    <row r="711" spans="1:18" x14ac:dyDescent="0.55000000000000004">
      <c r="A711" s="2" t="s">
        <v>94</v>
      </c>
      <c r="B711" s="2" t="str">
        <f t="shared" si="66"/>
        <v>Client 10</v>
      </c>
      <c r="C711" s="12">
        <v>42500</v>
      </c>
      <c r="D711" s="2" t="s">
        <v>324</v>
      </c>
      <c r="E711" s="2" t="s">
        <v>281</v>
      </c>
      <c r="F711" s="28">
        <f>Table1[[#This Row],[End]]-Table1[[#This Row],[Start]]</f>
        <v>9.7222222222221877E-3</v>
      </c>
      <c r="G711" s="25" t="str">
        <f t="shared" ca="1" si="67"/>
        <v>Room B</v>
      </c>
      <c r="H711" s="2" t="str">
        <f t="shared" ca="1" si="68"/>
        <v>F</v>
      </c>
      <c r="I711" s="2" t="str">
        <f t="shared" ca="1" si="69"/>
        <v>Accident</v>
      </c>
      <c r="J711" s="2" t="str">
        <f t="shared" ca="1" si="70"/>
        <v>Paperwork deficiency</v>
      </c>
      <c r="K711" s="25" t="str">
        <f t="shared" ca="1" si="71"/>
        <v>Finance</v>
      </c>
      <c r="L711" t="str">
        <f>IF(OR(Table1[[#This Row],[Month2]]="Jul",Table1[[#This Row],[Month2]]="Aug",Table1[[#This Row],[Month2]]="Sep"),"Q1", IF(OR(Table1[[#This Row],[Month2]]="Oct",Table1[[#This Row],[Month2]]="Nov",Table1[[#This Row],[Month2]]="Dec"),"Q2",IF(OR(Table1[[#This Row],[Month2]]="Jan",Table1[[#This Row],[Month2]]="Feb",Table1[[#This Row],[Month2]]="Mar"),"Q3", "Q4")))</f>
        <v>Q4</v>
      </c>
      <c r="M711" t="str">
        <f>TEXT(Table1[[#This Row],[Date]],"mmm")</f>
        <v>May</v>
      </c>
      <c r="N711" t="str">
        <f>IF(MONTH(Table1[[#This Row],[Date]])&gt;6, YEAR(Table1[[#This Row],[Date]])&amp;"-"&amp;YEAR(Table1[[#This Row],[Date]])+1,YEAR(Table1[[#This Row],[Date]])-1&amp;"-"&amp;YEAR(Table1[[#This Row],[Date]]))</f>
        <v>2015-2016</v>
      </c>
      <c r="O711">
        <f>WEEKNUM(Table1[[#This Row],[Date]],2)</f>
        <v>20</v>
      </c>
      <c r="P711">
        <f>HOUR(Table1[[#This Row],[Start]])</f>
        <v>18</v>
      </c>
      <c r="Q7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11" t="str">
        <f>TEXT(Table1[[#This Row],[Date]],"ddd")</f>
        <v>Tue</v>
      </c>
    </row>
    <row r="712" spans="1:18" x14ac:dyDescent="0.55000000000000004">
      <c r="A712" s="2" t="s">
        <v>85</v>
      </c>
      <c r="B712" s="2" t="str">
        <f t="shared" si="66"/>
        <v>Client 1</v>
      </c>
      <c r="C712" s="12">
        <v>42503</v>
      </c>
      <c r="D712" s="2" t="s">
        <v>406</v>
      </c>
      <c r="E712" s="2" t="s">
        <v>548</v>
      </c>
      <c r="F712" s="28">
        <f>Table1[[#This Row],[End]]-Table1[[#This Row],[Start]]</f>
        <v>9.0277777777778567E-3</v>
      </c>
      <c r="G712" s="25" t="str">
        <f t="shared" ca="1" si="67"/>
        <v>Lab</v>
      </c>
      <c r="H712" s="2" t="str">
        <f t="shared" ca="1" si="68"/>
        <v>C</v>
      </c>
      <c r="I712" s="2" t="str">
        <f t="shared" ca="1" si="69"/>
        <v>Mistake</v>
      </c>
      <c r="J712" s="2" t="str">
        <f t="shared" ca="1" si="70"/>
        <v>Mechanical failure</v>
      </c>
      <c r="K712" s="25" t="str">
        <f t="shared" ca="1" si="71"/>
        <v>IT</v>
      </c>
      <c r="L712" t="str">
        <f>IF(OR(Table1[[#This Row],[Month2]]="Jul",Table1[[#This Row],[Month2]]="Aug",Table1[[#This Row],[Month2]]="Sep"),"Q1", IF(OR(Table1[[#This Row],[Month2]]="Oct",Table1[[#This Row],[Month2]]="Nov",Table1[[#This Row],[Month2]]="Dec"),"Q2",IF(OR(Table1[[#This Row],[Month2]]="Jan",Table1[[#This Row],[Month2]]="Feb",Table1[[#This Row],[Month2]]="Mar"),"Q3", "Q4")))</f>
        <v>Q4</v>
      </c>
      <c r="M712" t="str">
        <f>TEXT(Table1[[#This Row],[Date]],"mmm")</f>
        <v>May</v>
      </c>
      <c r="N712" t="str">
        <f>IF(MONTH(Table1[[#This Row],[Date]])&gt;6, YEAR(Table1[[#This Row],[Date]])&amp;"-"&amp;YEAR(Table1[[#This Row],[Date]])+1,YEAR(Table1[[#This Row],[Date]])-1&amp;"-"&amp;YEAR(Table1[[#This Row],[Date]]))</f>
        <v>2015-2016</v>
      </c>
      <c r="O712">
        <f>WEEKNUM(Table1[[#This Row],[Date]],2)</f>
        <v>20</v>
      </c>
      <c r="P712">
        <f>HOUR(Table1[[#This Row],[Start]])</f>
        <v>13</v>
      </c>
      <c r="Q7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712" t="str">
        <f>TEXT(Table1[[#This Row],[Date]],"ddd")</f>
        <v>Fri</v>
      </c>
    </row>
    <row r="713" spans="1:18" x14ac:dyDescent="0.55000000000000004">
      <c r="A713" s="2" t="s">
        <v>81</v>
      </c>
      <c r="B713" s="2" t="str">
        <f t="shared" si="66"/>
        <v>Client 2</v>
      </c>
      <c r="C713" s="12">
        <v>42505</v>
      </c>
      <c r="D713" s="2" t="s">
        <v>205</v>
      </c>
      <c r="E713" s="2" t="s">
        <v>905</v>
      </c>
      <c r="F713" s="28">
        <f>Table1[[#This Row],[End]]-Table1[[#This Row],[Start]]</f>
        <v>1.3888888888888951E-2</v>
      </c>
      <c r="G713" s="25" t="str">
        <f t="shared" ca="1" si="67"/>
        <v>Room B</v>
      </c>
      <c r="H713" s="2" t="str">
        <f t="shared" ca="1" si="68"/>
        <v>G</v>
      </c>
      <c r="I713" s="2" t="str">
        <f t="shared" ca="1" si="69"/>
        <v>Interaction</v>
      </c>
      <c r="J713" s="2" t="str">
        <f t="shared" ca="1" si="70"/>
        <v>Paperwork deficiency</v>
      </c>
      <c r="K713" s="25" t="str">
        <f t="shared" ca="1" si="71"/>
        <v>Finance</v>
      </c>
      <c r="L713" t="str">
        <f>IF(OR(Table1[[#This Row],[Month2]]="Jul",Table1[[#This Row],[Month2]]="Aug",Table1[[#This Row],[Month2]]="Sep"),"Q1", IF(OR(Table1[[#This Row],[Month2]]="Oct",Table1[[#This Row],[Month2]]="Nov",Table1[[#This Row],[Month2]]="Dec"),"Q2",IF(OR(Table1[[#This Row],[Month2]]="Jan",Table1[[#This Row],[Month2]]="Feb",Table1[[#This Row],[Month2]]="Mar"),"Q3", "Q4")))</f>
        <v>Q4</v>
      </c>
      <c r="M713" t="str">
        <f>TEXT(Table1[[#This Row],[Date]],"mmm")</f>
        <v>May</v>
      </c>
      <c r="N713" t="str">
        <f>IF(MONTH(Table1[[#This Row],[Date]])&gt;6, YEAR(Table1[[#This Row],[Date]])&amp;"-"&amp;YEAR(Table1[[#This Row],[Date]])+1,YEAR(Table1[[#This Row],[Date]])-1&amp;"-"&amp;YEAR(Table1[[#This Row],[Date]]))</f>
        <v>2015-2016</v>
      </c>
      <c r="O713">
        <f>WEEKNUM(Table1[[#This Row],[Date]],2)</f>
        <v>20</v>
      </c>
      <c r="P713">
        <f>HOUR(Table1[[#This Row],[Start]])</f>
        <v>15</v>
      </c>
      <c r="Q7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13" t="str">
        <f>TEXT(Table1[[#This Row],[Date]],"ddd")</f>
        <v>Sun</v>
      </c>
    </row>
    <row r="714" spans="1:18" x14ac:dyDescent="0.55000000000000004">
      <c r="A714" s="2" t="s">
        <v>84</v>
      </c>
      <c r="B714" s="2" t="str">
        <f t="shared" si="66"/>
        <v>Client 3</v>
      </c>
      <c r="C714" s="12">
        <v>42506</v>
      </c>
      <c r="D714" s="2" t="s">
        <v>383</v>
      </c>
      <c r="E714" s="2" t="s">
        <v>1052</v>
      </c>
      <c r="F714" s="28">
        <f>Table1[[#This Row],[End]]-Table1[[#This Row],[Start]]</f>
        <v>2.2916666666666641E-2</v>
      </c>
      <c r="G714" s="25" t="str">
        <f t="shared" ca="1" si="67"/>
        <v>Lab</v>
      </c>
      <c r="H714" s="2" t="str">
        <f t="shared" ca="1" si="68"/>
        <v>B</v>
      </c>
      <c r="I714" s="2" t="str">
        <f t="shared" ca="1" si="69"/>
        <v>Grievance</v>
      </c>
      <c r="J714" s="2" t="str">
        <f t="shared" ca="1" si="70"/>
        <v>Mechanical failure</v>
      </c>
      <c r="K714" s="25" t="str">
        <f t="shared" ca="1" si="71"/>
        <v>Finance</v>
      </c>
      <c r="L714" t="str">
        <f>IF(OR(Table1[[#This Row],[Month2]]="Jul",Table1[[#This Row],[Month2]]="Aug",Table1[[#This Row],[Month2]]="Sep"),"Q1", IF(OR(Table1[[#This Row],[Month2]]="Oct",Table1[[#This Row],[Month2]]="Nov",Table1[[#This Row],[Month2]]="Dec"),"Q2",IF(OR(Table1[[#This Row],[Month2]]="Jan",Table1[[#This Row],[Month2]]="Feb",Table1[[#This Row],[Month2]]="Mar"),"Q3", "Q4")))</f>
        <v>Q4</v>
      </c>
      <c r="M714" t="str">
        <f>TEXT(Table1[[#This Row],[Date]],"mmm")</f>
        <v>May</v>
      </c>
      <c r="N714" t="str">
        <f>IF(MONTH(Table1[[#This Row],[Date]])&gt;6, YEAR(Table1[[#This Row],[Date]])&amp;"-"&amp;YEAR(Table1[[#This Row],[Date]])+1,YEAR(Table1[[#This Row],[Date]])-1&amp;"-"&amp;YEAR(Table1[[#This Row],[Date]]))</f>
        <v>2015-2016</v>
      </c>
      <c r="O714">
        <f>WEEKNUM(Table1[[#This Row],[Date]],2)</f>
        <v>21</v>
      </c>
      <c r="P714">
        <f>HOUR(Table1[[#This Row],[Start]])</f>
        <v>10</v>
      </c>
      <c r="Q7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14" t="str">
        <f>TEXT(Table1[[#This Row],[Date]],"ddd")</f>
        <v>Mon</v>
      </c>
    </row>
    <row r="715" spans="1:18" x14ac:dyDescent="0.55000000000000004">
      <c r="A715" s="2" t="s">
        <v>81</v>
      </c>
      <c r="B715" s="2" t="str">
        <f t="shared" si="66"/>
        <v>Client 4</v>
      </c>
      <c r="C715" s="12">
        <v>42506</v>
      </c>
      <c r="D715" s="2" t="s">
        <v>186</v>
      </c>
      <c r="E715" s="2" t="s">
        <v>586</v>
      </c>
      <c r="F715" s="28">
        <f>Table1[[#This Row],[End]]-Table1[[#This Row],[Start]]</f>
        <v>9.0277777777778567E-3</v>
      </c>
      <c r="G715" s="25" t="str">
        <f t="shared" ca="1" si="67"/>
        <v>Warehouse</v>
      </c>
      <c r="H715" s="2" t="str">
        <f t="shared" ca="1" si="68"/>
        <v>F</v>
      </c>
      <c r="I715" s="2" t="str">
        <f t="shared" ca="1" si="69"/>
        <v>Mistake</v>
      </c>
      <c r="J715" s="2" t="str">
        <f t="shared" ca="1" si="70"/>
        <v>Tone of voice</v>
      </c>
      <c r="K715" s="25" t="str">
        <f t="shared" ca="1" si="71"/>
        <v>Admin</v>
      </c>
      <c r="L715" t="str">
        <f>IF(OR(Table1[[#This Row],[Month2]]="Jul",Table1[[#This Row],[Month2]]="Aug",Table1[[#This Row],[Month2]]="Sep"),"Q1", IF(OR(Table1[[#This Row],[Month2]]="Oct",Table1[[#This Row],[Month2]]="Nov",Table1[[#This Row],[Month2]]="Dec"),"Q2",IF(OR(Table1[[#This Row],[Month2]]="Jan",Table1[[#This Row],[Month2]]="Feb",Table1[[#This Row],[Month2]]="Mar"),"Q3", "Q4")))</f>
        <v>Q4</v>
      </c>
      <c r="M715" t="str">
        <f>TEXT(Table1[[#This Row],[Date]],"mmm")</f>
        <v>May</v>
      </c>
      <c r="N715" t="str">
        <f>IF(MONTH(Table1[[#This Row],[Date]])&gt;6, YEAR(Table1[[#This Row],[Date]])&amp;"-"&amp;YEAR(Table1[[#This Row],[Date]])+1,YEAR(Table1[[#This Row],[Date]])-1&amp;"-"&amp;YEAR(Table1[[#This Row],[Date]]))</f>
        <v>2015-2016</v>
      </c>
      <c r="O715">
        <f>WEEKNUM(Table1[[#This Row],[Date]],2)</f>
        <v>21</v>
      </c>
      <c r="P715">
        <f>HOUR(Table1[[#This Row],[Start]])</f>
        <v>18</v>
      </c>
      <c r="Q7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15" t="str">
        <f>TEXT(Table1[[#This Row],[Date]],"ddd")</f>
        <v>Mon</v>
      </c>
    </row>
    <row r="716" spans="1:18" x14ac:dyDescent="0.55000000000000004">
      <c r="A716" s="2" t="s">
        <v>85</v>
      </c>
      <c r="B716" s="2" t="str">
        <f t="shared" si="66"/>
        <v>Client 5</v>
      </c>
      <c r="C716" s="12">
        <v>42508</v>
      </c>
      <c r="D716" s="2" t="s">
        <v>642</v>
      </c>
      <c r="E716" s="2" t="s">
        <v>452</v>
      </c>
      <c r="F716" s="28">
        <f>Table1[[#This Row],[End]]-Table1[[#This Row],[Start]]</f>
        <v>1.3194444444444509E-2</v>
      </c>
      <c r="G716" s="25" t="str">
        <f t="shared" ca="1" si="67"/>
        <v>Office</v>
      </c>
      <c r="H716" s="2" t="str">
        <f t="shared" ca="1" si="68"/>
        <v>A</v>
      </c>
      <c r="I716" s="2" t="str">
        <f t="shared" ca="1" si="69"/>
        <v>Grievance</v>
      </c>
      <c r="J716" s="2" t="str">
        <f t="shared" ca="1" si="70"/>
        <v>Tone of voice</v>
      </c>
      <c r="K716" s="25" t="str">
        <f t="shared" ca="1" si="71"/>
        <v>IT</v>
      </c>
      <c r="L716" t="str">
        <f>IF(OR(Table1[[#This Row],[Month2]]="Jul",Table1[[#This Row],[Month2]]="Aug",Table1[[#This Row],[Month2]]="Sep"),"Q1", IF(OR(Table1[[#This Row],[Month2]]="Oct",Table1[[#This Row],[Month2]]="Nov",Table1[[#This Row],[Month2]]="Dec"),"Q2",IF(OR(Table1[[#This Row],[Month2]]="Jan",Table1[[#This Row],[Month2]]="Feb",Table1[[#This Row],[Month2]]="Mar"),"Q3", "Q4")))</f>
        <v>Q4</v>
      </c>
      <c r="M716" t="str">
        <f>TEXT(Table1[[#This Row],[Date]],"mmm")</f>
        <v>May</v>
      </c>
      <c r="N716" t="str">
        <f>IF(MONTH(Table1[[#This Row],[Date]])&gt;6, YEAR(Table1[[#This Row],[Date]])&amp;"-"&amp;YEAR(Table1[[#This Row],[Date]])+1,YEAR(Table1[[#This Row],[Date]])-1&amp;"-"&amp;YEAR(Table1[[#This Row],[Date]]))</f>
        <v>2015-2016</v>
      </c>
      <c r="O716">
        <f>WEEKNUM(Table1[[#This Row],[Date]],2)</f>
        <v>21</v>
      </c>
      <c r="P716">
        <f>HOUR(Table1[[#This Row],[Start]])</f>
        <v>14</v>
      </c>
      <c r="Q7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16" t="str">
        <f>TEXT(Table1[[#This Row],[Date]],"ddd")</f>
        <v>Wed</v>
      </c>
    </row>
    <row r="717" spans="1:18" x14ac:dyDescent="0.55000000000000004">
      <c r="A717" s="2" t="s">
        <v>95</v>
      </c>
      <c r="B717" s="2" t="str">
        <f t="shared" si="66"/>
        <v>Client 6</v>
      </c>
      <c r="C717" s="12">
        <v>42508</v>
      </c>
      <c r="D717" s="2" t="s">
        <v>499</v>
      </c>
      <c r="E717" s="2" t="s">
        <v>250</v>
      </c>
      <c r="F717" s="28">
        <f>Table1[[#This Row],[End]]-Table1[[#This Row],[Start]]</f>
        <v>3.9583333333333359E-2</v>
      </c>
      <c r="G717" s="25" t="str">
        <f t="shared" ca="1" si="67"/>
        <v>Office</v>
      </c>
      <c r="H717" s="2" t="str">
        <f t="shared" ca="1" si="68"/>
        <v>E</v>
      </c>
      <c r="I717" s="2" t="str">
        <f t="shared" ca="1" si="69"/>
        <v>Grievance</v>
      </c>
      <c r="J717" s="2" t="str">
        <f t="shared" ca="1" si="70"/>
        <v>Mechanical failure</v>
      </c>
      <c r="K717" s="25" t="str">
        <f t="shared" ca="1" si="71"/>
        <v>Admin</v>
      </c>
      <c r="L717" t="str">
        <f>IF(OR(Table1[[#This Row],[Month2]]="Jul",Table1[[#This Row],[Month2]]="Aug",Table1[[#This Row],[Month2]]="Sep"),"Q1", IF(OR(Table1[[#This Row],[Month2]]="Oct",Table1[[#This Row],[Month2]]="Nov",Table1[[#This Row],[Month2]]="Dec"),"Q2",IF(OR(Table1[[#This Row],[Month2]]="Jan",Table1[[#This Row],[Month2]]="Feb",Table1[[#This Row],[Month2]]="Mar"),"Q3", "Q4")))</f>
        <v>Q4</v>
      </c>
      <c r="M717" t="str">
        <f>TEXT(Table1[[#This Row],[Date]],"mmm")</f>
        <v>May</v>
      </c>
      <c r="N717" t="str">
        <f>IF(MONTH(Table1[[#This Row],[Date]])&gt;6, YEAR(Table1[[#This Row],[Date]])&amp;"-"&amp;YEAR(Table1[[#This Row],[Date]])+1,YEAR(Table1[[#This Row],[Date]])-1&amp;"-"&amp;YEAR(Table1[[#This Row],[Date]]))</f>
        <v>2015-2016</v>
      </c>
      <c r="O717">
        <f>WEEKNUM(Table1[[#This Row],[Date]],2)</f>
        <v>21</v>
      </c>
      <c r="P717">
        <f>HOUR(Table1[[#This Row],[Start]])</f>
        <v>9</v>
      </c>
      <c r="Q7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17" t="str">
        <f>TEXT(Table1[[#This Row],[Date]],"ddd")</f>
        <v>Wed</v>
      </c>
    </row>
    <row r="718" spans="1:18" x14ac:dyDescent="0.55000000000000004">
      <c r="A718" s="2" t="s">
        <v>87</v>
      </c>
      <c r="B718" s="2" t="str">
        <f t="shared" si="66"/>
        <v>Client 7</v>
      </c>
      <c r="C718" s="12">
        <v>42510</v>
      </c>
      <c r="D718" s="2" t="s">
        <v>643</v>
      </c>
      <c r="E718" s="2" t="s">
        <v>719</v>
      </c>
      <c r="F718" s="28">
        <f>Table1[[#This Row],[End]]-Table1[[#This Row],[Start]]</f>
        <v>8.1250000000000044E-2</v>
      </c>
      <c r="G718" s="25" t="str">
        <f t="shared" ca="1" si="67"/>
        <v>Warehouse</v>
      </c>
      <c r="H718" s="2" t="str">
        <f t="shared" ca="1" si="68"/>
        <v>G</v>
      </c>
      <c r="I718" s="2" t="str">
        <f t="shared" ca="1" si="69"/>
        <v>Grievance</v>
      </c>
      <c r="J718" s="2" t="str">
        <f t="shared" ca="1" si="70"/>
        <v>Entry error</v>
      </c>
      <c r="K718" s="25" t="str">
        <f t="shared" ca="1" si="71"/>
        <v>Floor</v>
      </c>
      <c r="L718" t="str">
        <f>IF(OR(Table1[[#This Row],[Month2]]="Jul",Table1[[#This Row],[Month2]]="Aug",Table1[[#This Row],[Month2]]="Sep"),"Q1", IF(OR(Table1[[#This Row],[Month2]]="Oct",Table1[[#This Row],[Month2]]="Nov",Table1[[#This Row],[Month2]]="Dec"),"Q2",IF(OR(Table1[[#This Row],[Month2]]="Jan",Table1[[#This Row],[Month2]]="Feb",Table1[[#This Row],[Month2]]="Mar"),"Q3", "Q4")))</f>
        <v>Q4</v>
      </c>
      <c r="M718" t="str">
        <f>TEXT(Table1[[#This Row],[Date]],"mmm")</f>
        <v>May</v>
      </c>
      <c r="N718" t="str">
        <f>IF(MONTH(Table1[[#This Row],[Date]])&gt;6, YEAR(Table1[[#This Row],[Date]])&amp;"-"&amp;YEAR(Table1[[#This Row],[Date]])+1,YEAR(Table1[[#This Row],[Date]])-1&amp;"-"&amp;YEAR(Table1[[#This Row],[Date]]))</f>
        <v>2015-2016</v>
      </c>
      <c r="O718">
        <f>WEEKNUM(Table1[[#This Row],[Date]],2)</f>
        <v>21</v>
      </c>
      <c r="P718">
        <f>HOUR(Table1[[#This Row],[Start]])</f>
        <v>17</v>
      </c>
      <c r="Q7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718" t="str">
        <f>TEXT(Table1[[#This Row],[Date]],"ddd")</f>
        <v>Fri</v>
      </c>
    </row>
    <row r="719" spans="1:18" x14ac:dyDescent="0.55000000000000004">
      <c r="A719" s="2" t="s">
        <v>87</v>
      </c>
      <c r="B719" s="2" t="str">
        <f t="shared" si="66"/>
        <v>Client 8</v>
      </c>
      <c r="C719" s="12">
        <v>42510</v>
      </c>
      <c r="D719" s="2" t="s">
        <v>644</v>
      </c>
      <c r="E719" s="2" t="s">
        <v>308</v>
      </c>
      <c r="F719" s="28">
        <f>Table1[[#This Row],[End]]-Table1[[#This Row],[Start]]</f>
        <v>4.7916666666666607E-2</v>
      </c>
      <c r="G719" s="25" t="str">
        <f t="shared" ca="1" si="67"/>
        <v>Room A</v>
      </c>
      <c r="H719" s="2" t="str">
        <f t="shared" ca="1" si="68"/>
        <v>A</v>
      </c>
      <c r="I719" s="2" t="str">
        <f t="shared" ca="1" si="69"/>
        <v>Accident</v>
      </c>
      <c r="J719" s="2" t="str">
        <f t="shared" ca="1" si="70"/>
        <v>Entry error</v>
      </c>
      <c r="K719" s="25" t="str">
        <f t="shared" ca="1" si="71"/>
        <v>Widgets</v>
      </c>
      <c r="L719" t="str">
        <f>IF(OR(Table1[[#This Row],[Month2]]="Jul",Table1[[#This Row],[Month2]]="Aug",Table1[[#This Row],[Month2]]="Sep"),"Q1", IF(OR(Table1[[#This Row],[Month2]]="Oct",Table1[[#This Row],[Month2]]="Nov",Table1[[#This Row],[Month2]]="Dec"),"Q2",IF(OR(Table1[[#This Row],[Month2]]="Jan",Table1[[#This Row],[Month2]]="Feb",Table1[[#This Row],[Month2]]="Mar"),"Q3", "Q4")))</f>
        <v>Q4</v>
      </c>
      <c r="M719" t="str">
        <f>TEXT(Table1[[#This Row],[Date]],"mmm")</f>
        <v>May</v>
      </c>
      <c r="N719" t="str">
        <f>IF(MONTH(Table1[[#This Row],[Date]])&gt;6, YEAR(Table1[[#This Row],[Date]])&amp;"-"&amp;YEAR(Table1[[#This Row],[Date]])+1,YEAR(Table1[[#This Row],[Date]])-1&amp;"-"&amp;YEAR(Table1[[#This Row],[Date]]))</f>
        <v>2015-2016</v>
      </c>
      <c r="O719">
        <f>WEEKNUM(Table1[[#This Row],[Date]],2)</f>
        <v>21</v>
      </c>
      <c r="P719">
        <f>HOUR(Table1[[#This Row],[Start]])</f>
        <v>20</v>
      </c>
      <c r="Q7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19" t="str">
        <f>TEXT(Table1[[#This Row],[Date]],"ddd")</f>
        <v>Fri</v>
      </c>
    </row>
    <row r="720" spans="1:18" x14ac:dyDescent="0.55000000000000004">
      <c r="A720" s="2" t="s">
        <v>81</v>
      </c>
      <c r="B720" s="2" t="str">
        <f t="shared" si="66"/>
        <v>Client 9</v>
      </c>
      <c r="C720" s="12">
        <v>42510</v>
      </c>
      <c r="D720" s="2" t="s">
        <v>463</v>
      </c>
      <c r="E720" s="2" t="s">
        <v>745</v>
      </c>
      <c r="F720" s="28">
        <f>Table1[[#This Row],[End]]-Table1[[#This Row],[Start]]</f>
        <v>1.4583333333333337E-2</v>
      </c>
      <c r="G720" s="25" t="str">
        <f t="shared" ca="1" si="67"/>
        <v>Room A</v>
      </c>
      <c r="H720" s="2" t="str">
        <f t="shared" ca="1" si="68"/>
        <v>D</v>
      </c>
      <c r="I720" s="2" t="str">
        <f t="shared" ca="1" si="69"/>
        <v>Grievance</v>
      </c>
      <c r="J720" s="2" t="str">
        <f t="shared" ca="1" si="70"/>
        <v>Tone of voice</v>
      </c>
      <c r="K720" s="25" t="str">
        <f t="shared" ca="1" si="71"/>
        <v>Widgets</v>
      </c>
      <c r="L720" t="str">
        <f>IF(OR(Table1[[#This Row],[Month2]]="Jul",Table1[[#This Row],[Month2]]="Aug",Table1[[#This Row],[Month2]]="Sep"),"Q1", IF(OR(Table1[[#This Row],[Month2]]="Oct",Table1[[#This Row],[Month2]]="Nov",Table1[[#This Row],[Month2]]="Dec"),"Q2",IF(OR(Table1[[#This Row],[Month2]]="Jan",Table1[[#This Row],[Month2]]="Feb",Table1[[#This Row],[Month2]]="Mar"),"Q3", "Q4")))</f>
        <v>Q4</v>
      </c>
      <c r="M720" t="str">
        <f>TEXT(Table1[[#This Row],[Date]],"mmm")</f>
        <v>May</v>
      </c>
      <c r="N720" t="str">
        <f>IF(MONTH(Table1[[#This Row],[Date]])&gt;6, YEAR(Table1[[#This Row],[Date]])&amp;"-"&amp;YEAR(Table1[[#This Row],[Date]])+1,YEAR(Table1[[#This Row],[Date]])-1&amp;"-"&amp;YEAR(Table1[[#This Row],[Date]]))</f>
        <v>2015-2016</v>
      </c>
      <c r="O720">
        <f>WEEKNUM(Table1[[#This Row],[Date]],2)</f>
        <v>21</v>
      </c>
      <c r="P720">
        <f>HOUR(Table1[[#This Row],[Start]])</f>
        <v>8</v>
      </c>
      <c r="Q7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20" t="str">
        <f>TEXT(Table1[[#This Row],[Date]],"ddd")</f>
        <v>Fri</v>
      </c>
    </row>
    <row r="721" spans="1:18" x14ac:dyDescent="0.55000000000000004">
      <c r="A721" s="2" t="s">
        <v>89</v>
      </c>
      <c r="B721" s="2" t="str">
        <f t="shared" si="66"/>
        <v>Client 10</v>
      </c>
      <c r="C721" s="12">
        <v>42512</v>
      </c>
      <c r="D721" s="2" t="s">
        <v>645</v>
      </c>
      <c r="E721" s="2" t="s">
        <v>1053</v>
      </c>
      <c r="F721" s="28">
        <f>Table1[[#This Row],[End]]-Table1[[#This Row],[Start]]</f>
        <v>8.3333333333333592E-3</v>
      </c>
      <c r="G721" s="25" t="str">
        <f t="shared" ca="1" si="67"/>
        <v>Room A</v>
      </c>
      <c r="H721" s="2" t="str">
        <f t="shared" ca="1" si="68"/>
        <v>F</v>
      </c>
      <c r="I721" s="2" t="str">
        <f t="shared" ca="1" si="69"/>
        <v>Accident</v>
      </c>
      <c r="J721" s="2" t="str">
        <f t="shared" ca="1" si="70"/>
        <v>Entry error</v>
      </c>
      <c r="K721" s="25" t="str">
        <f t="shared" ca="1" si="71"/>
        <v>Shipping</v>
      </c>
      <c r="L721" t="str">
        <f>IF(OR(Table1[[#This Row],[Month2]]="Jul",Table1[[#This Row],[Month2]]="Aug",Table1[[#This Row],[Month2]]="Sep"),"Q1", IF(OR(Table1[[#This Row],[Month2]]="Oct",Table1[[#This Row],[Month2]]="Nov",Table1[[#This Row],[Month2]]="Dec"),"Q2",IF(OR(Table1[[#This Row],[Month2]]="Jan",Table1[[#This Row],[Month2]]="Feb",Table1[[#This Row],[Month2]]="Mar"),"Q3", "Q4")))</f>
        <v>Q4</v>
      </c>
      <c r="M721" t="str">
        <f>TEXT(Table1[[#This Row],[Date]],"mmm")</f>
        <v>May</v>
      </c>
      <c r="N721" t="str">
        <f>IF(MONTH(Table1[[#This Row],[Date]])&gt;6, YEAR(Table1[[#This Row],[Date]])&amp;"-"&amp;YEAR(Table1[[#This Row],[Date]])+1,YEAR(Table1[[#This Row],[Date]])-1&amp;"-"&amp;YEAR(Table1[[#This Row],[Date]]))</f>
        <v>2015-2016</v>
      </c>
      <c r="O721">
        <f>WEEKNUM(Table1[[#This Row],[Date]],2)</f>
        <v>21</v>
      </c>
      <c r="P721">
        <f>HOUR(Table1[[#This Row],[Start]])</f>
        <v>6</v>
      </c>
      <c r="Q7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721" t="str">
        <f>TEXT(Table1[[#This Row],[Date]],"ddd")</f>
        <v>Sun</v>
      </c>
    </row>
    <row r="722" spans="1:18" x14ac:dyDescent="0.55000000000000004">
      <c r="A722" s="2" t="s">
        <v>96</v>
      </c>
      <c r="B722" s="2" t="str">
        <f t="shared" si="66"/>
        <v>Client 1</v>
      </c>
      <c r="C722" s="12">
        <v>42512</v>
      </c>
      <c r="D722" s="2" t="s">
        <v>646</v>
      </c>
      <c r="E722" s="2" t="s">
        <v>972</v>
      </c>
      <c r="F722" s="28">
        <f>Table1[[#This Row],[End]]-Table1[[#This Row],[Start]]</f>
        <v>4.8611111111110938E-3</v>
      </c>
      <c r="G722" s="25" t="str">
        <f t="shared" ca="1" si="67"/>
        <v>Lab</v>
      </c>
      <c r="H722" s="2" t="str">
        <f t="shared" ca="1" si="68"/>
        <v>E</v>
      </c>
      <c r="I722" s="2" t="str">
        <f t="shared" ca="1" si="69"/>
        <v>Interaction</v>
      </c>
      <c r="J722" s="2" t="str">
        <f t="shared" ca="1" si="70"/>
        <v>Paperwork deficiency</v>
      </c>
      <c r="K722" s="25" t="str">
        <f t="shared" ca="1" si="71"/>
        <v>Finance</v>
      </c>
      <c r="L722" t="str">
        <f>IF(OR(Table1[[#This Row],[Month2]]="Jul",Table1[[#This Row],[Month2]]="Aug",Table1[[#This Row],[Month2]]="Sep"),"Q1", IF(OR(Table1[[#This Row],[Month2]]="Oct",Table1[[#This Row],[Month2]]="Nov",Table1[[#This Row],[Month2]]="Dec"),"Q2",IF(OR(Table1[[#This Row],[Month2]]="Jan",Table1[[#This Row],[Month2]]="Feb",Table1[[#This Row],[Month2]]="Mar"),"Q3", "Q4")))</f>
        <v>Q4</v>
      </c>
      <c r="M722" t="str">
        <f>TEXT(Table1[[#This Row],[Date]],"mmm")</f>
        <v>May</v>
      </c>
      <c r="N722" t="str">
        <f>IF(MONTH(Table1[[#This Row],[Date]])&gt;6, YEAR(Table1[[#This Row],[Date]])&amp;"-"&amp;YEAR(Table1[[#This Row],[Date]])+1,YEAR(Table1[[#This Row],[Date]])-1&amp;"-"&amp;YEAR(Table1[[#This Row],[Date]]))</f>
        <v>2015-2016</v>
      </c>
      <c r="O722">
        <f>WEEKNUM(Table1[[#This Row],[Date]],2)</f>
        <v>21</v>
      </c>
      <c r="P722">
        <f>HOUR(Table1[[#This Row],[Start]])</f>
        <v>12</v>
      </c>
      <c r="Q7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22" t="str">
        <f>TEXT(Table1[[#This Row],[Date]],"ddd")</f>
        <v>Sun</v>
      </c>
    </row>
    <row r="723" spans="1:18" x14ac:dyDescent="0.55000000000000004">
      <c r="A723" s="2" t="s">
        <v>97</v>
      </c>
      <c r="B723" s="2" t="str">
        <f t="shared" si="66"/>
        <v>Client 2</v>
      </c>
      <c r="C723" s="12">
        <v>42512</v>
      </c>
      <c r="D723" s="2" t="s">
        <v>647</v>
      </c>
      <c r="E723" s="2" t="s">
        <v>693</v>
      </c>
      <c r="F723" s="28">
        <f>Table1[[#This Row],[End]]-Table1[[#This Row],[Start]]</f>
        <v>4.166666666666663E-2</v>
      </c>
      <c r="G723" s="25" t="str">
        <f t="shared" ca="1" si="67"/>
        <v>Room B</v>
      </c>
      <c r="H723" s="2" t="str">
        <f t="shared" ca="1" si="68"/>
        <v>E</v>
      </c>
      <c r="I723" s="2" t="str">
        <f t="shared" ca="1" si="69"/>
        <v>Grievance</v>
      </c>
      <c r="J723" s="2" t="str">
        <f t="shared" ca="1" si="70"/>
        <v>Tone of voice</v>
      </c>
      <c r="K723" s="25" t="str">
        <f t="shared" ca="1" si="71"/>
        <v>Shipping</v>
      </c>
      <c r="L723" t="str">
        <f>IF(OR(Table1[[#This Row],[Month2]]="Jul",Table1[[#This Row],[Month2]]="Aug",Table1[[#This Row],[Month2]]="Sep"),"Q1", IF(OR(Table1[[#This Row],[Month2]]="Oct",Table1[[#This Row],[Month2]]="Nov",Table1[[#This Row],[Month2]]="Dec"),"Q2",IF(OR(Table1[[#This Row],[Month2]]="Jan",Table1[[#This Row],[Month2]]="Feb",Table1[[#This Row],[Month2]]="Mar"),"Q3", "Q4")))</f>
        <v>Q4</v>
      </c>
      <c r="M723" t="str">
        <f>TEXT(Table1[[#This Row],[Date]],"mmm")</f>
        <v>May</v>
      </c>
      <c r="N723" t="str">
        <f>IF(MONTH(Table1[[#This Row],[Date]])&gt;6, YEAR(Table1[[#This Row],[Date]])&amp;"-"&amp;YEAR(Table1[[#This Row],[Date]])+1,YEAR(Table1[[#This Row],[Date]])-1&amp;"-"&amp;YEAR(Table1[[#This Row],[Date]]))</f>
        <v>2015-2016</v>
      </c>
      <c r="O723">
        <f>WEEKNUM(Table1[[#This Row],[Date]],2)</f>
        <v>21</v>
      </c>
      <c r="P723">
        <f>HOUR(Table1[[#This Row],[Start]])</f>
        <v>18</v>
      </c>
      <c r="Q7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23" t="str">
        <f>TEXT(Table1[[#This Row],[Date]],"ddd")</f>
        <v>Sun</v>
      </c>
    </row>
    <row r="724" spans="1:18" x14ac:dyDescent="0.55000000000000004">
      <c r="A724" s="2" t="s">
        <v>89</v>
      </c>
      <c r="B724" s="2" t="str">
        <f t="shared" si="66"/>
        <v>Client 3</v>
      </c>
      <c r="C724" s="12">
        <v>42513</v>
      </c>
      <c r="D724" s="2" t="s">
        <v>648</v>
      </c>
      <c r="E724" s="2" t="s">
        <v>571</v>
      </c>
      <c r="F724" s="28">
        <f>Table1[[#This Row],[End]]-Table1[[#This Row],[Start]]</f>
        <v>4.9999999999999933E-2</v>
      </c>
      <c r="G724" s="25" t="str">
        <f t="shared" ca="1" si="67"/>
        <v>Lab</v>
      </c>
      <c r="H724" s="2" t="str">
        <f t="shared" ca="1" si="68"/>
        <v>G</v>
      </c>
      <c r="I724" s="2" t="str">
        <f t="shared" ca="1" si="69"/>
        <v>Interaction</v>
      </c>
      <c r="J724" s="2" t="str">
        <f t="shared" ca="1" si="70"/>
        <v>Paperwork deficiency</v>
      </c>
      <c r="K724" s="25" t="str">
        <f t="shared" ca="1" si="71"/>
        <v>Floor</v>
      </c>
      <c r="L724" t="str">
        <f>IF(OR(Table1[[#This Row],[Month2]]="Jul",Table1[[#This Row],[Month2]]="Aug",Table1[[#This Row],[Month2]]="Sep"),"Q1", IF(OR(Table1[[#This Row],[Month2]]="Oct",Table1[[#This Row],[Month2]]="Nov",Table1[[#This Row],[Month2]]="Dec"),"Q2",IF(OR(Table1[[#This Row],[Month2]]="Jan",Table1[[#This Row],[Month2]]="Feb",Table1[[#This Row],[Month2]]="Mar"),"Q3", "Q4")))</f>
        <v>Q4</v>
      </c>
      <c r="M724" t="str">
        <f>TEXT(Table1[[#This Row],[Date]],"mmm")</f>
        <v>May</v>
      </c>
      <c r="N724" t="str">
        <f>IF(MONTH(Table1[[#This Row],[Date]])&gt;6, YEAR(Table1[[#This Row],[Date]])&amp;"-"&amp;YEAR(Table1[[#This Row],[Date]])+1,YEAR(Table1[[#This Row],[Date]])-1&amp;"-"&amp;YEAR(Table1[[#This Row],[Date]]))</f>
        <v>2015-2016</v>
      </c>
      <c r="O724">
        <f>WEEKNUM(Table1[[#This Row],[Date]],2)</f>
        <v>22</v>
      </c>
      <c r="P724">
        <f>HOUR(Table1[[#This Row],[Start]])</f>
        <v>12</v>
      </c>
      <c r="Q7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24" t="str">
        <f>TEXT(Table1[[#This Row],[Date]],"ddd")</f>
        <v>Mon</v>
      </c>
    </row>
    <row r="725" spans="1:18" x14ac:dyDescent="0.55000000000000004">
      <c r="A725" s="2" t="s">
        <v>81</v>
      </c>
      <c r="B725" s="2" t="str">
        <f t="shared" si="66"/>
        <v>Client 4</v>
      </c>
      <c r="C725" s="12">
        <v>42513</v>
      </c>
      <c r="D725" s="2" t="s">
        <v>649</v>
      </c>
      <c r="E725" s="2" t="s">
        <v>233</v>
      </c>
      <c r="F725" s="28">
        <f>Table1[[#This Row],[End]]-Table1[[#This Row],[Start]]</f>
        <v>7.6388888888888618E-3</v>
      </c>
      <c r="G725" s="25" t="str">
        <f t="shared" ca="1" si="67"/>
        <v>Warehouse</v>
      </c>
      <c r="H725" s="2" t="str">
        <f t="shared" ca="1" si="68"/>
        <v>C</v>
      </c>
      <c r="I725" s="2" t="str">
        <f t="shared" ca="1" si="69"/>
        <v>Interaction</v>
      </c>
      <c r="J725" s="2" t="str">
        <f t="shared" ca="1" si="70"/>
        <v>Wrong placement</v>
      </c>
      <c r="K725" s="25" t="str">
        <f t="shared" ca="1" si="71"/>
        <v>Floor</v>
      </c>
      <c r="L725" t="str">
        <f>IF(OR(Table1[[#This Row],[Month2]]="Jul",Table1[[#This Row],[Month2]]="Aug",Table1[[#This Row],[Month2]]="Sep"),"Q1", IF(OR(Table1[[#This Row],[Month2]]="Oct",Table1[[#This Row],[Month2]]="Nov",Table1[[#This Row],[Month2]]="Dec"),"Q2",IF(OR(Table1[[#This Row],[Month2]]="Jan",Table1[[#This Row],[Month2]]="Feb",Table1[[#This Row],[Month2]]="Mar"),"Q3", "Q4")))</f>
        <v>Q4</v>
      </c>
      <c r="M725" t="str">
        <f>TEXT(Table1[[#This Row],[Date]],"mmm")</f>
        <v>May</v>
      </c>
      <c r="N725" t="str">
        <f>IF(MONTH(Table1[[#This Row],[Date]])&gt;6, YEAR(Table1[[#This Row],[Date]])&amp;"-"&amp;YEAR(Table1[[#This Row],[Date]])+1,YEAR(Table1[[#This Row],[Date]])-1&amp;"-"&amp;YEAR(Table1[[#This Row],[Date]]))</f>
        <v>2015-2016</v>
      </c>
      <c r="O725">
        <f>WEEKNUM(Table1[[#This Row],[Date]],2)</f>
        <v>22</v>
      </c>
      <c r="P725">
        <f>HOUR(Table1[[#This Row],[Start]])</f>
        <v>7</v>
      </c>
      <c r="Q7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725" t="str">
        <f>TEXT(Table1[[#This Row],[Date]],"ddd")</f>
        <v>Mon</v>
      </c>
    </row>
    <row r="726" spans="1:18" x14ac:dyDescent="0.55000000000000004">
      <c r="A726" s="2" t="s">
        <v>85</v>
      </c>
      <c r="B726" s="2" t="str">
        <f t="shared" si="66"/>
        <v>Client 5</v>
      </c>
      <c r="C726" s="12">
        <v>42514</v>
      </c>
      <c r="D726" s="2" t="s">
        <v>650</v>
      </c>
      <c r="E726" s="2" t="s">
        <v>696</v>
      </c>
      <c r="F726" s="28">
        <f>Table1[[#This Row],[End]]-Table1[[#This Row],[Start]]</f>
        <v>6.2500000000000888E-3</v>
      </c>
      <c r="G726" s="25" t="str">
        <f t="shared" ca="1" si="67"/>
        <v>Office</v>
      </c>
      <c r="H726" s="2" t="str">
        <f t="shared" ca="1" si="68"/>
        <v>A</v>
      </c>
      <c r="I726" s="2" t="str">
        <f t="shared" ca="1" si="69"/>
        <v>Interaction</v>
      </c>
      <c r="J726" s="2" t="str">
        <f t="shared" ca="1" si="70"/>
        <v>Paperwork deficiency</v>
      </c>
      <c r="K726" s="25" t="str">
        <f t="shared" ca="1" si="71"/>
        <v>Shipping</v>
      </c>
      <c r="L726" t="str">
        <f>IF(OR(Table1[[#This Row],[Month2]]="Jul",Table1[[#This Row],[Month2]]="Aug",Table1[[#This Row],[Month2]]="Sep"),"Q1", IF(OR(Table1[[#This Row],[Month2]]="Oct",Table1[[#This Row],[Month2]]="Nov",Table1[[#This Row],[Month2]]="Dec"),"Q2",IF(OR(Table1[[#This Row],[Month2]]="Jan",Table1[[#This Row],[Month2]]="Feb",Table1[[#This Row],[Month2]]="Mar"),"Q3", "Q4")))</f>
        <v>Q4</v>
      </c>
      <c r="M726" t="str">
        <f>TEXT(Table1[[#This Row],[Date]],"mmm")</f>
        <v>May</v>
      </c>
      <c r="N726" t="str">
        <f>IF(MONTH(Table1[[#This Row],[Date]])&gt;6, YEAR(Table1[[#This Row],[Date]])&amp;"-"&amp;YEAR(Table1[[#This Row],[Date]])+1,YEAR(Table1[[#This Row],[Date]])-1&amp;"-"&amp;YEAR(Table1[[#This Row],[Date]]))</f>
        <v>2015-2016</v>
      </c>
      <c r="O726">
        <f>WEEKNUM(Table1[[#This Row],[Date]],2)</f>
        <v>22</v>
      </c>
      <c r="P726">
        <f>HOUR(Table1[[#This Row],[Start]])</f>
        <v>16</v>
      </c>
      <c r="Q7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26" t="str">
        <f>TEXT(Table1[[#This Row],[Date]],"ddd")</f>
        <v>Tue</v>
      </c>
    </row>
    <row r="727" spans="1:18" x14ac:dyDescent="0.55000000000000004">
      <c r="A727" s="2" t="s">
        <v>47</v>
      </c>
      <c r="B727" s="2" t="str">
        <f t="shared" si="66"/>
        <v>Client 6</v>
      </c>
      <c r="C727" s="12">
        <v>42514</v>
      </c>
      <c r="D727" s="2" t="s">
        <v>651</v>
      </c>
      <c r="E727" s="2" t="s">
        <v>775</v>
      </c>
      <c r="F727" s="28">
        <f>Table1[[#This Row],[End]]-Table1[[#This Row],[Start]]</f>
        <v>1.388888888888884E-2</v>
      </c>
      <c r="G727" s="25" t="str">
        <f t="shared" ca="1" si="67"/>
        <v>Warehouse</v>
      </c>
      <c r="H727" s="2" t="str">
        <f t="shared" ca="1" si="68"/>
        <v>D</v>
      </c>
      <c r="I727" s="2" t="str">
        <f t="shared" ca="1" si="69"/>
        <v>Grievance</v>
      </c>
      <c r="J727" s="2" t="str">
        <f t="shared" ca="1" si="70"/>
        <v>Wrong placement</v>
      </c>
      <c r="K727" s="25" t="str">
        <f t="shared" ca="1" si="71"/>
        <v>Admin</v>
      </c>
      <c r="L727" t="str">
        <f>IF(OR(Table1[[#This Row],[Month2]]="Jul",Table1[[#This Row],[Month2]]="Aug",Table1[[#This Row],[Month2]]="Sep"),"Q1", IF(OR(Table1[[#This Row],[Month2]]="Oct",Table1[[#This Row],[Month2]]="Nov",Table1[[#This Row],[Month2]]="Dec"),"Q2",IF(OR(Table1[[#This Row],[Month2]]="Jan",Table1[[#This Row],[Month2]]="Feb",Table1[[#This Row],[Month2]]="Mar"),"Q3", "Q4")))</f>
        <v>Q4</v>
      </c>
      <c r="M727" t="str">
        <f>TEXT(Table1[[#This Row],[Date]],"mmm")</f>
        <v>May</v>
      </c>
      <c r="N727" t="str">
        <f>IF(MONTH(Table1[[#This Row],[Date]])&gt;6, YEAR(Table1[[#This Row],[Date]])&amp;"-"&amp;YEAR(Table1[[#This Row],[Date]])+1,YEAR(Table1[[#This Row],[Date]])-1&amp;"-"&amp;YEAR(Table1[[#This Row],[Date]]))</f>
        <v>2015-2016</v>
      </c>
      <c r="O727">
        <f>WEEKNUM(Table1[[#This Row],[Date]],2)</f>
        <v>22</v>
      </c>
      <c r="P727">
        <f>HOUR(Table1[[#This Row],[Start]])</f>
        <v>20</v>
      </c>
      <c r="Q7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27" t="str">
        <f>TEXT(Table1[[#This Row],[Date]],"ddd")</f>
        <v>Tue</v>
      </c>
    </row>
    <row r="728" spans="1:18" x14ac:dyDescent="0.55000000000000004">
      <c r="A728" s="2" t="s">
        <v>47</v>
      </c>
      <c r="B728" s="2" t="str">
        <f t="shared" si="66"/>
        <v>Client 7</v>
      </c>
      <c r="C728" s="12">
        <v>42515</v>
      </c>
      <c r="D728" s="2" t="s">
        <v>430</v>
      </c>
      <c r="E728" s="2" t="s">
        <v>418</v>
      </c>
      <c r="F728" s="28">
        <f>Table1[[#This Row],[End]]-Table1[[#This Row],[Start]]</f>
        <v>9.0277777777778567E-3</v>
      </c>
      <c r="G728" s="25" t="str">
        <f t="shared" ca="1" si="67"/>
        <v>Room A</v>
      </c>
      <c r="H728" s="2" t="str">
        <f t="shared" ca="1" si="68"/>
        <v>E</v>
      </c>
      <c r="I728" s="2" t="str">
        <f t="shared" ca="1" si="69"/>
        <v>Mistake</v>
      </c>
      <c r="J728" s="2" t="str">
        <f t="shared" ca="1" si="70"/>
        <v>Misconduct</v>
      </c>
      <c r="K728" s="25" t="str">
        <f t="shared" ca="1" si="71"/>
        <v>Finance</v>
      </c>
      <c r="L728" t="str">
        <f>IF(OR(Table1[[#This Row],[Month2]]="Jul",Table1[[#This Row],[Month2]]="Aug",Table1[[#This Row],[Month2]]="Sep"),"Q1", IF(OR(Table1[[#This Row],[Month2]]="Oct",Table1[[#This Row],[Month2]]="Nov",Table1[[#This Row],[Month2]]="Dec"),"Q2",IF(OR(Table1[[#This Row],[Month2]]="Jan",Table1[[#This Row],[Month2]]="Feb",Table1[[#This Row],[Month2]]="Mar"),"Q3", "Q4")))</f>
        <v>Q4</v>
      </c>
      <c r="M728" t="str">
        <f>TEXT(Table1[[#This Row],[Date]],"mmm")</f>
        <v>May</v>
      </c>
      <c r="N728" t="str">
        <f>IF(MONTH(Table1[[#This Row],[Date]])&gt;6, YEAR(Table1[[#This Row],[Date]])&amp;"-"&amp;YEAR(Table1[[#This Row],[Date]])+1,YEAR(Table1[[#This Row],[Date]])-1&amp;"-"&amp;YEAR(Table1[[#This Row],[Date]]))</f>
        <v>2015-2016</v>
      </c>
      <c r="O728">
        <f>WEEKNUM(Table1[[#This Row],[Date]],2)</f>
        <v>22</v>
      </c>
      <c r="P728">
        <f>HOUR(Table1[[#This Row],[Start]])</f>
        <v>19</v>
      </c>
      <c r="Q7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728" t="str">
        <f>TEXT(Table1[[#This Row],[Date]],"ddd")</f>
        <v>Wed</v>
      </c>
    </row>
    <row r="729" spans="1:18" x14ac:dyDescent="0.55000000000000004">
      <c r="A729" s="2" t="s">
        <v>96</v>
      </c>
      <c r="B729" s="2" t="str">
        <f t="shared" si="66"/>
        <v>Client 8</v>
      </c>
      <c r="C729" s="12">
        <v>42516</v>
      </c>
      <c r="D729" s="2" t="s">
        <v>350</v>
      </c>
      <c r="E729" s="2" t="s">
        <v>1054</v>
      </c>
      <c r="F729" s="28">
        <f>Table1[[#This Row],[End]]-Table1[[#This Row],[Start]]</f>
        <v>2.430555555555558E-2</v>
      </c>
      <c r="G729" s="25" t="str">
        <f t="shared" ca="1" si="67"/>
        <v>Lab</v>
      </c>
      <c r="H729" s="2" t="str">
        <f t="shared" ca="1" si="68"/>
        <v>F</v>
      </c>
      <c r="I729" s="2" t="str">
        <f t="shared" ca="1" si="69"/>
        <v>Grievance</v>
      </c>
      <c r="J729" s="2" t="str">
        <f t="shared" ca="1" si="70"/>
        <v>Wrong placement</v>
      </c>
      <c r="K729" s="25" t="str">
        <f t="shared" ca="1" si="71"/>
        <v>IT</v>
      </c>
      <c r="L729" t="str">
        <f>IF(OR(Table1[[#This Row],[Month2]]="Jul",Table1[[#This Row],[Month2]]="Aug",Table1[[#This Row],[Month2]]="Sep"),"Q1", IF(OR(Table1[[#This Row],[Month2]]="Oct",Table1[[#This Row],[Month2]]="Nov",Table1[[#This Row],[Month2]]="Dec"),"Q2",IF(OR(Table1[[#This Row],[Month2]]="Jan",Table1[[#This Row],[Month2]]="Feb",Table1[[#This Row],[Month2]]="Mar"),"Q3", "Q4")))</f>
        <v>Q4</v>
      </c>
      <c r="M729" t="str">
        <f>TEXT(Table1[[#This Row],[Date]],"mmm")</f>
        <v>May</v>
      </c>
      <c r="N729" t="str">
        <f>IF(MONTH(Table1[[#This Row],[Date]])&gt;6, YEAR(Table1[[#This Row],[Date]])&amp;"-"&amp;YEAR(Table1[[#This Row],[Date]])+1,YEAR(Table1[[#This Row],[Date]])-1&amp;"-"&amp;YEAR(Table1[[#This Row],[Date]]))</f>
        <v>2015-2016</v>
      </c>
      <c r="O729">
        <f>WEEKNUM(Table1[[#This Row],[Date]],2)</f>
        <v>22</v>
      </c>
      <c r="P729">
        <f>HOUR(Table1[[#This Row],[Start]])</f>
        <v>17</v>
      </c>
      <c r="Q7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729" t="str">
        <f>TEXT(Table1[[#This Row],[Date]],"ddd")</f>
        <v>Thu</v>
      </c>
    </row>
    <row r="730" spans="1:18" x14ac:dyDescent="0.55000000000000004">
      <c r="A730" s="2" t="s">
        <v>85</v>
      </c>
      <c r="B730" s="2" t="str">
        <f t="shared" si="66"/>
        <v>Client 9</v>
      </c>
      <c r="C730" s="12">
        <v>42516</v>
      </c>
      <c r="D730" s="2" t="s">
        <v>652</v>
      </c>
      <c r="E730" s="2" t="s">
        <v>921</v>
      </c>
      <c r="F730" s="28">
        <f>Table1[[#This Row],[End]]-Table1[[#This Row],[Start]]</f>
        <v>1.5972222222222165E-2</v>
      </c>
      <c r="G730" s="25" t="str">
        <f t="shared" ca="1" si="67"/>
        <v>Room B</v>
      </c>
      <c r="H730" s="2" t="str">
        <f t="shared" ca="1" si="68"/>
        <v>A</v>
      </c>
      <c r="I730" s="2" t="str">
        <f t="shared" ca="1" si="69"/>
        <v>Interaction</v>
      </c>
      <c r="J730" s="2" t="str">
        <f t="shared" ca="1" si="70"/>
        <v>Tone of voice</v>
      </c>
      <c r="K730" s="25" t="str">
        <f t="shared" ca="1" si="71"/>
        <v>Floor</v>
      </c>
      <c r="L730" t="str">
        <f>IF(OR(Table1[[#This Row],[Month2]]="Jul",Table1[[#This Row],[Month2]]="Aug",Table1[[#This Row],[Month2]]="Sep"),"Q1", IF(OR(Table1[[#This Row],[Month2]]="Oct",Table1[[#This Row],[Month2]]="Nov",Table1[[#This Row],[Month2]]="Dec"),"Q2",IF(OR(Table1[[#This Row],[Month2]]="Jan",Table1[[#This Row],[Month2]]="Feb",Table1[[#This Row],[Month2]]="Mar"),"Q3", "Q4")))</f>
        <v>Q4</v>
      </c>
      <c r="M730" t="str">
        <f>TEXT(Table1[[#This Row],[Date]],"mmm")</f>
        <v>May</v>
      </c>
      <c r="N730" t="str">
        <f>IF(MONTH(Table1[[#This Row],[Date]])&gt;6, YEAR(Table1[[#This Row],[Date]])&amp;"-"&amp;YEAR(Table1[[#This Row],[Date]])+1,YEAR(Table1[[#This Row],[Date]])-1&amp;"-"&amp;YEAR(Table1[[#This Row],[Date]]))</f>
        <v>2015-2016</v>
      </c>
      <c r="O730">
        <f>WEEKNUM(Table1[[#This Row],[Date]],2)</f>
        <v>22</v>
      </c>
      <c r="P730">
        <f>HOUR(Table1[[#This Row],[Start]])</f>
        <v>12</v>
      </c>
      <c r="Q7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30" t="str">
        <f>TEXT(Table1[[#This Row],[Date]],"ddd")</f>
        <v>Thu</v>
      </c>
    </row>
    <row r="731" spans="1:18" x14ac:dyDescent="0.55000000000000004">
      <c r="A731" s="2" t="s">
        <v>90</v>
      </c>
      <c r="B731" s="2" t="str">
        <f t="shared" si="66"/>
        <v>Client 10</v>
      </c>
      <c r="C731" s="12">
        <v>42517</v>
      </c>
      <c r="D731" s="2" t="s">
        <v>395</v>
      </c>
      <c r="E731" s="2" t="s">
        <v>1000</v>
      </c>
      <c r="F731" s="28">
        <f>Table1[[#This Row],[End]]-Table1[[#This Row],[Start]]</f>
        <v>6.9444444444444198E-3</v>
      </c>
      <c r="G731" s="25" t="str">
        <f t="shared" ca="1" si="67"/>
        <v>Room B</v>
      </c>
      <c r="H731" s="2" t="str">
        <f t="shared" ca="1" si="68"/>
        <v>C</v>
      </c>
      <c r="I731" s="2" t="str">
        <f t="shared" ca="1" si="69"/>
        <v>Interaction</v>
      </c>
      <c r="J731" s="2" t="str">
        <f t="shared" ca="1" si="70"/>
        <v>Paperwork deficiency</v>
      </c>
      <c r="K731" s="25" t="str">
        <f t="shared" ca="1" si="71"/>
        <v>Widgets</v>
      </c>
      <c r="L731" t="str">
        <f>IF(OR(Table1[[#This Row],[Month2]]="Jul",Table1[[#This Row],[Month2]]="Aug",Table1[[#This Row],[Month2]]="Sep"),"Q1", IF(OR(Table1[[#This Row],[Month2]]="Oct",Table1[[#This Row],[Month2]]="Nov",Table1[[#This Row],[Month2]]="Dec"),"Q2",IF(OR(Table1[[#This Row],[Month2]]="Jan",Table1[[#This Row],[Month2]]="Feb",Table1[[#This Row],[Month2]]="Mar"),"Q3", "Q4")))</f>
        <v>Q4</v>
      </c>
      <c r="M731" t="str">
        <f>TEXT(Table1[[#This Row],[Date]],"mmm")</f>
        <v>May</v>
      </c>
      <c r="N731" t="str">
        <f>IF(MONTH(Table1[[#This Row],[Date]])&gt;6, YEAR(Table1[[#This Row],[Date]])&amp;"-"&amp;YEAR(Table1[[#This Row],[Date]])+1,YEAR(Table1[[#This Row],[Date]])-1&amp;"-"&amp;YEAR(Table1[[#This Row],[Date]]))</f>
        <v>2015-2016</v>
      </c>
      <c r="O731">
        <f>WEEKNUM(Table1[[#This Row],[Date]],2)</f>
        <v>22</v>
      </c>
      <c r="P731">
        <f>HOUR(Table1[[#This Row],[Start]])</f>
        <v>15</v>
      </c>
      <c r="Q7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31" t="str">
        <f>TEXT(Table1[[#This Row],[Date]],"ddd")</f>
        <v>Fri</v>
      </c>
    </row>
    <row r="732" spans="1:18" x14ac:dyDescent="0.55000000000000004">
      <c r="A732" s="2" t="s">
        <v>85</v>
      </c>
      <c r="B732" s="2" t="str">
        <f t="shared" si="66"/>
        <v>Client 1</v>
      </c>
      <c r="C732" s="12">
        <v>42517</v>
      </c>
      <c r="D732" s="2" t="s">
        <v>653</v>
      </c>
      <c r="E732" s="2" t="s">
        <v>1024</v>
      </c>
      <c r="F732" s="28">
        <f>Table1[[#This Row],[End]]-Table1[[#This Row],[Start]]</f>
        <v>1.1805555555555514E-2</v>
      </c>
      <c r="G732" s="25" t="str">
        <f t="shared" ca="1" si="67"/>
        <v>Room B</v>
      </c>
      <c r="H732" s="2" t="str">
        <f t="shared" ca="1" si="68"/>
        <v>F</v>
      </c>
      <c r="I732" s="2" t="str">
        <f t="shared" ca="1" si="69"/>
        <v>Mistake</v>
      </c>
      <c r="J732" s="2" t="str">
        <f t="shared" ca="1" si="70"/>
        <v>Paperwork deficiency</v>
      </c>
      <c r="K732" s="25" t="str">
        <f t="shared" ca="1" si="71"/>
        <v>Finance</v>
      </c>
      <c r="L732" t="str">
        <f>IF(OR(Table1[[#This Row],[Month2]]="Jul",Table1[[#This Row],[Month2]]="Aug",Table1[[#This Row],[Month2]]="Sep"),"Q1", IF(OR(Table1[[#This Row],[Month2]]="Oct",Table1[[#This Row],[Month2]]="Nov",Table1[[#This Row],[Month2]]="Dec"),"Q2",IF(OR(Table1[[#This Row],[Month2]]="Jan",Table1[[#This Row],[Month2]]="Feb",Table1[[#This Row],[Month2]]="Mar"),"Q3", "Q4")))</f>
        <v>Q4</v>
      </c>
      <c r="M732" t="str">
        <f>TEXT(Table1[[#This Row],[Date]],"mmm")</f>
        <v>May</v>
      </c>
      <c r="N732" t="str">
        <f>IF(MONTH(Table1[[#This Row],[Date]])&gt;6, YEAR(Table1[[#This Row],[Date]])&amp;"-"&amp;YEAR(Table1[[#This Row],[Date]])+1,YEAR(Table1[[#This Row],[Date]])-1&amp;"-"&amp;YEAR(Table1[[#This Row],[Date]]))</f>
        <v>2015-2016</v>
      </c>
      <c r="O732">
        <f>WEEKNUM(Table1[[#This Row],[Date]],2)</f>
        <v>22</v>
      </c>
      <c r="P732">
        <f>HOUR(Table1[[#This Row],[Start]])</f>
        <v>14</v>
      </c>
      <c r="Q7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32" t="str">
        <f>TEXT(Table1[[#This Row],[Date]],"ddd")</f>
        <v>Fri</v>
      </c>
    </row>
    <row r="733" spans="1:18" x14ac:dyDescent="0.55000000000000004">
      <c r="A733" s="2" t="s">
        <v>95</v>
      </c>
      <c r="B733" s="2" t="str">
        <f t="shared" si="66"/>
        <v>Client 2</v>
      </c>
      <c r="C733" s="12">
        <v>42517</v>
      </c>
      <c r="D733" s="2" t="s">
        <v>648</v>
      </c>
      <c r="E733" s="2" t="s">
        <v>722</v>
      </c>
      <c r="F733" s="28">
        <f>Table1[[#This Row],[End]]-Table1[[#This Row],[Start]]</f>
        <v>3.7499999999999978E-2</v>
      </c>
      <c r="G733" s="25" t="str">
        <f t="shared" ca="1" si="67"/>
        <v>Lab</v>
      </c>
      <c r="H733" s="2" t="str">
        <f t="shared" ca="1" si="68"/>
        <v>E</v>
      </c>
      <c r="I733" s="2" t="str">
        <f t="shared" ca="1" si="69"/>
        <v>Interaction</v>
      </c>
      <c r="J733" s="2" t="str">
        <f t="shared" ca="1" si="70"/>
        <v>Entry error</v>
      </c>
      <c r="K733" s="25" t="str">
        <f t="shared" ca="1" si="71"/>
        <v>Shipping</v>
      </c>
      <c r="L733" t="str">
        <f>IF(OR(Table1[[#This Row],[Month2]]="Jul",Table1[[#This Row],[Month2]]="Aug",Table1[[#This Row],[Month2]]="Sep"),"Q1", IF(OR(Table1[[#This Row],[Month2]]="Oct",Table1[[#This Row],[Month2]]="Nov",Table1[[#This Row],[Month2]]="Dec"),"Q2",IF(OR(Table1[[#This Row],[Month2]]="Jan",Table1[[#This Row],[Month2]]="Feb",Table1[[#This Row],[Month2]]="Mar"),"Q3", "Q4")))</f>
        <v>Q4</v>
      </c>
      <c r="M733" t="str">
        <f>TEXT(Table1[[#This Row],[Date]],"mmm")</f>
        <v>May</v>
      </c>
      <c r="N733" t="str">
        <f>IF(MONTH(Table1[[#This Row],[Date]])&gt;6, YEAR(Table1[[#This Row],[Date]])&amp;"-"&amp;YEAR(Table1[[#This Row],[Date]])+1,YEAR(Table1[[#This Row],[Date]])-1&amp;"-"&amp;YEAR(Table1[[#This Row],[Date]]))</f>
        <v>2015-2016</v>
      </c>
      <c r="O733">
        <f>WEEKNUM(Table1[[#This Row],[Date]],2)</f>
        <v>22</v>
      </c>
      <c r="P733">
        <f>HOUR(Table1[[#This Row],[Start]])</f>
        <v>12</v>
      </c>
      <c r="Q7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33" t="str">
        <f>TEXT(Table1[[#This Row],[Date]],"ddd")</f>
        <v>Fri</v>
      </c>
    </row>
    <row r="734" spans="1:18" x14ac:dyDescent="0.55000000000000004">
      <c r="A734" s="2" t="s">
        <v>97</v>
      </c>
      <c r="B734" s="2" t="str">
        <f t="shared" si="66"/>
        <v>Client 3</v>
      </c>
      <c r="C734" s="12">
        <v>42519</v>
      </c>
      <c r="D734" s="2" t="s">
        <v>345</v>
      </c>
      <c r="E734" s="2" t="s">
        <v>623</v>
      </c>
      <c r="F734" s="28">
        <f>Table1[[#This Row],[End]]-Table1[[#This Row],[Start]]</f>
        <v>2.9166666666666674E-2</v>
      </c>
      <c r="G734" s="25" t="str">
        <f t="shared" ca="1" si="67"/>
        <v>Lab</v>
      </c>
      <c r="H734" s="2" t="str">
        <f t="shared" ca="1" si="68"/>
        <v>G</v>
      </c>
      <c r="I734" s="2" t="str">
        <f t="shared" ca="1" si="69"/>
        <v>Mistake</v>
      </c>
      <c r="J734" s="2" t="str">
        <f t="shared" ca="1" si="70"/>
        <v>Tone of voice</v>
      </c>
      <c r="K734" s="25" t="str">
        <f t="shared" ca="1" si="71"/>
        <v>Finance</v>
      </c>
      <c r="L734" t="str">
        <f>IF(OR(Table1[[#This Row],[Month2]]="Jul",Table1[[#This Row],[Month2]]="Aug",Table1[[#This Row],[Month2]]="Sep"),"Q1", IF(OR(Table1[[#This Row],[Month2]]="Oct",Table1[[#This Row],[Month2]]="Nov",Table1[[#This Row],[Month2]]="Dec"),"Q2",IF(OR(Table1[[#This Row],[Month2]]="Jan",Table1[[#This Row],[Month2]]="Feb",Table1[[#This Row],[Month2]]="Mar"),"Q3", "Q4")))</f>
        <v>Q4</v>
      </c>
      <c r="M734" t="str">
        <f>TEXT(Table1[[#This Row],[Date]],"mmm")</f>
        <v>May</v>
      </c>
      <c r="N734" t="str">
        <f>IF(MONTH(Table1[[#This Row],[Date]])&gt;6, YEAR(Table1[[#This Row],[Date]])&amp;"-"&amp;YEAR(Table1[[#This Row],[Date]])+1,YEAR(Table1[[#This Row],[Date]])-1&amp;"-"&amp;YEAR(Table1[[#This Row],[Date]]))</f>
        <v>2015-2016</v>
      </c>
      <c r="O734">
        <f>WEEKNUM(Table1[[#This Row],[Date]],2)</f>
        <v>22</v>
      </c>
      <c r="P734">
        <f>HOUR(Table1[[#This Row],[Start]])</f>
        <v>16</v>
      </c>
      <c r="Q7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34" t="str">
        <f>TEXT(Table1[[#This Row],[Date]],"ddd")</f>
        <v>Sun</v>
      </c>
    </row>
    <row r="735" spans="1:18" x14ac:dyDescent="0.55000000000000004">
      <c r="A735" s="2" t="s">
        <v>84</v>
      </c>
      <c r="B735" s="2" t="str">
        <f t="shared" si="66"/>
        <v>Client 4</v>
      </c>
      <c r="C735" s="12">
        <v>42523</v>
      </c>
      <c r="D735" s="2" t="s">
        <v>195</v>
      </c>
      <c r="E735" s="2" t="s">
        <v>905</v>
      </c>
      <c r="F735" s="28">
        <f>Table1[[#This Row],[End]]-Table1[[#This Row],[Start]]</f>
        <v>1.3194444444444398E-2</v>
      </c>
      <c r="G735" s="25" t="str">
        <f t="shared" ca="1" si="67"/>
        <v>Office</v>
      </c>
      <c r="H735" s="2" t="str">
        <f t="shared" ca="1" si="68"/>
        <v>E</v>
      </c>
      <c r="I735" s="2" t="str">
        <f t="shared" ca="1" si="69"/>
        <v>Mistake</v>
      </c>
      <c r="J735" s="2" t="str">
        <f t="shared" ca="1" si="70"/>
        <v>Entry error</v>
      </c>
      <c r="K735" s="25" t="str">
        <f t="shared" ca="1" si="71"/>
        <v>IT</v>
      </c>
      <c r="L735" t="str">
        <f>IF(OR(Table1[[#This Row],[Month2]]="Jul",Table1[[#This Row],[Month2]]="Aug",Table1[[#This Row],[Month2]]="Sep"),"Q1", IF(OR(Table1[[#This Row],[Month2]]="Oct",Table1[[#This Row],[Month2]]="Nov",Table1[[#This Row],[Month2]]="Dec"),"Q2",IF(OR(Table1[[#This Row],[Month2]]="Jan",Table1[[#This Row],[Month2]]="Feb",Table1[[#This Row],[Month2]]="Mar"),"Q3", "Q4")))</f>
        <v>Q4</v>
      </c>
      <c r="M735" t="str">
        <f>TEXT(Table1[[#This Row],[Date]],"mmm")</f>
        <v>Jun</v>
      </c>
      <c r="N735" t="str">
        <f>IF(MONTH(Table1[[#This Row],[Date]])&gt;6, YEAR(Table1[[#This Row],[Date]])&amp;"-"&amp;YEAR(Table1[[#This Row],[Date]])+1,YEAR(Table1[[#This Row],[Date]])-1&amp;"-"&amp;YEAR(Table1[[#This Row],[Date]]))</f>
        <v>2015-2016</v>
      </c>
      <c r="O735">
        <f>WEEKNUM(Table1[[#This Row],[Date]],2)</f>
        <v>23</v>
      </c>
      <c r="P735">
        <f>HOUR(Table1[[#This Row],[Start]])</f>
        <v>15</v>
      </c>
      <c r="Q7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35" t="str">
        <f>TEXT(Table1[[#This Row],[Date]],"ddd")</f>
        <v>Thu</v>
      </c>
    </row>
    <row r="736" spans="1:18" x14ac:dyDescent="0.55000000000000004">
      <c r="A736" s="2" t="s">
        <v>95</v>
      </c>
      <c r="B736" s="2" t="str">
        <f t="shared" si="66"/>
        <v>Client 5</v>
      </c>
      <c r="C736" s="12">
        <v>42523</v>
      </c>
      <c r="D736" s="2" t="s">
        <v>555</v>
      </c>
      <c r="E736" s="2" t="s">
        <v>740</v>
      </c>
      <c r="F736" s="28">
        <f>Table1[[#This Row],[End]]-Table1[[#This Row],[Start]]</f>
        <v>4.0972222222222243E-2</v>
      </c>
      <c r="G736" s="25" t="str">
        <f t="shared" ca="1" si="67"/>
        <v>Room B</v>
      </c>
      <c r="H736" s="2" t="str">
        <f t="shared" ca="1" si="68"/>
        <v>E</v>
      </c>
      <c r="I736" s="2" t="str">
        <f t="shared" ca="1" si="69"/>
        <v>Accident</v>
      </c>
      <c r="J736" s="2" t="str">
        <f t="shared" ca="1" si="70"/>
        <v>Tone of voice</v>
      </c>
      <c r="K736" s="25" t="str">
        <f t="shared" ca="1" si="71"/>
        <v>IT</v>
      </c>
      <c r="L736" t="str">
        <f>IF(OR(Table1[[#This Row],[Month2]]="Jul",Table1[[#This Row],[Month2]]="Aug",Table1[[#This Row],[Month2]]="Sep"),"Q1", IF(OR(Table1[[#This Row],[Month2]]="Oct",Table1[[#This Row],[Month2]]="Nov",Table1[[#This Row],[Month2]]="Dec"),"Q2",IF(OR(Table1[[#This Row],[Month2]]="Jan",Table1[[#This Row],[Month2]]="Feb",Table1[[#This Row],[Month2]]="Mar"),"Q3", "Q4")))</f>
        <v>Q4</v>
      </c>
      <c r="M736" t="str">
        <f>TEXT(Table1[[#This Row],[Date]],"mmm")</f>
        <v>Jun</v>
      </c>
      <c r="N736" t="str">
        <f>IF(MONTH(Table1[[#This Row],[Date]])&gt;6, YEAR(Table1[[#This Row],[Date]])&amp;"-"&amp;YEAR(Table1[[#This Row],[Date]])+1,YEAR(Table1[[#This Row],[Date]])-1&amp;"-"&amp;YEAR(Table1[[#This Row],[Date]]))</f>
        <v>2015-2016</v>
      </c>
      <c r="O736">
        <f>WEEKNUM(Table1[[#This Row],[Date]],2)</f>
        <v>23</v>
      </c>
      <c r="P736">
        <f>HOUR(Table1[[#This Row],[Start]])</f>
        <v>7</v>
      </c>
      <c r="Q7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736" t="str">
        <f>TEXT(Table1[[#This Row],[Date]],"ddd")</f>
        <v>Thu</v>
      </c>
    </row>
    <row r="737" spans="1:18" x14ac:dyDescent="0.55000000000000004">
      <c r="A737" s="2" t="s">
        <v>97</v>
      </c>
      <c r="B737" s="2" t="str">
        <f t="shared" si="66"/>
        <v>Client 6</v>
      </c>
      <c r="C737" s="12">
        <v>42524</v>
      </c>
      <c r="D737" s="2" t="s">
        <v>427</v>
      </c>
      <c r="E737" s="2" t="s">
        <v>399</v>
      </c>
      <c r="F737" s="28">
        <f>Table1[[#This Row],[End]]-Table1[[#This Row],[Start]]</f>
        <v>9.7222222222221877E-3</v>
      </c>
      <c r="G737" s="25" t="str">
        <f t="shared" ca="1" si="67"/>
        <v>Room A</v>
      </c>
      <c r="H737" s="2" t="str">
        <f t="shared" ca="1" si="68"/>
        <v>D</v>
      </c>
      <c r="I737" s="2" t="str">
        <f t="shared" ca="1" si="69"/>
        <v>Mistake</v>
      </c>
      <c r="J737" s="2" t="str">
        <f t="shared" ca="1" si="70"/>
        <v>Mechanical failure</v>
      </c>
      <c r="K737" s="25" t="str">
        <f t="shared" ca="1" si="71"/>
        <v>Floor</v>
      </c>
      <c r="L737" t="str">
        <f>IF(OR(Table1[[#This Row],[Month2]]="Jul",Table1[[#This Row],[Month2]]="Aug",Table1[[#This Row],[Month2]]="Sep"),"Q1", IF(OR(Table1[[#This Row],[Month2]]="Oct",Table1[[#This Row],[Month2]]="Nov",Table1[[#This Row],[Month2]]="Dec"),"Q2",IF(OR(Table1[[#This Row],[Month2]]="Jan",Table1[[#This Row],[Month2]]="Feb",Table1[[#This Row],[Month2]]="Mar"),"Q3", "Q4")))</f>
        <v>Q4</v>
      </c>
      <c r="M737" t="str">
        <f>TEXT(Table1[[#This Row],[Date]],"mmm")</f>
        <v>Jun</v>
      </c>
      <c r="N737" t="str">
        <f>IF(MONTH(Table1[[#This Row],[Date]])&gt;6, YEAR(Table1[[#This Row],[Date]])&amp;"-"&amp;YEAR(Table1[[#This Row],[Date]])+1,YEAR(Table1[[#This Row],[Date]])-1&amp;"-"&amp;YEAR(Table1[[#This Row],[Date]]))</f>
        <v>2015-2016</v>
      </c>
      <c r="O737">
        <f>WEEKNUM(Table1[[#This Row],[Date]],2)</f>
        <v>23</v>
      </c>
      <c r="P737">
        <f>HOUR(Table1[[#This Row],[Start]])</f>
        <v>12</v>
      </c>
      <c r="Q7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37" t="str">
        <f>TEXT(Table1[[#This Row],[Date]],"ddd")</f>
        <v>Fri</v>
      </c>
    </row>
    <row r="738" spans="1:18" x14ac:dyDescent="0.55000000000000004">
      <c r="A738" s="2" t="s">
        <v>81</v>
      </c>
      <c r="B738" s="2" t="str">
        <f t="shared" si="66"/>
        <v>Client 7</v>
      </c>
      <c r="C738" s="12">
        <v>42524</v>
      </c>
      <c r="D738" s="2" t="s">
        <v>654</v>
      </c>
      <c r="E738" s="2" t="s">
        <v>987</v>
      </c>
      <c r="F738" s="28">
        <f>Table1[[#This Row],[End]]-Table1[[#This Row],[Start]]</f>
        <v>9.0277777777778012E-3</v>
      </c>
      <c r="G738" s="25" t="str">
        <f t="shared" ca="1" si="67"/>
        <v>Room B</v>
      </c>
      <c r="H738" s="2" t="str">
        <f t="shared" ca="1" si="68"/>
        <v>E</v>
      </c>
      <c r="I738" s="2" t="str">
        <f t="shared" ca="1" si="69"/>
        <v>Interaction</v>
      </c>
      <c r="J738" s="2" t="str">
        <f t="shared" ca="1" si="70"/>
        <v>Entry error</v>
      </c>
      <c r="K738" s="25" t="str">
        <f t="shared" ca="1" si="71"/>
        <v>Floor</v>
      </c>
      <c r="L738" t="str">
        <f>IF(OR(Table1[[#This Row],[Month2]]="Jul",Table1[[#This Row],[Month2]]="Aug",Table1[[#This Row],[Month2]]="Sep"),"Q1", IF(OR(Table1[[#This Row],[Month2]]="Oct",Table1[[#This Row],[Month2]]="Nov",Table1[[#This Row],[Month2]]="Dec"),"Q2",IF(OR(Table1[[#This Row],[Month2]]="Jan",Table1[[#This Row],[Month2]]="Feb",Table1[[#This Row],[Month2]]="Mar"),"Q3", "Q4")))</f>
        <v>Q4</v>
      </c>
      <c r="M738" t="str">
        <f>TEXT(Table1[[#This Row],[Date]],"mmm")</f>
        <v>Jun</v>
      </c>
      <c r="N738" t="str">
        <f>IF(MONTH(Table1[[#This Row],[Date]])&gt;6, YEAR(Table1[[#This Row],[Date]])&amp;"-"&amp;YEAR(Table1[[#This Row],[Date]])+1,YEAR(Table1[[#This Row],[Date]])-1&amp;"-"&amp;YEAR(Table1[[#This Row],[Date]]))</f>
        <v>2015-2016</v>
      </c>
      <c r="O738">
        <f>WEEKNUM(Table1[[#This Row],[Date]],2)</f>
        <v>23</v>
      </c>
      <c r="P738">
        <f>HOUR(Table1[[#This Row],[Start]])</f>
        <v>10</v>
      </c>
      <c r="Q7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38" t="str">
        <f>TEXT(Table1[[#This Row],[Date]],"ddd")</f>
        <v>Fri</v>
      </c>
    </row>
    <row r="739" spans="1:18" x14ac:dyDescent="0.55000000000000004">
      <c r="A739" s="2" t="s">
        <v>95</v>
      </c>
      <c r="B739" s="2" t="str">
        <f t="shared" si="66"/>
        <v>Client 8</v>
      </c>
      <c r="C739" s="12">
        <v>42526</v>
      </c>
      <c r="D739" s="2" t="s">
        <v>359</v>
      </c>
      <c r="E739" s="2" t="s">
        <v>422</v>
      </c>
      <c r="F739" s="28">
        <f>Table1[[#This Row],[End]]-Table1[[#This Row],[Start]]</f>
        <v>1.388888888888884E-2</v>
      </c>
      <c r="G739" s="25" t="str">
        <f t="shared" ca="1" si="67"/>
        <v>Office</v>
      </c>
      <c r="H739" s="2" t="str">
        <f t="shared" ca="1" si="68"/>
        <v>F</v>
      </c>
      <c r="I739" s="2" t="str">
        <f t="shared" ca="1" si="69"/>
        <v>Mistake</v>
      </c>
      <c r="J739" s="2" t="str">
        <f t="shared" ca="1" si="70"/>
        <v>Wrong placement</v>
      </c>
      <c r="K739" s="25" t="str">
        <f t="shared" ca="1" si="71"/>
        <v>Widgets</v>
      </c>
      <c r="L739" t="str">
        <f>IF(OR(Table1[[#This Row],[Month2]]="Jul",Table1[[#This Row],[Month2]]="Aug",Table1[[#This Row],[Month2]]="Sep"),"Q1", IF(OR(Table1[[#This Row],[Month2]]="Oct",Table1[[#This Row],[Month2]]="Nov",Table1[[#This Row],[Month2]]="Dec"),"Q2",IF(OR(Table1[[#This Row],[Month2]]="Jan",Table1[[#This Row],[Month2]]="Feb",Table1[[#This Row],[Month2]]="Mar"),"Q3", "Q4")))</f>
        <v>Q4</v>
      </c>
      <c r="M739" t="str">
        <f>TEXT(Table1[[#This Row],[Date]],"mmm")</f>
        <v>Jun</v>
      </c>
      <c r="N739" t="str">
        <f>IF(MONTH(Table1[[#This Row],[Date]])&gt;6, YEAR(Table1[[#This Row],[Date]])&amp;"-"&amp;YEAR(Table1[[#This Row],[Date]])+1,YEAR(Table1[[#This Row],[Date]])-1&amp;"-"&amp;YEAR(Table1[[#This Row],[Date]]))</f>
        <v>2015-2016</v>
      </c>
      <c r="O739">
        <f>WEEKNUM(Table1[[#This Row],[Date]],2)</f>
        <v>23</v>
      </c>
      <c r="P739">
        <f>HOUR(Table1[[#This Row],[Start]])</f>
        <v>9</v>
      </c>
      <c r="Q7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39" t="str">
        <f>TEXT(Table1[[#This Row],[Date]],"ddd")</f>
        <v>Sun</v>
      </c>
    </row>
    <row r="740" spans="1:18" x14ac:dyDescent="0.55000000000000004">
      <c r="A740" s="2" t="s">
        <v>81</v>
      </c>
      <c r="B740" s="2" t="str">
        <f t="shared" si="66"/>
        <v>Client 9</v>
      </c>
      <c r="C740" s="12">
        <v>42526</v>
      </c>
      <c r="D740" s="2" t="s">
        <v>486</v>
      </c>
      <c r="E740" s="2" t="s">
        <v>695</v>
      </c>
      <c r="F740" s="28">
        <f>Table1[[#This Row],[End]]-Table1[[#This Row],[Start]]</f>
        <v>9.7222222222222987E-3</v>
      </c>
      <c r="G740" s="25" t="str">
        <f t="shared" ca="1" si="67"/>
        <v>Lab</v>
      </c>
      <c r="H740" s="2" t="str">
        <f t="shared" ca="1" si="68"/>
        <v>C</v>
      </c>
      <c r="I740" s="2" t="str">
        <f t="shared" ca="1" si="69"/>
        <v>Mistake</v>
      </c>
      <c r="J740" s="2" t="str">
        <f t="shared" ca="1" si="70"/>
        <v>Entry error</v>
      </c>
      <c r="K740" s="25" t="str">
        <f t="shared" ca="1" si="71"/>
        <v>Shipping</v>
      </c>
      <c r="L740" t="str">
        <f>IF(OR(Table1[[#This Row],[Month2]]="Jul",Table1[[#This Row],[Month2]]="Aug",Table1[[#This Row],[Month2]]="Sep"),"Q1", IF(OR(Table1[[#This Row],[Month2]]="Oct",Table1[[#This Row],[Month2]]="Nov",Table1[[#This Row],[Month2]]="Dec"),"Q2",IF(OR(Table1[[#This Row],[Month2]]="Jan",Table1[[#This Row],[Month2]]="Feb",Table1[[#This Row],[Month2]]="Mar"),"Q3", "Q4")))</f>
        <v>Q4</v>
      </c>
      <c r="M740" t="str">
        <f>TEXT(Table1[[#This Row],[Date]],"mmm")</f>
        <v>Jun</v>
      </c>
      <c r="N740" t="str">
        <f>IF(MONTH(Table1[[#This Row],[Date]])&gt;6, YEAR(Table1[[#This Row],[Date]])&amp;"-"&amp;YEAR(Table1[[#This Row],[Date]])+1,YEAR(Table1[[#This Row],[Date]])-1&amp;"-"&amp;YEAR(Table1[[#This Row],[Date]]))</f>
        <v>2015-2016</v>
      </c>
      <c r="O740">
        <f>WEEKNUM(Table1[[#This Row],[Date]],2)</f>
        <v>23</v>
      </c>
      <c r="P740">
        <f>HOUR(Table1[[#This Row],[Start]])</f>
        <v>15</v>
      </c>
      <c r="Q7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40" t="str">
        <f>TEXT(Table1[[#This Row],[Date]],"ddd")</f>
        <v>Sun</v>
      </c>
    </row>
    <row r="741" spans="1:18" x14ac:dyDescent="0.55000000000000004">
      <c r="A741" s="2" t="s">
        <v>87</v>
      </c>
      <c r="B741" s="2" t="str">
        <f t="shared" si="66"/>
        <v>Client 10</v>
      </c>
      <c r="C741" s="12">
        <v>42527</v>
      </c>
      <c r="D741" s="2" t="s">
        <v>398</v>
      </c>
      <c r="E741" s="2" t="s">
        <v>309</v>
      </c>
      <c r="F741" s="28">
        <f>Table1[[#This Row],[End]]-Table1[[#This Row],[Start]]</f>
        <v>2.777777777777779E-2</v>
      </c>
      <c r="G741" s="25" t="str">
        <f t="shared" ca="1" si="67"/>
        <v>Warehouse</v>
      </c>
      <c r="H741" s="2" t="str">
        <f t="shared" ca="1" si="68"/>
        <v>D</v>
      </c>
      <c r="I741" s="2" t="str">
        <f t="shared" ca="1" si="69"/>
        <v>Mistake</v>
      </c>
      <c r="J741" s="2" t="str">
        <f t="shared" ca="1" si="70"/>
        <v>Misconduct</v>
      </c>
      <c r="K741" s="25" t="str">
        <f t="shared" ca="1" si="71"/>
        <v>Widgets</v>
      </c>
      <c r="L741" t="str">
        <f>IF(OR(Table1[[#This Row],[Month2]]="Jul",Table1[[#This Row],[Month2]]="Aug",Table1[[#This Row],[Month2]]="Sep"),"Q1", IF(OR(Table1[[#This Row],[Month2]]="Oct",Table1[[#This Row],[Month2]]="Nov",Table1[[#This Row],[Month2]]="Dec"),"Q2",IF(OR(Table1[[#This Row],[Month2]]="Jan",Table1[[#This Row],[Month2]]="Feb",Table1[[#This Row],[Month2]]="Mar"),"Q3", "Q4")))</f>
        <v>Q4</v>
      </c>
      <c r="M741" t="str">
        <f>TEXT(Table1[[#This Row],[Date]],"mmm")</f>
        <v>Jun</v>
      </c>
      <c r="N741" t="str">
        <f>IF(MONTH(Table1[[#This Row],[Date]])&gt;6, YEAR(Table1[[#This Row],[Date]])&amp;"-"&amp;YEAR(Table1[[#This Row],[Date]])+1,YEAR(Table1[[#This Row],[Date]])-1&amp;"-"&amp;YEAR(Table1[[#This Row],[Date]]))</f>
        <v>2015-2016</v>
      </c>
      <c r="O741">
        <f>WEEKNUM(Table1[[#This Row],[Date]],2)</f>
        <v>24</v>
      </c>
      <c r="P741">
        <f>HOUR(Table1[[#This Row],[Start]])</f>
        <v>16</v>
      </c>
      <c r="Q7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41" t="str">
        <f>TEXT(Table1[[#This Row],[Date]],"ddd")</f>
        <v>Mon</v>
      </c>
    </row>
    <row r="742" spans="1:18" x14ac:dyDescent="0.55000000000000004">
      <c r="A742" s="2" t="s">
        <v>90</v>
      </c>
      <c r="B742" s="2" t="str">
        <f t="shared" si="66"/>
        <v>Client 1</v>
      </c>
      <c r="C742" s="12">
        <v>42528</v>
      </c>
      <c r="D742" s="2" t="s">
        <v>330</v>
      </c>
      <c r="E742" s="2" t="s">
        <v>792</v>
      </c>
      <c r="F742" s="28">
        <f>Table1[[#This Row],[End]]-Table1[[#This Row],[Start]]</f>
        <v>4.8611111111111494E-3</v>
      </c>
      <c r="G742" s="25" t="str">
        <f t="shared" ca="1" si="67"/>
        <v>Lab</v>
      </c>
      <c r="H742" s="2" t="str">
        <f t="shared" ca="1" si="68"/>
        <v>A</v>
      </c>
      <c r="I742" s="2" t="str">
        <f t="shared" ca="1" si="69"/>
        <v>Grievance</v>
      </c>
      <c r="J742" s="2" t="str">
        <f t="shared" ca="1" si="70"/>
        <v>Tone of voice</v>
      </c>
      <c r="K742" s="25" t="str">
        <f t="shared" ca="1" si="71"/>
        <v>Floor</v>
      </c>
      <c r="L742" t="str">
        <f>IF(OR(Table1[[#This Row],[Month2]]="Jul",Table1[[#This Row],[Month2]]="Aug",Table1[[#This Row],[Month2]]="Sep"),"Q1", IF(OR(Table1[[#This Row],[Month2]]="Oct",Table1[[#This Row],[Month2]]="Nov",Table1[[#This Row],[Month2]]="Dec"),"Q2",IF(OR(Table1[[#This Row],[Month2]]="Jan",Table1[[#This Row],[Month2]]="Feb",Table1[[#This Row],[Month2]]="Mar"),"Q3", "Q4")))</f>
        <v>Q4</v>
      </c>
      <c r="M742" t="str">
        <f>TEXT(Table1[[#This Row],[Date]],"mmm")</f>
        <v>Jun</v>
      </c>
      <c r="N742" t="str">
        <f>IF(MONTH(Table1[[#This Row],[Date]])&gt;6, YEAR(Table1[[#This Row],[Date]])&amp;"-"&amp;YEAR(Table1[[#This Row],[Date]])+1,YEAR(Table1[[#This Row],[Date]])-1&amp;"-"&amp;YEAR(Table1[[#This Row],[Date]]))</f>
        <v>2015-2016</v>
      </c>
      <c r="O742">
        <f>WEEKNUM(Table1[[#This Row],[Date]],2)</f>
        <v>24</v>
      </c>
      <c r="P742">
        <f>HOUR(Table1[[#This Row],[Start]])</f>
        <v>9</v>
      </c>
      <c r="Q7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42" t="str">
        <f>TEXT(Table1[[#This Row],[Date]],"ddd")</f>
        <v>Tue</v>
      </c>
    </row>
    <row r="743" spans="1:18" x14ac:dyDescent="0.55000000000000004">
      <c r="A743" s="2" t="s">
        <v>96</v>
      </c>
      <c r="B743" s="2" t="str">
        <f t="shared" si="66"/>
        <v>Client 2</v>
      </c>
      <c r="C743" s="12">
        <v>42530</v>
      </c>
      <c r="D743" s="2" t="s">
        <v>274</v>
      </c>
      <c r="E743" s="2" t="s">
        <v>296</v>
      </c>
      <c r="F743" s="28">
        <f>Table1[[#This Row],[End]]-Table1[[#This Row],[Start]]</f>
        <v>4.8611111111110938E-3</v>
      </c>
      <c r="G743" s="25" t="str">
        <f t="shared" ca="1" si="67"/>
        <v>Lab</v>
      </c>
      <c r="H743" s="2" t="str">
        <f t="shared" ca="1" si="68"/>
        <v>B</v>
      </c>
      <c r="I743" s="2" t="str">
        <f t="shared" ca="1" si="69"/>
        <v>Grievance</v>
      </c>
      <c r="J743" s="2" t="str">
        <f t="shared" ca="1" si="70"/>
        <v>Tone of voice</v>
      </c>
      <c r="K743" s="25" t="str">
        <f t="shared" ca="1" si="71"/>
        <v>Widgets</v>
      </c>
      <c r="L743" t="str">
        <f>IF(OR(Table1[[#This Row],[Month2]]="Jul",Table1[[#This Row],[Month2]]="Aug",Table1[[#This Row],[Month2]]="Sep"),"Q1", IF(OR(Table1[[#This Row],[Month2]]="Oct",Table1[[#This Row],[Month2]]="Nov",Table1[[#This Row],[Month2]]="Dec"),"Q2",IF(OR(Table1[[#This Row],[Month2]]="Jan",Table1[[#This Row],[Month2]]="Feb",Table1[[#This Row],[Month2]]="Mar"),"Q3", "Q4")))</f>
        <v>Q4</v>
      </c>
      <c r="M743" t="str">
        <f>TEXT(Table1[[#This Row],[Date]],"mmm")</f>
        <v>Jun</v>
      </c>
      <c r="N743" t="str">
        <f>IF(MONTH(Table1[[#This Row],[Date]])&gt;6, YEAR(Table1[[#This Row],[Date]])&amp;"-"&amp;YEAR(Table1[[#This Row],[Date]])+1,YEAR(Table1[[#This Row],[Date]])-1&amp;"-"&amp;YEAR(Table1[[#This Row],[Date]]))</f>
        <v>2015-2016</v>
      </c>
      <c r="O743">
        <f>WEEKNUM(Table1[[#This Row],[Date]],2)</f>
        <v>24</v>
      </c>
      <c r="P743">
        <f>HOUR(Table1[[#This Row],[Start]])</f>
        <v>13</v>
      </c>
      <c r="Q7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743" t="str">
        <f>TEXT(Table1[[#This Row],[Date]],"ddd")</f>
        <v>Thu</v>
      </c>
    </row>
    <row r="744" spans="1:18" x14ac:dyDescent="0.55000000000000004">
      <c r="A744" s="2" t="s">
        <v>95</v>
      </c>
      <c r="B744" s="2" t="str">
        <f t="shared" si="66"/>
        <v>Client 3</v>
      </c>
      <c r="C744" s="12">
        <v>42530</v>
      </c>
      <c r="D744" s="2" t="s">
        <v>655</v>
      </c>
      <c r="E744" s="2" t="s">
        <v>467</v>
      </c>
      <c r="F744" s="28">
        <f>Table1[[#This Row],[End]]-Table1[[#This Row],[Start]]</f>
        <v>4.0972222222222188E-2</v>
      </c>
      <c r="G744" s="25" t="str">
        <f t="shared" ca="1" si="67"/>
        <v>Room B</v>
      </c>
      <c r="H744" s="2" t="str">
        <f t="shared" ca="1" si="68"/>
        <v>C</v>
      </c>
      <c r="I744" s="2" t="str">
        <f t="shared" ca="1" si="69"/>
        <v>Interaction</v>
      </c>
      <c r="J744" s="2" t="str">
        <f t="shared" ca="1" si="70"/>
        <v>Tone of voice</v>
      </c>
      <c r="K744" s="25" t="str">
        <f t="shared" ca="1" si="71"/>
        <v>IT</v>
      </c>
      <c r="L744" t="str">
        <f>IF(OR(Table1[[#This Row],[Month2]]="Jul",Table1[[#This Row],[Month2]]="Aug",Table1[[#This Row],[Month2]]="Sep"),"Q1", IF(OR(Table1[[#This Row],[Month2]]="Oct",Table1[[#This Row],[Month2]]="Nov",Table1[[#This Row],[Month2]]="Dec"),"Q2",IF(OR(Table1[[#This Row],[Month2]]="Jan",Table1[[#This Row],[Month2]]="Feb",Table1[[#This Row],[Month2]]="Mar"),"Q3", "Q4")))</f>
        <v>Q4</v>
      </c>
      <c r="M744" t="str">
        <f>TEXT(Table1[[#This Row],[Date]],"mmm")</f>
        <v>Jun</v>
      </c>
      <c r="N744" t="str">
        <f>IF(MONTH(Table1[[#This Row],[Date]])&gt;6, YEAR(Table1[[#This Row],[Date]])&amp;"-"&amp;YEAR(Table1[[#This Row],[Date]])+1,YEAR(Table1[[#This Row],[Date]])-1&amp;"-"&amp;YEAR(Table1[[#This Row],[Date]]))</f>
        <v>2015-2016</v>
      </c>
      <c r="O744">
        <f>WEEKNUM(Table1[[#This Row],[Date]],2)</f>
        <v>24</v>
      </c>
      <c r="P744">
        <f>HOUR(Table1[[#This Row],[Start]])</f>
        <v>8</v>
      </c>
      <c r="Q7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44" t="str">
        <f>TEXT(Table1[[#This Row],[Date]],"ddd")</f>
        <v>Thu</v>
      </c>
    </row>
    <row r="745" spans="1:18" x14ac:dyDescent="0.55000000000000004">
      <c r="A745" s="2" t="s">
        <v>90</v>
      </c>
      <c r="B745" s="2" t="str">
        <f t="shared" si="66"/>
        <v>Client 4</v>
      </c>
      <c r="C745" s="12">
        <v>42532</v>
      </c>
      <c r="D745" s="2" t="s">
        <v>398</v>
      </c>
      <c r="E745" s="2" t="s">
        <v>267</v>
      </c>
      <c r="F745" s="28">
        <f>Table1[[#This Row],[End]]-Table1[[#This Row],[Start]]</f>
        <v>1.3194444444444398E-2</v>
      </c>
      <c r="G745" s="25" t="str">
        <f t="shared" ca="1" si="67"/>
        <v>Office</v>
      </c>
      <c r="H745" s="2" t="str">
        <f t="shared" ca="1" si="68"/>
        <v>C</v>
      </c>
      <c r="I745" s="2" t="str">
        <f t="shared" ca="1" si="69"/>
        <v>Interaction</v>
      </c>
      <c r="J745" s="2" t="str">
        <f t="shared" ca="1" si="70"/>
        <v>Paperwork deficiency</v>
      </c>
      <c r="K745" s="25" t="str">
        <f t="shared" ca="1" si="71"/>
        <v>Admin</v>
      </c>
      <c r="L745" t="str">
        <f>IF(OR(Table1[[#This Row],[Month2]]="Jul",Table1[[#This Row],[Month2]]="Aug",Table1[[#This Row],[Month2]]="Sep"),"Q1", IF(OR(Table1[[#This Row],[Month2]]="Oct",Table1[[#This Row],[Month2]]="Nov",Table1[[#This Row],[Month2]]="Dec"),"Q2",IF(OR(Table1[[#This Row],[Month2]]="Jan",Table1[[#This Row],[Month2]]="Feb",Table1[[#This Row],[Month2]]="Mar"),"Q3", "Q4")))</f>
        <v>Q4</v>
      </c>
      <c r="M745" t="str">
        <f>TEXT(Table1[[#This Row],[Date]],"mmm")</f>
        <v>Jun</v>
      </c>
      <c r="N745" t="str">
        <f>IF(MONTH(Table1[[#This Row],[Date]])&gt;6, YEAR(Table1[[#This Row],[Date]])&amp;"-"&amp;YEAR(Table1[[#This Row],[Date]])+1,YEAR(Table1[[#This Row],[Date]])-1&amp;"-"&amp;YEAR(Table1[[#This Row],[Date]]))</f>
        <v>2015-2016</v>
      </c>
      <c r="O745">
        <f>WEEKNUM(Table1[[#This Row],[Date]],2)</f>
        <v>24</v>
      </c>
      <c r="P745">
        <f>HOUR(Table1[[#This Row],[Start]])</f>
        <v>16</v>
      </c>
      <c r="Q7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45" t="str">
        <f>TEXT(Table1[[#This Row],[Date]],"ddd")</f>
        <v>Sat</v>
      </c>
    </row>
    <row r="746" spans="1:18" x14ac:dyDescent="0.55000000000000004">
      <c r="A746" s="2" t="s">
        <v>98</v>
      </c>
      <c r="B746" s="2" t="str">
        <f t="shared" si="66"/>
        <v>Client 5</v>
      </c>
      <c r="C746" s="12">
        <v>42532</v>
      </c>
      <c r="D746" s="2" t="s">
        <v>532</v>
      </c>
      <c r="E746" s="2" t="s">
        <v>197</v>
      </c>
      <c r="F746" s="28">
        <f>Table1[[#This Row],[End]]-Table1[[#This Row],[Start]]</f>
        <v>9.0277777777776347E-3</v>
      </c>
      <c r="G746" s="25" t="str">
        <f t="shared" ca="1" si="67"/>
        <v>Room A</v>
      </c>
      <c r="H746" s="2" t="str">
        <f t="shared" ca="1" si="68"/>
        <v>E</v>
      </c>
      <c r="I746" s="2" t="str">
        <f t="shared" ca="1" si="69"/>
        <v>Grievance</v>
      </c>
      <c r="J746" s="2" t="str">
        <f t="shared" ca="1" si="70"/>
        <v>Paperwork deficiency</v>
      </c>
      <c r="K746" s="25" t="str">
        <f t="shared" ca="1" si="71"/>
        <v>Shipping</v>
      </c>
      <c r="L746" t="str">
        <f>IF(OR(Table1[[#This Row],[Month2]]="Jul",Table1[[#This Row],[Month2]]="Aug",Table1[[#This Row],[Month2]]="Sep"),"Q1", IF(OR(Table1[[#This Row],[Month2]]="Oct",Table1[[#This Row],[Month2]]="Nov",Table1[[#This Row],[Month2]]="Dec"),"Q2",IF(OR(Table1[[#This Row],[Month2]]="Jan",Table1[[#This Row],[Month2]]="Feb",Table1[[#This Row],[Month2]]="Mar"),"Q3", "Q4")))</f>
        <v>Q4</v>
      </c>
      <c r="M746" t="str">
        <f>TEXT(Table1[[#This Row],[Date]],"mmm")</f>
        <v>Jun</v>
      </c>
      <c r="N746" t="str">
        <f>IF(MONTH(Table1[[#This Row],[Date]])&gt;6, YEAR(Table1[[#This Row],[Date]])&amp;"-"&amp;YEAR(Table1[[#This Row],[Date]])+1,YEAR(Table1[[#This Row],[Date]])-1&amp;"-"&amp;YEAR(Table1[[#This Row],[Date]]))</f>
        <v>2015-2016</v>
      </c>
      <c r="O746">
        <f>WEEKNUM(Table1[[#This Row],[Date]],2)</f>
        <v>24</v>
      </c>
      <c r="P746">
        <f>HOUR(Table1[[#This Row],[Start]])</f>
        <v>18</v>
      </c>
      <c r="Q7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46" t="str">
        <f>TEXT(Table1[[#This Row],[Date]],"ddd")</f>
        <v>Sat</v>
      </c>
    </row>
    <row r="747" spans="1:18" x14ac:dyDescent="0.55000000000000004">
      <c r="A747" s="2" t="s">
        <v>95</v>
      </c>
      <c r="B747" s="2" t="str">
        <f t="shared" si="66"/>
        <v>Client 6</v>
      </c>
      <c r="C747" s="12">
        <v>42535</v>
      </c>
      <c r="D747" s="2" t="s">
        <v>270</v>
      </c>
      <c r="E747" s="2" t="s">
        <v>731</v>
      </c>
      <c r="F747" s="28">
        <f>Table1[[#This Row],[End]]-Table1[[#This Row],[Start]]</f>
        <v>3.472222222222221E-2</v>
      </c>
      <c r="G747" s="25" t="str">
        <f t="shared" ca="1" si="67"/>
        <v>Room A</v>
      </c>
      <c r="H747" s="2" t="str">
        <f t="shared" ca="1" si="68"/>
        <v>F</v>
      </c>
      <c r="I747" s="2" t="str">
        <f t="shared" ca="1" si="69"/>
        <v>Interaction</v>
      </c>
      <c r="J747" s="2" t="str">
        <f t="shared" ca="1" si="70"/>
        <v>Tone of voice</v>
      </c>
      <c r="K747" s="25" t="str">
        <f t="shared" ca="1" si="71"/>
        <v>Admin</v>
      </c>
      <c r="L747" t="str">
        <f>IF(OR(Table1[[#This Row],[Month2]]="Jul",Table1[[#This Row],[Month2]]="Aug",Table1[[#This Row],[Month2]]="Sep"),"Q1", IF(OR(Table1[[#This Row],[Month2]]="Oct",Table1[[#This Row],[Month2]]="Nov",Table1[[#This Row],[Month2]]="Dec"),"Q2",IF(OR(Table1[[#This Row],[Month2]]="Jan",Table1[[#This Row],[Month2]]="Feb",Table1[[#This Row],[Month2]]="Mar"),"Q3", "Q4")))</f>
        <v>Q4</v>
      </c>
      <c r="M747" t="str">
        <f>TEXT(Table1[[#This Row],[Date]],"mmm")</f>
        <v>Jun</v>
      </c>
      <c r="N747" t="str">
        <f>IF(MONTH(Table1[[#This Row],[Date]])&gt;6, YEAR(Table1[[#This Row],[Date]])&amp;"-"&amp;YEAR(Table1[[#This Row],[Date]])+1,YEAR(Table1[[#This Row],[Date]])-1&amp;"-"&amp;YEAR(Table1[[#This Row],[Date]]))</f>
        <v>2015-2016</v>
      </c>
      <c r="O747">
        <f>WEEKNUM(Table1[[#This Row],[Date]],2)</f>
        <v>25</v>
      </c>
      <c r="P747">
        <f>HOUR(Table1[[#This Row],[Start]])</f>
        <v>18</v>
      </c>
      <c r="Q7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47" t="str">
        <f>TEXT(Table1[[#This Row],[Date]],"ddd")</f>
        <v>Tue</v>
      </c>
    </row>
    <row r="748" spans="1:18" x14ac:dyDescent="0.55000000000000004">
      <c r="A748" s="2" t="s">
        <v>85</v>
      </c>
      <c r="B748" s="2" t="str">
        <f t="shared" si="66"/>
        <v>Client 7</v>
      </c>
      <c r="C748" s="12">
        <v>42536</v>
      </c>
      <c r="D748" s="2" t="s">
        <v>656</v>
      </c>
      <c r="E748" s="2" t="s">
        <v>686</v>
      </c>
      <c r="F748" s="28">
        <f>Table1[[#This Row],[End]]-Table1[[#This Row],[Start]]</f>
        <v>2.0138888888888928E-2</v>
      </c>
      <c r="G748" s="25" t="str">
        <f t="shared" ca="1" si="67"/>
        <v>Office</v>
      </c>
      <c r="H748" s="2" t="str">
        <f t="shared" ca="1" si="68"/>
        <v>A</v>
      </c>
      <c r="I748" s="2" t="str">
        <f t="shared" ca="1" si="69"/>
        <v>Grievance</v>
      </c>
      <c r="J748" s="2" t="str">
        <f t="shared" ca="1" si="70"/>
        <v>Wrong placement</v>
      </c>
      <c r="K748" s="25" t="str">
        <f t="shared" ca="1" si="71"/>
        <v>Shipping</v>
      </c>
      <c r="L748" t="str">
        <f>IF(OR(Table1[[#This Row],[Month2]]="Jul",Table1[[#This Row],[Month2]]="Aug",Table1[[#This Row],[Month2]]="Sep"),"Q1", IF(OR(Table1[[#This Row],[Month2]]="Oct",Table1[[#This Row],[Month2]]="Nov",Table1[[#This Row],[Month2]]="Dec"),"Q2",IF(OR(Table1[[#This Row],[Month2]]="Jan",Table1[[#This Row],[Month2]]="Feb",Table1[[#This Row],[Month2]]="Mar"),"Q3", "Q4")))</f>
        <v>Q4</v>
      </c>
      <c r="M748" t="str">
        <f>TEXT(Table1[[#This Row],[Date]],"mmm")</f>
        <v>Jun</v>
      </c>
      <c r="N748" t="str">
        <f>IF(MONTH(Table1[[#This Row],[Date]])&gt;6, YEAR(Table1[[#This Row],[Date]])&amp;"-"&amp;YEAR(Table1[[#This Row],[Date]])+1,YEAR(Table1[[#This Row],[Date]])-1&amp;"-"&amp;YEAR(Table1[[#This Row],[Date]]))</f>
        <v>2015-2016</v>
      </c>
      <c r="O748">
        <f>WEEKNUM(Table1[[#This Row],[Date]],2)</f>
        <v>25</v>
      </c>
      <c r="P748">
        <f>HOUR(Table1[[#This Row],[Start]])</f>
        <v>8</v>
      </c>
      <c r="Q7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48" t="str">
        <f>TEXT(Table1[[#This Row],[Date]],"ddd")</f>
        <v>Wed</v>
      </c>
    </row>
    <row r="749" spans="1:18" x14ac:dyDescent="0.55000000000000004">
      <c r="A749" s="2" t="s">
        <v>97</v>
      </c>
      <c r="B749" s="2" t="str">
        <f t="shared" si="66"/>
        <v>Client 8</v>
      </c>
      <c r="C749" s="12">
        <v>42537</v>
      </c>
      <c r="D749" s="2" t="s">
        <v>432</v>
      </c>
      <c r="E749" s="2" t="s">
        <v>807</v>
      </c>
      <c r="F749" s="28">
        <f>Table1[[#This Row],[End]]-Table1[[#This Row],[Start]]</f>
        <v>2.1527777777777812E-2</v>
      </c>
      <c r="G749" s="25" t="str">
        <f t="shared" ca="1" si="67"/>
        <v>Office</v>
      </c>
      <c r="H749" s="2" t="str">
        <f t="shared" ca="1" si="68"/>
        <v>B</v>
      </c>
      <c r="I749" s="2" t="str">
        <f t="shared" ca="1" si="69"/>
        <v>Grievance</v>
      </c>
      <c r="J749" s="2" t="str">
        <f t="shared" ca="1" si="70"/>
        <v>Tone of voice</v>
      </c>
      <c r="K749" s="25" t="str">
        <f t="shared" ca="1" si="71"/>
        <v>Shipping</v>
      </c>
      <c r="L749" t="str">
        <f>IF(OR(Table1[[#This Row],[Month2]]="Jul",Table1[[#This Row],[Month2]]="Aug",Table1[[#This Row],[Month2]]="Sep"),"Q1", IF(OR(Table1[[#This Row],[Month2]]="Oct",Table1[[#This Row],[Month2]]="Nov",Table1[[#This Row],[Month2]]="Dec"),"Q2",IF(OR(Table1[[#This Row],[Month2]]="Jan",Table1[[#This Row],[Month2]]="Feb",Table1[[#This Row],[Month2]]="Mar"),"Q3", "Q4")))</f>
        <v>Q4</v>
      </c>
      <c r="M749" t="str">
        <f>TEXT(Table1[[#This Row],[Date]],"mmm")</f>
        <v>Jun</v>
      </c>
      <c r="N749" t="str">
        <f>IF(MONTH(Table1[[#This Row],[Date]])&gt;6, YEAR(Table1[[#This Row],[Date]])&amp;"-"&amp;YEAR(Table1[[#This Row],[Date]])+1,YEAR(Table1[[#This Row],[Date]])-1&amp;"-"&amp;YEAR(Table1[[#This Row],[Date]]))</f>
        <v>2015-2016</v>
      </c>
      <c r="O749">
        <f>WEEKNUM(Table1[[#This Row],[Date]],2)</f>
        <v>25</v>
      </c>
      <c r="P749">
        <f>HOUR(Table1[[#This Row],[Start]])</f>
        <v>9</v>
      </c>
      <c r="Q7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49" t="str">
        <f>TEXT(Table1[[#This Row],[Date]],"ddd")</f>
        <v>Thu</v>
      </c>
    </row>
    <row r="750" spans="1:18" x14ac:dyDescent="0.55000000000000004">
      <c r="A750" s="2" t="s">
        <v>95</v>
      </c>
      <c r="B750" s="2" t="str">
        <f t="shared" si="66"/>
        <v>Client 9</v>
      </c>
      <c r="C750" s="12">
        <v>42537</v>
      </c>
      <c r="D750" s="2" t="s">
        <v>657</v>
      </c>
      <c r="E750" s="2" t="s">
        <v>373</v>
      </c>
      <c r="F750" s="28">
        <f>Table1[[#This Row],[End]]-Table1[[#This Row],[Start]]</f>
        <v>3.6111111111110983E-2</v>
      </c>
      <c r="G750" s="25" t="str">
        <f t="shared" ca="1" si="67"/>
        <v>Office</v>
      </c>
      <c r="H750" s="2" t="str">
        <f t="shared" ca="1" si="68"/>
        <v>B</v>
      </c>
      <c r="I750" s="2" t="str">
        <f t="shared" ca="1" si="69"/>
        <v>Accident</v>
      </c>
      <c r="J750" s="2" t="str">
        <f t="shared" ca="1" si="70"/>
        <v>Paperwork deficiency</v>
      </c>
      <c r="K750" s="25" t="str">
        <f t="shared" ca="1" si="71"/>
        <v>Floor</v>
      </c>
      <c r="L750" t="str">
        <f>IF(OR(Table1[[#This Row],[Month2]]="Jul",Table1[[#This Row],[Month2]]="Aug",Table1[[#This Row],[Month2]]="Sep"),"Q1", IF(OR(Table1[[#This Row],[Month2]]="Oct",Table1[[#This Row],[Month2]]="Nov",Table1[[#This Row],[Month2]]="Dec"),"Q2",IF(OR(Table1[[#This Row],[Month2]]="Jan",Table1[[#This Row],[Month2]]="Feb",Table1[[#This Row],[Month2]]="Mar"),"Q3", "Q4")))</f>
        <v>Q4</v>
      </c>
      <c r="M750" t="str">
        <f>TEXT(Table1[[#This Row],[Date]],"mmm")</f>
        <v>Jun</v>
      </c>
      <c r="N750" t="str">
        <f>IF(MONTH(Table1[[#This Row],[Date]])&gt;6, YEAR(Table1[[#This Row],[Date]])&amp;"-"&amp;YEAR(Table1[[#This Row],[Date]])+1,YEAR(Table1[[#This Row],[Date]])-1&amp;"-"&amp;YEAR(Table1[[#This Row],[Date]]))</f>
        <v>2015-2016</v>
      </c>
      <c r="O750">
        <f>WEEKNUM(Table1[[#This Row],[Date]],2)</f>
        <v>25</v>
      </c>
      <c r="P750">
        <f>HOUR(Table1[[#This Row],[Start]])</f>
        <v>15</v>
      </c>
      <c r="Q7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50" t="str">
        <f>TEXT(Table1[[#This Row],[Date]],"ddd")</f>
        <v>Thu</v>
      </c>
    </row>
    <row r="751" spans="1:18" x14ac:dyDescent="0.55000000000000004">
      <c r="A751" s="2" t="s">
        <v>96</v>
      </c>
      <c r="B751" s="2" t="str">
        <f t="shared" si="66"/>
        <v>Client 10</v>
      </c>
      <c r="C751" s="12">
        <v>42538</v>
      </c>
      <c r="D751" s="2" t="s">
        <v>474</v>
      </c>
      <c r="E751" s="2" t="s">
        <v>561</v>
      </c>
      <c r="F751" s="28">
        <f>Table1[[#This Row],[End]]-Table1[[#This Row],[Start]]</f>
        <v>1.2500000000000011E-2</v>
      </c>
      <c r="G751" s="25" t="str">
        <f t="shared" ca="1" si="67"/>
        <v>Room A</v>
      </c>
      <c r="H751" s="2" t="str">
        <f t="shared" ca="1" si="68"/>
        <v>A</v>
      </c>
      <c r="I751" s="2" t="str">
        <f t="shared" ca="1" si="69"/>
        <v>Interaction</v>
      </c>
      <c r="J751" s="2" t="str">
        <f t="shared" ca="1" si="70"/>
        <v>Misconduct</v>
      </c>
      <c r="K751" s="25" t="str">
        <f t="shared" ca="1" si="71"/>
        <v>Shipping</v>
      </c>
      <c r="L751" t="str">
        <f>IF(OR(Table1[[#This Row],[Month2]]="Jul",Table1[[#This Row],[Month2]]="Aug",Table1[[#This Row],[Month2]]="Sep"),"Q1", IF(OR(Table1[[#This Row],[Month2]]="Oct",Table1[[#This Row],[Month2]]="Nov",Table1[[#This Row],[Month2]]="Dec"),"Q2",IF(OR(Table1[[#This Row],[Month2]]="Jan",Table1[[#This Row],[Month2]]="Feb",Table1[[#This Row],[Month2]]="Mar"),"Q3", "Q4")))</f>
        <v>Q4</v>
      </c>
      <c r="M751" t="str">
        <f>TEXT(Table1[[#This Row],[Date]],"mmm")</f>
        <v>Jun</v>
      </c>
      <c r="N751" t="str">
        <f>IF(MONTH(Table1[[#This Row],[Date]])&gt;6, YEAR(Table1[[#This Row],[Date]])&amp;"-"&amp;YEAR(Table1[[#This Row],[Date]])+1,YEAR(Table1[[#This Row],[Date]])-1&amp;"-"&amp;YEAR(Table1[[#This Row],[Date]]))</f>
        <v>2015-2016</v>
      </c>
      <c r="O751">
        <f>WEEKNUM(Table1[[#This Row],[Date]],2)</f>
        <v>25</v>
      </c>
      <c r="P751">
        <f>HOUR(Table1[[#This Row],[Start]])</f>
        <v>7</v>
      </c>
      <c r="Q7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751" t="str">
        <f>TEXT(Table1[[#This Row],[Date]],"ddd")</f>
        <v>Fri</v>
      </c>
    </row>
    <row r="752" spans="1:18" x14ac:dyDescent="0.55000000000000004">
      <c r="A752" s="2" t="s">
        <v>84</v>
      </c>
      <c r="B752" s="2" t="str">
        <f t="shared" si="66"/>
        <v>Client 1</v>
      </c>
      <c r="C752" s="12">
        <v>42538</v>
      </c>
      <c r="D752" s="2" t="s">
        <v>418</v>
      </c>
      <c r="E752" s="2" t="s">
        <v>888</v>
      </c>
      <c r="F752" s="28">
        <f>Table1[[#This Row],[End]]-Table1[[#This Row],[Start]]</f>
        <v>1.5277777777777724E-2</v>
      </c>
      <c r="G752" s="25" t="str">
        <f t="shared" ca="1" si="67"/>
        <v>Room A</v>
      </c>
      <c r="H752" s="2" t="str">
        <f t="shared" ca="1" si="68"/>
        <v>F</v>
      </c>
      <c r="I752" s="2" t="str">
        <f t="shared" ca="1" si="69"/>
        <v>Interaction</v>
      </c>
      <c r="J752" s="2" t="str">
        <f t="shared" ca="1" si="70"/>
        <v>Misconduct</v>
      </c>
      <c r="K752" s="25" t="str">
        <f t="shared" ca="1" si="71"/>
        <v>Widgets</v>
      </c>
      <c r="L752" t="str">
        <f>IF(OR(Table1[[#This Row],[Month2]]="Jul",Table1[[#This Row],[Month2]]="Aug",Table1[[#This Row],[Month2]]="Sep"),"Q1", IF(OR(Table1[[#This Row],[Month2]]="Oct",Table1[[#This Row],[Month2]]="Nov",Table1[[#This Row],[Month2]]="Dec"),"Q2",IF(OR(Table1[[#This Row],[Month2]]="Jan",Table1[[#This Row],[Month2]]="Feb",Table1[[#This Row],[Month2]]="Mar"),"Q3", "Q4")))</f>
        <v>Q4</v>
      </c>
      <c r="M752" t="str">
        <f>TEXT(Table1[[#This Row],[Date]],"mmm")</f>
        <v>Jun</v>
      </c>
      <c r="N752" t="str">
        <f>IF(MONTH(Table1[[#This Row],[Date]])&gt;6, YEAR(Table1[[#This Row],[Date]])&amp;"-"&amp;YEAR(Table1[[#This Row],[Date]])+1,YEAR(Table1[[#This Row],[Date]])-1&amp;"-"&amp;YEAR(Table1[[#This Row],[Date]]))</f>
        <v>2015-2016</v>
      </c>
      <c r="O752">
        <f>WEEKNUM(Table1[[#This Row],[Date]],2)</f>
        <v>25</v>
      </c>
      <c r="P752">
        <f>HOUR(Table1[[#This Row],[Start]])</f>
        <v>19</v>
      </c>
      <c r="Q7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752" t="str">
        <f>TEXT(Table1[[#This Row],[Date]],"ddd")</f>
        <v>Fri</v>
      </c>
    </row>
    <row r="753" spans="1:18" x14ac:dyDescent="0.55000000000000004">
      <c r="A753" s="2" t="s">
        <v>85</v>
      </c>
      <c r="B753" s="2" t="str">
        <f t="shared" si="66"/>
        <v>Client 2</v>
      </c>
      <c r="C753" s="12">
        <v>42538</v>
      </c>
      <c r="D753" s="2" t="s">
        <v>658</v>
      </c>
      <c r="E753" s="2" t="s">
        <v>687</v>
      </c>
      <c r="F753" s="28">
        <f>Table1[[#This Row],[End]]-Table1[[#This Row],[Start]]</f>
        <v>1.2500000000000067E-2</v>
      </c>
      <c r="G753" s="25" t="str">
        <f t="shared" ca="1" si="67"/>
        <v>Room A</v>
      </c>
      <c r="H753" s="2" t="str">
        <f t="shared" ca="1" si="68"/>
        <v>B</v>
      </c>
      <c r="I753" s="2" t="str">
        <f t="shared" ca="1" si="69"/>
        <v>Grievance</v>
      </c>
      <c r="J753" s="2" t="str">
        <f t="shared" ca="1" si="70"/>
        <v>Misconduct</v>
      </c>
      <c r="K753" s="25" t="str">
        <f t="shared" ca="1" si="71"/>
        <v>Shipping</v>
      </c>
      <c r="L753" t="str">
        <f>IF(OR(Table1[[#This Row],[Month2]]="Jul",Table1[[#This Row],[Month2]]="Aug",Table1[[#This Row],[Month2]]="Sep"),"Q1", IF(OR(Table1[[#This Row],[Month2]]="Oct",Table1[[#This Row],[Month2]]="Nov",Table1[[#This Row],[Month2]]="Dec"),"Q2",IF(OR(Table1[[#This Row],[Month2]]="Jan",Table1[[#This Row],[Month2]]="Feb",Table1[[#This Row],[Month2]]="Mar"),"Q3", "Q4")))</f>
        <v>Q4</v>
      </c>
      <c r="M753" t="str">
        <f>TEXT(Table1[[#This Row],[Date]],"mmm")</f>
        <v>Jun</v>
      </c>
      <c r="N753" t="str">
        <f>IF(MONTH(Table1[[#This Row],[Date]])&gt;6, YEAR(Table1[[#This Row],[Date]])&amp;"-"&amp;YEAR(Table1[[#This Row],[Date]])+1,YEAR(Table1[[#This Row],[Date]])-1&amp;"-"&amp;YEAR(Table1[[#This Row],[Date]]))</f>
        <v>2015-2016</v>
      </c>
      <c r="O753">
        <f>WEEKNUM(Table1[[#This Row],[Date]],2)</f>
        <v>25</v>
      </c>
      <c r="P753">
        <f>HOUR(Table1[[#This Row],[Start]])</f>
        <v>20</v>
      </c>
      <c r="Q7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53" t="str">
        <f>TEXT(Table1[[#This Row],[Date]],"ddd")</f>
        <v>Fri</v>
      </c>
    </row>
    <row r="754" spans="1:18" x14ac:dyDescent="0.55000000000000004">
      <c r="A754" s="2" t="s">
        <v>85</v>
      </c>
      <c r="B754" s="2" t="str">
        <f t="shared" si="66"/>
        <v>Client 3</v>
      </c>
      <c r="C754" s="12">
        <v>42540</v>
      </c>
      <c r="D754" s="2" t="s">
        <v>414</v>
      </c>
      <c r="E754" s="2" t="s">
        <v>995</v>
      </c>
      <c r="F754" s="28">
        <f>Table1[[#This Row],[End]]-Table1[[#This Row],[Start]]</f>
        <v>1.1805555555555514E-2</v>
      </c>
      <c r="G754" s="25" t="str">
        <f t="shared" ca="1" si="67"/>
        <v>Room B</v>
      </c>
      <c r="H754" s="2" t="str">
        <f t="shared" ca="1" si="68"/>
        <v>C</v>
      </c>
      <c r="I754" s="2" t="str">
        <f t="shared" ca="1" si="69"/>
        <v>Mistake</v>
      </c>
      <c r="J754" s="2" t="str">
        <f t="shared" ca="1" si="70"/>
        <v>Wrong placement</v>
      </c>
      <c r="K754" s="25" t="str">
        <f t="shared" ca="1" si="71"/>
        <v>Finance</v>
      </c>
      <c r="L754" t="str">
        <f>IF(OR(Table1[[#This Row],[Month2]]="Jul",Table1[[#This Row],[Month2]]="Aug",Table1[[#This Row],[Month2]]="Sep"),"Q1", IF(OR(Table1[[#This Row],[Month2]]="Oct",Table1[[#This Row],[Month2]]="Nov",Table1[[#This Row],[Month2]]="Dec"),"Q2",IF(OR(Table1[[#This Row],[Month2]]="Jan",Table1[[#This Row],[Month2]]="Feb",Table1[[#This Row],[Month2]]="Mar"),"Q3", "Q4")))</f>
        <v>Q4</v>
      </c>
      <c r="M754" t="str">
        <f>TEXT(Table1[[#This Row],[Date]],"mmm")</f>
        <v>Jun</v>
      </c>
      <c r="N754" t="str">
        <f>IF(MONTH(Table1[[#This Row],[Date]])&gt;6, YEAR(Table1[[#This Row],[Date]])&amp;"-"&amp;YEAR(Table1[[#This Row],[Date]])+1,YEAR(Table1[[#This Row],[Date]])-1&amp;"-"&amp;YEAR(Table1[[#This Row],[Date]]))</f>
        <v>2015-2016</v>
      </c>
      <c r="O754">
        <f>WEEKNUM(Table1[[#This Row],[Date]],2)</f>
        <v>25</v>
      </c>
      <c r="P754">
        <f>HOUR(Table1[[#This Row],[Start]])</f>
        <v>14</v>
      </c>
      <c r="Q7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54" t="str">
        <f>TEXT(Table1[[#This Row],[Date]],"ddd")</f>
        <v>Sun</v>
      </c>
    </row>
    <row r="755" spans="1:18" x14ac:dyDescent="0.55000000000000004">
      <c r="A755" s="2" t="s">
        <v>96</v>
      </c>
      <c r="B755" s="2" t="str">
        <f t="shared" si="66"/>
        <v>Client 4</v>
      </c>
      <c r="C755" s="12">
        <v>42541</v>
      </c>
      <c r="D755" s="2" t="s">
        <v>659</v>
      </c>
      <c r="E755" s="2" t="s">
        <v>1055</v>
      </c>
      <c r="F755" s="28">
        <f>Table1[[#This Row],[End]]-Table1[[#This Row],[Start]]</f>
        <v>1.8749999999999933E-2</v>
      </c>
      <c r="G755" s="25" t="str">
        <f t="shared" ca="1" si="67"/>
        <v>Lab</v>
      </c>
      <c r="H755" s="2" t="str">
        <f t="shared" ca="1" si="68"/>
        <v>C</v>
      </c>
      <c r="I755" s="2" t="str">
        <f t="shared" ca="1" si="69"/>
        <v>Grievance</v>
      </c>
      <c r="J755" s="2" t="str">
        <f t="shared" ca="1" si="70"/>
        <v>Misconduct</v>
      </c>
      <c r="K755" s="25" t="str">
        <f t="shared" ca="1" si="71"/>
        <v>Widgets</v>
      </c>
      <c r="L755" t="str">
        <f>IF(OR(Table1[[#This Row],[Month2]]="Jul",Table1[[#This Row],[Month2]]="Aug",Table1[[#This Row],[Month2]]="Sep"),"Q1", IF(OR(Table1[[#This Row],[Month2]]="Oct",Table1[[#This Row],[Month2]]="Nov",Table1[[#This Row],[Month2]]="Dec"),"Q2",IF(OR(Table1[[#This Row],[Month2]]="Jan",Table1[[#This Row],[Month2]]="Feb",Table1[[#This Row],[Month2]]="Mar"),"Q3", "Q4")))</f>
        <v>Q4</v>
      </c>
      <c r="M755" t="str">
        <f>TEXT(Table1[[#This Row],[Date]],"mmm")</f>
        <v>Jun</v>
      </c>
      <c r="N755" t="str">
        <f>IF(MONTH(Table1[[#This Row],[Date]])&gt;6, YEAR(Table1[[#This Row],[Date]])&amp;"-"&amp;YEAR(Table1[[#This Row],[Date]])+1,YEAR(Table1[[#This Row],[Date]])-1&amp;"-"&amp;YEAR(Table1[[#This Row],[Date]]))</f>
        <v>2015-2016</v>
      </c>
      <c r="O755">
        <f>WEEKNUM(Table1[[#This Row],[Date]],2)</f>
        <v>26</v>
      </c>
      <c r="P755">
        <f>HOUR(Table1[[#This Row],[Start]])</f>
        <v>11</v>
      </c>
      <c r="Q7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755" t="str">
        <f>TEXT(Table1[[#This Row],[Date]],"ddd")</f>
        <v>Mon</v>
      </c>
    </row>
    <row r="756" spans="1:18" x14ac:dyDescent="0.55000000000000004">
      <c r="A756" s="2" t="s">
        <v>96</v>
      </c>
      <c r="B756" s="2" t="str">
        <f t="shared" si="66"/>
        <v>Client 5</v>
      </c>
      <c r="C756" s="12">
        <v>42542</v>
      </c>
      <c r="D756" s="2" t="s">
        <v>660</v>
      </c>
      <c r="E756" s="2" t="s">
        <v>843</v>
      </c>
      <c r="F756" s="28">
        <f>Table1[[#This Row],[End]]-Table1[[#This Row],[Start]]</f>
        <v>6.2499999999999223E-3</v>
      </c>
      <c r="G756" s="25" t="str">
        <f t="shared" ca="1" si="67"/>
        <v>Warehouse</v>
      </c>
      <c r="H756" s="2" t="str">
        <f t="shared" ca="1" si="68"/>
        <v>E</v>
      </c>
      <c r="I756" s="2" t="str">
        <f t="shared" ca="1" si="69"/>
        <v>Mistake</v>
      </c>
      <c r="J756" s="2" t="str">
        <f t="shared" ca="1" si="70"/>
        <v>Wrong placement</v>
      </c>
      <c r="K756" s="25" t="str">
        <f t="shared" ca="1" si="71"/>
        <v>IT</v>
      </c>
      <c r="L756" t="str">
        <f>IF(OR(Table1[[#This Row],[Month2]]="Jul",Table1[[#This Row],[Month2]]="Aug",Table1[[#This Row],[Month2]]="Sep"),"Q1", IF(OR(Table1[[#This Row],[Month2]]="Oct",Table1[[#This Row],[Month2]]="Nov",Table1[[#This Row],[Month2]]="Dec"),"Q2",IF(OR(Table1[[#This Row],[Month2]]="Jan",Table1[[#This Row],[Month2]]="Feb",Table1[[#This Row],[Month2]]="Mar"),"Q3", "Q4")))</f>
        <v>Q4</v>
      </c>
      <c r="M756" t="str">
        <f>TEXT(Table1[[#This Row],[Date]],"mmm")</f>
        <v>Jun</v>
      </c>
      <c r="N756" t="str">
        <f>IF(MONTH(Table1[[#This Row],[Date]])&gt;6, YEAR(Table1[[#This Row],[Date]])&amp;"-"&amp;YEAR(Table1[[#This Row],[Date]])+1,YEAR(Table1[[#This Row],[Date]])-1&amp;"-"&amp;YEAR(Table1[[#This Row],[Date]]))</f>
        <v>2015-2016</v>
      </c>
      <c r="O756">
        <f>WEEKNUM(Table1[[#This Row],[Date]],2)</f>
        <v>26</v>
      </c>
      <c r="P756">
        <f>HOUR(Table1[[#This Row],[Start]])</f>
        <v>8</v>
      </c>
      <c r="Q7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56" t="str">
        <f>TEXT(Table1[[#This Row],[Date]],"ddd")</f>
        <v>Tue</v>
      </c>
    </row>
    <row r="757" spans="1:18" x14ac:dyDescent="0.55000000000000004">
      <c r="A757" s="2" t="s">
        <v>96</v>
      </c>
      <c r="B757" s="2" t="str">
        <f t="shared" si="66"/>
        <v>Client 6</v>
      </c>
      <c r="C757" s="12">
        <v>42542</v>
      </c>
      <c r="D757" s="2" t="s">
        <v>661</v>
      </c>
      <c r="E757" s="2" t="s">
        <v>190</v>
      </c>
      <c r="F757" s="28">
        <f>Table1[[#This Row],[End]]-Table1[[#This Row],[Start]]</f>
        <v>2.0138888888888928E-2</v>
      </c>
      <c r="G757" s="25" t="str">
        <f t="shared" ca="1" si="67"/>
        <v>Room B</v>
      </c>
      <c r="H757" s="2" t="str">
        <f t="shared" ca="1" si="68"/>
        <v>A</v>
      </c>
      <c r="I757" s="2" t="str">
        <f t="shared" ca="1" si="69"/>
        <v>Interaction</v>
      </c>
      <c r="J757" s="2" t="str">
        <f t="shared" ca="1" si="70"/>
        <v>Mechanical failure</v>
      </c>
      <c r="K757" s="25" t="str">
        <f t="shared" ca="1" si="71"/>
        <v>Shipping</v>
      </c>
      <c r="L757" t="str">
        <f>IF(OR(Table1[[#This Row],[Month2]]="Jul",Table1[[#This Row],[Month2]]="Aug",Table1[[#This Row],[Month2]]="Sep"),"Q1", IF(OR(Table1[[#This Row],[Month2]]="Oct",Table1[[#This Row],[Month2]]="Nov",Table1[[#This Row],[Month2]]="Dec"),"Q2",IF(OR(Table1[[#This Row],[Month2]]="Jan",Table1[[#This Row],[Month2]]="Feb",Table1[[#This Row],[Month2]]="Mar"),"Q3", "Q4")))</f>
        <v>Q4</v>
      </c>
      <c r="M757" t="str">
        <f>TEXT(Table1[[#This Row],[Date]],"mmm")</f>
        <v>Jun</v>
      </c>
      <c r="N757" t="str">
        <f>IF(MONTH(Table1[[#This Row],[Date]])&gt;6, YEAR(Table1[[#This Row],[Date]])&amp;"-"&amp;YEAR(Table1[[#This Row],[Date]])+1,YEAR(Table1[[#This Row],[Date]])-1&amp;"-"&amp;YEAR(Table1[[#This Row],[Date]]))</f>
        <v>2015-2016</v>
      </c>
      <c r="O757">
        <f>WEEKNUM(Table1[[#This Row],[Date]],2)</f>
        <v>26</v>
      </c>
      <c r="P757">
        <f>HOUR(Table1[[#This Row],[Start]])</f>
        <v>15</v>
      </c>
      <c r="Q7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757" t="str">
        <f>TEXT(Table1[[#This Row],[Date]],"ddd")</f>
        <v>Tue</v>
      </c>
    </row>
    <row r="758" spans="1:18" x14ac:dyDescent="0.55000000000000004">
      <c r="A758" s="2" t="s">
        <v>96</v>
      </c>
      <c r="B758" s="2" t="str">
        <f t="shared" si="66"/>
        <v>Client 7</v>
      </c>
      <c r="C758" s="12">
        <v>42548</v>
      </c>
      <c r="D758" s="2" t="s">
        <v>662</v>
      </c>
      <c r="E758" s="2" t="s">
        <v>655</v>
      </c>
      <c r="F758" s="28">
        <f>Table1[[#This Row],[End]]-Table1[[#This Row],[Start]]</f>
        <v>1.3194444444444398E-2</v>
      </c>
      <c r="G758" s="25" t="str">
        <f t="shared" ca="1" si="67"/>
        <v>Lab</v>
      </c>
      <c r="H758" s="2" t="str">
        <f t="shared" ca="1" si="68"/>
        <v>D</v>
      </c>
      <c r="I758" s="2" t="str">
        <f t="shared" ca="1" si="69"/>
        <v>Accident</v>
      </c>
      <c r="J758" s="2" t="str">
        <f t="shared" ca="1" si="70"/>
        <v>Entry error</v>
      </c>
      <c r="K758" s="25" t="str">
        <f t="shared" ca="1" si="71"/>
        <v>Shipping</v>
      </c>
      <c r="L758" t="str">
        <f>IF(OR(Table1[[#This Row],[Month2]]="Jul",Table1[[#This Row],[Month2]]="Aug",Table1[[#This Row],[Month2]]="Sep"),"Q1", IF(OR(Table1[[#This Row],[Month2]]="Oct",Table1[[#This Row],[Month2]]="Nov",Table1[[#This Row],[Month2]]="Dec"),"Q2",IF(OR(Table1[[#This Row],[Month2]]="Jan",Table1[[#This Row],[Month2]]="Feb",Table1[[#This Row],[Month2]]="Mar"),"Q3", "Q4")))</f>
        <v>Q4</v>
      </c>
      <c r="M758" t="str">
        <f>TEXT(Table1[[#This Row],[Date]],"mmm")</f>
        <v>Jun</v>
      </c>
      <c r="N758" t="str">
        <f>IF(MONTH(Table1[[#This Row],[Date]])&gt;6, YEAR(Table1[[#This Row],[Date]])&amp;"-"&amp;YEAR(Table1[[#This Row],[Date]])+1,YEAR(Table1[[#This Row],[Date]])-1&amp;"-"&amp;YEAR(Table1[[#This Row],[Date]]))</f>
        <v>2015-2016</v>
      </c>
      <c r="O758">
        <f>WEEKNUM(Table1[[#This Row],[Date]],2)</f>
        <v>27</v>
      </c>
      <c r="P758">
        <f>HOUR(Table1[[#This Row],[Start]])</f>
        <v>8</v>
      </c>
      <c r="Q7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58" t="str">
        <f>TEXT(Table1[[#This Row],[Date]],"ddd")</f>
        <v>Mon</v>
      </c>
    </row>
    <row r="759" spans="1:18" x14ac:dyDescent="0.55000000000000004">
      <c r="A759" s="2" t="s">
        <v>96</v>
      </c>
      <c r="B759" s="2" t="str">
        <f t="shared" si="66"/>
        <v>Client 8</v>
      </c>
      <c r="C759" s="12">
        <v>42550</v>
      </c>
      <c r="D759" s="2" t="s">
        <v>663</v>
      </c>
      <c r="E759" s="2" t="s">
        <v>180</v>
      </c>
      <c r="F759" s="28">
        <f>Table1[[#This Row],[End]]-Table1[[#This Row],[Start]]</f>
        <v>2.2916666666666696E-2</v>
      </c>
      <c r="G759" s="25" t="str">
        <f t="shared" ca="1" si="67"/>
        <v>Office</v>
      </c>
      <c r="H759" s="2" t="str">
        <f t="shared" ca="1" si="68"/>
        <v>B</v>
      </c>
      <c r="I759" s="2" t="str">
        <f t="shared" ca="1" si="69"/>
        <v>Mistake</v>
      </c>
      <c r="J759" s="2" t="str">
        <f t="shared" ca="1" si="70"/>
        <v>Mechanical failure</v>
      </c>
      <c r="K759" s="25" t="str">
        <f t="shared" ca="1" si="71"/>
        <v>Finance</v>
      </c>
      <c r="L759" t="str">
        <f>IF(OR(Table1[[#This Row],[Month2]]="Jul",Table1[[#This Row],[Month2]]="Aug",Table1[[#This Row],[Month2]]="Sep"),"Q1", IF(OR(Table1[[#This Row],[Month2]]="Oct",Table1[[#This Row],[Month2]]="Nov",Table1[[#This Row],[Month2]]="Dec"),"Q2",IF(OR(Table1[[#This Row],[Month2]]="Jan",Table1[[#This Row],[Month2]]="Feb",Table1[[#This Row],[Month2]]="Mar"),"Q3", "Q4")))</f>
        <v>Q4</v>
      </c>
      <c r="M759" t="str">
        <f>TEXT(Table1[[#This Row],[Date]],"mmm")</f>
        <v>Jun</v>
      </c>
      <c r="N759" t="str">
        <f>IF(MONTH(Table1[[#This Row],[Date]])&gt;6, YEAR(Table1[[#This Row],[Date]])&amp;"-"&amp;YEAR(Table1[[#This Row],[Date]])+1,YEAR(Table1[[#This Row],[Date]])-1&amp;"-"&amp;YEAR(Table1[[#This Row],[Date]]))</f>
        <v>2015-2016</v>
      </c>
      <c r="O759">
        <f>WEEKNUM(Table1[[#This Row],[Date]],2)</f>
        <v>27</v>
      </c>
      <c r="P759">
        <f>HOUR(Table1[[#This Row],[Start]])</f>
        <v>8</v>
      </c>
      <c r="Q7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59" t="str">
        <f>TEXT(Table1[[#This Row],[Date]],"ddd")</f>
        <v>Wed</v>
      </c>
    </row>
    <row r="760" spans="1:18" x14ac:dyDescent="0.55000000000000004">
      <c r="A760" s="2" t="s">
        <v>96</v>
      </c>
      <c r="B760" s="2" t="str">
        <f t="shared" si="66"/>
        <v>Client 9</v>
      </c>
      <c r="C760" s="12">
        <v>42553</v>
      </c>
      <c r="D760" s="2" t="s">
        <v>193</v>
      </c>
      <c r="E760" s="2" t="s">
        <v>1056</v>
      </c>
      <c r="F760" s="28">
        <f>Table1[[#This Row],[End]]-Table1[[#This Row],[Start]]</f>
        <v>3.3333333333333326E-2</v>
      </c>
      <c r="G760" s="25" t="str">
        <f t="shared" ca="1" si="67"/>
        <v>Office</v>
      </c>
      <c r="H760" s="2" t="str">
        <f t="shared" ca="1" si="68"/>
        <v>E</v>
      </c>
      <c r="I760" s="2" t="str">
        <f t="shared" ca="1" si="69"/>
        <v>Grievance</v>
      </c>
      <c r="J760" s="2" t="str">
        <f t="shared" ca="1" si="70"/>
        <v>Entry error</v>
      </c>
      <c r="K760" s="25" t="str">
        <f t="shared" ca="1" si="71"/>
        <v>Widgets</v>
      </c>
      <c r="L760" t="str">
        <f>IF(OR(Table1[[#This Row],[Month2]]="Jul",Table1[[#This Row],[Month2]]="Aug",Table1[[#This Row],[Month2]]="Sep"),"Q1", IF(OR(Table1[[#This Row],[Month2]]="Oct",Table1[[#This Row],[Month2]]="Nov",Table1[[#This Row],[Month2]]="Dec"),"Q2",IF(OR(Table1[[#This Row],[Month2]]="Jan",Table1[[#This Row],[Month2]]="Feb",Table1[[#This Row],[Month2]]="Mar"),"Q3", "Q4")))</f>
        <v>Q1</v>
      </c>
      <c r="M760" t="str">
        <f>TEXT(Table1[[#This Row],[Date]],"mmm")</f>
        <v>Jul</v>
      </c>
      <c r="N760" t="str">
        <f>IF(MONTH(Table1[[#This Row],[Date]])&gt;6, YEAR(Table1[[#This Row],[Date]])&amp;"-"&amp;YEAR(Table1[[#This Row],[Date]])+1,YEAR(Table1[[#This Row],[Date]])-1&amp;"-"&amp;YEAR(Table1[[#This Row],[Date]]))</f>
        <v>2016-2017</v>
      </c>
      <c r="O760">
        <f>WEEKNUM(Table1[[#This Row],[Date]],2)</f>
        <v>27</v>
      </c>
      <c r="P760">
        <f>HOUR(Table1[[#This Row],[Start]])</f>
        <v>17</v>
      </c>
      <c r="Q7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760" t="str">
        <f>TEXT(Table1[[#This Row],[Date]],"ddd")</f>
        <v>Sat</v>
      </c>
    </row>
    <row r="761" spans="1:18" x14ac:dyDescent="0.55000000000000004">
      <c r="A761" s="2" t="s">
        <v>99</v>
      </c>
      <c r="B761" s="2" t="str">
        <f t="shared" si="66"/>
        <v>Client 10</v>
      </c>
      <c r="C761" s="12">
        <v>42553</v>
      </c>
      <c r="D761" s="2" t="s">
        <v>664</v>
      </c>
      <c r="E761" s="2" t="s">
        <v>1057</v>
      </c>
      <c r="F761" s="28">
        <f>Table1[[#This Row],[End]]-Table1[[#This Row],[Start]]</f>
        <v>1.3888888888888951E-2</v>
      </c>
      <c r="G761" s="25" t="str">
        <f t="shared" ca="1" si="67"/>
        <v>Lab</v>
      </c>
      <c r="H761" s="2" t="str">
        <f t="shared" ca="1" si="68"/>
        <v>B</v>
      </c>
      <c r="I761" s="2" t="str">
        <f t="shared" ca="1" si="69"/>
        <v>Grievance</v>
      </c>
      <c r="J761" s="2" t="str">
        <f t="shared" ca="1" si="70"/>
        <v>Entry error</v>
      </c>
      <c r="K761" s="25" t="str">
        <f t="shared" ca="1" si="71"/>
        <v>Widgets</v>
      </c>
      <c r="L761" t="str">
        <f>IF(OR(Table1[[#This Row],[Month2]]="Jul",Table1[[#This Row],[Month2]]="Aug",Table1[[#This Row],[Month2]]="Sep"),"Q1", IF(OR(Table1[[#This Row],[Month2]]="Oct",Table1[[#This Row],[Month2]]="Nov",Table1[[#This Row],[Month2]]="Dec"),"Q2",IF(OR(Table1[[#This Row],[Month2]]="Jan",Table1[[#This Row],[Month2]]="Feb",Table1[[#This Row],[Month2]]="Mar"),"Q3", "Q4")))</f>
        <v>Q1</v>
      </c>
      <c r="M761" t="str">
        <f>TEXT(Table1[[#This Row],[Date]],"mmm")</f>
        <v>Jul</v>
      </c>
      <c r="N761" t="str">
        <f>IF(MONTH(Table1[[#This Row],[Date]])&gt;6, YEAR(Table1[[#This Row],[Date]])&amp;"-"&amp;YEAR(Table1[[#This Row],[Date]])+1,YEAR(Table1[[#This Row],[Date]])-1&amp;"-"&amp;YEAR(Table1[[#This Row],[Date]]))</f>
        <v>2016-2017</v>
      </c>
      <c r="O761">
        <f>WEEKNUM(Table1[[#This Row],[Date]],2)</f>
        <v>27</v>
      </c>
      <c r="P761">
        <f>HOUR(Table1[[#This Row],[Start]])</f>
        <v>21</v>
      </c>
      <c r="Q7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61" t="str">
        <f>TEXT(Table1[[#This Row],[Date]],"ddd")</f>
        <v>Sat</v>
      </c>
    </row>
    <row r="762" spans="1:18" x14ac:dyDescent="0.55000000000000004">
      <c r="A762" s="2" t="s">
        <v>96</v>
      </c>
      <c r="B762" s="2" t="str">
        <f t="shared" si="66"/>
        <v>Client 1</v>
      </c>
      <c r="C762" s="12">
        <v>42554</v>
      </c>
      <c r="D762" s="2" t="s">
        <v>662</v>
      </c>
      <c r="E762" s="2" t="s">
        <v>574</v>
      </c>
      <c r="F762" s="28">
        <f>Table1[[#This Row],[End]]-Table1[[#This Row],[Start]]</f>
        <v>4.8611111111110383E-3</v>
      </c>
      <c r="G762" s="25" t="str">
        <f t="shared" ca="1" si="67"/>
        <v>Lab</v>
      </c>
      <c r="H762" s="2" t="str">
        <f t="shared" ca="1" si="68"/>
        <v>A</v>
      </c>
      <c r="I762" s="2" t="str">
        <f t="shared" ca="1" si="69"/>
        <v>Accident</v>
      </c>
      <c r="J762" s="2" t="str">
        <f t="shared" ca="1" si="70"/>
        <v>Misconduct</v>
      </c>
      <c r="K762" s="25" t="str">
        <f t="shared" ca="1" si="71"/>
        <v>Shipping</v>
      </c>
      <c r="L762" t="str">
        <f>IF(OR(Table1[[#This Row],[Month2]]="Jul",Table1[[#This Row],[Month2]]="Aug",Table1[[#This Row],[Month2]]="Sep"),"Q1", IF(OR(Table1[[#This Row],[Month2]]="Oct",Table1[[#This Row],[Month2]]="Nov",Table1[[#This Row],[Month2]]="Dec"),"Q2",IF(OR(Table1[[#This Row],[Month2]]="Jan",Table1[[#This Row],[Month2]]="Feb",Table1[[#This Row],[Month2]]="Mar"),"Q3", "Q4")))</f>
        <v>Q1</v>
      </c>
      <c r="M762" t="str">
        <f>TEXT(Table1[[#This Row],[Date]],"mmm")</f>
        <v>Jul</v>
      </c>
      <c r="N762" t="str">
        <f>IF(MONTH(Table1[[#This Row],[Date]])&gt;6, YEAR(Table1[[#This Row],[Date]])&amp;"-"&amp;YEAR(Table1[[#This Row],[Date]])+1,YEAR(Table1[[#This Row],[Date]])-1&amp;"-"&amp;YEAR(Table1[[#This Row],[Date]]))</f>
        <v>2016-2017</v>
      </c>
      <c r="O762">
        <f>WEEKNUM(Table1[[#This Row],[Date]],2)</f>
        <v>27</v>
      </c>
      <c r="P762">
        <f>HOUR(Table1[[#This Row],[Start]])</f>
        <v>8</v>
      </c>
      <c r="Q7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62" t="str">
        <f>TEXT(Table1[[#This Row],[Date]],"ddd")</f>
        <v>Sun</v>
      </c>
    </row>
    <row r="763" spans="1:18" x14ac:dyDescent="0.55000000000000004">
      <c r="A763" s="2" t="s">
        <v>96</v>
      </c>
      <c r="B763" s="2" t="str">
        <f t="shared" si="66"/>
        <v>Client 2</v>
      </c>
      <c r="C763" s="12">
        <v>42554</v>
      </c>
      <c r="D763" s="2" t="s">
        <v>665</v>
      </c>
      <c r="E763" s="2" t="s">
        <v>437</v>
      </c>
      <c r="F763" s="28">
        <f>Table1[[#This Row],[End]]-Table1[[#This Row],[Start]]</f>
        <v>4.0972222222222188E-2</v>
      </c>
      <c r="G763" s="25" t="str">
        <f t="shared" ca="1" si="67"/>
        <v>Lab</v>
      </c>
      <c r="H763" s="2" t="str">
        <f t="shared" ca="1" si="68"/>
        <v>F</v>
      </c>
      <c r="I763" s="2" t="str">
        <f t="shared" ca="1" si="69"/>
        <v>Accident</v>
      </c>
      <c r="J763" s="2" t="str">
        <f t="shared" ca="1" si="70"/>
        <v>Mechanical failure</v>
      </c>
      <c r="K763" s="25" t="str">
        <f t="shared" ca="1" si="71"/>
        <v>Shipping</v>
      </c>
      <c r="L763" t="str">
        <f>IF(OR(Table1[[#This Row],[Month2]]="Jul",Table1[[#This Row],[Month2]]="Aug",Table1[[#This Row],[Month2]]="Sep"),"Q1", IF(OR(Table1[[#This Row],[Month2]]="Oct",Table1[[#This Row],[Month2]]="Nov",Table1[[#This Row],[Month2]]="Dec"),"Q2",IF(OR(Table1[[#This Row],[Month2]]="Jan",Table1[[#This Row],[Month2]]="Feb",Table1[[#This Row],[Month2]]="Mar"),"Q3", "Q4")))</f>
        <v>Q1</v>
      </c>
      <c r="M763" t="str">
        <f>TEXT(Table1[[#This Row],[Date]],"mmm")</f>
        <v>Jul</v>
      </c>
      <c r="N763" t="str">
        <f>IF(MONTH(Table1[[#This Row],[Date]])&gt;6, YEAR(Table1[[#This Row],[Date]])&amp;"-"&amp;YEAR(Table1[[#This Row],[Date]])+1,YEAR(Table1[[#This Row],[Date]])-1&amp;"-"&amp;YEAR(Table1[[#This Row],[Date]]))</f>
        <v>2016-2017</v>
      </c>
      <c r="O763">
        <f>WEEKNUM(Table1[[#This Row],[Date]],2)</f>
        <v>27</v>
      </c>
      <c r="P763">
        <f>HOUR(Table1[[#This Row],[Start]])</f>
        <v>9</v>
      </c>
      <c r="Q7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63" t="str">
        <f>TEXT(Table1[[#This Row],[Date]],"ddd")</f>
        <v>Sun</v>
      </c>
    </row>
    <row r="764" spans="1:18" x14ac:dyDescent="0.55000000000000004">
      <c r="A764" s="2" t="s">
        <v>99</v>
      </c>
      <c r="B764" s="2" t="str">
        <f t="shared" si="66"/>
        <v>Client 3</v>
      </c>
      <c r="C764" s="12">
        <v>42555</v>
      </c>
      <c r="D764" s="2" t="s">
        <v>587</v>
      </c>
      <c r="E764" s="2" t="s">
        <v>635</v>
      </c>
      <c r="F764" s="28">
        <f>Table1[[#This Row],[End]]-Table1[[#This Row],[Start]]</f>
        <v>1.5972222222222221E-2</v>
      </c>
      <c r="G764" s="25" t="str">
        <f t="shared" ca="1" si="67"/>
        <v>Office</v>
      </c>
      <c r="H764" s="2" t="str">
        <f t="shared" ca="1" si="68"/>
        <v>B</v>
      </c>
      <c r="I764" s="2" t="str">
        <f t="shared" ca="1" si="69"/>
        <v>Mistake</v>
      </c>
      <c r="J764" s="2" t="str">
        <f t="shared" ca="1" si="70"/>
        <v>Misconduct</v>
      </c>
      <c r="K764" s="25" t="str">
        <f t="shared" ca="1" si="71"/>
        <v>Floor</v>
      </c>
      <c r="L764" t="str">
        <f>IF(OR(Table1[[#This Row],[Month2]]="Jul",Table1[[#This Row],[Month2]]="Aug",Table1[[#This Row],[Month2]]="Sep"),"Q1", IF(OR(Table1[[#This Row],[Month2]]="Oct",Table1[[#This Row],[Month2]]="Nov",Table1[[#This Row],[Month2]]="Dec"),"Q2",IF(OR(Table1[[#This Row],[Month2]]="Jan",Table1[[#This Row],[Month2]]="Feb",Table1[[#This Row],[Month2]]="Mar"),"Q3", "Q4")))</f>
        <v>Q1</v>
      </c>
      <c r="M764" t="str">
        <f>TEXT(Table1[[#This Row],[Date]],"mmm")</f>
        <v>Jul</v>
      </c>
      <c r="N764" t="str">
        <f>IF(MONTH(Table1[[#This Row],[Date]])&gt;6, YEAR(Table1[[#This Row],[Date]])&amp;"-"&amp;YEAR(Table1[[#This Row],[Date]])+1,YEAR(Table1[[#This Row],[Date]])-1&amp;"-"&amp;YEAR(Table1[[#This Row],[Date]]))</f>
        <v>2016-2017</v>
      </c>
      <c r="O764">
        <f>WEEKNUM(Table1[[#This Row],[Date]],2)</f>
        <v>28</v>
      </c>
      <c r="P764">
        <f>HOUR(Table1[[#This Row],[Start]])</f>
        <v>10</v>
      </c>
      <c r="Q7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64" t="str">
        <f>TEXT(Table1[[#This Row],[Date]],"ddd")</f>
        <v>Mon</v>
      </c>
    </row>
    <row r="765" spans="1:18" x14ac:dyDescent="0.55000000000000004">
      <c r="A765" s="2" t="s">
        <v>91</v>
      </c>
      <c r="B765" s="2" t="str">
        <f t="shared" si="66"/>
        <v>Client 4</v>
      </c>
      <c r="C765" s="12">
        <v>42555</v>
      </c>
      <c r="D765" s="2" t="s">
        <v>666</v>
      </c>
      <c r="E765" s="2" t="s">
        <v>1058</v>
      </c>
      <c r="F765" s="28">
        <f>Table1[[#This Row],[End]]-Table1[[#This Row],[Start]]</f>
        <v>1.3888888888888951E-2</v>
      </c>
      <c r="G765" s="25" t="str">
        <f t="shared" ca="1" si="67"/>
        <v>Room A</v>
      </c>
      <c r="H765" s="2" t="str">
        <f t="shared" ca="1" si="68"/>
        <v>C</v>
      </c>
      <c r="I765" s="2" t="str">
        <f t="shared" ca="1" si="69"/>
        <v>Interaction</v>
      </c>
      <c r="J765" s="2" t="str">
        <f t="shared" ca="1" si="70"/>
        <v>Entry error</v>
      </c>
      <c r="K765" s="25" t="str">
        <f t="shared" ca="1" si="71"/>
        <v>Widgets</v>
      </c>
      <c r="L765" t="str">
        <f>IF(OR(Table1[[#This Row],[Month2]]="Jul",Table1[[#This Row],[Month2]]="Aug",Table1[[#This Row],[Month2]]="Sep"),"Q1", IF(OR(Table1[[#This Row],[Month2]]="Oct",Table1[[#This Row],[Month2]]="Nov",Table1[[#This Row],[Month2]]="Dec"),"Q2",IF(OR(Table1[[#This Row],[Month2]]="Jan",Table1[[#This Row],[Month2]]="Feb",Table1[[#This Row],[Month2]]="Mar"),"Q3", "Q4")))</f>
        <v>Q1</v>
      </c>
      <c r="M765" t="str">
        <f>TEXT(Table1[[#This Row],[Date]],"mmm")</f>
        <v>Jul</v>
      </c>
      <c r="N765" t="str">
        <f>IF(MONTH(Table1[[#This Row],[Date]])&gt;6, YEAR(Table1[[#This Row],[Date]])&amp;"-"&amp;YEAR(Table1[[#This Row],[Date]])+1,YEAR(Table1[[#This Row],[Date]])-1&amp;"-"&amp;YEAR(Table1[[#This Row],[Date]]))</f>
        <v>2016-2017</v>
      </c>
      <c r="O765">
        <f>WEEKNUM(Table1[[#This Row],[Date]],2)</f>
        <v>28</v>
      </c>
      <c r="P765">
        <f>HOUR(Table1[[#This Row],[Start]])</f>
        <v>21</v>
      </c>
      <c r="Q7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65" t="str">
        <f>TEXT(Table1[[#This Row],[Date]],"ddd")</f>
        <v>Mon</v>
      </c>
    </row>
    <row r="766" spans="1:18" x14ac:dyDescent="0.55000000000000004">
      <c r="A766" s="2" t="s">
        <v>95</v>
      </c>
      <c r="B766" s="2" t="str">
        <f t="shared" si="66"/>
        <v>Client 5</v>
      </c>
      <c r="C766" s="12">
        <v>42555</v>
      </c>
      <c r="D766" s="2" t="s">
        <v>667</v>
      </c>
      <c r="E766" s="2" t="s">
        <v>719</v>
      </c>
      <c r="F766" s="28">
        <f>Table1[[#This Row],[End]]-Table1[[#This Row],[Start]]</f>
        <v>2.7777777777777679E-3</v>
      </c>
      <c r="G766" s="25" t="str">
        <f t="shared" ca="1" si="67"/>
        <v>Room B</v>
      </c>
      <c r="H766" s="2" t="str">
        <f t="shared" ca="1" si="68"/>
        <v>E</v>
      </c>
      <c r="I766" s="2" t="str">
        <f t="shared" ca="1" si="69"/>
        <v>Grievance</v>
      </c>
      <c r="J766" s="2" t="str">
        <f t="shared" ca="1" si="70"/>
        <v>Misconduct</v>
      </c>
      <c r="K766" s="25" t="str">
        <f t="shared" ca="1" si="71"/>
        <v>IT</v>
      </c>
      <c r="L766" t="str">
        <f>IF(OR(Table1[[#This Row],[Month2]]="Jul",Table1[[#This Row],[Month2]]="Aug",Table1[[#This Row],[Month2]]="Sep"),"Q1", IF(OR(Table1[[#This Row],[Month2]]="Oct",Table1[[#This Row],[Month2]]="Nov",Table1[[#This Row],[Month2]]="Dec"),"Q2",IF(OR(Table1[[#This Row],[Month2]]="Jan",Table1[[#This Row],[Month2]]="Feb",Table1[[#This Row],[Month2]]="Mar"),"Q3", "Q4")))</f>
        <v>Q1</v>
      </c>
      <c r="M766" t="str">
        <f>TEXT(Table1[[#This Row],[Date]],"mmm")</f>
        <v>Jul</v>
      </c>
      <c r="N766" t="str">
        <f>IF(MONTH(Table1[[#This Row],[Date]])&gt;6, YEAR(Table1[[#This Row],[Date]])&amp;"-"&amp;YEAR(Table1[[#This Row],[Date]])+1,YEAR(Table1[[#This Row],[Date]])-1&amp;"-"&amp;YEAR(Table1[[#This Row],[Date]]))</f>
        <v>2016-2017</v>
      </c>
      <c r="O766">
        <f>WEEKNUM(Table1[[#This Row],[Date]],2)</f>
        <v>28</v>
      </c>
      <c r="P766">
        <f>HOUR(Table1[[#This Row],[Start]])</f>
        <v>19</v>
      </c>
      <c r="Q7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766" t="str">
        <f>TEXT(Table1[[#This Row],[Date]],"ddd")</f>
        <v>Mon</v>
      </c>
    </row>
    <row r="767" spans="1:18" x14ac:dyDescent="0.55000000000000004">
      <c r="A767" s="2" t="s">
        <v>95</v>
      </c>
      <c r="B767" s="2" t="str">
        <f t="shared" si="66"/>
        <v>Client 6</v>
      </c>
      <c r="C767" s="12">
        <v>42555</v>
      </c>
      <c r="D767" s="2" t="s">
        <v>594</v>
      </c>
      <c r="E767" s="2" t="s">
        <v>1059</v>
      </c>
      <c r="F767" s="28">
        <f>Table1[[#This Row],[End]]-Table1[[#This Row],[Start]]</f>
        <v>1.736111111111116E-2</v>
      </c>
      <c r="G767" s="25" t="str">
        <f t="shared" ca="1" si="67"/>
        <v>Office</v>
      </c>
      <c r="H767" s="2" t="str">
        <f t="shared" ca="1" si="68"/>
        <v>C</v>
      </c>
      <c r="I767" s="2" t="str">
        <f t="shared" ca="1" si="69"/>
        <v>Interaction</v>
      </c>
      <c r="J767" s="2" t="str">
        <f t="shared" ca="1" si="70"/>
        <v>Wrong placement</v>
      </c>
      <c r="K767" s="25" t="str">
        <f t="shared" ca="1" si="71"/>
        <v>Floor</v>
      </c>
      <c r="L767" t="str">
        <f>IF(OR(Table1[[#This Row],[Month2]]="Jul",Table1[[#This Row],[Month2]]="Aug",Table1[[#This Row],[Month2]]="Sep"),"Q1", IF(OR(Table1[[#This Row],[Month2]]="Oct",Table1[[#This Row],[Month2]]="Nov",Table1[[#This Row],[Month2]]="Dec"),"Q2",IF(OR(Table1[[#This Row],[Month2]]="Jan",Table1[[#This Row],[Month2]]="Feb",Table1[[#This Row],[Month2]]="Mar"),"Q3", "Q4")))</f>
        <v>Q1</v>
      </c>
      <c r="M767" t="str">
        <f>TEXT(Table1[[#This Row],[Date]],"mmm")</f>
        <v>Jul</v>
      </c>
      <c r="N767" t="str">
        <f>IF(MONTH(Table1[[#This Row],[Date]])&gt;6, YEAR(Table1[[#This Row],[Date]])&amp;"-"&amp;YEAR(Table1[[#This Row],[Date]])+1,YEAR(Table1[[#This Row],[Date]])-1&amp;"-"&amp;YEAR(Table1[[#This Row],[Date]]))</f>
        <v>2016-2017</v>
      </c>
      <c r="O767">
        <f>WEEKNUM(Table1[[#This Row],[Date]],2)</f>
        <v>28</v>
      </c>
      <c r="P767">
        <f>HOUR(Table1[[#This Row],[Start]])</f>
        <v>20</v>
      </c>
      <c r="Q7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67" t="str">
        <f>TEXT(Table1[[#This Row],[Date]],"ddd")</f>
        <v>Mon</v>
      </c>
    </row>
    <row r="768" spans="1:18" x14ac:dyDescent="0.55000000000000004">
      <c r="A768" s="2" t="s">
        <v>95</v>
      </c>
      <c r="B768" s="2" t="str">
        <f t="shared" si="66"/>
        <v>Client 7</v>
      </c>
      <c r="C768" s="12">
        <v>42555</v>
      </c>
      <c r="D768" s="2" t="s">
        <v>668</v>
      </c>
      <c r="E768" s="2" t="s">
        <v>1060</v>
      </c>
      <c r="F768" s="28">
        <f>Table1[[#This Row],[End]]-Table1[[#This Row],[Start]]</f>
        <v>3.6111111111111094E-2</v>
      </c>
      <c r="G768" s="25" t="str">
        <f t="shared" ca="1" si="67"/>
        <v>Room A</v>
      </c>
      <c r="H768" s="2" t="str">
        <f t="shared" ca="1" si="68"/>
        <v>B</v>
      </c>
      <c r="I768" s="2" t="str">
        <f t="shared" ca="1" si="69"/>
        <v>Grievance</v>
      </c>
      <c r="J768" s="2" t="str">
        <f t="shared" ca="1" si="70"/>
        <v>Entry error</v>
      </c>
      <c r="K768" s="25" t="str">
        <f t="shared" ca="1" si="71"/>
        <v>Shipping</v>
      </c>
      <c r="L768" t="str">
        <f>IF(OR(Table1[[#This Row],[Month2]]="Jul",Table1[[#This Row],[Month2]]="Aug",Table1[[#This Row],[Month2]]="Sep"),"Q1", IF(OR(Table1[[#This Row],[Month2]]="Oct",Table1[[#This Row],[Month2]]="Nov",Table1[[#This Row],[Month2]]="Dec"),"Q2",IF(OR(Table1[[#This Row],[Month2]]="Jan",Table1[[#This Row],[Month2]]="Feb",Table1[[#This Row],[Month2]]="Mar"),"Q3", "Q4")))</f>
        <v>Q1</v>
      </c>
      <c r="M768" t="str">
        <f>TEXT(Table1[[#This Row],[Date]],"mmm")</f>
        <v>Jul</v>
      </c>
      <c r="N768" t="str">
        <f>IF(MONTH(Table1[[#This Row],[Date]])&gt;6, YEAR(Table1[[#This Row],[Date]])&amp;"-"&amp;YEAR(Table1[[#This Row],[Date]])+1,YEAR(Table1[[#This Row],[Date]])-1&amp;"-"&amp;YEAR(Table1[[#This Row],[Date]]))</f>
        <v>2016-2017</v>
      </c>
      <c r="O768">
        <f>WEEKNUM(Table1[[#This Row],[Date]],2)</f>
        <v>28</v>
      </c>
      <c r="P768">
        <f>HOUR(Table1[[#This Row],[Start]])</f>
        <v>21</v>
      </c>
      <c r="Q7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68" t="str">
        <f>TEXT(Table1[[#This Row],[Date]],"ddd")</f>
        <v>Mon</v>
      </c>
    </row>
    <row r="769" spans="1:18" x14ac:dyDescent="0.55000000000000004">
      <c r="A769" s="2" t="s">
        <v>96</v>
      </c>
      <c r="B769" s="2" t="str">
        <f t="shared" si="66"/>
        <v>Client 8</v>
      </c>
      <c r="C769" s="12">
        <v>42556</v>
      </c>
      <c r="D769" s="2" t="s">
        <v>644</v>
      </c>
      <c r="E769" s="2" t="s">
        <v>775</v>
      </c>
      <c r="F769" s="28">
        <f>Table1[[#This Row],[End]]-Table1[[#This Row],[Start]]</f>
        <v>6.9444444444444198E-3</v>
      </c>
      <c r="G769" s="25" t="str">
        <f t="shared" ca="1" si="67"/>
        <v>Room B</v>
      </c>
      <c r="H769" s="2" t="str">
        <f t="shared" ca="1" si="68"/>
        <v>B</v>
      </c>
      <c r="I769" s="2" t="str">
        <f t="shared" ca="1" si="69"/>
        <v>Accident</v>
      </c>
      <c r="J769" s="2" t="str">
        <f t="shared" ca="1" si="70"/>
        <v>Misconduct</v>
      </c>
      <c r="K769" s="25" t="str">
        <f t="shared" ca="1" si="71"/>
        <v>Floor</v>
      </c>
      <c r="L769" t="str">
        <f>IF(OR(Table1[[#This Row],[Month2]]="Jul",Table1[[#This Row],[Month2]]="Aug",Table1[[#This Row],[Month2]]="Sep"),"Q1", IF(OR(Table1[[#This Row],[Month2]]="Oct",Table1[[#This Row],[Month2]]="Nov",Table1[[#This Row],[Month2]]="Dec"),"Q2",IF(OR(Table1[[#This Row],[Month2]]="Jan",Table1[[#This Row],[Month2]]="Feb",Table1[[#This Row],[Month2]]="Mar"),"Q3", "Q4")))</f>
        <v>Q1</v>
      </c>
      <c r="M769" t="str">
        <f>TEXT(Table1[[#This Row],[Date]],"mmm")</f>
        <v>Jul</v>
      </c>
      <c r="N769" t="str">
        <f>IF(MONTH(Table1[[#This Row],[Date]])&gt;6, YEAR(Table1[[#This Row],[Date]])&amp;"-"&amp;YEAR(Table1[[#This Row],[Date]])+1,YEAR(Table1[[#This Row],[Date]])-1&amp;"-"&amp;YEAR(Table1[[#This Row],[Date]]))</f>
        <v>2016-2017</v>
      </c>
      <c r="O769">
        <f>WEEKNUM(Table1[[#This Row],[Date]],2)</f>
        <v>28</v>
      </c>
      <c r="P769">
        <f>HOUR(Table1[[#This Row],[Start]])</f>
        <v>20</v>
      </c>
      <c r="Q7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69" t="str">
        <f>TEXT(Table1[[#This Row],[Date]],"ddd")</f>
        <v>Tue</v>
      </c>
    </row>
    <row r="770" spans="1:18" x14ac:dyDescent="0.55000000000000004">
      <c r="A770" s="2" t="s">
        <v>87</v>
      </c>
      <c r="B770" s="2" t="str">
        <f t="shared" ref="B770:B833" si="72">IF(B769="Name","Client 1",IF(B769="Client 1","Client 2",IF(B769="Client 2","Client 3",IF(B769="Client 3","Client 4", IF(B769="Client 4","Client 5", IF(B769="Client 5","Client 6", IF(B769="Client 6","Client 7",IF(B769="Client 7","Client 8", IF(B769="Client 8","Client 9", IF(B769="Client 9","Client 10", IF(B769="Client 10","Client 1", "Client 11")))))))))))</f>
        <v>Client 9</v>
      </c>
      <c r="C770" s="12">
        <v>42556</v>
      </c>
      <c r="D770" s="2" t="s">
        <v>669</v>
      </c>
      <c r="E770" s="2" t="s">
        <v>251</v>
      </c>
      <c r="F770" s="28">
        <f>Table1[[#This Row],[End]]-Table1[[#This Row],[Start]]</f>
        <v>4.027777777777769E-2</v>
      </c>
      <c r="G770" s="25" t="str">
        <f t="shared" ref="G770:G833" ca="1" si="73">VLOOKUP(RANDBETWEEN(1,5),$T$1:$Y$8,2,FALSE)</f>
        <v>Room A</v>
      </c>
      <c r="H770" s="2" t="str">
        <f t="shared" ref="H770:H833" ca="1" si="74">VLOOKUP(RANDBETWEEN(1,7),$T$1:$Y$8,3,FALSE)</f>
        <v>C</v>
      </c>
      <c r="I770" s="2" t="str">
        <f t="shared" ref="I770:I833" ca="1" si="75">VLOOKUP(RANDBETWEEN(1,4),$T$1:$Y$8,4,FALSE)</f>
        <v>Accident</v>
      </c>
      <c r="J770" s="2" t="str">
        <f t="shared" ref="J770:J833" ca="1" si="76">VLOOKUP(RANDBETWEEN(1,6),$T$1:$Y$8,5,FALSE)</f>
        <v>Wrong placement</v>
      </c>
      <c r="K770" s="25" t="str">
        <f t="shared" ref="K770:K833" ca="1" si="77">VLOOKUP(RANDBETWEEN(1,6),$T$1:$Y$8,6,FALSE)</f>
        <v>Admin</v>
      </c>
      <c r="L770" t="str">
        <f>IF(OR(Table1[[#This Row],[Month2]]="Jul",Table1[[#This Row],[Month2]]="Aug",Table1[[#This Row],[Month2]]="Sep"),"Q1", IF(OR(Table1[[#This Row],[Month2]]="Oct",Table1[[#This Row],[Month2]]="Nov",Table1[[#This Row],[Month2]]="Dec"),"Q2",IF(OR(Table1[[#This Row],[Month2]]="Jan",Table1[[#This Row],[Month2]]="Feb",Table1[[#This Row],[Month2]]="Mar"),"Q3", "Q4")))</f>
        <v>Q1</v>
      </c>
      <c r="M770" t="str">
        <f>TEXT(Table1[[#This Row],[Date]],"mmm")</f>
        <v>Jul</v>
      </c>
      <c r="N770" t="str">
        <f>IF(MONTH(Table1[[#This Row],[Date]])&gt;6, YEAR(Table1[[#This Row],[Date]])&amp;"-"&amp;YEAR(Table1[[#This Row],[Date]])+1,YEAR(Table1[[#This Row],[Date]])-1&amp;"-"&amp;YEAR(Table1[[#This Row],[Date]]))</f>
        <v>2016-2017</v>
      </c>
      <c r="O770">
        <f>WEEKNUM(Table1[[#This Row],[Date]],2)</f>
        <v>28</v>
      </c>
      <c r="P770">
        <f>HOUR(Table1[[#This Row],[Start]])</f>
        <v>10</v>
      </c>
      <c r="Q7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70" t="str">
        <f>TEXT(Table1[[#This Row],[Date]],"ddd")</f>
        <v>Tue</v>
      </c>
    </row>
    <row r="771" spans="1:18" x14ac:dyDescent="0.55000000000000004">
      <c r="A771" s="2" t="s">
        <v>47</v>
      </c>
      <c r="B771" s="2" t="str">
        <f t="shared" si="72"/>
        <v>Client 10</v>
      </c>
      <c r="C771" s="12">
        <v>42556</v>
      </c>
      <c r="D771" s="2" t="s">
        <v>314</v>
      </c>
      <c r="E771" s="2" t="s">
        <v>902</v>
      </c>
      <c r="F771" s="28">
        <f>Table1[[#This Row],[End]]-Table1[[#This Row],[Start]]</f>
        <v>2.083333333333437E-3</v>
      </c>
      <c r="G771" s="25" t="str">
        <f t="shared" ca="1" si="73"/>
        <v>Warehouse</v>
      </c>
      <c r="H771" s="2" t="str">
        <f t="shared" ca="1" si="74"/>
        <v>E</v>
      </c>
      <c r="I771" s="2" t="str">
        <f t="shared" ca="1" si="75"/>
        <v>Mistake</v>
      </c>
      <c r="J771" s="2" t="str">
        <f t="shared" ca="1" si="76"/>
        <v>Wrong placement</v>
      </c>
      <c r="K771" s="25" t="str">
        <f t="shared" ca="1" si="77"/>
        <v>Admin</v>
      </c>
      <c r="L771" t="str">
        <f>IF(OR(Table1[[#This Row],[Month2]]="Jul",Table1[[#This Row],[Month2]]="Aug",Table1[[#This Row],[Month2]]="Sep"),"Q1", IF(OR(Table1[[#This Row],[Month2]]="Oct",Table1[[#This Row],[Month2]]="Nov",Table1[[#This Row],[Month2]]="Dec"),"Q2",IF(OR(Table1[[#This Row],[Month2]]="Jan",Table1[[#This Row],[Month2]]="Feb",Table1[[#This Row],[Month2]]="Mar"),"Q3", "Q4")))</f>
        <v>Q1</v>
      </c>
      <c r="M771" t="str">
        <f>TEXT(Table1[[#This Row],[Date]],"mmm")</f>
        <v>Jul</v>
      </c>
      <c r="N771" t="str">
        <f>IF(MONTH(Table1[[#This Row],[Date]])&gt;6, YEAR(Table1[[#This Row],[Date]])&amp;"-"&amp;YEAR(Table1[[#This Row],[Date]])+1,YEAR(Table1[[#This Row],[Date]])-1&amp;"-"&amp;YEAR(Table1[[#This Row],[Date]]))</f>
        <v>2016-2017</v>
      </c>
      <c r="O771">
        <f>WEEKNUM(Table1[[#This Row],[Date]],2)</f>
        <v>28</v>
      </c>
      <c r="P771">
        <f>HOUR(Table1[[#This Row],[Start]])</f>
        <v>20</v>
      </c>
      <c r="Q7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71" t="str">
        <f>TEXT(Table1[[#This Row],[Date]],"ddd")</f>
        <v>Tue</v>
      </c>
    </row>
    <row r="772" spans="1:18" x14ac:dyDescent="0.55000000000000004">
      <c r="A772" s="2" t="s">
        <v>47</v>
      </c>
      <c r="B772" s="2" t="str">
        <f t="shared" si="72"/>
        <v>Client 1</v>
      </c>
      <c r="C772" s="12">
        <v>42556</v>
      </c>
      <c r="D772" s="2" t="s">
        <v>670</v>
      </c>
      <c r="E772" s="2" t="s">
        <v>687</v>
      </c>
      <c r="F772" s="28">
        <f>Table1[[#This Row],[End]]-Table1[[#This Row],[Start]]</f>
        <v>1.736111111111116E-2</v>
      </c>
      <c r="G772" s="25" t="str">
        <f t="shared" ca="1" si="73"/>
        <v>Lab</v>
      </c>
      <c r="H772" s="2" t="str">
        <f t="shared" ca="1" si="74"/>
        <v>C</v>
      </c>
      <c r="I772" s="2" t="str">
        <f t="shared" ca="1" si="75"/>
        <v>Accident</v>
      </c>
      <c r="J772" s="2" t="str">
        <f t="shared" ca="1" si="76"/>
        <v>Misconduct</v>
      </c>
      <c r="K772" s="25" t="str">
        <f t="shared" ca="1" si="77"/>
        <v>Floor</v>
      </c>
      <c r="L772" t="str">
        <f>IF(OR(Table1[[#This Row],[Month2]]="Jul",Table1[[#This Row],[Month2]]="Aug",Table1[[#This Row],[Month2]]="Sep"),"Q1", IF(OR(Table1[[#This Row],[Month2]]="Oct",Table1[[#This Row],[Month2]]="Nov",Table1[[#This Row],[Month2]]="Dec"),"Q2",IF(OR(Table1[[#This Row],[Month2]]="Jan",Table1[[#This Row],[Month2]]="Feb",Table1[[#This Row],[Month2]]="Mar"),"Q3", "Q4")))</f>
        <v>Q1</v>
      </c>
      <c r="M772" t="str">
        <f>TEXT(Table1[[#This Row],[Date]],"mmm")</f>
        <v>Jul</v>
      </c>
      <c r="N772" t="str">
        <f>IF(MONTH(Table1[[#This Row],[Date]])&gt;6, YEAR(Table1[[#This Row],[Date]])&amp;"-"&amp;YEAR(Table1[[#This Row],[Date]])+1,YEAR(Table1[[#This Row],[Date]])-1&amp;"-"&amp;YEAR(Table1[[#This Row],[Date]]))</f>
        <v>2016-2017</v>
      </c>
      <c r="O772">
        <f>WEEKNUM(Table1[[#This Row],[Date]],2)</f>
        <v>28</v>
      </c>
      <c r="P772">
        <f>HOUR(Table1[[#This Row],[Start]])</f>
        <v>20</v>
      </c>
      <c r="Q7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72" t="str">
        <f>TEXT(Table1[[#This Row],[Date]],"ddd")</f>
        <v>Tue</v>
      </c>
    </row>
    <row r="773" spans="1:18" x14ac:dyDescent="0.55000000000000004">
      <c r="A773" s="2" t="s">
        <v>84</v>
      </c>
      <c r="B773" s="2" t="str">
        <f t="shared" si="72"/>
        <v>Client 2</v>
      </c>
      <c r="C773" s="12">
        <v>42557</v>
      </c>
      <c r="D773" s="2" t="s">
        <v>542</v>
      </c>
      <c r="E773" s="2" t="s">
        <v>286</v>
      </c>
      <c r="F773" s="28">
        <f>Table1[[#This Row],[End]]-Table1[[#This Row],[Start]]</f>
        <v>3.6805555555555647E-2</v>
      </c>
      <c r="G773" s="25" t="str">
        <f t="shared" ca="1" si="73"/>
        <v>Room B</v>
      </c>
      <c r="H773" s="2" t="str">
        <f t="shared" ca="1" si="74"/>
        <v>A</v>
      </c>
      <c r="I773" s="2" t="str">
        <f t="shared" ca="1" si="75"/>
        <v>Interaction</v>
      </c>
      <c r="J773" s="2" t="str">
        <f t="shared" ca="1" si="76"/>
        <v>Misconduct</v>
      </c>
      <c r="K773" s="25" t="str">
        <f t="shared" ca="1" si="77"/>
        <v>Shipping</v>
      </c>
      <c r="L773" t="str">
        <f>IF(OR(Table1[[#This Row],[Month2]]="Jul",Table1[[#This Row],[Month2]]="Aug",Table1[[#This Row],[Month2]]="Sep"),"Q1", IF(OR(Table1[[#This Row],[Month2]]="Oct",Table1[[#This Row],[Month2]]="Nov",Table1[[#This Row],[Month2]]="Dec"),"Q2",IF(OR(Table1[[#This Row],[Month2]]="Jan",Table1[[#This Row],[Month2]]="Feb",Table1[[#This Row],[Month2]]="Mar"),"Q3", "Q4")))</f>
        <v>Q1</v>
      </c>
      <c r="M773" t="str">
        <f>TEXT(Table1[[#This Row],[Date]],"mmm")</f>
        <v>Jul</v>
      </c>
      <c r="N773" t="str">
        <f>IF(MONTH(Table1[[#This Row],[Date]])&gt;6, YEAR(Table1[[#This Row],[Date]])&amp;"-"&amp;YEAR(Table1[[#This Row],[Date]])+1,YEAR(Table1[[#This Row],[Date]])-1&amp;"-"&amp;YEAR(Table1[[#This Row],[Date]]))</f>
        <v>2016-2017</v>
      </c>
      <c r="O773">
        <f>WEEKNUM(Table1[[#This Row],[Date]],2)</f>
        <v>28</v>
      </c>
      <c r="P773">
        <f>HOUR(Table1[[#This Row],[Start]])</f>
        <v>18</v>
      </c>
      <c r="Q7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73" t="str">
        <f>TEXT(Table1[[#This Row],[Date]],"ddd")</f>
        <v>Wed</v>
      </c>
    </row>
    <row r="774" spans="1:18" x14ac:dyDescent="0.55000000000000004">
      <c r="A774" s="2" t="s">
        <v>99</v>
      </c>
      <c r="B774" s="2" t="str">
        <f t="shared" si="72"/>
        <v>Client 3</v>
      </c>
      <c r="C774" s="12">
        <v>42557</v>
      </c>
      <c r="D774" s="2" t="s">
        <v>218</v>
      </c>
      <c r="E774" s="2" t="s">
        <v>684</v>
      </c>
      <c r="F774" s="28">
        <f>Table1[[#This Row],[End]]-Table1[[#This Row],[Start]]</f>
        <v>1.7361111111111105E-2</v>
      </c>
      <c r="G774" s="25" t="str">
        <f t="shared" ca="1" si="73"/>
        <v>Room B</v>
      </c>
      <c r="H774" s="2" t="str">
        <f t="shared" ca="1" si="74"/>
        <v>D</v>
      </c>
      <c r="I774" s="2" t="str">
        <f t="shared" ca="1" si="75"/>
        <v>Mistake</v>
      </c>
      <c r="J774" s="2" t="str">
        <f t="shared" ca="1" si="76"/>
        <v>Paperwork deficiency</v>
      </c>
      <c r="K774" s="25" t="str">
        <f t="shared" ca="1" si="77"/>
        <v>Finance</v>
      </c>
      <c r="L774" t="str">
        <f>IF(OR(Table1[[#This Row],[Month2]]="Jul",Table1[[#This Row],[Month2]]="Aug",Table1[[#This Row],[Month2]]="Sep"),"Q1", IF(OR(Table1[[#This Row],[Month2]]="Oct",Table1[[#This Row],[Month2]]="Nov",Table1[[#This Row],[Month2]]="Dec"),"Q2",IF(OR(Table1[[#This Row],[Month2]]="Jan",Table1[[#This Row],[Month2]]="Feb",Table1[[#This Row],[Month2]]="Mar"),"Q3", "Q4")))</f>
        <v>Q1</v>
      </c>
      <c r="M774" t="str">
        <f>TEXT(Table1[[#This Row],[Date]],"mmm")</f>
        <v>Jul</v>
      </c>
      <c r="N774" t="str">
        <f>IF(MONTH(Table1[[#This Row],[Date]])&gt;6, YEAR(Table1[[#This Row],[Date]])&amp;"-"&amp;YEAR(Table1[[#This Row],[Date]])+1,YEAR(Table1[[#This Row],[Date]])-1&amp;"-"&amp;YEAR(Table1[[#This Row],[Date]]))</f>
        <v>2016-2017</v>
      </c>
      <c r="O774">
        <f>WEEKNUM(Table1[[#This Row],[Date]],2)</f>
        <v>28</v>
      </c>
      <c r="P774">
        <f>HOUR(Table1[[#This Row],[Start]])</f>
        <v>9</v>
      </c>
      <c r="Q7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74" t="str">
        <f>TEXT(Table1[[#This Row],[Date]],"ddd")</f>
        <v>Wed</v>
      </c>
    </row>
    <row r="775" spans="1:18" x14ac:dyDescent="0.55000000000000004">
      <c r="A775" s="2" t="s">
        <v>99</v>
      </c>
      <c r="B775" s="2" t="str">
        <f t="shared" si="72"/>
        <v>Client 4</v>
      </c>
      <c r="C775" s="12">
        <v>42557</v>
      </c>
      <c r="D775" s="2" t="s">
        <v>671</v>
      </c>
      <c r="E775" s="2" t="s">
        <v>698</v>
      </c>
      <c r="F775" s="28">
        <f>Table1[[#This Row],[End]]-Table1[[#This Row],[Start]]</f>
        <v>1.4583333333333282E-2</v>
      </c>
      <c r="G775" s="25" t="str">
        <f t="shared" ca="1" si="73"/>
        <v>Room A</v>
      </c>
      <c r="H775" s="2" t="str">
        <f t="shared" ca="1" si="74"/>
        <v>A</v>
      </c>
      <c r="I775" s="2" t="str">
        <f t="shared" ca="1" si="75"/>
        <v>Mistake</v>
      </c>
      <c r="J775" s="2" t="str">
        <f t="shared" ca="1" si="76"/>
        <v>Misconduct</v>
      </c>
      <c r="K775" s="25" t="str">
        <f t="shared" ca="1" si="77"/>
        <v>Floor</v>
      </c>
      <c r="L775" t="str">
        <f>IF(OR(Table1[[#This Row],[Month2]]="Jul",Table1[[#This Row],[Month2]]="Aug",Table1[[#This Row],[Month2]]="Sep"),"Q1", IF(OR(Table1[[#This Row],[Month2]]="Oct",Table1[[#This Row],[Month2]]="Nov",Table1[[#This Row],[Month2]]="Dec"),"Q2",IF(OR(Table1[[#This Row],[Month2]]="Jan",Table1[[#This Row],[Month2]]="Feb",Table1[[#This Row],[Month2]]="Mar"),"Q3", "Q4")))</f>
        <v>Q1</v>
      </c>
      <c r="M775" t="str">
        <f>TEXT(Table1[[#This Row],[Date]],"mmm")</f>
        <v>Jul</v>
      </c>
      <c r="N775" t="str">
        <f>IF(MONTH(Table1[[#This Row],[Date]])&gt;6, YEAR(Table1[[#This Row],[Date]])&amp;"-"&amp;YEAR(Table1[[#This Row],[Date]])+1,YEAR(Table1[[#This Row],[Date]])-1&amp;"-"&amp;YEAR(Table1[[#This Row],[Date]]))</f>
        <v>2016-2017</v>
      </c>
      <c r="O775">
        <f>WEEKNUM(Table1[[#This Row],[Date]],2)</f>
        <v>28</v>
      </c>
      <c r="P775">
        <f>HOUR(Table1[[#This Row],[Start]])</f>
        <v>12</v>
      </c>
      <c r="Q7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75" t="str">
        <f>TEXT(Table1[[#This Row],[Date]],"ddd")</f>
        <v>Wed</v>
      </c>
    </row>
    <row r="776" spans="1:18" x14ac:dyDescent="0.55000000000000004">
      <c r="A776" s="2" t="s">
        <v>95</v>
      </c>
      <c r="B776" s="2" t="str">
        <f t="shared" si="72"/>
        <v>Client 5</v>
      </c>
      <c r="C776" s="12">
        <v>42557</v>
      </c>
      <c r="D776" s="2" t="s">
        <v>658</v>
      </c>
      <c r="E776" s="2" t="s">
        <v>175</v>
      </c>
      <c r="F776" s="28">
        <f>Table1[[#This Row],[End]]-Table1[[#This Row],[Start]]</f>
        <v>2.2916666666666696E-2</v>
      </c>
      <c r="G776" s="25" t="str">
        <f t="shared" ca="1" si="73"/>
        <v>Office</v>
      </c>
      <c r="H776" s="2" t="str">
        <f t="shared" ca="1" si="74"/>
        <v>B</v>
      </c>
      <c r="I776" s="2" t="str">
        <f t="shared" ca="1" si="75"/>
        <v>Interaction</v>
      </c>
      <c r="J776" s="2" t="str">
        <f t="shared" ca="1" si="76"/>
        <v>Mechanical failure</v>
      </c>
      <c r="K776" s="25" t="str">
        <f t="shared" ca="1" si="77"/>
        <v>Floor</v>
      </c>
      <c r="L776" t="str">
        <f>IF(OR(Table1[[#This Row],[Month2]]="Jul",Table1[[#This Row],[Month2]]="Aug",Table1[[#This Row],[Month2]]="Sep"),"Q1", IF(OR(Table1[[#This Row],[Month2]]="Oct",Table1[[#This Row],[Month2]]="Nov",Table1[[#This Row],[Month2]]="Dec"),"Q2",IF(OR(Table1[[#This Row],[Month2]]="Jan",Table1[[#This Row],[Month2]]="Feb",Table1[[#This Row],[Month2]]="Mar"),"Q3", "Q4")))</f>
        <v>Q1</v>
      </c>
      <c r="M776" t="str">
        <f>TEXT(Table1[[#This Row],[Date]],"mmm")</f>
        <v>Jul</v>
      </c>
      <c r="N776" t="str">
        <f>IF(MONTH(Table1[[#This Row],[Date]])&gt;6, YEAR(Table1[[#This Row],[Date]])&amp;"-"&amp;YEAR(Table1[[#This Row],[Date]])+1,YEAR(Table1[[#This Row],[Date]])-1&amp;"-"&amp;YEAR(Table1[[#This Row],[Date]]))</f>
        <v>2016-2017</v>
      </c>
      <c r="O776">
        <f>WEEKNUM(Table1[[#This Row],[Date]],2)</f>
        <v>28</v>
      </c>
      <c r="P776">
        <f>HOUR(Table1[[#This Row],[Start]])</f>
        <v>20</v>
      </c>
      <c r="Q7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76" t="str">
        <f>TEXT(Table1[[#This Row],[Date]],"ddd")</f>
        <v>Wed</v>
      </c>
    </row>
    <row r="777" spans="1:18" x14ac:dyDescent="0.55000000000000004">
      <c r="A777" s="2" t="s">
        <v>96</v>
      </c>
      <c r="B777" s="2" t="str">
        <f t="shared" si="72"/>
        <v>Client 6</v>
      </c>
      <c r="C777" s="12">
        <v>42558</v>
      </c>
      <c r="D777" s="2" t="s">
        <v>493</v>
      </c>
      <c r="E777" s="2" t="s">
        <v>361</v>
      </c>
      <c r="F777" s="28">
        <f>Table1[[#This Row],[End]]-Table1[[#This Row],[Start]]</f>
        <v>3.819444444444442E-2</v>
      </c>
      <c r="G777" s="25" t="str">
        <f t="shared" ca="1" si="73"/>
        <v>Warehouse</v>
      </c>
      <c r="H777" s="2" t="str">
        <f t="shared" ca="1" si="74"/>
        <v>G</v>
      </c>
      <c r="I777" s="2" t="str">
        <f t="shared" ca="1" si="75"/>
        <v>Interaction</v>
      </c>
      <c r="J777" s="2" t="str">
        <f t="shared" ca="1" si="76"/>
        <v>Paperwork deficiency</v>
      </c>
      <c r="K777" s="25" t="str">
        <f t="shared" ca="1" si="77"/>
        <v>Widgets</v>
      </c>
      <c r="L777" t="str">
        <f>IF(OR(Table1[[#This Row],[Month2]]="Jul",Table1[[#This Row],[Month2]]="Aug",Table1[[#This Row],[Month2]]="Sep"),"Q1", IF(OR(Table1[[#This Row],[Month2]]="Oct",Table1[[#This Row],[Month2]]="Nov",Table1[[#This Row],[Month2]]="Dec"),"Q2",IF(OR(Table1[[#This Row],[Month2]]="Jan",Table1[[#This Row],[Month2]]="Feb",Table1[[#This Row],[Month2]]="Mar"),"Q3", "Q4")))</f>
        <v>Q1</v>
      </c>
      <c r="M777" t="str">
        <f>TEXT(Table1[[#This Row],[Date]],"mmm")</f>
        <v>Jul</v>
      </c>
      <c r="N777" t="str">
        <f>IF(MONTH(Table1[[#This Row],[Date]])&gt;6, YEAR(Table1[[#This Row],[Date]])&amp;"-"&amp;YEAR(Table1[[#This Row],[Date]])+1,YEAR(Table1[[#This Row],[Date]])-1&amp;"-"&amp;YEAR(Table1[[#This Row],[Date]]))</f>
        <v>2016-2017</v>
      </c>
      <c r="O777">
        <f>WEEKNUM(Table1[[#This Row],[Date]],2)</f>
        <v>28</v>
      </c>
      <c r="P777">
        <f>HOUR(Table1[[#This Row],[Start]])</f>
        <v>10</v>
      </c>
      <c r="Q7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77" t="str">
        <f>TEXT(Table1[[#This Row],[Date]],"ddd")</f>
        <v>Thu</v>
      </c>
    </row>
    <row r="778" spans="1:18" x14ac:dyDescent="0.55000000000000004">
      <c r="A778" s="2" t="s">
        <v>99</v>
      </c>
      <c r="B778" s="2" t="str">
        <f t="shared" si="72"/>
        <v>Client 7</v>
      </c>
      <c r="C778" s="12">
        <v>42558</v>
      </c>
      <c r="D778" s="2" t="s">
        <v>330</v>
      </c>
      <c r="E778" s="2" t="s">
        <v>712</v>
      </c>
      <c r="F778" s="28">
        <f>Table1[[#This Row],[End]]-Table1[[#This Row],[Start]]</f>
        <v>1.1111111111111183E-2</v>
      </c>
      <c r="G778" s="25" t="str">
        <f t="shared" ca="1" si="73"/>
        <v>Lab</v>
      </c>
      <c r="H778" s="2" t="str">
        <f t="shared" ca="1" si="74"/>
        <v>E</v>
      </c>
      <c r="I778" s="2" t="str">
        <f t="shared" ca="1" si="75"/>
        <v>Grievance</v>
      </c>
      <c r="J778" s="2" t="str">
        <f t="shared" ca="1" si="76"/>
        <v>Wrong placement</v>
      </c>
      <c r="K778" s="25" t="str">
        <f t="shared" ca="1" si="77"/>
        <v>Floor</v>
      </c>
      <c r="L778" t="str">
        <f>IF(OR(Table1[[#This Row],[Month2]]="Jul",Table1[[#This Row],[Month2]]="Aug",Table1[[#This Row],[Month2]]="Sep"),"Q1", IF(OR(Table1[[#This Row],[Month2]]="Oct",Table1[[#This Row],[Month2]]="Nov",Table1[[#This Row],[Month2]]="Dec"),"Q2",IF(OR(Table1[[#This Row],[Month2]]="Jan",Table1[[#This Row],[Month2]]="Feb",Table1[[#This Row],[Month2]]="Mar"),"Q3", "Q4")))</f>
        <v>Q1</v>
      </c>
      <c r="M778" t="str">
        <f>TEXT(Table1[[#This Row],[Date]],"mmm")</f>
        <v>Jul</v>
      </c>
      <c r="N778" t="str">
        <f>IF(MONTH(Table1[[#This Row],[Date]])&gt;6, YEAR(Table1[[#This Row],[Date]])&amp;"-"&amp;YEAR(Table1[[#This Row],[Date]])+1,YEAR(Table1[[#This Row],[Date]])-1&amp;"-"&amp;YEAR(Table1[[#This Row],[Date]]))</f>
        <v>2016-2017</v>
      </c>
      <c r="O778">
        <f>WEEKNUM(Table1[[#This Row],[Date]],2)</f>
        <v>28</v>
      </c>
      <c r="P778">
        <f>HOUR(Table1[[#This Row],[Start]])</f>
        <v>9</v>
      </c>
      <c r="Q7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78" t="str">
        <f>TEXT(Table1[[#This Row],[Date]],"ddd")</f>
        <v>Thu</v>
      </c>
    </row>
    <row r="779" spans="1:18" x14ac:dyDescent="0.55000000000000004">
      <c r="A779" s="2" t="s">
        <v>100</v>
      </c>
      <c r="B779" s="2" t="str">
        <f t="shared" si="72"/>
        <v>Client 8</v>
      </c>
      <c r="C779" s="12">
        <v>42558</v>
      </c>
      <c r="D779" s="2" t="s">
        <v>672</v>
      </c>
      <c r="E779" s="2" t="s">
        <v>877</v>
      </c>
      <c r="F779" s="28">
        <f>Table1[[#This Row],[End]]-Table1[[#This Row],[Start]]</f>
        <v>1.9444444444444431E-2</v>
      </c>
      <c r="G779" s="25" t="str">
        <f t="shared" ca="1" si="73"/>
        <v>Room A</v>
      </c>
      <c r="H779" s="2" t="str">
        <f t="shared" ca="1" si="74"/>
        <v>D</v>
      </c>
      <c r="I779" s="2" t="str">
        <f t="shared" ca="1" si="75"/>
        <v>Accident</v>
      </c>
      <c r="J779" s="2" t="str">
        <f t="shared" ca="1" si="76"/>
        <v>Wrong placement</v>
      </c>
      <c r="K779" s="25" t="str">
        <f t="shared" ca="1" si="77"/>
        <v>Widgets</v>
      </c>
      <c r="L779" t="str">
        <f>IF(OR(Table1[[#This Row],[Month2]]="Jul",Table1[[#This Row],[Month2]]="Aug",Table1[[#This Row],[Month2]]="Sep"),"Q1", IF(OR(Table1[[#This Row],[Month2]]="Oct",Table1[[#This Row],[Month2]]="Nov",Table1[[#This Row],[Month2]]="Dec"),"Q2",IF(OR(Table1[[#This Row],[Month2]]="Jan",Table1[[#This Row],[Month2]]="Feb",Table1[[#This Row],[Month2]]="Mar"),"Q3", "Q4")))</f>
        <v>Q1</v>
      </c>
      <c r="M779" t="str">
        <f>TEXT(Table1[[#This Row],[Date]],"mmm")</f>
        <v>Jul</v>
      </c>
      <c r="N779" t="str">
        <f>IF(MONTH(Table1[[#This Row],[Date]])&gt;6, YEAR(Table1[[#This Row],[Date]])&amp;"-"&amp;YEAR(Table1[[#This Row],[Date]])+1,YEAR(Table1[[#This Row],[Date]])-1&amp;"-"&amp;YEAR(Table1[[#This Row],[Date]]))</f>
        <v>2016-2017</v>
      </c>
      <c r="O779">
        <f>WEEKNUM(Table1[[#This Row],[Date]],2)</f>
        <v>28</v>
      </c>
      <c r="P779">
        <f>HOUR(Table1[[#This Row],[Start]])</f>
        <v>11</v>
      </c>
      <c r="Q7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779" t="str">
        <f>TEXT(Table1[[#This Row],[Date]],"ddd")</f>
        <v>Thu</v>
      </c>
    </row>
    <row r="780" spans="1:18" x14ac:dyDescent="0.55000000000000004">
      <c r="A780" s="2" t="s">
        <v>94</v>
      </c>
      <c r="B780" s="2" t="str">
        <f t="shared" si="72"/>
        <v>Client 9</v>
      </c>
      <c r="C780" s="12">
        <v>42559</v>
      </c>
      <c r="D780" s="2" t="s">
        <v>209</v>
      </c>
      <c r="E780" s="2" t="s">
        <v>519</v>
      </c>
      <c r="F780" s="28">
        <f>Table1[[#This Row],[End]]-Table1[[#This Row],[Start]]</f>
        <v>2.8472222222222232E-2</v>
      </c>
      <c r="G780" s="25" t="str">
        <f t="shared" ca="1" si="73"/>
        <v>Warehouse</v>
      </c>
      <c r="H780" s="2" t="str">
        <f t="shared" ca="1" si="74"/>
        <v>A</v>
      </c>
      <c r="I780" s="2" t="str">
        <f t="shared" ca="1" si="75"/>
        <v>Accident</v>
      </c>
      <c r="J780" s="2" t="str">
        <f t="shared" ca="1" si="76"/>
        <v>Misconduct</v>
      </c>
      <c r="K780" s="25" t="str">
        <f t="shared" ca="1" si="77"/>
        <v>Finance</v>
      </c>
      <c r="L780" t="str">
        <f>IF(OR(Table1[[#This Row],[Month2]]="Jul",Table1[[#This Row],[Month2]]="Aug",Table1[[#This Row],[Month2]]="Sep"),"Q1", IF(OR(Table1[[#This Row],[Month2]]="Oct",Table1[[#This Row],[Month2]]="Nov",Table1[[#This Row],[Month2]]="Dec"),"Q2",IF(OR(Table1[[#This Row],[Month2]]="Jan",Table1[[#This Row],[Month2]]="Feb",Table1[[#This Row],[Month2]]="Mar"),"Q3", "Q4")))</f>
        <v>Q1</v>
      </c>
      <c r="M780" t="str">
        <f>TEXT(Table1[[#This Row],[Date]],"mmm")</f>
        <v>Jul</v>
      </c>
      <c r="N780" t="str">
        <f>IF(MONTH(Table1[[#This Row],[Date]])&gt;6, YEAR(Table1[[#This Row],[Date]])&amp;"-"&amp;YEAR(Table1[[#This Row],[Date]])+1,YEAR(Table1[[#This Row],[Date]])-1&amp;"-"&amp;YEAR(Table1[[#This Row],[Date]]))</f>
        <v>2016-2017</v>
      </c>
      <c r="O780">
        <f>WEEKNUM(Table1[[#This Row],[Date]],2)</f>
        <v>28</v>
      </c>
      <c r="P780">
        <f>HOUR(Table1[[#This Row],[Start]])</f>
        <v>8</v>
      </c>
      <c r="Q7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780" t="str">
        <f>TEXT(Table1[[#This Row],[Date]],"ddd")</f>
        <v>Fri</v>
      </c>
    </row>
    <row r="781" spans="1:18" x14ac:dyDescent="0.55000000000000004">
      <c r="A781" s="2" t="s">
        <v>99</v>
      </c>
      <c r="B781" s="2" t="str">
        <f t="shared" si="72"/>
        <v>Client 10</v>
      </c>
      <c r="C781" s="12">
        <v>42559</v>
      </c>
      <c r="D781" s="2" t="s">
        <v>436</v>
      </c>
      <c r="E781" s="2" t="s">
        <v>739</v>
      </c>
      <c r="F781" s="28">
        <f>Table1[[#This Row],[End]]-Table1[[#This Row],[Start]]</f>
        <v>2.083333333333337E-2</v>
      </c>
      <c r="G781" s="25" t="str">
        <f t="shared" ca="1" si="73"/>
        <v>Room A</v>
      </c>
      <c r="H781" s="2" t="str">
        <f t="shared" ca="1" si="74"/>
        <v>B</v>
      </c>
      <c r="I781" s="2" t="str">
        <f t="shared" ca="1" si="75"/>
        <v>Mistake</v>
      </c>
      <c r="J781" s="2" t="str">
        <f t="shared" ca="1" si="76"/>
        <v>Paperwork deficiency</v>
      </c>
      <c r="K781" s="25" t="str">
        <f t="shared" ca="1" si="77"/>
        <v>IT</v>
      </c>
      <c r="L781" t="str">
        <f>IF(OR(Table1[[#This Row],[Month2]]="Jul",Table1[[#This Row],[Month2]]="Aug",Table1[[#This Row],[Month2]]="Sep"),"Q1", IF(OR(Table1[[#This Row],[Month2]]="Oct",Table1[[#This Row],[Month2]]="Nov",Table1[[#This Row],[Month2]]="Dec"),"Q2",IF(OR(Table1[[#This Row],[Month2]]="Jan",Table1[[#This Row],[Month2]]="Feb",Table1[[#This Row],[Month2]]="Mar"),"Q3", "Q4")))</f>
        <v>Q1</v>
      </c>
      <c r="M781" t="str">
        <f>TEXT(Table1[[#This Row],[Date]],"mmm")</f>
        <v>Jul</v>
      </c>
      <c r="N781" t="str">
        <f>IF(MONTH(Table1[[#This Row],[Date]])&gt;6, YEAR(Table1[[#This Row],[Date]])&amp;"-"&amp;YEAR(Table1[[#This Row],[Date]])+1,YEAR(Table1[[#This Row],[Date]])-1&amp;"-"&amp;YEAR(Table1[[#This Row],[Date]]))</f>
        <v>2016-2017</v>
      </c>
      <c r="O781">
        <f>WEEKNUM(Table1[[#This Row],[Date]],2)</f>
        <v>28</v>
      </c>
      <c r="P781">
        <f>HOUR(Table1[[#This Row],[Start]])</f>
        <v>14</v>
      </c>
      <c r="Q7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781" t="str">
        <f>TEXT(Table1[[#This Row],[Date]],"ddd")</f>
        <v>Fri</v>
      </c>
    </row>
    <row r="782" spans="1:18" x14ac:dyDescent="0.55000000000000004">
      <c r="A782" s="2" t="s">
        <v>99</v>
      </c>
      <c r="B782" s="2" t="str">
        <f t="shared" si="72"/>
        <v>Client 1</v>
      </c>
      <c r="C782" s="12">
        <v>42561</v>
      </c>
      <c r="D782" s="2" t="s">
        <v>673</v>
      </c>
      <c r="E782" s="2" t="s">
        <v>1061</v>
      </c>
      <c r="F782" s="28">
        <f>Table1[[#This Row],[End]]-Table1[[#This Row],[Start]]</f>
        <v>1.4583333333333393E-2</v>
      </c>
      <c r="G782" s="25" t="str">
        <f t="shared" ca="1" si="73"/>
        <v>Lab</v>
      </c>
      <c r="H782" s="2" t="str">
        <f t="shared" ca="1" si="74"/>
        <v>A</v>
      </c>
      <c r="I782" s="2" t="str">
        <f t="shared" ca="1" si="75"/>
        <v>Grievance</v>
      </c>
      <c r="J782" s="2" t="str">
        <f t="shared" ca="1" si="76"/>
        <v>Paperwork deficiency</v>
      </c>
      <c r="K782" s="25" t="str">
        <f t="shared" ca="1" si="77"/>
        <v>Shipping</v>
      </c>
      <c r="L782" t="str">
        <f>IF(OR(Table1[[#This Row],[Month2]]="Jul",Table1[[#This Row],[Month2]]="Aug",Table1[[#This Row],[Month2]]="Sep"),"Q1", IF(OR(Table1[[#This Row],[Month2]]="Oct",Table1[[#This Row],[Month2]]="Nov",Table1[[#This Row],[Month2]]="Dec"),"Q2",IF(OR(Table1[[#This Row],[Month2]]="Jan",Table1[[#This Row],[Month2]]="Feb",Table1[[#This Row],[Month2]]="Mar"),"Q3", "Q4")))</f>
        <v>Q1</v>
      </c>
      <c r="M782" t="str">
        <f>TEXT(Table1[[#This Row],[Date]],"mmm")</f>
        <v>Jul</v>
      </c>
      <c r="N782" t="str">
        <f>IF(MONTH(Table1[[#This Row],[Date]])&gt;6, YEAR(Table1[[#This Row],[Date]])&amp;"-"&amp;YEAR(Table1[[#This Row],[Date]])+1,YEAR(Table1[[#This Row],[Date]])-1&amp;"-"&amp;YEAR(Table1[[#This Row],[Date]]))</f>
        <v>2016-2017</v>
      </c>
      <c r="O782">
        <f>WEEKNUM(Table1[[#This Row],[Date]],2)</f>
        <v>28</v>
      </c>
      <c r="P782">
        <f>HOUR(Table1[[#This Row],[Start]])</f>
        <v>21</v>
      </c>
      <c r="Q7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82" t="str">
        <f>TEXT(Table1[[#This Row],[Date]],"ddd")</f>
        <v>Sun</v>
      </c>
    </row>
    <row r="783" spans="1:18" x14ac:dyDescent="0.55000000000000004">
      <c r="A783" s="2" t="s">
        <v>89</v>
      </c>
      <c r="B783" s="2" t="str">
        <f t="shared" si="72"/>
        <v>Client 2</v>
      </c>
      <c r="C783" s="12">
        <v>42562</v>
      </c>
      <c r="D783" s="2" t="s">
        <v>674</v>
      </c>
      <c r="E783" s="2" t="s">
        <v>865</v>
      </c>
      <c r="F783" s="28">
        <f>Table1[[#This Row],[End]]-Table1[[#This Row],[Start]]</f>
        <v>7.6388888888889173E-3</v>
      </c>
      <c r="G783" s="25" t="str">
        <f t="shared" ca="1" si="73"/>
        <v>Room B</v>
      </c>
      <c r="H783" s="2" t="str">
        <f t="shared" ca="1" si="74"/>
        <v>B</v>
      </c>
      <c r="I783" s="2" t="str">
        <f t="shared" ca="1" si="75"/>
        <v>Mistake</v>
      </c>
      <c r="J783" s="2" t="str">
        <f t="shared" ca="1" si="76"/>
        <v>Wrong placement</v>
      </c>
      <c r="K783" s="25" t="str">
        <f t="shared" ca="1" si="77"/>
        <v>Shipping</v>
      </c>
      <c r="L783" t="str">
        <f>IF(OR(Table1[[#This Row],[Month2]]="Jul",Table1[[#This Row],[Month2]]="Aug",Table1[[#This Row],[Month2]]="Sep"),"Q1", IF(OR(Table1[[#This Row],[Month2]]="Oct",Table1[[#This Row],[Month2]]="Nov",Table1[[#This Row],[Month2]]="Dec"),"Q2",IF(OR(Table1[[#This Row],[Month2]]="Jan",Table1[[#This Row],[Month2]]="Feb",Table1[[#This Row],[Month2]]="Mar"),"Q3", "Q4")))</f>
        <v>Q1</v>
      </c>
      <c r="M783" t="str">
        <f>TEXT(Table1[[#This Row],[Date]],"mmm")</f>
        <v>Jul</v>
      </c>
      <c r="N783" t="str">
        <f>IF(MONTH(Table1[[#This Row],[Date]])&gt;6, YEAR(Table1[[#This Row],[Date]])&amp;"-"&amp;YEAR(Table1[[#This Row],[Date]])+1,YEAR(Table1[[#This Row],[Date]])-1&amp;"-"&amp;YEAR(Table1[[#This Row],[Date]]))</f>
        <v>2016-2017</v>
      </c>
      <c r="O783">
        <f>WEEKNUM(Table1[[#This Row],[Date]],2)</f>
        <v>29</v>
      </c>
      <c r="P783">
        <f>HOUR(Table1[[#This Row],[Start]])</f>
        <v>6</v>
      </c>
      <c r="Q7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783" t="str">
        <f>TEXT(Table1[[#This Row],[Date]],"ddd")</f>
        <v>Mon</v>
      </c>
    </row>
    <row r="784" spans="1:18" x14ac:dyDescent="0.55000000000000004">
      <c r="A784" s="2" t="s">
        <v>97</v>
      </c>
      <c r="B784" s="2" t="str">
        <f t="shared" si="72"/>
        <v>Client 3</v>
      </c>
      <c r="C784" s="12">
        <v>42562</v>
      </c>
      <c r="D784" s="2" t="s">
        <v>277</v>
      </c>
      <c r="E784" s="2" t="s">
        <v>1019</v>
      </c>
      <c r="F784" s="28">
        <f>Table1[[#This Row],[End]]-Table1[[#This Row],[Start]]</f>
        <v>2.0138888888888873E-2</v>
      </c>
      <c r="G784" s="25" t="str">
        <f t="shared" ca="1" si="73"/>
        <v>Lab</v>
      </c>
      <c r="H784" s="2" t="str">
        <f t="shared" ca="1" si="74"/>
        <v>G</v>
      </c>
      <c r="I784" s="2" t="str">
        <f t="shared" ca="1" si="75"/>
        <v>Mistake</v>
      </c>
      <c r="J784" s="2" t="str">
        <f t="shared" ca="1" si="76"/>
        <v>Tone of voice</v>
      </c>
      <c r="K784" s="25" t="str">
        <f t="shared" ca="1" si="77"/>
        <v>Admin</v>
      </c>
      <c r="L784" t="str">
        <f>IF(OR(Table1[[#This Row],[Month2]]="Jul",Table1[[#This Row],[Month2]]="Aug",Table1[[#This Row],[Month2]]="Sep"),"Q1", IF(OR(Table1[[#This Row],[Month2]]="Oct",Table1[[#This Row],[Month2]]="Nov",Table1[[#This Row],[Month2]]="Dec"),"Q2",IF(OR(Table1[[#This Row],[Month2]]="Jan",Table1[[#This Row],[Month2]]="Feb",Table1[[#This Row],[Month2]]="Mar"),"Q3", "Q4")))</f>
        <v>Q1</v>
      </c>
      <c r="M784" t="str">
        <f>TEXT(Table1[[#This Row],[Date]],"mmm")</f>
        <v>Jul</v>
      </c>
      <c r="N784" t="str">
        <f>IF(MONTH(Table1[[#This Row],[Date]])&gt;6, YEAR(Table1[[#This Row],[Date]])&amp;"-"&amp;YEAR(Table1[[#This Row],[Date]])+1,YEAR(Table1[[#This Row],[Date]])-1&amp;"-"&amp;YEAR(Table1[[#This Row],[Date]]))</f>
        <v>2016-2017</v>
      </c>
      <c r="O784">
        <f>WEEKNUM(Table1[[#This Row],[Date]],2)</f>
        <v>29</v>
      </c>
      <c r="P784">
        <f>HOUR(Table1[[#This Row],[Start]])</f>
        <v>10</v>
      </c>
      <c r="Q7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84" t="str">
        <f>TEXT(Table1[[#This Row],[Date]],"ddd")</f>
        <v>Mon</v>
      </c>
    </row>
    <row r="785" spans="1:18" x14ac:dyDescent="0.55000000000000004">
      <c r="A785" s="2" t="s">
        <v>99</v>
      </c>
      <c r="B785" s="2" t="str">
        <f t="shared" si="72"/>
        <v>Client 4</v>
      </c>
      <c r="C785" s="12">
        <v>42562</v>
      </c>
      <c r="D785" s="2" t="s">
        <v>473</v>
      </c>
      <c r="E785" s="2" t="s">
        <v>1062</v>
      </c>
      <c r="F785" s="28">
        <f>Table1[[#This Row],[End]]-Table1[[#This Row],[Start]]</f>
        <v>8.3333333333333315E-3</v>
      </c>
      <c r="G785" s="25" t="str">
        <f t="shared" ca="1" si="73"/>
        <v>Warehouse</v>
      </c>
      <c r="H785" s="2" t="str">
        <f t="shared" ca="1" si="74"/>
        <v>B</v>
      </c>
      <c r="I785" s="2" t="str">
        <f t="shared" ca="1" si="75"/>
        <v>Mistake</v>
      </c>
      <c r="J785" s="2" t="str">
        <f t="shared" ca="1" si="76"/>
        <v>Paperwork deficiency</v>
      </c>
      <c r="K785" s="25" t="str">
        <f t="shared" ca="1" si="77"/>
        <v>IT</v>
      </c>
      <c r="L785" t="str">
        <f>IF(OR(Table1[[#This Row],[Month2]]="Jul",Table1[[#This Row],[Month2]]="Aug",Table1[[#This Row],[Month2]]="Sep"),"Q1", IF(OR(Table1[[#This Row],[Month2]]="Oct",Table1[[#This Row],[Month2]]="Nov",Table1[[#This Row],[Month2]]="Dec"),"Q2",IF(OR(Table1[[#This Row],[Month2]]="Jan",Table1[[#This Row],[Month2]]="Feb",Table1[[#This Row],[Month2]]="Mar"),"Q3", "Q4")))</f>
        <v>Q1</v>
      </c>
      <c r="M785" t="str">
        <f>TEXT(Table1[[#This Row],[Date]],"mmm")</f>
        <v>Jul</v>
      </c>
      <c r="N785" t="str">
        <f>IF(MONTH(Table1[[#This Row],[Date]])&gt;6, YEAR(Table1[[#This Row],[Date]])&amp;"-"&amp;YEAR(Table1[[#This Row],[Date]])+1,YEAR(Table1[[#This Row],[Date]])-1&amp;"-"&amp;YEAR(Table1[[#This Row],[Date]]))</f>
        <v>2016-2017</v>
      </c>
      <c r="O785">
        <f>WEEKNUM(Table1[[#This Row],[Date]],2)</f>
        <v>29</v>
      </c>
      <c r="P785">
        <f>HOUR(Table1[[#This Row],[Start]])</f>
        <v>1</v>
      </c>
      <c r="Q7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AM</v>
      </c>
      <c r="R785" t="str">
        <f>TEXT(Table1[[#This Row],[Date]],"ddd")</f>
        <v>Mon</v>
      </c>
    </row>
    <row r="786" spans="1:18" x14ac:dyDescent="0.55000000000000004">
      <c r="A786" s="2" t="s">
        <v>100</v>
      </c>
      <c r="B786" s="2" t="str">
        <f t="shared" si="72"/>
        <v>Client 5</v>
      </c>
      <c r="C786" s="12">
        <v>42562</v>
      </c>
      <c r="D786" s="2" t="s">
        <v>675</v>
      </c>
      <c r="E786" s="2" t="s">
        <v>687</v>
      </c>
      <c r="F786" s="28">
        <f>Table1[[#This Row],[End]]-Table1[[#This Row],[Start]]</f>
        <v>1.9444444444444375E-2</v>
      </c>
      <c r="G786" s="25" t="str">
        <f t="shared" ca="1" si="73"/>
        <v>Office</v>
      </c>
      <c r="H786" s="2" t="str">
        <f t="shared" ca="1" si="74"/>
        <v>C</v>
      </c>
      <c r="I786" s="2" t="str">
        <f t="shared" ca="1" si="75"/>
        <v>Mistake</v>
      </c>
      <c r="J786" s="2" t="str">
        <f t="shared" ca="1" si="76"/>
        <v>Misconduct</v>
      </c>
      <c r="K786" s="25" t="str">
        <f t="shared" ca="1" si="77"/>
        <v>Shipping</v>
      </c>
      <c r="L786" t="str">
        <f>IF(OR(Table1[[#This Row],[Month2]]="Jul",Table1[[#This Row],[Month2]]="Aug",Table1[[#This Row],[Month2]]="Sep"),"Q1", IF(OR(Table1[[#This Row],[Month2]]="Oct",Table1[[#This Row],[Month2]]="Nov",Table1[[#This Row],[Month2]]="Dec"),"Q2",IF(OR(Table1[[#This Row],[Month2]]="Jan",Table1[[#This Row],[Month2]]="Feb",Table1[[#This Row],[Month2]]="Mar"),"Q3", "Q4")))</f>
        <v>Q1</v>
      </c>
      <c r="M786" t="str">
        <f>TEXT(Table1[[#This Row],[Date]],"mmm")</f>
        <v>Jul</v>
      </c>
      <c r="N786" t="str">
        <f>IF(MONTH(Table1[[#This Row],[Date]])&gt;6, YEAR(Table1[[#This Row],[Date]])&amp;"-"&amp;YEAR(Table1[[#This Row],[Date]])+1,YEAR(Table1[[#This Row],[Date]])-1&amp;"-"&amp;YEAR(Table1[[#This Row],[Date]]))</f>
        <v>2016-2017</v>
      </c>
      <c r="O786">
        <f>WEEKNUM(Table1[[#This Row],[Date]],2)</f>
        <v>29</v>
      </c>
      <c r="P786">
        <f>HOUR(Table1[[#This Row],[Start]])</f>
        <v>20</v>
      </c>
      <c r="Q7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786" t="str">
        <f>TEXT(Table1[[#This Row],[Date]],"ddd")</f>
        <v>Mon</v>
      </c>
    </row>
    <row r="787" spans="1:18" x14ac:dyDescent="0.55000000000000004">
      <c r="A787" s="2" t="s">
        <v>47</v>
      </c>
      <c r="B787" s="2" t="str">
        <f t="shared" si="72"/>
        <v>Client 6</v>
      </c>
      <c r="C787" s="12">
        <v>42562</v>
      </c>
      <c r="D787" s="2" t="s">
        <v>270</v>
      </c>
      <c r="E787" s="2" t="s">
        <v>559</v>
      </c>
      <c r="F787" s="28">
        <f>Table1[[#This Row],[End]]-Table1[[#This Row],[Start]]</f>
        <v>2.4305555555555469E-2</v>
      </c>
      <c r="G787" s="25" t="str">
        <f t="shared" ca="1" si="73"/>
        <v>Office</v>
      </c>
      <c r="H787" s="2" t="str">
        <f t="shared" ca="1" si="74"/>
        <v>A</v>
      </c>
      <c r="I787" s="2" t="str">
        <f t="shared" ca="1" si="75"/>
        <v>Grievance</v>
      </c>
      <c r="J787" s="2" t="str">
        <f t="shared" ca="1" si="76"/>
        <v>Paperwork deficiency</v>
      </c>
      <c r="K787" s="25" t="str">
        <f t="shared" ca="1" si="77"/>
        <v>Widgets</v>
      </c>
      <c r="L787" t="str">
        <f>IF(OR(Table1[[#This Row],[Month2]]="Jul",Table1[[#This Row],[Month2]]="Aug",Table1[[#This Row],[Month2]]="Sep"),"Q1", IF(OR(Table1[[#This Row],[Month2]]="Oct",Table1[[#This Row],[Month2]]="Nov",Table1[[#This Row],[Month2]]="Dec"),"Q2",IF(OR(Table1[[#This Row],[Month2]]="Jan",Table1[[#This Row],[Month2]]="Feb",Table1[[#This Row],[Month2]]="Mar"),"Q3", "Q4")))</f>
        <v>Q1</v>
      </c>
      <c r="M787" t="str">
        <f>TEXT(Table1[[#This Row],[Date]],"mmm")</f>
        <v>Jul</v>
      </c>
      <c r="N787" t="str">
        <f>IF(MONTH(Table1[[#This Row],[Date]])&gt;6, YEAR(Table1[[#This Row],[Date]])&amp;"-"&amp;YEAR(Table1[[#This Row],[Date]])+1,YEAR(Table1[[#This Row],[Date]])-1&amp;"-"&amp;YEAR(Table1[[#This Row],[Date]]))</f>
        <v>2016-2017</v>
      </c>
      <c r="O787">
        <f>WEEKNUM(Table1[[#This Row],[Date]],2)</f>
        <v>29</v>
      </c>
      <c r="P787">
        <f>HOUR(Table1[[#This Row],[Start]])</f>
        <v>18</v>
      </c>
      <c r="Q7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87" t="str">
        <f>TEXT(Table1[[#This Row],[Date]],"ddd")</f>
        <v>Mon</v>
      </c>
    </row>
    <row r="788" spans="1:18" x14ac:dyDescent="0.55000000000000004">
      <c r="A788" s="2" t="s">
        <v>89</v>
      </c>
      <c r="B788" s="2" t="str">
        <f t="shared" si="72"/>
        <v>Client 7</v>
      </c>
      <c r="C788" s="12">
        <v>42563</v>
      </c>
      <c r="D788" s="2" t="s">
        <v>676</v>
      </c>
      <c r="E788" s="2" t="s">
        <v>836</v>
      </c>
      <c r="F788" s="28">
        <f>Table1[[#This Row],[End]]-Table1[[#This Row],[Start]]</f>
        <v>2.7777777777778234E-3</v>
      </c>
      <c r="G788" s="25" t="str">
        <f t="shared" ca="1" si="73"/>
        <v>Lab</v>
      </c>
      <c r="H788" s="2" t="str">
        <f t="shared" ca="1" si="74"/>
        <v>A</v>
      </c>
      <c r="I788" s="2" t="str">
        <f t="shared" ca="1" si="75"/>
        <v>Interaction</v>
      </c>
      <c r="J788" s="2" t="str">
        <f t="shared" ca="1" si="76"/>
        <v>Tone of voice</v>
      </c>
      <c r="K788" s="25" t="str">
        <f t="shared" ca="1" si="77"/>
        <v>Floor</v>
      </c>
      <c r="L788" t="str">
        <f>IF(OR(Table1[[#This Row],[Month2]]="Jul",Table1[[#This Row],[Month2]]="Aug",Table1[[#This Row],[Month2]]="Sep"),"Q1", IF(OR(Table1[[#This Row],[Month2]]="Oct",Table1[[#This Row],[Month2]]="Nov",Table1[[#This Row],[Month2]]="Dec"),"Q2",IF(OR(Table1[[#This Row],[Month2]]="Jan",Table1[[#This Row],[Month2]]="Feb",Table1[[#This Row],[Month2]]="Mar"),"Q3", "Q4")))</f>
        <v>Q1</v>
      </c>
      <c r="M788" t="str">
        <f>TEXT(Table1[[#This Row],[Date]],"mmm")</f>
        <v>Jul</v>
      </c>
      <c r="N788" t="str">
        <f>IF(MONTH(Table1[[#This Row],[Date]])&gt;6, YEAR(Table1[[#This Row],[Date]])&amp;"-"&amp;YEAR(Table1[[#This Row],[Date]])+1,YEAR(Table1[[#This Row],[Date]])-1&amp;"-"&amp;YEAR(Table1[[#This Row],[Date]]))</f>
        <v>2016-2017</v>
      </c>
      <c r="O788">
        <f>WEEKNUM(Table1[[#This Row],[Date]],2)</f>
        <v>29</v>
      </c>
      <c r="P788">
        <f>HOUR(Table1[[#This Row],[Start]])</f>
        <v>7</v>
      </c>
      <c r="Q7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788" t="str">
        <f>TEXT(Table1[[#This Row],[Date]],"ddd")</f>
        <v>Tue</v>
      </c>
    </row>
    <row r="789" spans="1:18" x14ac:dyDescent="0.55000000000000004">
      <c r="A789" s="2" t="s">
        <v>96</v>
      </c>
      <c r="B789" s="2" t="str">
        <f t="shared" si="72"/>
        <v>Client 8</v>
      </c>
      <c r="C789" s="12">
        <v>42563</v>
      </c>
      <c r="D789" s="2" t="s">
        <v>580</v>
      </c>
      <c r="E789" s="2" t="s">
        <v>247</v>
      </c>
      <c r="F789" s="28">
        <f>Table1[[#This Row],[End]]-Table1[[#This Row],[Start]]</f>
        <v>3.0555555555555614E-2</v>
      </c>
      <c r="G789" s="25" t="str">
        <f t="shared" ca="1" si="73"/>
        <v>Room A</v>
      </c>
      <c r="H789" s="2" t="str">
        <f t="shared" ca="1" si="74"/>
        <v>D</v>
      </c>
      <c r="I789" s="2" t="str">
        <f t="shared" ca="1" si="75"/>
        <v>Interaction</v>
      </c>
      <c r="J789" s="2" t="str">
        <f t="shared" ca="1" si="76"/>
        <v>Entry error</v>
      </c>
      <c r="K789" s="25" t="str">
        <f t="shared" ca="1" si="77"/>
        <v>Floor</v>
      </c>
      <c r="L789" t="str">
        <f>IF(OR(Table1[[#This Row],[Month2]]="Jul",Table1[[#This Row],[Month2]]="Aug",Table1[[#This Row],[Month2]]="Sep"),"Q1", IF(OR(Table1[[#This Row],[Month2]]="Oct",Table1[[#This Row],[Month2]]="Nov",Table1[[#This Row],[Month2]]="Dec"),"Q2",IF(OR(Table1[[#This Row],[Month2]]="Jan",Table1[[#This Row],[Month2]]="Feb",Table1[[#This Row],[Month2]]="Mar"),"Q3", "Q4")))</f>
        <v>Q1</v>
      </c>
      <c r="M789" t="str">
        <f>TEXT(Table1[[#This Row],[Date]],"mmm")</f>
        <v>Jul</v>
      </c>
      <c r="N789" t="str">
        <f>IF(MONTH(Table1[[#This Row],[Date]])&gt;6, YEAR(Table1[[#This Row],[Date]])&amp;"-"&amp;YEAR(Table1[[#This Row],[Date]])+1,YEAR(Table1[[#This Row],[Date]])-1&amp;"-"&amp;YEAR(Table1[[#This Row],[Date]]))</f>
        <v>2016-2017</v>
      </c>
      <c r="O789">
        <f>WEEKNUM(Table1[[#This Row],[Date]],2)</f>
        <v>29</v>
      </c>
      <c r="P789">
        <f>HOUR(Table1[[#This Row],[Start]])</f>
        <v>10</v>
      </c>
      <c r="Q7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89" t="str">
        <f>TEXT(Table1[[#This Row],[Date]],"ddd")</f>
        <v>Tue</v>
      </c>
    </row>
    <row r="790" spans="1:18" x14ac:dyDescent="0.55000000000000004">
      <c r="A790" s="2" t="s">
        <v>99</v>
      </c>
      <c r="B790" s="2" t="str">
        <f t="shared" si="72"/>
        <v>Client 9</v>
      </c>
      <c r="C790" s="12">
        <v>42563</v>
      </c>
      <c r="D790" s="2" t="s">
        <v>677</v>
      </c>
      <c r="E790" s="2" t="s">
        <v>1063</v>
      </c>
      <c r="F790" s="28">
        <f>Table1[[#This Row],[End]]-Table1[[#This Row],[Start]]</f>
        <v>8.3333333333334147E-3</v>
      </c>
      <c r="G790" s="25" t="str">
        <f t="shared" ca="1" si="73"/>
        <v>Room B</v>
      </c>
      <c r="H790" s="2" t="str">
        <f t="shared" ca="1" si="74"/>
        <v>F</v>
      </c>
      <c r="I790" s="2" t="str">
        <f t="shared" ca="1" si="75"/>
        <v>Mistake</v>
      </c>
      <c r="J790" s="2" t="str">
        <f t="shared" ca="1" si="76"/>
        <v>Tone of voice</v>
      </c>
      <c r="K790" s="25" t="str">
        <f t="shared" ca="1" si="77"/>
        <v>Shipping</v>
      </c>
      <c r="L790" t="str">
        <f>IF(OR(Table1[[#This Row],[Month2]]="Jul",Table1[[#This Row],[Month2]]="Aug",Table1[[#This Row],[Month2]]="Sep"),"Q1", IF(OR(Table1[[#This Row],[Month2]]="Oct",Table1[[#This Row],[Month2]]="Nov",Table1[[#This Row],[Month2]]="Dec"),"Q2",IF(OR(Table1[[#This Row],[Month2]]="Jan",Table1[[#This Row],[Month2]]="Feb",Table1[[#This Row],[Month2]]="Mar"),"Q3", "Q4")))</f>
        <v>Q1</v>
      </c>
      <c r="M790" t="str">
        <f>TEXT(Table1[[#This Row],[Date]],"mmm")</f>
        <v>Jul</v>
      </c>
      <c r="N790" t="str">
        <f>IF(MONTH(Table1[[#This Row],[Date]])&gt;6, YEAR(Table1[[#This Row],[Date]])&amp;"-"&amp;YEAR(Table1[[#This Row],[Date]])+1,YEAR(Table1[[#This Row],[Date]])-1&amp;"-"&amp;YEAR(Table1[[#This Row],[Date]]))</f>
        <v>2016-2017</v>
      </c>
      <c r="O790">
        <f>WEEKNUM(Table1[[#This Row],[Date]],2)</f>
        <v>29</v>
      </c>
      <c r="P790">
        <f>HOUR(Table1[[#This Row],[Start]])</f>
        <v>21</v>
      </c>
      <c r="Q7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90" t="str">
        <f>TEXT(Table1[[#This Row],[Date]],"ddd")</f>
        <v>Tue</v>
      </c>
    </row>
    <row r="791" spans="1:18" x14ac:dyDescent="0.55000000000000004">
      <c r="A791" s="2" t="s">
        <v>100</v>
      </c>
      <c r="B791" s="2" t="str">
        <f t="shared" si="72"/>
        <v>Client 10</v>
      </c>
      <c r="C791" s="12">
        <v>42563</v>
      </c>
      <c r="D791" s="2" t="s">
        <v>678</v>
      </c>
      <c r="E791" s="2" t="s">
        <v>699</v>
      </c>
      <c r="F791" s="28">
        <f>Table1[[#This Row],[End]]-Table1[[#This Row],[Start]]</f>
        <v>2.4999999999999911E-2</v>
      </c>
      <c r="G791" s="25" t="str">
        <f t="shared" ca="1" si="73"/>
        <v>Room A</v>
      </c>
      <c r="H791" s="2" t="str">
        <f t="shared" ca="1" si="74"/>
        <v>A</v>
      </c>
      <c r="I791" s="2" t="str">
        <f t="shared" ca="1" si="75"/>
        <v>Accident</v>
      </c>
      <c r="J791" s="2" t="str">
        <f t="shared" ca="1" si="76"/>
        <v>Misconduct</v>
      </c>
      <c r="K791" s="25" t="str">
        <f t="shared" ca="1" si="77"/>
        <v>IT</v>
      </c>
      <c r="L791" t="str">
        <f>IF(OR(Table1[[#This Row],[Month2]]="Jul",Table1[[#This Row],[Month2]]="Aug",Table1[[#This Row],[Month2]]="Sep"),"Q1", IF(OR(Table1[[#This Row],[Month2]]="Oct",Table1[[#This Row],[Month2]]="Nov",Table1[[#This Row],[Month2]]="Dec"),"Q2",IF(OR(Table1[[#This Row],[Month2]]="Jan",Table1[[#This Row],[Month2]]="Feb",Table1[[#This Row],[Month2]]="Mar"),"Q3", "Q4")))</f>
        <v>Q1</v>
      </c>
      <c r="M791" t="str">
        <f>TEXT(Table1[[#This Row],[Date]],"mmm")</f>
        <v>Jul</v>
      </c>
      <c r="N791" t="str">
        <f>IF(MONTH(Table1[[#This Row],[Date]])&gt;6, YEAR(Table1[[#This Row],[Date]])&amp;"-"&amp;YEAR(Table1[[#This Row],[Date]])+1,YEAR(Table1[[#This Row],[Date]])-1&amp;"-"&amp;YEAR(Table1[[#This Row],[Date]]))</f>
        <v>2016-2017</v>
      </c>
      <c r="O791">
        <f>WEEKNUM(Table1[[#This Row],[Date]],2)</f>
        <v>29</v>
      </c>
      <c r="P791">
        <f>HOUR(Table1[[#This Row],[Start]])</f>
        <v>19</v>
      </c>
      <c r="Q7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791" t="str">
        <f>TEXT(Table1[[#This Row],[Date]],"ddd")</f>
        <v>Tue</v>
      </c>
    </row>
    <row r="792" spans="1:18" x14ac:dyDescent="0.55000000000000004">
      <c r="A792" s="2" t="s">
        <v>99</v>
      </c>
      <c r="B792" s="2" t="str">
        <f t="shared" si="72"/>
        <v>Client 1</v>
      </c>
      <c r="C792" s="12">
        <v>42564</v>
      </c>
      <c r="D792" s="2" t="s">
        <v>343</v>
      </c>
      <c r="E792" s="2" t="s">
        <v>285</v>
      </c>
      <c r="F792" s="28">
        <f>Table1[[#This Row],[End]]-Table1[[#This Row],[Start]]</f>
        <v>8.3333333333333037E-3</v>
      </c>
      <c r="G792" s="25" t="str">
        <f t="shared" ca="1" si="73"/>
        <v>Office</v>
      </c>
      <c r="H792" s="2" t="str">
        <f t="shared" ca="1" si="74"/>
        <v>F</v>
      </c>
      <c r="I792" s="2" t="str">
        <f t="shared" ca="1" si="75"/>
        <v>Accident</v>
      </c>
      <c r="J792" s="2" t="str">
        <f t="shared" ca="1" si="76"/>
        <v>Entry error</v>
      </c>
      <c r="K792" s="25" t="str">
        <f t="shared" ca="1" si="77"/>
        <v>Finance</v>
      </c>
      <c r="L792" t="str">
        <f>IF(OR(Table1[[#This Row],[Month2]]="Jul",Table1[[#This Row],[Month2]]="Aug",Table1[[#This Row],[Month2]]="Sep"),"Q1", IF(OR(Table1[[#This Row],[Month2]]="Oct",Table1[[#This Row],[Month2]]="Nov",Table1[[#This Row],[Month2]]="Dec"),"Q2",IF(OR(Table1[[#This Row],[Month2]]="Jan",Table1[[#This Row],[Month2]]="Feb",Table1[[#This Row],[Month2]]="Mar"),"Q3", "Q4")))</f>
        <v>Q1</v>
      </c>
      <c r="M792" t="str">
        <f>TEXT(Table1[[#This Row],[Date]],"mmm")</f>
        <v>Jul</v>
      </c>
      <c r="N792" t="str">
        <f>IF(MONTH(Table1[[#This Row],[Date]])&gt;6, YEAR(Table1[[#This Row],[Date]])&amp;"-"&amp;YEAR(Table1[[#This Row],[Date]])+1,YEAR(Table1[[#This Row],[Date]])-1&amp;"-"&amp;YEAR(Table1[[#This Row],[Date]]))</f>
        <v>2016-2017</v>
      </c>
      <c r="O792">
        <f>WEEKNUM(Table1[[#This Row],[Date]],2)</f>
        <v>29</v>
      </c>
      <c r="P792">
        <f>HOUR(Table1[[#This Row],[Start]])</f>
        <v>9</v>
      </c>
      <c r="Q7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792" t="str">
        <f>TEXT(Table1[[#This Row],[Date]],"ddd")</f>
        <v>Wed</v>
      </c>
    </row>
    <row r="793" spans="1:18" x14ac:dyDescent="0.55000000000000004">
      <c r="A793" s="2" t="s">
        <v>99</v>
      </c>
      <c r="B793" s="2" t="str">
        <f t="shared" si="72"/>
        <v>Client 2</v>
      </c>
      <c r="C793" s="12">
        <v>42564</v>
      </c>
      <c r="D793" s="2" t="s">
        <v>679</v>
      </c>
      <c r="E793" s="2" t="s">
        <v>548</v>
      </c>
      <c r="F793" s="28">
        <f>Table1[[#This Row],[End]]-Table1[[#This Row],[Start]]</f>
        <v>5.0694444444444486E-2</v>
      </c>
      <c r="G793" s="25" t="str">
        <f t="shared" ca="1" si="73"/>
        <v>Room A</v>
      </c>
      <c r="H793" s="2" t="str">
        <f t="shared" ca="1" si="74"/>
        <v>F</v>
      </c>
      <c r="I793" s="2" t="str">
        <f t="shared" ca="1" si="75"/>
        <v>Mistake</v>
      </c>
      <c r="J793" s="2" t="str">
        <f t="shared" ca="1" si="76"/>
        <v>Wrong placement</v>
      </c>
      <c r="K793" s="25" t="str">
        <f t="shared" ca="1" si="77"/>
        <v>IT</v>
      </c>
      <c r="L793" t="str">
        <f>IF(OR(Table1[[#This Row],[Month2]]="Jul",Table1[[#This Row],[Month2]]="Aug",Table1[[#This Row],[Month2]]="Sep"),"Q1", IF(OR(Table1[[#This Row],[Month2]]="Oct",Table1[[#This Row],[Month2]]="Nov",Table1[[#This Row],[Month2]]="Dec"),"Q2",IF(OR(Table1[[#This Row],[Month2]]="Jan",Table1[[#This Row],[Month2]]="Feb",Table1[[#This Row],[Month2]]="Mar"),"Q3", "Q4")))</f>
        <v>Q1</v>
      </c>
      <c r="M793" t="str">
        <f>TEXT(Table1[[#This Row],[Date]],"mmm")</f>
        <v>Jul</v>
      </c>
      <c r="N793" t="str">
        <f>IF(MONTH(Table1[[#This Row],[Date]])&gt;6, YEAR(Table1[[#This Row],[Date]])&amp;"-"&amp;YEAR(Table1[[#This Row],[Date]])+1,YEAR(Table1[[#This Row],[Date]])-1&amp;"-"&amp;YEAR(Table1[[#This Row],[Date]]))</f>
        <v>2016-2017</v>
      </c>
      <c r="O793">
        <f>WEEKNUM(Table1[[#This Row],[Date]],2)</f>
        <v>29</v>
      </c>
      <c r="P793">
        <f>HOUR(Table1[[#This Row],[Start]])</f>
        <v>12</v>
      </c>
      <c r="Q7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793" t="str">
        <f>TEXT(Table1[[#This Row],[Date]],"ddd")</f>
        <v>Wed</v>
      </c>
    </row>
    <row r="794" spans="1:18" x14ac:dyDescent="0.55000000000000004">
      <c r="A794" s="2" t="s">
        <v>87</v>
      </c>
      <c r="B794" s="2" t="str">
        <f t="shared" si="72"/>
        <v>Client 3</v>
      </c>
      <c r="C794" s="12">
        <v>42564</v>
      </c>
      <c r="D794" s="2" t="s">
        <v>680</v>
      </c>
      <c r="E794" s="2" t="s">
        <v>771</v>
      </c>
      <c r="F794" s="28">
        <f>Table1[[#This Row],[End]]-Table1[[#This Row],[Start]]</f>
        <v>2.7083333333333237E-2</v>
      </c>
      <c r="G794" s="25" t="str">
        <f t="shared" ca="1" si="73"/>
        <v>Room B</v>
      </c>
      <c r="H794" s="2" t="str">
        <f t="shared" ca="1" si="74"/>
        <v>C</v>
      </c>
      <c r="I794" s="2" t="str">
        <f t="shared" ca="1" si="75"/>
        <v>Accident</v>
      </c>
      <c r="J794" s="2" t="str">
        <f t="shared" ca="1" si="76"/>
        <v>Mechanical failure</v>
      </c>
      <c r="K794" s="25" t="str">
        <f t="shared" ca="1" si="77"/>
        <v>Finance</v>
      </c>
      <c r="L794" t="str">
        <f>IF(OR(Table1[[#This Row],[Month2]]="Jul",Table1[[#This Row],[Month2]]="Aug",Table1[[#This Row],[Month2]]="Sep"),"Q1", IF(OR(Table1[[#This Row],[Month2]]="Oct",Table1[[#This Row],[Month2]]="Nov",Table1[[#This Row],[Month2]]="Dec"),"Q2",IF(OR(Table1[[#This Row],[Month2]]="Jan",Table1[[#This Row],[Month2]]="Feb",Table1[[#This Row],[Month2]]="Mar"),"Q3", "Q4")))</f>
        <v>Q1</v>
      </c>
      <c r="M794" t="str">
        <f>TEXT(Table1[[#This Row],[Date]],"mmm")</f>
        <v>Jul</v>
      </c>
      <c r="N794" t="str">
        <f>IF(MONTH(Table1[[#This Row],[Date]])&gt;6, YEAR(Table1[[#This Row],[Date]])&amp;"-"&amp;YEAR(Table1[[#This Row],[Date]])+1,YEAR(Table1[[#This Row],[Date]])-1&amp;"-"&amp;YEAR(Table1[[#This Row],[Date]]))</f>
        <v>2016-2017</v>
      </c>
      <c r="O794">
        <f>WEEKNUM(Table1[[#This Row],[Date]],2)</f>
        <v>29</v>
      </c>
      <c r="P794">
        <f>HOUR(Table1[[#This Row],[Start]])</f>
        <v>16</v>
      </c>
      <c r="Q7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794" t="str">
        <f>TEXT(Table1[[#This Row],[Date]],"ddd")</f>
        <v>Wed</v>
      </c>
    </row>
    <row r="795" spans="1:18" x14ac:dyDescent="0.55000000000000004">
      <c r="A795" s="2" t="s">
        <v>87</v>
      </c>
      <c r="B795" s="2" t="str">
        <f t="shared" si="72"/>
        <v>Client 4</v>
      </c>
      <c r="C795" s="12">
        <v>42564</v>
      </c>
      <c r="D795" s="2" t="s">
        <v>464</v>
      </c>
      <c r="E795" s="2" t="s">
        <v>494</v>
      </c>
      <c r="F795" s="28">
        <f>Table1[[#This Row],[End]]-Table1[[#This Row],[Start]]</f>
        <v>1.5972222222222165E-2</v>
      </c>
      <c r="G795" s="25" t="str">
        <f t="shared" ca="1" si="73"/>
        <v>Room A</v>
      </c>
      <c r="H795" s="2" t="str">
        <f t="shared" ca="1" si="74"/>
        <v>A</v>
      </c>
      <c r="I795" s="2" t="str">
        <f t="shared" ca="1" si="75"/>
        <v>Interaction</v>
      </c>
      <c r="J795" s="2" t="str">
        <f t="shared" ca="1" si="76"/>
        <v>Tone of voice</v>
      </c>
      <c r="K795" s="25" t="str">
        <f t="shared" ca="1" si="77"/>
        <v>Admin</v>
      </c>
      <c r="L795" t="str">
        <f>IF(OR(Table1[[#This Row],[Month2]]="Jul",Table1[[#This Row],[Month2]]="Aug",Table1[[#This Row],[Month2]]="Sep"),"Q1", IF(OR(Table1[[#This Row],[Month2]]="Oct",Table1[[#This Row],[Month2]]="Nov",Table1[[#This Row],[Month2]]="Dec"),"Q2",IF(OR(Table1[[#This Row],[Month2]]="Jan",Table1[[#This Row],[Month2]]="Feb",Table1[[#This Row],[Month2]]="Mar"),"Q3", "Q4")))</f>
        <v>Q1</v>
      </c>
      <c r="M795" t="str">
        <f>TEXT(Table1[[#This Row],[Date]],"mmm")</f>
        <v>Jul</v>
      </c>
      <c r="N795" t="str">
        <f>IF(MONTH(Table1[[#This Row],[Date]])&gt;6, YEAR(Table1[[#This Row],[Date]])&amp;"-"&amp;YEAR(Table1[[#This Row],[Date]])+1,YEAR(Table1[[#This Row],[Date]])-1&amp;"-"&amp;YEAR(Table1[[#This Row],[Date]]))</f>
        <v>2016-2017</v>
      </c>
      <c r="O795">
        <f>WEEKNUM(Table1[[#This Row],[Date]],2)</f>
        <v>29</v>
      </c>
      <c r="P795">
        <f>HOUR(Table1[[#This Row],[Start]])</f>
        <v>17</v>
      </c>
      <c r="Q7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795" t="str">
        <f>TEXT(Table1[[#This Row],[Date]],"ddd")</f>
        <v>Wed</v>
      </c>
    </row>
    <row r="796" spans="1:18" x14ac:dyDescent="0.55000000000000004">
      <c r="A796" s="2" t="s">
        <v>87</v>
      </c>
      <c r="B796" s="2" t="str">
        <f t="shared" si="72"/>
        <v>Client 5</v>
      </c>
      <c r="C796" s="12">
        <v>42564</v>
      </c>
      <c r="D796" s="2" t="s">
        <v>228</v>
      </c>
      <c r="E796" s="2" t="s">
        <v>1064</v>
      </c>
      <c r="F796" s="28">
        <f>Table1[[#This Row],[End]]-Table1[[#This Row],[Start]]</f>
        <v>8.2638888888888817E-2</v>
      </c>
      <c r="G796" s="25" t="str">
        <f t="shared" ca="1" si="73"/>
        <v>Room A</v>
      </c>
      <c r="H796" s="2" t="str">
        <f t="shared" ca="1" si="74"/>
        <v>B</v>
      </c>
      <c r="I796" s="2" t="str">
        <f t="shared" ca="1" si="75"/>
        <v>Mistake</v>
      </c>
      <c r="J796" s="2" t="str">
        <f t="shared" ca="1" si="76"/>
        <v>Tone of voice</v>
      </c>
      <c r="K796" s="25" t="str">
        <f t="shared" ca="1" si="77"/>
        <v>Widgets</v>
      </c>
      <c r="L796" t="str">
        <f>IF(OR(Table1[[#This Row],[Month2]]="Jul",Table1[[#This Row],[Month2]]="Aug",Table1[[#This Row],[Month2]]="Sep"),"Q1", IF(OR(Table1[[#This Row],[Month2]]="Oct",Table1[[#This Row],[Month2]]="Nov",Table1[[#This Row],[Month2]]="Dec"),"Q2",IF(OR(Table1[[#This Row],[Month2]]="Jan",Table1[[#This Row],[Month2]]="Feb",Table1[[#This Row],[Month2]]="Mar"),"Q3", "Q4")))</f>
        <v>Q1</v>
      </c>
      <c r="M796" t="str">
        <f>TEXT(Table1[[#This Row],[Date]],"mmm")</f>
        <v>Jul</v>
      </c>
      <c r="N796" t="str">
        <f>IF(MONTH(Table1[[#This Row],[Date]])&gt;6, YEAR(Table1[[#This Row],[Date]])&amp;"-"&amp;YEAR(Table1[[#This Row],[Date]])+1,YEAR(Table1[[#This Row],[Date]])-1&amp;"-"&amp;YEAR(Table1[[#This Row],[Date]]))</f>
        <v>2016-2017</v>
      </c>
      <c r="O796">
        <f>WEEKNUM(Table1[[#This Row],[Date]],2)</f>
        <v>29</v>
      </c>
      <c r="P796">
        <f>HOUR(Table1[[#This Row],[Start]])</f>
        <v>19</v>
      </c>
      <c r="Q7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796" t="str">
        <f>TEXT(Table1[[#This Row],[Date]],"ddd")</f>
        <v>Wed</v>
      </c>
    </row>
    <row r="797" spans="1:18" x14ac:dyDescent="0.55000000000000004">
      <c r="A797" s="2" t="s">
        <v>87</v>
      </c>
      <c r="B797" s="2" t="str">
        <f t="shared" si="72"/>
        <v>Client 6</v>
      </c>
      <c r="C797" s="12">
        <v>42564</v>
      </c>
      <c r="D797" s="2" t="s">
        <v>681</v>
      </c>
      <c r="E797" s="2" t="s">
        <v>271</v>
      </c>
      <c r="F797" s="28">
        <f>Table1[[#This Row],[End]]-Table1[[#This Row],[Start]]</f>
        <v>1.5277777777777835E-2</v>
      </c>
      <c r="G797" s="25" t="str">
        <f t="shared" ca="1" si="73"/>
        <v>Warehouse</v>
      </c>
      <c r="H797" s="2" t="str">
        <f t="shared" ca="1" si="74"/>
        <v>E</v>
      </c>
      <c r="I797" s="2" t="str">
        <f t="shared" ca="1" si="75"/>
        <v>Grievance</v>
      </c>
      <c r="J797" s="2" t="str">
        <f t="shared" ca="1" si="76"/>
        <v>Wrong placement</v>
      </c>
      <c r="K797" s="25" t="str">
        <f t="shared" ca="1" si="77"/>
        <v>Finance</v>
      </c>
      <c r="L797" t="str">
        <f>IF(OR(Table1[[#This Row],[Month2]]="Jul",Table1[[#This Row],[Month2]]="Aug",Table1[[#This Row],[Month2]]="Sep"),"Q1", IF(OR(Table1[[#This Row],[Month2]]="Oct",Table1[[#This Row],[Month2]]="Nov",Table1[[#This Row],[Month2]]="Dec"),"Q2",IF(OR(Table1[[#This Row],[Month2]]="Jan",Table1[[#This Row],[Month2]]="Feb",Table1[[#This Row],[Month2]]="Mar"),"Q3", "Q4")))</f>
        <v>Q1</v>
      </c>
      <c r="M797" t="str">
        <f>TEXT(Table1[[#This Row],[Date]],"mmm")</f>
        <v>Jul</v>
      </c>
      <c r="N797" t="str">
        <f>IF(MONTH(Table1[[#This Row],[Date]])&gt;6, YEAR(Table1[[#This Row],[Date]])&amp;"-"&amp;YEAR(Table1[[#This Row],[Date]])+1,YEAR(Table1[[#This Row],[Date]])-1&amp;"-"&amp;YEAR(Table1[[#This Row],[Date]]))</f>
        <v>2016-2017</v>
      </c>
      <c r="O797">
        <f>WEEKNUM(Table1[[#This Row],[Date]],2)</f>
        <v>29</v>
      </c>
      <c r="P797">
        <f>HOUR(Table1[[#This Row],[Start]])</f>
        <v>21</v>
      </c>
      <c r="Q7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797" t="str">
        <f>TEXT(Table1[[#This Row],[Date]],"ddd")</f>
        <v>Wed</v>
      </c>
    </row>
    <row r="798" spans="1:18" x14ac:dyDescent="0.55000000000000004">
      <c r="A798" s="2" t="s">
        <v>47</v>
      </c>
      <c r="B798" s="2" t="str">
        <f t="shared" si="72"/>
        <v>Client 7</v>
      </c>
      <c r="C798" s="12">
        <v>42564</v>
      </c>
      <c r="D798" s="2" t="s">
        <v>281</v>
      </c>
      <c r="E798" s="2" t="s">
        <v>731</v>
      </c>
      <c r="F798" s="28">
        <f>Table1[[#This Row],[End]]-Table1[[#This Row],[Start]]</f>
        <v>1.5972222222222276E-2</v>
      </c>
      <c r="G798" s="25" t="str">
        <f t="shared" ca="1" si="73"/>
        <v>Room A</v>
      </c>
      <c r="H798" s="2" t="str">
        <f t="shared" ca="1" si="74"/>
        <v>G</v>
      </c>
      <c r="I798" s="2" t="str">
        <f t="shared" ca="1" si="75"/>
        <v>Mistake</v>
      </c>
      <c r="J798" s="2" t="str">
        <f t="shared" ca="1" si="76"/>
        <v>Wrong placement</v>
      </c>
      <c r="K798" s="25" t="str">
        <f t="shared" ca="1" si="77"/>
        <v>Finance</v>
      </c>
      <c r="L798" t="str">
        <f>IF(OR(Table1[[#This Row],[Month2]]="Jul",Table1[[#This Row],[Month2]]="Aug",Table1[[#This Row],[Month2]]="Sep"),"Q1", IF(OR(Table1[[#This Row],[Month2]]="Oct",Table1[[#This Row],[Month2]]="Nov",Table1[[#This Row],[Month2]]="Dec"),"Q2",IF(OR(Table1[[#This Row],[Month2]]="Jan",Table1[[#This Row],[Month2]]="Feb",Table1[[#This Row],[Month2]]="Mar"),"Q3", "Q4")))</f>
        <v>Q1</v>
      </c>
      <c r="M798" t="str">
        <f>TEXT(Table1[[#This Row],[Date]],"mmm")</f>
        <v>Jul</v>
      </c>
      <c r="N798" t="str">
        <f>IF(MONTH(Table1[[#This Row],[Date]])&gt;6, YEAR(Table1[[#This Row],[Date]])&amp;"-"&amp;YEAR(Table1[[#This Row],[Date]])+1,YEAR(Table1[[#This Row],[Date]])-1&amp;"-"&amp;YEAR(Table1[[#This Row],[Date]]))</f>
        <v>2016-2017</v>
      </c>
      <c r="O798">
        <f>WEEKNUM(Table1[[#This Row],[Date]],2)</f>
        <v>29</v>
      </c>
      <c r="P798">
        <f>HOUR(Table1[[#This Row],[Start]])</f>
        <v>18</v>
      </c>
      <c r="Q7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798" t="str">
        <f>TEXT(Table1[[#This Row],[Date]],"ddd")</f>
        <v>Wed</v>
      </c>
    </row>
    <row r="799" spans="1:18" x14ac:dyDescent="0.55000000000000004">
      <c r="A799" s="2" t="s">
        <v>96</v>
      </c>
      <c r="B799" s="2" t="str">
        <f t="shared" si="72"/>
        <v>Client 8</v>
      </c>
      <c r="C799" s="12">
        <v>42565</v>
      </c>
      <c r="D799" s="2" t="s">
        <v>682</v>
      </c>
      <c r="E799" s="2" t="s">
        <v>250</v>
      </c>
      <c r="F799" s="28">
        <f>Table1[[#This Row],[End]]-Table1[[#This Row],[Start]]</f>
        <v>1.1111111111111127E-2</v>
      </c>
      <c r="G799" s="25" t="str">
        <f t="shared" ca="1" si="73"/>
        <v>Lab</v>
      </c>
      <c r="H799" s="2" t="str">
        <f t="shared" ca="1" si="74"/>
        <v>A</v>
      </c>
      <c r="I799" s="2" t="str">
        <f t="shared" ca="1" si="75"/>
        <v>Mistake</v>
      </c>
      <c r="J799" s="2" t="str">
        <f t="shared" ca="1" si="76"/>
        <v>Paperwork deficiency</v>
      </c>
      <c r="K799" s="25" t="str">
        <f t="shared" ca="1" si="77"/>
        <v>Widgets</v>
      </c>
      <c r="L799" t="str">
        <f>IF(OR(Table1[[#This Row],[Month2]]="Jul",Table1[[#This Row],[Month2]]="Aug",Table1[[#This Row],[Month2]]="Sep"),"Q1", IF(OR(Table1[[#This Row],[Month2]]="Oct",Table1[[#This Row],[Month2]]="Nov",Table1[[#This Row],[Month2]]="Dec"),"Q2",IF(OR(Table1[[#This Row],[Month2]]="Jan",Table1[[#This Row],[Month2]]="Feb",Table1[[#This Row],[Month2]]="Mar"),"Q3", "Q4")))</f>
        <v>Q1</v>
      </c>
      <c r="M799" t="str">
        <f>TEXT(Table1[[#This Row],[Date]],"mmm")</f>
        <v>Jul</v>
      </c>
      <c r="N799" t="str">
        <f>IF(MONTH(Table1[[#This Row],[Date]])&gt;6, YEAR(Table1[[#This Row],[Date]])&amp;"-"&amp;YEAR(Table1[[#This Row],[Date]])+1,YEAR(Table1[[#This Row],[Date]])-1&amp;"-"&amp;YEAR(Table1[[#This Row],[Date]]))</f>
        <v>2016-2017</v>
      </c>
      <c r="O799">
        <f>WEEKNUM(Table1[[#This Row],[Date]],2)</f>
        <v>29</v>
      </c>
      <c r="P799">
        <f>HOUR(Table1[[#This Row],[Start]])</f>
        <v>10</v>
      </c>
      <c r="Q7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799" t="str">
        <f>TEXT(Table1[[#This Row],[Date]],"ddd")</f>
        <v>Thu</v>
      </c>
    </row>
    <row r="800" spans="1:18" x14ac:dyDescent="0.55000000000000004">
      <c r="A800" s="2" t="s">
        <v>99</v>
      </c>
      <c r="B800" s="2" t="str">
        <f t="shared" si="72"/>
        <v>Client 9</v>
      </c>
      <c r="C800" s="12">
        <v>42565</v>
      </c>
      <c r="D800" s="2" t="s">
        <v>683</v>
      </c>
      <c r="E800" s="2" t="s">
        <v>181</v>
      </c>
      <c r="F800" s="28">
        <f>Table1[[#This Row],[End]]-Table1[[#This Row],[Start]]</f>
        <v>7.1527777777777746E-2</v>
      </c>
      <c r="G800" s="25" t="str">
        <f t="shared" ca="1" si="73"/>
        <v>Office</v>
      </c>
      <c r="H800" s="2" t="str">
        <f t="shared" ca="1" si="74"/>
        <v>F</v>
      </c>
      <c r="I800" s="2" t="str">
        <f t="shared" ca="1" si="75"/>
        <v>Grievance</v>
      </c>
      <c r="J800" s="2" t="str">
        <f t="shared" ca="1" si="76"/>
        <v>Mechanical failure</v>
      </c>
      <c r="K800" s="25" t="str">
        <f t="shared" ca="1" si="77"/>
        <v>Finance</v>
      </c>
      <c r="L800" t="str">
        <f>IF(OR(Table1[[#This Row],[Month2]]="Jul",Table1[[#This Row],[Month2]]="Aug",Table1[[#This Row],[Month2]]="Sep"),"Q1", IF(OR(Table1[[#This Row],[Month2]]="Oct",Table1[[#This Row],[Month2]]="Nov",Table1[[#This Row],[Month2]]="Dec"),"Q2",IF(OR(Table1[[#This Row],[Month2]]="Jan",Table1[[#This Row],[Month2]]="Feb",Table1[[#This Row],[Month2]]="Mar"),"Q3", "Q4")))</f>
        <v>Q1</v>
      </c>
      <c r="M800" t="str">
        <f>TEXT(Table1[[#This Row],[Date]],"mmm")</f>
        <v>Jul</v>
      </c>
      <c r="N800" t="str">
        <f>IF(MONTH(Table1[[#This Row],[Date]])&gt;6, YEAR(Table1[[#This Row],[Date]])&amp;"-"&amp;YEAR(Table1[[#This Row],[Date]])+1,YEAR(Table1[[#This Row],[Date]])-1&amp;"-"&amp;YEAR(Table1[[#This Row],[Date]]))</f>
        <v>2016-2017</v>
      </c>
      <c r="O800">
        <f>WEEKNUM(Table1[[#This Row],[Date]],2)</f>
        <v>29</v>
      </c>
      <c r="P800">
        <f>HOUR(Table1[[#This Row],[Start]])</f>
        <v>10</v>
      </c>
      <c r="Q8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00" t="str">
        <f>TEXT(Table1[[#This Row],[Date]],"ddd")</f>
        <v>Thu</v>
      </c>
    </row>
    <row r="801" spans="1:18" x14ac:dyDescent="0.55000000000000004">
      <c r="A801" s="2" t="s">
        <v>87</v>
      </c>
      <c r="B801" s="2" t="str">
        <f t="shared" si="72"/>
        <v>Client 10</v>
      </c>
      <c r="C801" s="12">
        <v>42565</v>
      </c>
      <c r="D801" s="2" t="s">
        <v>684</v>
      </c>
      <c r="E801" s="2" t="s">
        <v>712</v>
      </c>
      <c r="F801" s="28">
        <f>Table1[[#This Row],[End]]-Table1[[#This Row],[Start]]</f>
        <v>1.8750000000000044E-2</v>
      </c>
      <c r="G801" s="25" t="str">
        <f t="shared" ca="1" si="73"/>
        <v>Lab</v>
      </c>
      <c r="H801" s="2" t="str">
        <f t="shared" ca="1" si="74"/>
        <v>G</v>
      </c>
      <c r="I801" s="2" t="str">
        <f t="shared" ca="1" si="75"/>
        <v>Interaction</v>
      </c>
      <c r="J801" s="2" t="str">
        <f t="shared" ca="1" si="76"/>
        <v>Tone of voice</v>
      </c>
      <c r="K801" s="25" t="str">
        <f t="shared" ca="1" si="77"/>
        <v>IT</v>
      </c>
      <c r="L801" t="str">
        <f>IF(OR(Table1[[#This Row],[Month2]]="Jul",Table1[[#This Row],[Month2]]="Aug",Table1[[#This Row],[Month2]]="Sep"),"Q1", IF(OR(Table1[[#This Row],[Month2]]="Oct",Table1[[#This Row],[Month2]]="Nov",Table1[[#This Row],[Month2]]="Dec"),"Q2",IF(OR(Table1[[#This Row],[Month2]]="Jan",Table1[[#This Row],[Month2]]="Feb",Table1[[#This Row],[Month2]]="Mar"),"Q3", "Q4")))</f>
        <v>Q1</v>
      </c>
      <c r="M801" t="str">
        <f>TEXT(Table1[[#This Row],[Date]],"mmm")</f>
        <v>Jul</v>
      </c>
      <c r="N801" t="str">
        <f>IF(MONTH(Table1[[#This Row],[Date]])&gt;6, YEAR(Table1[[#This Row],[Date]])&amp;"-"&amp;YEAR(Table1[[#This Row],[Date]])+1,YEAR(Table1[[#This Row],[Date]])-1&amp;"-"&amp;YEAR(Table1[[#This Row],[Date]]))</f>
        <v>2016-2017</v>
      </c>
      <c r="O801">
        <f>WEEKNUM(Table1[[#This Row],[Date]],2)</f>
        <v>29</v>
      </c>
      <c r="P801">
        <f>HOUR(Table1[[#This Row],[Start]])</f>
        <v>9</v>
      </c>
      <c r="Q8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01" t="str">
        <f>TEXT(Table1[[#This Row],[Date]],"ddd")</f>
        <v>Thu</v>
      </c>
    </row>
    <row r="802" spans="1:18" x14ac:dyDescent="0.55000000000000004">
      <c r="A802" s="2" t="s">
        <v>87</v>
      </c>
      <c r="B802" s="2" t="str">
        <f t="shared" si="72"/>
        <v>Client 1</v>
      </c>
      <c r="C802" s="12">
        <v>42566</v>
      </c>
      <c r="D802" s="2" t="s">
        <v>685</v>
      </c>
      <c r="E802" s="2" t="s">
        <v>1065</v>
      </c>
      <c r="F802" s="28">
        <f>Table1[[#This Row],[End]]-Table1[[#This Row],[Start]]</f>
        <v>3.6805555555555536E-2</v>
      </c>
      <c r="G802" s="25" t="str">
        <f t="shared" ca="1" si="73"/>
        <v>Lab</v>
      </c>
      <c r="H802" s="2" t="str">
        <f t="shared" ca="1" si="74"/>
        <v>C</v>
      </c>
      <c r="I802" s="2" t="str">
        <f t="shared" ca="1" si="75"/>
        <v>Interaction</v>
      </c>
      <c r="J802" s="2" t="str">
        <f t="shared" ca="1" si="76"/>
        <v>Paperwork deficiency</v>
      </c>
      <c r="K802" s="25" t="str">
        <f t="shared" ca="1" si="77"/>
        <v>Finance</v>
      </c>
      <c r="L802" t="str">
        <f>IF(OR(Table1[[#This Row],[Month2]]="Jul",Table1[[#This Row],[Month2]]="Aug",Table1[[#This Row],[Month2]]="Sep"),"Q1", IF(OR(Table1[[#This Row],[Month2]]="Oct",Table1[[#This Row],[Month2]]="Nov",Table1[[#This Row],[Month2]]="Dec"),"Q2",IF(OR(Table1[[#This Row],[Month2]]="Jan",Table1[[#This Row],[Month2]]="Feb",Table1[[#This Row],[Month2]]="Mar"),"Q3", "Q4")))</f>
        <v>Q1</v>
      </c>
      <c r="M802" t="str">
        <f>TEXT(Table1[[#This Row],[Date]],"mmm")</f>
        <v>Jul</v>
      </c>
      <c r="N802" t="str">
        <f>IF(MONTH(Table1[[#This Row],[Date]])&gt;6, YEAR(Table1[[#This Row],[Date]])&amp;"-"&amp;YEAR(Table1[[#This Row],[Date]])+1,YEAR(Table1[[#This Row],[Date]])-1&amp;"-"&amp;YEAR(Table1[[#This Row],[Date]]))</f>
        <v>2016-2017</v>
      </c>
      <c r="O802">
        <f>WEEKNUM(Table1[[#This Row],[Date]],2)</f>
        <v>29</v>
      </c>
      <c r="P802">
        <f>HOUR(Table1[[#This Row],[Start]])</f>
        <v>14</v>
      </c>
      <c r="Q8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02" t="str">
        <f>TEXT(Table1[[#This Row],[Date]],"ddd")</f>
        <v>Fri</v>
      </c>
    </row>
    <row r="803" spans="1:18" x14ac:dyDescent="0.55000000000000004">
      <c r="A803" s="2" t="s">
        <v>96</v>
      </c>
      <c r="B803" s="2" t="str">
        <f t="shared" si="72"/>
        <v>Client 2</v>
      </c>
      <c r="C803" s="12">
        <v>42567</v>
      </c>
      <c r="D803" s="2" t="s">
        <v>589</v>
      </c>
      <c r="E803" s="2" t="s">
        <v>351</v>
      </c>
      <c r="F803" s="28">
        <f>Table1[[#This Row],[End]]-Table1[[#This Row],[Start]]</f>
        <v>2.0833333333333259E-2</v>
      </c>
      <c r="G803" s="25" t="str">
        <f t="shared" ca="1" si="73"/>
        <v>Lab</v>
      </c>
      <c r="H803" s="2" t="str">
        <f t="shared" ca="1" si="74"/>
        <v>A</v>
      </c>
      <c r="I803" s="2" t="str">
        <f t="shared" ca="1" si="75"/>
        <v>Grievance</v>
      </c>
      <c r="J803" s="2" t="str">
        <f t="shared" ca="1" si="76"/>
        <v>Paperwork deficiency</v>
      </c>
      <c r="K803" s="25" t="str">
        <f t="shared" ca="1" si="77"/>
        <v>Shipping</v>
      </c>
      <c r="L803" t="str">
        <f>IF(OR(Table1[[#This Row],[Month2]]="Jul",Table1[[#This Row],[Month2]]="Aug",Table1[[#This Row],[Month2]]="Sep"),"Q1", IF(OR(Table1[[#This Row],[Month2]]="Oct",Table1[[#This Row],[Month2]]="Nov",Table1[[#This Row],[Month2]]="Dec"),"Q2",IF(OR(Table1[[#This Row],[Month2]]="Jan",Table1[[#This Row],[Month2]]="Feb",Table1[[#This Row],[Month2]]="Mar"),"Q3", "Q4")))</f>
        <v>Q1</v>
      </c>
      <c r="M803" t="str">
        <f>TEXT(Table1[[#This Row],[Date]],"mmm")</f>
        <v>Jul</v>
      </c>
      <c r="N803" t="str">
        <f>IF(MONTH(Table1[[#This Row],[Date]])&gt;6, YEAR(Table1[[#This Row],[Date]])&amp;"-"&amp;YEAR(Table1[[#This Row],[Date]])+1,YEAR(Table1[[#This Row],[Date]])-1&amp;"-"&amp;YEAR(Table1[[#This Row],[Date]]))</f>
        <v>2016-2017</v>
      </c>
      <c r="O803">
        <f>WEEKNUM(Table1[[#This Row],[Date]],2)</f>
        <v>29</v>
      </c>
      <c r="P803">
        <f>HOUR(Table1[[#This Row],[Start]])</f>
        <v>15</v>
      </c>
      <c r="Q8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803" t="str">
        <f>TEXT(Table1[[#This Row],[Date]],"ddd")</f>
        <v>Sat</v>
      </c>
    </row>
    <row r="804" spans="1:18" x14ac:dyDescent="0.55000000000000004">
      <c r="A804" s="2" t="s">
        <v>91</v>
      </c>
      <c r="B804" s="2" t="str">
        <f t="shared" si="72"/>
        <v>Client 3</v>
      </c>
      <c r="C804" s="12">
        <v>42569</v>
      </c>
      <c r="D804" s="2" t="s">
        <v>313</v>
      </c>
      <c r="E804" s="2" t="s">
        <v>718</v>
      </c>
      <c r="F804" s="28">
        <f>Table1[[#This Row],[End]]-Table1[[#This Row],[Start]]</f>
        <v>8.3333333333334147E-3</v>
      </c>
      <c r="G804" s="25" t="str">
        <f t="shared" ca="1" si="73"/>
        <v>Lab</v>
      </c>
      <c r="H804" s="2" t="str">
        <f t="shared" ca="1" si="74"/>
        <v>D</v>
      </c>
      <c r="I804" s="2" t="str">
        <f t="shared" ca="1" si="75"/>
        <v>Mistake</v>
      </c>
      <c r="J804" s="2" t="str">
        <f t="shared" ca="1" si="76"/>
        <v>Entry error</v>
      </c>
      <c r="K804" s="25" t="str">
        <f t="shared" ca="1" si="77"/>
        <v>Admin</v>
      </c>
      <c r="L804" t="str">
        <f>IF(OR(Table1[[#This Row],[Month2]]="Jul",Table1[[#This Row],[Month2]]="Aug",Table1[[#This Row],[Month2]]="Sep"),"Q1", IF(OR(Table1[[#This Row],[Month2]]="Oct",Table1[[#This Row],[Month2]]="Nov",Table1[[#This Row],[Month2]]="Dec"),"Q2",IF(OR(Table1[[#This Row],[Month2]]="Jan",Table1[[#This Row],[Month2]]="Feb",Table1[[#This Row],[Month2]]="Mar"),"Q3", "Q4")))</f>
        <v>Q1</v>
      </c>
      <c r="M804" t="str">
        <f>TEXT(Table1[[#This Row],[Date]],"mmm")</f>
        <v>Jul</v>
      </c>
      <c r="N804" t="str">
        <f>IF(MONTH(Table1[[#This Row],[Date]])&gt;6, YEAR(Table1[[#This Row],[Date]])&amp;"-"&amp;YEAR(Table1[[#This Row],[Date]])+1,YEAR(Table1[[#This Row],[Date]])-1&amp;"-"&amp;YEAR(Table1[[#This Row],[Date]]))</f>
        <v>2016-2017</v>
      </c>
      <c r="O804">
        <f>WEEKNUM(Table1[[#This Row],[Date]],2)</f>
        <v>30</v>
      </c>
      <c r="P804">
        <f>HOUR(Table1[[#This Row],[Start]])</f>
        <v>13</v>
      </c>
      <c r="Q8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04" t="str">
        <f>TEXT(Table1[[#This Row],[Date]],"ddd")</f>
        <v>Mon</v>
      </c>
    </row>
    <row r="805" spans="1:18" x14ac:dyDescent="0.55000000000000004">
      <c r="A805" s="2" t="s">
        <v>99</v>
      </c>
      <c r="B805" s="2" t="str">
        <f t="shared" si="72"/>
        <v>Client 4</v>
      </c>
      <c r="C805" s="12">
        <v>42570</v>
      </c>
      <c r="D805" s="2" t="s">
        <v>629</v>
      </c>
      <c r="E805" s="2" t="s">
        <v>1066</v>
      </c>
      <c r="F805" s="28">
        <f>Table1[[#This Row],[End]]-Table1[[#This Row],[Start]]</f>
        <v>2.0138888888888928E-2</v>
      </c>
      <c r="G805" s="25" t="str">
        <f t="shared" ca="1" si="73"/>
        <v>Lab</v>
      </c>
      <c r="H805" s="2" t="str">
        <f t="shared" ca="1" si="74"/>
        <v>C</v>
      </c>
      <c r="I805" s="2" t="str">
        <f t="shared" ca="1" si="75"/>
        <v>Accident</v>
      </c>
      <c r="J805" s="2" t="str">
        <f t="shared" ca="1" si="76"/>
        <v>Tone of voice</v>
      </c>
      <c r="K805" s="25" t="str">
        <f t="shared" ca="1" si="77"/>
        <v>IT</v>
      </c>
      <c r="L805" t="str">
        <f>IF(OR(Table1[[#This Row],[Month2]]="Jul",Table1[[#This Row],[Month2]]="Aug",Table1[[#This Row],[Month2]]="Sep"),"Q1", IF(OR(Table1[[#This Row],[Month2]]="Oct",Table1[[#This Row],[Month2]]="Nov",Table1[[#This Row],[Month2]]="Dec"),"Q2",IF(OR(Table1[[#This Row],[Month2]]="Jan",Table1[[#This Row],[Month2]]="Feb",Table1[[#This Row],[Month2]]="Mar"),"Q3", "Q4")))</f>
        <v>Q1</v>
      </c>
      <c r="M805" t="str">
        <f>TEXT(Table1[[#This Row],[Date]],"mmm")</f>
        <v>Jul</v>
      </c>
      <c r="N805" t="str">
        <f>IF(MONTH(Table1[[#This Row],[Date]])&gt;6, YEAR(Table1[[#This Row],[Date]])&amp;"-"&amp;YEAR(Table1[[#This Row],[Date]])+1,YEAR(Table1[[#This Row],[Date]])-1&amp;"-"&amp;YEAR(Table1[[#This Row],[Date]]))</f>
        <v>2016-2017</v>
      </c>
      <c r="O805">
        <f>WEEKNUM(Table1[[#This Row],[Date]],2)</f>
        <v>30</v>
      </c>
      <c r="P805">
        <f>HOUR(Table1[[#This Row],[Start]])</f>
        <v>18</v>
      </c>
      <c r="Q8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805" t="str">
        <f>TEXT(Table1[[#This Row],[Date]],"ddd")</f>
        <v>Tue</v>
      </c>
    </row>
    <row r="806" spans="1:18" x14ac:dyDescent="0.55000000000000004">
      <c r="A806" s="2" t="s">
        <v>47</v>
      </c>
      <c r="B806" s="2" t="str">
        <f t="shared" si="72"/>
        <v>Client 5</v>
      </c>
      <c r="C806" s="12">
        <v>42570</v>
      </c>
      <c r="D806" s="2" t="s">
        <v>391</v>
      </c>
      <c r="E806" s="2" t="s">
        <v>690</v>
      </c>
      <c r="F806" s="28">
        <f>Table1[[#This Row],[End]]-Table1[[#This Row],[Start]]</f>
        <v>5.5555555555555358E-3</v>
      </c>
      <c r="G806" s="25" t="str">
        <f t="shared" ca="1" si="73"/>
        <v>Room B</v>
      </c>
      <c r="H806" s="2" t="str">
        <f t="shared" ca="1" si="74"/>
        <v>E</v>
      </c>
      <c r="I806" s="2" t="str">
        <f t="shared" ca="1" si="75"/>
        <v>Accident</v>
      </c>
      <c r="J806" s="2" t="str">
        <f t="shared" ca="1" si="76"/>
        <v>Mechanical failure</v>
      </c>
      <c r="K806" s="25" t="str">
        <f t="shared" ca="1" si="77"/>
        <v>Shipping</v>
      </c>
      <c r="L806" t="str">
        <f>IF(OR(Table1[[#This Row],[Month2]]="Jul",Table1[[#This Row],[Month2]]="Aug",Table1[[#This Row],[Month2]]="Sep"),"Q1", IF(OR(Table1[[#This Row],[Month2]]="Oct",Table1[[#This Row],[Month2]]="Nov",Table1[[#This Row],[Month2]]="Dec"),"Q2",IF(OR(Table1[[#This Row],[Month2]]="Jan",Table1[[#This Row],[Month2]]="Feb",Table1[[#This Row],[Month2]]="Mar"),"Q3", "Q4")))</f>
        <v>Q1</v>
      </c>
      <c r="M806" t="str">
        <f>TEXT(Table1[[#This Row],[Date]],"mmm")</f>
        <v>Jul</v>
      </c>
      <c r="N806" t="str">
        <f>IF(MONTH(Table1[[#This Row],[Date]])&gt;6, YEAR(Table1[[#This Row],[Date]])&amp;"-"&amp;YEAR(Table1[[#This Row],[Date]])+1,YEAR(Table1[[#This Row],[Date]])-1&amp;"-"&amp;YEAR(Table1[[#This Row],[Date]]))</f>
        <v>2016-2017</v>
      </c>
      <c r="O806">
        <f>WEEKNUM(Table1[[#This Row],[Date]],2)</f>
        <v>30</v>
      </c>
      <c r="P806">
        <f>HOUR(Table1[[#This Row],[Start]])</f>
        <v>19</v>
      </c>
      <c r="Q8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06" t="str">
        <f>TEXT(Table1[[#This Row],[Date]],"ddd")</f>
        <v>Tue</v>
      </c>
    </row>
    <row r="807" spans="1:18" x14ac:dyDescent="0.55000000000000004">
      <c r="A807" s="2" t="s">
        <v>99</v>
      </c>
      <c r="B807" s="2" t="str">
        <f t="shared" si="72"/>
        <v>Client 6</v>
      </c>
      <c r="C807" s="12">
        <v>42571</v>
      </c>
      <c r="D807" s="2" t="s">
        <v>686</v>
      </c>
      <c r="E807" s="2" t="s">
        <v>403</v>
      </c>
      <c r="F807" s="28">
        <f>Table1[[#This Row],[End]]-Table1[[#This Row],[Start]]</f>
        <v>6.0416666666666674E-2</v>
      </c>
      <c r="G807" s="25" t="str">
        <f t="shared" ca="1" si="73"/>
        <v>Office</v>
      </c>
      <c r="H807" s="2" t="str">
        <f t="shared" ca="1" si="74"/>
        <v>G</v>
      </c>
      <c r="I807" s="2" t="str">
        <f t="shared" ca="1" si="75"/>
        <v>Mistake</v>
      </c>
      <c r="J807" s="2" t="str">
        <f t="shared" ca="1" si="76"/>
        <v>Misconduct</v>
      </c>
      <c r="K807" s="25" t="str">
        <f t="shared" ca="1" si="77"/>
        <v>Widgets</v>
      </c>
      <c r="L807" t="str">
        <f>IF(OR(Table1[[#This Row],[Month2]]="Jul",Table1[[#This Row],[Month2]]="Aug",Table1[[#This Row],[Month2]]="Sep"),"Q1", IF(OR(Table1[[#This Row],[Month2]]="Oct",Table1[[#This Row],[Month2]]="Nov",Table1[[#This Row],[Month2]]="Dec"),"Q2",IF(OR(Table1[[#This Row],[Month2]]="Jan",Table1[[#This Row],[Month2]]="Feb",Table1[[#This Row],[Month2]]="Mar"),"Q3", "Q4")))</f>
        <v>Q1</v>
      </c>
      <c r="M807" t="str">
        <f>TEXT(Table1[[#This Row],[Date]],"mmm")</f>
        <v>Jul</v>
      </c>
      <c r="N807" t="str">
        <f>IF(MONTH(Table1[[#This Row],[Date]])&gt;6, YEAR(Table1[[#This Row],[Date]])&amp;"-"&amp;YEAR(Table1[[#This Row],[Date]])+1,YEAR(Table1[[#This Row],[Date]])-1&amp;"-"&amp;YEAR(Table1[[#This Row],[Date]]))</f>
        <v>2016-2017</v>
      </c>
      <c r="O807">
        <f>WEEKNUM(Table1[[#This Row],[Date]],2)</f>
        <v>30</v>
      </c>
      <c r="P807">
        <f>HOUR(Table1[[#This Row],[Start]])</f>
        <v>8</v>
      </c>
      <c r="Q8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07" t="str">
        <f>TEXT(Table1[[#This Row],[Date]],"ddd")</f>
        <v>Wed</v>
      </c>
    </row>
    <row r="808" spans="1:18" x14ac:dyDescent="0.55000000000000004">
      <c r="A808" s="2" t="s">
        <v>99</v>
      </c>
      <c r="B808" s="2" t="str">
        <f t="shared" si="72"/>
        <v>Client 7</v>
      </c>
      <c r="C808" s="12">
        <v>42571</v>
      </c>
      <c r="D808" s="2" t="s">
        <v>687</v>
      </c>
      <c r="E808" s="2" t="s">
        <v>879</v>
      </c>
      <c r="F808" s="28">
        <f>Table1[[#This Row],[End]]-Table1[[#This Row],[Start]]</f>
        <v>2.083333333333337E-2</v>
      </c>
      <c r="G808" s="25" t="str">
        <f t="shared" ca="1" si="73"/>
        <v>Room B</v>
      </c>
      <c r="H808" s="2" t="str">
        <f t="shared" ca="1" si="74"/>
        <v>G</v>
      </c>
      <c r="I808" s="2" t="str">
        <f t="shared" ca="1" si="75"/>
        <v>Interaction</v>
      </c>
      <c r="J808" s="2" t="str">
        <f t="shared" ca="1" si="76"/>
        <v>Tone of voice</v>
      </c>
      <c r="K808" s="25" t="str">
        <f t="shared" ca="1" si="77"/>
        <v>Finance</v>
      </c>
      <c r="L808" t="str">
        <f>IF(OR(Table1[[#This Row],[Month2]]="Jul",Table1[[#This Row],[Month2]]="Aug",Table1[[#This Row],[Month2]]="Sep"),"Q1", IF(OR(Table1[[#This Row],[Month2]]="Oct",Table1[[#This Row],[Month2]]="Nov",Table1[[#This Row],[Month2]]="Dec"),"Q2",IF(OR(Table1[[#This Row],[Month2]]="Jan",Table1[[#This Row],[Month2]]="Feb",Table1[[#This Row],[Month2]]="Mar"),"Q3", "Q4")))</f>
        <v>Q1</v>
      </c>
      <c r="M808" t="str">
        <f>TEXT(Table1[[#This Row],[Date]],"mmm")</f>
        <v>Jul</v>
      </c>
      <c r="N808" t="str">
        <f>IF(MONTH(Table1[[#This Row],[Date]])&gt;6, YEAR(Table1[[#This Row],[Date]])&amp;"-"&amp;YEAR(Table1[[#This Row],[Date]])+1,YEAR(Table1[[#This Row],[Date]])-1&amp;"-"&amp;YEAR(Table1[[#This Row],[Date]]))</f>
        <v>2016-2017</v>
      </c>
      <c r="O808">
        <f>WEEKNUM(Table1[[#This Row],[Date]],2)</f>
        <v>30</v>
      </c>
      <c r="P808">
        <f>HOUR(Table1[[#This Row],[Start]])</f>
        <v>21</v>
      </c>
      <c r="Q8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808" t="str">
        <f>TEXT(Table1[[#This Row],[Date]],"ddd")</f>
        <v>Wed</v>
      </c>
    </row>
    <row r="809" spans="1:18" x14ac:dyDescent="0.55000000000000004">
      <c r="A809" s="2" t="s">
        <v>97</v>
      </c>
      <c r="B809" s="2" t="str">
        <f t="shared" si="72"/>
        <v>Client 8</v>
      </c>
      <c r="C809" s="12">
        <v>42572</v>
      </c>
      <c r="D809" s="2" t="s">
        <v>485</v>
      </c>
      <c r="E809" s="2" t="s">
        <v>479</v>
      </c>
      <c r="F809" s="28">
        <f>Table1[[#This Row],[End]]-Table1[[#This Row],[Start]]</f>
        <v>1.3194444444444398E-2</v>
      </c>
      <c r="G809" s="25" t="str">
        <f t="shared" ca="1" si="73"/>
        <v>Office</v>
      </c>
      <c r="H809" s="2" t="str">
        <f t="shared" ca="1" si="74"/>
        <v>C</v>
      </c>
      <c r="I809" s="2" t="str">
        <f t="shared" ca="1" si="75"/>
        <v>Mistake</v>
      </c>
      <c r="J809" s="2" t="str">
        <f t="shared" ca="1" si="76"/>
        <v>Misconduct</v>
      </c>
      <c r="K809" s="25" t="str">
        <f t="shared" ca="1" si="77"/>
        <v>Shipping</v>
      </c>
      <c r="L809" t="str">
        <f>IF(OR(Table1[[#This Row],[Month2]]="Jul",Table1[[#This Row],[Month2]]="Aug",Table1[[#This Row],[Month2]]="Sep"),"Q1", IF(OR(Table1[[#This Row],[Month2]]="Oct",Table1[[#This Row],[Month2]]="Nov",Table1[[#This Row],[Month2]]="Dec"),"Q2",IF(OR(Table1[[#This Row],[Month2]]="Jan",Table1[[#This Row],[Month2]]="Feb",Table1[[#This Row],[Month2]]="Mar"),"Q3", "Q4")))</f>
        <v>Q1</v>
      </c>
      <c r="M809" t="str">
        <f>TEXT(Table1[[#This Row],[Date]],"mmm")</f>
        <v>Jul</v>
      </c>
      <c r="N809" t="str">
        <f>IF(MONTH(Table1[[#This Row],[Date]])&gt;6, YEAR(Table1[[#This Row],[Date]])&amp;"-"&amp;YEAR(Table1[[#This Row],[Date]])+1,YEAR(Table1[[#This Row],[Date]])-1&amp;"-"&amp;YEAR(Table1[[#This Row],[Date]]))</f>
        <v>2016-2017</v>
      </c>
      <c r="O809">
        <f>WEEKNUM(Table1[[#This Row],[Date]],2)</f>
        <v>30</v>
      </c>
      <c r="P809">
        <f>HOUR(Table1[[#This Row],[Start]])</f>
        <v>16</v>
      </c>
      <c r="Q8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09" t="str">
        <f>TEXT(Table1[[#This Row],[Date]],"ddd")</f>
        <v>Thu</v>
      </c>
    </row>
    <row r="810" spans="1:18" x14ac:dyDescent="0.55000000000000004">
      <c r="A810" s="2" t="s">
        <v>99</v>
      </c>
      <c r="B810" s="2" t="str">
        <f t="shared" si="72"/>
        <v>Client 9</v>
      </c>
      <c r="C810" s="12">
        <v>42572</v>
      </c>
      <c r="D810" s="2" t="s">
        <v>688</v>
      </c>
      <c r="E810" s="2" t="s">
        <v>1067</v>
      </c>
      <c r="F810" s="28">
        <f>Table1[[#This Row],[End]]-Table1[[#This Row],[Start]]</f>
        <v>1.2500000000000004E-2</v>
      </c>
      <c r="G810" s="25" t="str">
        <f t="shared" ca="1" si="73"/>
        <v>Warehouse</v>
      </c>
      <c r="H810" s="2" t="str">
        <f t="shared" ca="1" si="74"/>
        <v>D</v>
      </c>
      <c r="I810" s="2" t="str">
        <f t="shared" ca="1" si="75"/>
        <v>Accident</v>
      </c>
      <c r="J810" s="2" t="str">
        <f t="shared" ca="1" si="76"/>
        <v>Wrong placement</v>
      </c>
      <c r="K810" s="25" t="str">
        <f t="shared" ca="1" si="77"/>
        <v>Widgets</v>
      </c>
      <c r="L810" t="str">
        <f>IF(OR(Table1[[#This Row],[Month2]]="Jul",Table1[[#This Row],[Month2]]="Aug",Table1[[#This Row],[Month2]]="Sep"),"Q1", IF(OR(Table1[[#This Row],[Month2]]="Oct",Table1[[#This Row],[Month2]]="Nov",Table1[[#This Row],[Month2]]="Dec"),"Q2",IF(OR(Table1[[#This Row],[Month2]]="Jan",Table1[[#This Row],[Month2]]="Feb",Table1[[#This Row],[Month2]]="Mar"),"Q3", "Q4")))</f>
        <v>Q1</v>
      </c>
      <c r="M810" t="str">
        <f>TEXT(Table1[[#This Row],[Date]],"mmm")</f>
        <v>Jul</v>
      </c>
      <c r="N810" t="str">
        <f>IF(MONTH(Table1[[#This Row],[Date]])&gt;6, YEAR(Table1[[#This Row],[Date]])&amp;"-"&amp;YEAR(Table1[[#This Row],[Date]])+1,YEAR(Table1[[#This Row],[Date]])-1&amp;"-"&amp;YEAR(Table1[[#This Row],[Date]]))</f>
        <v>2016-2017</v>
      </c>
      <c r="O810">
        <f>WEEKNUM(Table1[[#This Row],[Date]],2)</f>
        <v>30</v>
      </c>
      <c r="P810">
        <f>HOUR(Table1[[#This Row],[Start]])</f>
        <v>1</v>
      </c>
      <c r="Q8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AM</v>
      </c>
      <c r="R810" t="str">
        <f>TEXT(Table1[[#This Row],[Date]],"ddd")</f>
        <v>Thu</v>
      </c>
    </row>
    <row r="811" spans="1:18" x14ac:dyDescent="0.55000000000000004">
      <c r="A811" s="2" t="s">
        <v>99</v>
      </c>
      <c r="B811" s="2" t="str">
        <f t="shared" si="72"/>
        <v>Client 10</v>
      </c>
      <c r="C811" s="12">
        <v>42573</v>
      </c>
      <c r="D811" s="2" t="s">
        <v>689</v>
      </c>
      <c r="E811" s="2" t="s">
        <v>352</v>
      </c>
      <c r="F811" s="28">
        <f>Table1[[#This Row],[End]]-Table1[[#This Row],[Start]]</f>
        <v>1.6666666666666607E-2</v>
      </c>
      <c r="G811" s="25" t="str">
        <f t="shared" ca="1" si="73"/>
        <v>Warehouse</v>
      </c>
      <c r="H811" s="2" t="str">
        <f t="shared" ca="1" si="74"/>
        <v>F</v>
      </c>
      <c r="I811" s="2" t="str">
        <f t="shared" ca="1" si="75"/>
        <v>Mistake</v>
      </c>
      <c r="J811" s="2" t="str">
        <f t="shared" ca="1" si="76"/>
        <v>Tone of voice</v>
      </c>
      <c r="K811" s="25" t="str">
        <f t="shared" ca="1" si="77"/>
        <v>Admin</v>
      </c>
      <c r="L811" t="str">
        <f>IF(OR(Table1[[#This Row],[Month2]]="Jul",Table1[[#This Row],[Month2]]="Aug",Table1[[#This Row],[Month2]]="Sep"),"Q1", IF(OR(Table1[[#This Row],[Month2]]="Oct",Table1[[#This Row],[Month2]]="Nov",Table1[[#This Row],[Month2]]="Dec"),"Q2",IF(OR(Table1[[#This Row],[Month2]]="Jan",Table1[[#This Row],[Month2]]="Feb",Table1[[#This Row],[Month2]]="Mar"),"Q3", "Q4")))</f>
        <v>Q1</v>
      </c>
      <c r="M811" t="str">
        <f>TEXT(Table1[[#This Row],[Date]],"mmm")</f>
        <v>Jul</v>
      </c>
      <c r="N811" t="str">
        <f>IF(MONTH(Table1[[#This Row],[Date]])&gt;6, YEAR(Table1[[#This Row],[Date]])&amp;"-"&amp;YEAR(Table1[[#This Row],[Date]])+1,YEAR(Table1[[#This Row],[Date]])-1&amp;"-"&amp;YEAR(Table1[[#This Row],[Date]]))</f>
        <v>2016-2017</v>
      </c>
      <c r="O811">
        <f>WEEKNUM(Table1[[#This Row],[Date]],2)</f>
        <v>30</v>
      </c>
      <c r="P811">
        <f>HOUR(Table1[[#This Row],[Start]])</f>
        <v>11</v>
      </c>
      <c r="Q8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11" t="str">
        <f>TEXT(Table1[[#This Row],[Date]],"ddd")</f>
        <v>Fri</v>
      </c>
    </row>
    <row r="812" spans="1:18" x14ac:dyDescent="0.55000000000000004">
      <c r="A812" s="2" t="s">
        <v>98</v>
      </c>
      <c r="B812" s="2" t="str">
        <f t="shared" si="72"/>
        <v>Client 1</v>
      </c>
      <c r="C812" s="12">
        <v>42573</v>
      </c>
      <c r="D812" s="2" t="s">
        <v>690</v>
      </c>
      <c r="E812" s="2" t="s">
        <v>598</v>
      </c>
      <c r="F812" s="28">
        <f>Table1[[#This Row],[End]]-Table1[[#This Row],[Start]]</f>
        <v>2.1527777777777923E-2</v>
      </c>
      <c r="G812" s="25" t="str">
        <f t="shared" ca="1" si="73"/>
        <v>Room B</v>
      </c>
      <c r="H812" s="2" t="str">
        <f t="shared" ca="1" si="74"/>
        <v>E</v>
      </c>
      <c r="I812" s="2" t="str">
        <f t="shared" ca="1" si="75"/>
        <v>Interaction</v>
      </c>
      <c r="J812" s="2" t="str">
        <f t="shared" ca="1" si="76"/>
        <v>Paperwork deficiency</v>
      </c>
      <c r="K812" s="25" t="str">
        <f t="shared" ca="1" si="77"/>
        <v>Finance</v>
      </c>
      <c r="L812" t="str">
        <f>IF(OR(Table1[[#This Row],[Month2]]="Jul",Table1[[#This Row],[Month2]]="Aug",Table1[[#This Row],[Month2]]="Sep"),"Q1", IF(OR(Table1[[#This Row],[Month2]]="Oct",Table1[[#This Row],[Month2]]="Nov",Table1[[#This Row],[Month2]]="Dec"),"Q2",IF(OR(Table1[[#This Row],[Month2]]="Jan",Table1[[#This Row],[Month2]]="Feb",Table1[[#This Row],[Month2]]="Mar"),"Q3", "Q4")))</f>
        <v>Q1</v>
      </c>
      <c r="M812" t="str">
        <f>TEXT(Table1[[#This Row],[Date]],"mmm")</f>
        <v>Jul</v>
      </c>
      <c r="N812" t="str">
        <f>IF(MONTH(Table1[[#This Row],[Date]])&gt;6, YEAR(Table1[[#This Row],[Date]])&amp;"-"&amp;YEAR(Table1[[#This Row],[Date]])+1,YEAR(Table1[[#This Row],[Date]])-1&amp;"-"&amp;YEAR(Table1[[#This Row],[Date]]))</f>
        <v>2016-2017</v>
      </c>
      <c r="O812">
        <f>WEEKNUM(Table1[[#This Row],[Date]],2)</f>
        <v>30</v>
      </c>
      <c r="P812">
        <f>HOUR(Table1[[#This Row],[Start]])</f>
        <v>19</v>
      </c>
      <c r="Q8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12" t="str">
        <f>TEXT(Table1[[#This Row],[Date]],"ddd")</f>
        <v>Fri</v>
      </c>
    </row>
    <row r="813" spans="1:18" x14ac:dyDescent="0.55000000000000004">
      <c r="A813" s="2" t="s">
        <v>97</v>
      </c>
      <c r="B813" s="2" t="str">
        <f t="shared" si="72"/>
        <v>Client 2</v>
      </c>
      <c r="C813" s="12">
        <v>42574</v>
      </c>
      <c r="D813" s="2" t="s">
        <v>560</v>
      </c>
      <c r="E813" s="2" t="s">
        <v>1068</v>
      </c>
      <c r="F813" s="28">
        <f>Table1[[#This Row],[End]]-Table1[[#This Row],[Start]]</f>
        <v>7.6388888888888618E-3</v>
      </c>
      <c r="G813" s="25" t="str">
        <f t="shared" ca="1" si="73"/>
        <v>Warehouse</v>
      </c>
      <c r="H813" s="2" t="str">
        <f t="shared" ca="1" si="74"/>
        <v>E</v>
      </c>
      <c r="I813" s="2" t="str">
        <f t="shared" ca="1" si="75"/>
        <v>Grievance</v>
      </c>
      <c r="J813" s="2" t="str">
        <f t="shared" ca="1" si="76"/>
        <v>Paperwork deficiency</v>
      </c>
      <c r="K813" s="25" t="str">
        <f t="shared" ca="1" si="77"/>
        <v>Widgets</v>
      </c>
      <c r="L813" t="str">
        <f>IF(OR(Table1[[#This Row],[Month2]]="Jul",Table1[[#This Row],[Month2]]="Aug",Table1[[#This Row],[Month2]]="Sep"),"Q1", IF(OR(Table1[[#This Row],[Month2]]="Oct",Table1[[#This Row],[Month2]]="Nov",Table1[[#This Row],[Month2]]="Dec"),"Q2",IF(OR(Table1[[#This Row],[Month2]]="Jan",Table1[[#This Row],[Month2]]="Feb",Table1[[#This Row],[Month2]]="Mar"),"Q3", "Q4")))</f>
        <v>Q1</v>
      </c>
      <c r="M813" t="str">
        <f>TEXT(Table1[[#This Row],[Date]],"mmm")</f>
        <v>Jul</v>
      </c>
      <c r="N813" t="str">
        <f>IF(MONTH(Table1[[#This Row],[Date]])&gt;6, YEAR(Table1[[#This Row],[Date]])&amp;"-"&amp;YEAR(Table1[[#This Row],[Date]])+1,YEAR(Table1[[#This Row],[Date]])-1&amp;"-"&amp;YEAR(Table1[[#This Row],[Date]]))</f>
        <v>2016-2017</v>
      </c>
      <c r="O813">
        <f>WEEKNUM(Table1[[#This Row],[Date]],2)</f>
        <v>30</v>
      </c>
      <c r="P813">
        <f>HOUR(Table1[[#This Row],[Start]])</f>
        <v>16</v>
      </c>
      <c r="Q8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13" t="str">
        <f>TEXT(Table1[[#This Row],[Date]],"ddd")</f>
        <v>Sat</v>
      </c>
    </row>
    <row r="814" spans="1:18" x14ac:dyDescent="0.55000000000000004">
      <c r="A814" s="2" t="s">
        <v>99</v>
      </c>
      <c r="B814" s="2" t="str">
        <f t="shared" si="72"/>
        <v>Client 3</v>
      </c>
      <c r="C814" s="12">
        <v>42575</v>
      </c>
      <c r="D814" s="2" t="s">
        <v>187</v>
      </c>
      <c r="E814" s="2" t="s">
        <v>418</v>
      </c>
      <c r="F814" s="28">
        <f>Table1[[#This Row],[End]]-Table1[[#This Row],[Start]]</f>
        <v>5.2777777777777812E-2</v>
      </c>
      <c r="G814" s="25" t="str">
        <f t="shared" ca="1" si="73"/>
        <v>Warehouse</v>
      </c>
      <c r="H814" s="2" t="str">
        <f t="shared" ca="1" si="74"/>
        <v>F</v>
      </c>
      <c r="I814" s="2" t="str">
        <f t="shared" ca="1" si="75"/>
        <v>Mistake</v>
      </c>
      <c r="J814" s="2" t="str">
        <f t="shared" ca="1" si="76"/>
        <v>Wrong placement</v>
      </c>
      <c r="K814" s="25" t="str">
        <f t="shared" ca="1" si="77"/>
        <v>Floor</v>
      </c>
      <c r="L814" t="str">
        <f>IF(OR(Table1[[#This Row],[Month2]]="Jul",Table1[[#This Row],[Month2]]="Aug",Table1[[#This Row],[Month2]]="Sep"),"Q1", IF(OR(Table1[[#This Row],[Month2]]="Oct",Table1[[#This Row],[Month2]]="Nov",Table1[[#This Row],[Month2]]="Dec"),"Q2",IF(OR(Table1[[#This Row],[Month2]]="Jan",Table1[[#This Row],[Month2]]="Feb",Table1[[#This Row],[Month2]]="Mar"),"Q3", "Q4")))</f>
        <v>Q1</v>
      </c>
      <c r="M814" t="str">
        <f>TEXT(Table1[[#This Row],[Date]],"mmm")</f>
        <v>Jul</v>
      </c>
      <c r="N814" t="str">
        <f>IF(MONTH(Table1[[#This Row],[Date]])&gt;6, YEAR(Table1[[#This Row],[Date]])&amp;"-"&amp;YEAR(Table1[[#This Row],[Date]])+1,YEAR(Table1[[#This Row],[Date]])-1&amp;"-"&amp;YEAR(Table1[[#This Row],[Date]]))</f>
        <v>2016-2017</v>
      </c>
      <c r="O814">
        <f>WEEKNUM(Table1[[#This Row],[Date]],2)</f>
        <v>30</v>
      </c>
      <c r="P814">
        <f>HOUR(Table1[[#This Row],[Start]])</f>
        <v>18</v>
      </c>
      <c r="Q8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814" t="str">
        <f>TEXT(Table1[[#This Row],[Date]],"ddd")</f>
        <v>Sun</v>
      </c>
    </row>
    <row r="815" spans="1:18" x14ac:dyDescent="0.55000000000000004">
      <c r="A815" s="2" t="s">
        <v>87</v>
      </c>
      <c r="B815" s="2" t="str">
        <f t="shared" si="72"/>
        <v>Client 4</v>
      </c>
      <c r="C815" s="12">
        <v>42575</v>
      </c>
      <c r="D815" s="2" t="s">
        <v>587</v>
      </c>
      <c r="E815" s="2" t="s">
        <v>1069</v>
      </c>
      <c r="F815" s="28">
        <f>Table1[[#This Row],[End]]-Table1[[#This Row],[Start]]</f>
        <v>4.1666666666666685E-2</v>
      </c>
      <c r="G815" s="25" t="str">
        <f t="shared" ca="1" si="73"/>
        <v>Room B</v>
      </c>
      <c r="H815" s="2" t="str">
        <f t="shared" ca="1" si="74"/>
        <v>G</v>
      </c>
      <c r="I815" s="2" t="str">
        <f t="shared" ca="1" si="75"/>
        <v>Mistake</v>
      </c>
      <c r="J815" s="2" t="str">
        <f t="shared" ca="1" si="76"/>
        <v>Tone of voice</v>
      </c>
      <c r="K815" s="25" t="str">
        <f t="shared" ca="1" si="77"/>
        <v>Admin</v>
      </c>
      <c r="L815" t="str">
        <f>IF(OR(Table1[[#This Row],[Month2]]="Jul",Table1[[#This Row],[Month2]]="Aug",Table1[[#This Row],[Month2]]="Sep"),"Q1", IF(OR(Table1[[#This Row],[Month2]]="Oct",Table1[[#This Row],[Month2]]="Nov",Table1[[#This Row],[Month2]]="Dec"),"Q2",IF(OR(Table1[[#This Row],[Month2]]="Jan",Table1[[#This Row],[Month2]]="Feb",Table1[[#This Row],[Month2]]="Mar"),"Q3", "Q4")))</f>
        <v>Q1</v>
      </c>
      <c r="M815" t="str">
        <f>TEXT(Table1[[#This Row],[Date]],"mmm")</f>
        <v>Jul</v>
      </c>
      <c r="N815" t="str">
        <f>IF(MONTH(Table1[[#This Row],[Date]])&gt;6, YEAR(Table1[[#This Row],[Date]])&amp;"-"&amp;YEAR(Table1[[#This Row],[Date]])+1,YEAR(Table1[[#This Row],[Date]])-1&amp;"-"&amp;YEAR(Table1[[#This Row],[Date]]))</f>
        <v>2016-2017</v>
      </c>
      <c r="O815">
        <f>WEEKNUM(Table1[[#This Row],[Date]],2)</f>
        <v>30</v>
      </c>
      <c r="P815">
        <f>HOUR(Table1[[#This Row],[Start]])</f>
        <v>10</v>
      </c>
      <c r="Q8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15" t="str">
        <f>TEXT(Table1[[#This Row],[Date]],"ddd")</f>
        <v>Sun</v>
      </c>
    </row>
    <row r="816" spans="1:18" x14ac:dyDescent="0.55000000000000004">
      <c r="A816" s="2" t="s">
        <v>100</v>
      </c>
      <c r="B816" s="2" t="str">
        <f t="shared" si="72"/>
        <v>Client 5</v>
      </c>
      <c r="C816" s="12">
        <v>42575</v>
      </c>
      <c r="D816" s="2" t="s">
        <v>691</v>
      </c>
      <c r="E816" s="2" t="s">
        <v>449</v>
      </c>
      <c r="F816" s="28">
        <f>Table1[[#This Row],[End]]-Table1[[#This Row],[Start]]</f>
        <v>4.166666666666663E-2</v>
      </c>
      <c r="G816" s="25" t="str">
        <f t="shared" ca="1" si="73"/>
        <v>Room B</v>
      </c>
      <c r="H816" s="2" t="str">
        <f t="shared" ca="1" si="74"/>
        <v>D</v>
      </c>
      <c r="I816" s="2" t="str">
        <f t="shared" ca="1" si="75"/>
        <v>Grievance</v>
      </c>
      <c r="J816" s="2" t="str">
        <f t="shared" ca="1" si="76"/>
        <v>Mechanical failure</v>
      </c>
      <c r="K816" s="25" t="str">
        <f t="shared" ca="1" si="77"/>
        <v>IT</v>
      </c>
      <c r="L816" t="str">
        <f>IF(OR(Table1[[#This Row],[Month2]]="Jul",Table1[[#This Row],[Month2]]="Aug",Table1[[#This Row],[Month2]]="Sep"),"Q1", IF(OR(Table1[[#This Row],[Month2]]="Oct",Table1[[#This Row],[Month2]]="Nov",Table1[[#This Row],[Month2]]="Dec"),"Q2",IF(OR(Table1[[#This Row],[Month2]]="Jan",Table1[[#This Row],[Month2]]="Feb",Table1[[#This Row],[Month2]]="Mar"),"Q3", "Q4")))</f>
        <v>Q1</v>
      </c>
      <c r="M816" t="str">
        <f>TEXT(Table1[[#This Row],[Date]],"mmm")</f>
        <v>Jul</v>
      </c>
      <c r="N816" t="str">
        <f>IF(MONTH(Table1[[#This Row],[Date]])&gt;6, YEAR(Table1[[#This Row],[Date]])&amp;"-"&amp;YEAR(Table1[[#This Row],[Date]])+1,YEAR(Table1[[#This Row],[Date]])-1&amp;"-"&amp;YEAR(Table1[[#This Row],[Date]]))</f>
        <v>2016-2017</v>
      </c>
      <c r="O816">
        <f>WEEKNUM(Table1[[#This Row],[Date]],2)</f>
        <v>30</v>
      </c>
      <c r="P816">
        <f>HOUR(Table1[[#This Row],[Start]])</f>
        <v>17</v>
      </c>
      <c r="Q8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816" t="str">
        <f>TEXT(Table1[[#This Row],[Date]],"ddd")</f>
        <v>Sun</v>
      </c>
    </row>
    <row r="817" spans="1:18" x14ac:dyDescent="0.55000000000000004">
      <c r="A817" s="2" t="s">
        <v>95</v>
      </c>
      <c r="B817" s="2" t="str">
        <f t="shared" si="72"/>
        <v>Client 6</v>
      </c>
      <c r="C817" s="12">
        <v>42576</v>
      </c>
      <c r="D817" s="2" t="s">
        <v>692</v>
      </c>
      <c r="E817" s="2" t="s">
        <v>375</v>
      </c>
      <c r="F817" s="28">
        <f>Table1[[#This Row],[End]]-Table1[[#This Row],[Start]]</f>
        <v>2.5000000000000022E-2</v>
      </c>
      <c r="G817" s="25" t="str">
        <f t="shared" ca="1" si="73"/>
        <v>Warehouse</v>
      </c>
      <c r="H817" s="2" t="str">
        <f t="shared" ca="1" si="74"/>
        <v>D</v>
      </c>
      <c r="I817" s="2" t="str">
        <f t="shared" ca="1" si="75"/>
        <v>Grievance</v>
      </c>
      <c r="J817" s="2" t="str">
        <f t="shared" ca="1" si="76"/>
        <v>Wrong placement</v>
      </c>
      <c r="K817" s="25" t="str">
        <f t="shared" ca="1" si="77"/>
        <v>Finance</v>
      </c>
      <c r="L817" t="str">
        <f>IF(OR(Table1[[#This Row],[Month2]]="Jul",Table1[[#This Row],[Month2]]="Aug",Table1[[#This Row],[Month2]]="Sep"),"Q1", IF(OR(Table1[[#This Row],[Month2]]="Oct",Table1[[#This Row],[Month2]]="Nov",Table1[[#This Row],[Month2]]="Dec"),"Q2",IF(OR(Table1[[#This Row],[Month2]]="Jan",Table1[[#This Row],[Month2]]="Feb",Table1[[#This Row],[Month2]]="Mar"),"Q3", "Q4")))</f>
        <v>Q1</v>
      </c>
      <c r="M817" t="str">
        <f>TEXT(Table1[[#This Row],[Date]],"mmm")</f>
        <v>Jul</v>
      </c>
      <c r="N817" t="str">
        <f>IF(MONTH(Table1[[#This Row],[Date]])&gt;6, YEAR(Table1[[#This Row],[Date]])&amp;"-"&amp;YEAR(Table1[[#This Row],[Date]])+1,YEAR(Table1[[#This Row],[Date]])-1&amp;"-"&amp;YEAR(Table1[[#This Row],[Date]]))</f>
        <v>2016-2017</v>
      </c>
      <c r="O817">
        <f>WEEKNUM(Table1[[#This Row],[Date]],2)</f>
        <v>31</v>
      </c>
      <c r="P817">
        <f>HOUR(Table1[[#This Row],[Start]])</f>
        <v>12</v>
      </c>
      <c r="Q8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17" t="str">
        <f>TEXT(Table1[[#This Row],[Date]],"ddd")</f>
        <v>Mon</v>
      </c>
    </row>
    <row r="818" spans="1:18" x14ac:dyDescent="0.55000000000000004">
      <c r="A818" s="2" t="s">
        <v>95</v>
      </c>
      <c r="B818" s="2" t="str">
        <f t="shared" si="72"/>
        <v>Client 7</v>
      </c>
      <c r="C818" s="12">
        <v>42576</v>
      </c>
      <c r="D818" s="2" t="s">
        <v>373</v>
      </c>
      <c r="E818" s="2" t="s">
        <v>852</v>
      </c>
      <c r="F818" s="28">
        <f>Table1[[#This Row],[End]]-Table1[[#This Row],[Start]]</f>
        <v>5.4166666666666696E-2</v>
      </c>
      <c r="G818" s="25" t="str">
        <f t="shared" ca="1" si="73"/>
        <v>Room A</v>
      </c>
      <c r="H818" s="2" t="str">
        <f t="shared" ca="1" si="74"/>
        <v>F</v>
      </c>
      <c r="I818" s="2" t="str">
        <f t="shared" ca="1" si="75"/>
        <v>Interaction</v>
      </c>
      <c r="J818" s="2" t="str">
        <f t="shared" ca="1" si="76"/>
        <v>Misconduct</v>
      </c>
      <c r="K818" s="25" t="str">
        <f t="shared" ca="1" si="77"/>
        <v>Floor</v>
      </c>
      <c r="L818" t="str">
        <f>IF(OR(Table1[[#This Row],[Month2]]="Jul",Table1[[#This Row],[Month2]]="Aug",Table1[[#This Row],[Month2]]="Sep"),"Q1", IF(OR(Table1[[#This Row],[Month2]]="Oct",Table1[[#This Row],[Month2]]="Nov",Table1[[#This Row],[Month2]]="Dec"),"Q2",IF(OR(Table1[[#This Row],[Month2]]="Jan",Table1[[#This Row],[Month2]]="Feb",Table1[[#This Row],[Month2]]="Mar"),"Q3", "Q4")))</f>
        <v>Q1</v>
      </c>
      <c r="M818" t="str">
        <f>TEXT(Table1[[#This Row],[Date]],"mmm")</f>
        <v>Jul</v>
      </c>
      <c r="N818" t="str">
        <f>IF(MONTH(Table1[[#This Row],[Date]])&gt;6, YEAR(Table1[[#This Row],[Date]])&amp;"-"&amp;YEAR(Table1[[#This Row],[Date]])+1,YEAR(Table1[[#This Row],[Date]])-1&amp;"-"&amp;YEAR(Table1[[#This Row],[Date]]))</f>
        <v>2016-2017</v>
      </c>
      <c r="O818">
        <f>WEEKNUM(Table1[[#This Row],[Date]],2)</f>
        <v>31</v>
      </c>
      <c r="P818">
        <f>HOUR(Table1[[#This Row],[Start]])</f>
        <v>16</v>
      </c>
      <c r="Q8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18" t="str">
        <f>TEXT(Table1[[#This Row],[Date]],"ddd")</f>
        <v>Mon</v>
      </c>
    </row>
    <row r="819" spans="1:18" x14ac:dyDescent="0.55000000000000004">
      <c r="A819" s="2" t="s">
        <v>100</v>
      </c>
      <c r="B819" s="2" t="str">
        <f t="shared" si="72"/>
        <v>Client 8</v>
      </c>
      <c r="C819" s="12">
        <v>42576</v>
      </c>
      <c r="D819" s="2" t="s">
        <v>693</v>
      </c>
      <c r="E819" s="2" t="s">
        <v>426</v>
      </c>
      <c r="F819" s="28">
        <f>Table1[[#This Row],[End]]-Table1[[#This Row],[Start]]</f>
        <v>1.1805555555555514E-2</v>
      </c>
      <c r="G819" s="25" t="str">
        <f t="shared" ca="1" si="73"/>
        <v>Room A</v>
      </c>
      <c r="H819" s="2" t="str">
        <f t="shared" ca="1" si="74"/>
        <v>F</v>
      </c>
      <c r="I819" s="2" t="str">
        <f t="shared" ca="1" si="75"/>
        <v>Grievance</v>
      </c>
      <c r="J819" s="2" t="str">
        <f t="shared" ca="1" si="76"/>
        <v>Mechanical failure</v>
      </c>
      <c r="K819" s="25" t="str">
        <f t="shared" ca="1" si="77"/>
        <v>Shipping</v>
      </c>
      <c r="L819" t="str">
        <f>IF(OR(Table1[[#This Row],[Month2]]="Jul",Table1[[#This Row],[Month2]]="Aug",Table1[[#This Row],[Month2]]="Sep"),"Q1", IF(OR(Table1[[#This Row],[Month2]]="Oct",Table1[[#This Row],[Month2]]="Nov",Table1[[#This Row],[Month2]]="Dec"),"Q2",IF(OR(Table1[[#This Row],[Month2]]="Jan",Table1[[#This Row],[Month2]]="Feb",Table1[[#This Row],[Month2]]="Mar"),"Q3", "Q4")))</f>
        <v>Q1</v>
      </c>
      <c r="M819" t="str">
        <f>TEXT(Table1[[#This Row],[Date]],"mmm")</f>
        <v>Jul</v>
      </c>
      <c r="N819" t="str">
        <f>IF(MONTH(Table1[[#This Row],[Date]])&gt;6, YEAR(Table1[[#This Row],[Date]])&amp;"-"&amp;YEAR(Table1[[#This Row],[Date]])+1,YEAR(Table1[[#This Row],[Date]])-1&amp;"-"&amp;YEAR(Table1[[#This Row],[Date]]))</f>
        <v>2016-2017</v>
      </c>
      <c r="O819">
        <f>WEEKNUM(Table1[[#This Row],[Date]],2)</f>
        <v>31</v>
      </c>
      <c r="P819">
        <f>HOUR(Table1[[#This Row],[Start]])</f>
        <v>19</v>
      </c>
      <c r="Q8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19" t="str">
        <f>TEXT(Table1[[#This Row],[Date]],"ddd")</f>
        <v>Mon</v>
      </c>
    </row>
    <row r="820" spans="1:18" x14ac:dyDescent="0.55000000000000004">
      <c r="A820" s="2" t="s">
        <v>94</v>
      </c>
      <c r="B820" s="2" t="str">
        <f t="shared" si="72"/>
        <v>Client 9</v>
      </c>
      <c r="C820" s="12">
        <v>42578</v>
      </c>
      <c r="D820" s="2" t="s">
        <v>694</v>
      </c>
      <c r="E820" s="2" t="s">
        <v>566</v>
      </c>
      <c r="F820" s="28">
        <f>Table1[[#This Row],[End]]-Table1[[#This Row],[Start]]</f>
        <v>4.1666666666666519E-3</v>
      </c>
      <c r="G820" s="25" t="str">
        <f t="shared" ca="1" si="73"/>
        <v>Warehouse</v>
      </c>
      <c r="H820" s="2" t="str">
        <f t="shared" ca="1" si="74"/>
        <v>C</v>
      </c>
      <c r="I820" s="2" t="str">
        <f t="shared" ca="1" si="75"/>
        <v>Grievance</v>
      </c>
      <c r="J820" s="2" t="str">
        <f t="shared" ca="1" si="76"/>
        <v>Mechanical failure</v>
      </c>
      <c r="K820" s="25" t="str">
        <f t="shared" ca="1" si="77"/>
        <v>IT</v>
      </c>
      <c r="L820" t="str">
        <f>IF(OR(Table1[[#This Row],[Month2]]="Jul",Table1[[#This Row],[Month2]]="Aug",Table1[[#This Row],[Month2]]="Sep"),"Q1", IF(OR(Table1[[#This Row],[Month2]]="Oct",Table1[[#This Row],[Month2]]="Nov",Table1[[#This Row],[Month2]]="Dec"),"Q2",IF(OR(Table1[[#This Row],[Month2]]="Jan",Table1[[#This Row],[Month2]]="Feb",Table1[[#This Row],[Month2]]="Mar"),"Q3", "Q4")))</f>
        <v>Q1</v>
      </c>
      <c r="M820" t="str">
        <f>TEXT(Table1[[#This Row],[Date]],"mmm")</f>
        <v>Jul</v>
      </c>
      <c r="N820" t="str">
        <f>IF(MONTH(Table1[[#This Row],[Date]])&gt;6, YEAR(Table1[[#This Row],[Date]])&amp;"-"&amp;YEAR(Table1[[#This Row],[Date]])+1,YEAR(Table1[[#This Row],[Date]])-1&amp;"-"&amp;YEAR(Table1[[#This Row],[Date]]))</f>
        <v>2016-2017</v>
      </c>
      <c r="O820">
        <f>WEEKNUM(Table1[[#This Row],[Date]],2)</f>
        <v>31</v>
      </c>
      <c r="P820">
        <f>HOUR(Table1[[#This Row],[Start]])</f>
        <v>9</v>
      </c>
      <c r="Q8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20" t="str">
        <f>TEXT(Table1[[#This Row],[Date]],"ddd")</f>
        <v>Wed</v>
      </c>
    </row>
    <row r="821" spans="1:18" x14ac:dyDescent="0.55000000000000004">
      <c r="A821" s="2" t="s">
        <v>99</v>
      </c>
      <c r="B821" s="2" t="str">
        <f t="shared" si="72"/>
        <v>Client 10</v>
      </c>
      <c r="C821" s="12">
        <v>42579</v>
      </c>
      <c r="D821" s="2" t="s">
        <v>695</v>
      </c>
      <c r="E821" s="2" t="s">
        <v>267</v>
      </c>
      <c r="F821" s="28">
        <f>Table1[[#This Row],[End]]-Table1[[#This Row],[Start]]</f>
        <v>4.5833333333333282E-2</v>
      </c>
      <c r="G821" s="25" t="str">
        <f t="shared" ca="1" si="73"/>
        <v>Room A</v>
      </c>
      <c r="H821" s="2" t="str">
        <f t="shared" ca="1" si="74"/>
        <v>B</v>
      </c>
      <c r="I821" s="2" t="str">
        <f t="shared" ca="1" si="75"/>
        <v>Mistake</v>
      </c>
      <c r="J821" s="2" t="str">
        <f t="shared" ca="1" si="76"/>
        <v>Paperwork deficiency</v>
      </c>
      <c r="K821" s="25" t="str">
        <f t="shared" ca="1" si="77"/>
        <v>Shipping</v>
      </c>
      <c r="L821" t="str">
        <f>IF(OR(Table1[[#This Row],[Month2]]="Jul",Table1[[#This Row],[Month2]]="Aug",Table1[[#This Row],[Month2]]="Sep"),"Q1", IF(OR(Table1[[#This Row],[Month2]]="Oct",Table1[[#This Row],[Month2]]="Nov",Table1[[#This Row],[Month2]]="Dec"),"Q2",IF(OR(Table1[[#This Row],[Month2]]="Jan",Table1[[#This Row],[Month2]]="Feb",Table1[[#This Row],[Month2]]="Mar"),"Q3", "Q4")))</f>
        <v>Q1</v>
      </c>
      <c r="M821" t="str">
        <f>TEXT(Table1[[#This Row],[Date]],"mmm")</f>
        <v>Jul</v>
      </c>
      <c r="N821" t="str">
        <f>IF(MONTH(Table1[[#This Row],[Date]])&gt;6, YEAR(Table1[[#This Row],[Date]])&amp;"-"&amp;YEAR(Table1[[#This Row],[Date]])+1,YEAR(Table1[[#This Row],[Date]])-1&amp;"-"&amp;YEAR(Table1[[#This Row],[Date]]))</f>
        <v>2016-2017</v>
      </c>
      <c r="O821">
        <f>WEEKNUM(Table1[[#This Row],[Date]],2)</f>
        <v>31</v>
      </c>
      <c r="P821">
        <f>HOUR(Table1[[#This Row],[Start]])</f>
        <v>15</v>
      </c>
      <c r="Q8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821" t="str">
        <f>TEXT(Table1[[#This Row],[Date]],"ddd")</f>
        <v>Thu</v>
      </c>
    </row>
    <row r="822" spans="1:18" x14ac:dyDescent="0.55000000000000004">
      <c r="A822" s="2" t="s">
        <v>94</v>
      </c>
      <c r="B822" s="2" t="str">
        <f t="shared" si="72"/>
        <v>Client 1</v>
      </c>
      <c r="C822" s="12">
        <v>42580</v>
      </c>
      <c r="D822" s="2" t="s">
        <v>555</v>
      </c>
      <c r="E822" s="2" t="s">
        <v>714</v>
      </c>
      <c r="F822" s="28">
        <f>Table1[[#This Row],[End]]-Table1[[#This Row],[Start]]</f>
        <v>1.3888888888888895E-2</v>
      </c>
      <c r="G822" s="25" t="str">
        <f t="shared" ca="1" si="73"/>
        <v>Room B</v>
      </c>
      <c r="H822" s="2" t="str">
        <f t="shared" ca="1" si="74"/>
        <v>G</v>
      </c>
      <c r="I822" s="2" t="str">
        <f t="shared" ca="1" si="75"/>
        <v>Interaction</v>
      </c>
      <c r="J822" s="2" t="str">
        <f t="shared" ca="1" si="76"/>
        <v>Wrong placement</v>
      </c>
      <c r="K822" s="25" t="str">
        <f t="shared" ca="1" si="77"/>
        <v>Floor</v>
      </c>
      <c r="L822" t="str">
        <f>IF(OR(Table1[[#This Row],[Month2]]="Jul",Table1[[#This Row],[Month2]]="Aug",Table1[[#This Row],[Month2]]="Sep"),"Q1", IF(OR(Table1[[#This Row],[Month2]]="Oct",Table1[[#This Row],[Month2]]="Nov",Table1[[#This Row],[Month2]]="Dec"),"Q2",IF(OR(Table1[[#This Row],[Month2]]="Jan",Table1[[#This Row],[Month2]]="Feb",Table1[[#This Row],[Month2]]="Mar"),"Q3", "Q4")))</f>
        <v>Q1</v>
      </c>
      <c r="M822" t="str">
        <f>TEXT(Table1[[#This Row],[Date]],"mmm")</f>
        <v>Jul</v>
      </c>
      <c r="N822" t="str">
        <f>IF(MONTH(Table1[[#This Row],[Date]])&gt;6, YEAR(Table1[[#This Row],[Date]])&amp;"-"&amp;YEAR(Table1[[#This Row],[Date]])+1,YEAR(Table1[[#This Row],[Date]])-1&amp;"-"&amp;YEAR(Table1[[#This Row],[Date]]))</f>
        <v>2016-2017</v>
      </c>
      <c r="O822">
        <f>WEEKNUM(Table1[[#This Row],[Date]],2)</f>
        <v>31</v>
      </c>
      <c r="P822">
        <f>HOUR(Table1[[#This Row],[Start]])</f>
        <v>7</v>
      </c>
      <c r="Q8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22" t="str">
        <f>TEXT(Table1[[#This Row],[Date]],"ddd")</f>
        <v>Fri</v>
      </c>
    </row>
    <row r="823" spans="1:18" x14ac:dyDescent="0.55000000000000004">
      <c r="A823" s="2" t="s">
        <v>96</v>
      </c>
      <c r="B823" s="2" t="str">
        <f t="shared" si="72"/>
        <v>Client 2</v>
      </c>
      <c r="C823" s="12">
        <v>42581</v>
      </c>
      <c r="D823" s="2" t="s">
        <v>458</v>
      </c>
      <c r="E823" s="2" t="s">
        <v>546</v>
      </c>
      <c r="F823" s="28">
        <f>Table1[[#This Row],[End]]-Table1[[#This Row],[Start]]</f>
        <v>5.5555555555555358E-3</v>
      </c>
      <c r="G823" s="25" t="str">
        <f t="shared" ca="1" si="73"/>
        <v>Office</v>
      </c>
      <c r="H823" s="2" t="str">
        <f t="shared" ca="1" si="74"/>
        <v>E</v>
      </c>
      <c r="I823" s="2" t="str">
        <f t="shared" ca="1" si="75"/>
        <v>Grievance</v>
      </c>
      <c r="J823" s="2" t="str">
        <f t="shared" ca="1" si="76"/>
        <v>Mechanical failure</v>
      </c>
      <c r="K823" s="25" t="str">
        <f t="shared" ca="1" si="77"/>
        <v>Finance</v>
      </c>
      <c r="L823" t="str">
        <f>IF(OR(Table1[[#This Row],[Month2]]="Jul",Table1[[#This Row],[Month2]]="Aug",Table1[[#This Row],[Month2]]="Sep"),"Q1", IF(OR(Table1[[#This Row],[Month2]]="Oct",Table1[[#This Row],[Month2]]="Nov",Table1[[#This Row],[Month2]]="Dec"),"Q2",IF(OR(Table1[[#This Row],[Month2]]="Jan",Table1[[#This Row],[Month2]]="Feb",Table1[[#This Row],[Month2]]="Mar"),"Q3", "Q4")))</f>
        <v>Q1</v>
      </c>
      <c r="M823" t="str">
        <f>TEXT(Table1[[#This Row],[Date]],"mmm")</f>
        <v>Jul</v>
      </c>
      <c r="N823" t="str">
        <f>IF(MONTH(Table1[[#This Row],[Date]])&gt;6, YEAR(Table1[[#This Row],[Date]])&amp;"-"&amp;YEAR(Table1[[#This Row],[Date]])+1,YEAR(Table1[[#This Row],[Date]])-1&amp;"-"&amp;YEAR(Table1[[#This Row],[Date]]))</f>
        <v>2016-2017</v>
      </c>
      <c r="O823">
        <f>WEEKNUM(Table1[[#This Row],[Date]],2)</f>
        <v>31</v>
      </c>
      <c r="P823">
        <f>HOUR(Table1[[#This Row],[Start]])</f>
        <v>15</v>
      </c>
      <c r="Q8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823" t="str">
        <f>TEXT(Table1[[#This Row],[Date]],"ddd")</f>
        <v>Sat</v>
      </c>
    </row>
    <row r="824" spans="1:18" x14ac:dyDescent="0.55000000000000004">
      <c r="A824" s="2" t="s">
        <v>89</v>
      </c>
      <c r="B824" s="2" t="str">
        <f t="shared" si="72"/>
        <v>Client 3</v>
      </c>
      <c r="C824" s="12">
        <v>42582</v>
      </c>
      <c r="D824" s="2" t="s">
        <v>696</v>
      </c>
      <c r="E824" s="2" t="s">
        <v>568</v>
      </c>
      <c r="F824" s="28">
        <f>Table1[[#This Row],[End]]-Table1[[#This Row],[Start]]</f>
        <v>5.5555555555555358E-3</v>
      </c>
      <c r="G824" s="25" t="str">
        <f t="shared" ca="1" si="73"/>
        <v>Lab</v>
      </c>
      <c r="H824" s="2" t="str">
        <f t="shared" ca="1" si="74"/>
        <v>E</v>
      </c>
      <c r="I824" s="2" t="str">
        <f t="shared" ca="1" si="75"/>
        <v>Grievance</v>
      </c>
      <c r="J824" s="2" t="str">
        <f t="shared" ca="1" si="76"/>
        <v>Tone of voice</v>
      </c>
      <c r="K824" s="25" t="str">
        <f t="shared" ca="1" si="77"/>
        <v>Shipping</v>
      </c>
      <c r="L824" t="str">
        <f>IF(OR(Table1[[#This Row],[Month2]]="Jul",Table1[[#This Row],[Month2]]="Aug",Table1[[#This Row],[Month2]]="Sep"),"Q1", IF(OR(Table1[[#This Row],[Month2]]="Oct",Table1[[#This Row],[Month2]]="Nov",Table1[[#This Row],[Month2]]="Dec"),"Q2",IF(OR(Table1[[#This Row],[Month2]]="Jan",Table1[[#This Row],[Month2]]="Feb",Table1[[#This Row],[Month2]]="Mar"),"Q3", "Q4")))</f>
        <v>Q1</v>
      </c>
      <c r="M824" t="str">
        <f>TEXT(Table1[[#This Row],[Date]],"mmm")</f>
        <v>Jul</v>
      </c>
      <c r="N824" t="str">
        <f>IF(MONTH(Table1[[#This Row],[Date]])&gt;6, YEAR(Table1[[#This Row],[Date]])&amp;"-"&amp;YEAR(Table1[[#This Row],[Date]])+1,YEAR(Table1[[#This Row],[Date]])-1&amp;"-"&amp;YEAR(Table1[[#This Row],[Date]]))</f>
        <v>2016-2017</v>
      </c>
      <c r="O824">
        <f>WEEKNUM(Table1[[#This Row],[Date]],2)</f>
        <v>31</v>
      </c>
      <c r="P824">
        <f>HOUR(Table1[[#This Row],[Start]])</f>
        <v>16</v>
      </c>
      <c r="Q8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24" t="str">
        <f>TEXT(Table1[[#This Row],[Date]],"ddd")</f>
        <v>Sun</v>
      </c>
    </row>
    <row r="825" spans="1:18" x14ac:dyDescent="0.55000000000000004">
      <c r="A825" s="2" t="s">
        <v>99</v>
      </c>
      <c r="B825" s="2" t="str">
        <f t="shared" si="72"/>
        <v>Client 4</v>
      </c>
      <c r="C825" s="12">
        <v>42584</v>
      </c>
      <c r="D825" s="2" t="s">
        <v>610</v>
      </c>
      <c r="E825" s="2" t="s">
        <v>508</v>
      </c>
      <c r="F825" s="28">
        <f>Table1[[#This Row],[End]]-Table1[[#This Row],[Start]]</f>
        <v>4.8611111111110938E-3</v>
      </c>
      <c r="G825" s="25" t="str">
        <f t="shared" ca="1" si="73"/>
        <v>Warehouse</v>
      </c>
      <c r="H825" s="2" t="str">
        <f t="shared" ca="1" si="74"/>
        <v>A</v>
      </c>
      <c r="I825" s="2" t="str">
        <f t="shared" ca="1" si="75"/>
        <v>Grievance</v>
      </c>
      <c r="J825" s="2" t="str">
        <f t="shared" ca="1" si="76"/>
        <v>Misconduct</v>
      </c>
      <c r="K825" s="25" t="str">
        <f t="shared" ca="1" si="77"/>
        <v>Shipping</v>
      </c>
      <c r="L825" t="str">
        <f>IF(OR(Table1[[#This Row],[Month2]]="Jul",Table1[[#This Row],[Month2]]="Aug",Table1[[#This Row],[Month2]]="Sep"),"Q1", IF(OR(Table1[[#This Row],[Month2]]="Oct",Table1[[#This Row],[Month2]]="Nov",Table1[[#This Row],[Month2]]="Dec"),"Q2",IF(OR(Table1[[#This Row],[Month2]]="Jan",Table1[[#This Row],[Month2]]="Feb",Table1[[#This Row],[Month2]]="Mar"),"Q3", "Q4")))</f>
        <v>Q1</v>
      </c>
      <c r="M825" t="str">
        <f>TEXT(Table1[[#This Row],[Date]],"mmm")</f>
        <v>Aug</v>
      </c>
      <c r="N825" t="str">
        <f>IF(MONTH(Table1[[#This Row],[Date]])&gt;6, YEAR(Table1[[#This Row],[Date]])&amp;"-"&amp;YEAR(Table1[[#This Row],[Date]])+1,YEAR(Table1[[#This Row],[Date]])-1&amp;"-"&amp;YEAR(Table1[[#This Row],[Date]]))</f>
        <v>2016-2017</v>
      </c>
      <c r="O825">
        <f>WEEKNUM(Table1[[#This Row],[Date]],2)</f>
        <v>32</v>
      </c>
      <c r="P825">
        <f>HOUR(Table1[[#This Row],[Start]])</f>
        <v>13</v>
      </c>
      <c r="Q8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25" t="str">
        <f>TEXT(Table1[[#This Row],[Date]],"ddd")</f>
        <v>Tue</v>
      </c>
    </row>
    <row r="826" spans="1:18" x14ac:dyDescent="0.55000000000000004">
      <c r="A826" s="2" t="s">
        <v>101</v>
      </c>
      <c r="B826" s="2" t="str">
        <f t="shared" si="72"/>
        <v>Client 5</v>
      </c>
      <c r="C826" s="12">
        <v>42584</v>
      </c>
      <c r="D826" s="2" t="s">
        <v>697</v>
      </c>
      <c r="E826" s="2" t="s">
        <v>208</v>
      </c>
      <c r="F826" s="28">
        <f>Table1[[#This Row],[End]]-Table1[[#This Row],[Start]]</f>
        <v>2.5694444444444464E-2</v>
      </c>
      <c r="G826" s="25" t="str">
        <f t="shared" ca="1" si="73"/>
        <v>Warehouse</v>
      </c>
      <c r="H826" s="2" t="str">
        <f t="shared" ca="1" si="74"/>
        <v>F</v>
      </c>
      <c r="I826" s="2" t="str">
        <f t="shared" ca="1" si="75"/>
        <v>Mistake</v>
      </c>
      <c r="J826" s="2" t="str">
        <f t="shared" ca="1" si="76"/>
        <v>Misconduct</v>
      </c>
      <c r="K826" s="25" t="str">
        <f t="shared" ca="1" si="77"/>
        <v>IT</v>
      </c>
      <c r="L826" t="str">
        <f>IF(OR(Table1[[#This Row],[Month2]]="Jul",Table1[[#This Row],[Month2]]="Aug",Table1[[#This Row],[Month2]]="Sep"),"Q1", IF(OR(Table1[[#This Row],[Month2]]="Oct",Table1[[#This Row],[Month2]]="Nov",Table1[[#This Row],[Month2]]="Dec"),"Q2",IF(OR(Table1[[#This Row],[Month2]]="Jan",Table1[[#This Row],[Month2]]="Feb",Table1[[#This Row],[Month2]]="Mar"),"Q3", "Q4")))</f>
        <v>Q1</v>
      </c>
      <c r="M826" t="str">
        <f>TEXT(Table1[[#This Row],[Date]],"mmm")</f>
        <v>Aug</v>
      </c>
      <c r="N826" t="str">
        <f>IF(MONTH(Table1[[#This Row],[Date]])&gt;6, YEAR(Table1[[#This Row],[Date]])&amp;"-"&amp;YEAR(Table1[[#This Row],[Date]])+1,YEAR(Table1[[#This Row],[Date]])-1&amp;"-"&amp;YEAR(Table1[[#This Row],[Date]]))</f>
        <v>2016-2017</v>
      </c>
      <c r="O826">
        <f>WEEKNUM(Table1[[#This Row],[Date]],2)</f>
        <v>32</v>
      </c>
      <c r="P826">
        <f>HOUR(Table1[[#This Row],[Start]])</f>
        <v>10</v>
      </c>
      <c r="Q8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26" t="str">
        <f>TEXT(Table1[[#This Row],[Date]],"ddd")</f>
        <v>Tue</v>
      </c>
    </row>
    <row r="827" spans="1:18" x14ac:dyDescent="0.55000000000000004">
      <c r="A827" s="2" t="s">
        <v>99</v>
      </c>
      <c r="B827" s="2" t="str">
        <f t="shared" si="72"/>
        <v>Client 6</v>
      </c>
      <c r="C827" s="12">
        <v>42585</v>
      </c>
      <c r="D827" s="2" t="s">
        <v>438</v>
      </c>
      <c r="E827" s="2" t="s">
        <v>893</v>
      </c>
      <c r="F827" s="28">
        <f>Table1[[#This Row],[End]]-Table1[[#This Row],[Start]]</f>
        <v>6.9444444444444198E-3</v>
      </c>
      <c r="G827" s="25" t="str">
        <f t="shared" ca="1" si="73"/>
        <v>Lab</v>
      </c>
      <c r="H827" s="2" t="str">
        <f t="shared" ca="1" si="74"/>
        <v>C</v>
      </c>
      <c r="I827" s="2" t="str">
        <f t="shared" ca="1" si="75"/>
        <v>Interaction</v>
      </c>
      <c r="J827" s="2" t="str">
        <f t="shared" ca="1" si="76"/>
        <v>Paperwork deficiency</v>
      </c>
      <c r="K827" s="25" t="str">
        <f t="shared" ca="1" si="77"/>
        <v>Admin</v>
      </c>
      <c r="L827" t="str">
        <f>IF(OR(Table1[[#This Row],[Month2]]="Jul",Table1[[#This Row],[Month2]]="Aug",Table1[[#This Row],[Month2]]="Sep"),"Q1", IF(OR(Table1[[#This Row],[Month2]]="Oct",Table1[[#This Row],[Month2]]="Nov",Table1[[#This Row],[Month2]]="Dec"),"Q2",IF(OR(Table1[[#This Row],[Month2]]="Jan",Table1[[#This Row],[Month2]]="Feb",Table1[[#This Row],[Month2]]="Mar"),"Q3", "Q4")))</f>
        <v>Q1</v>
      </c>
      <c r="M827" t="str">
        <f>TEXT(Table1[[#This Row],[Date]],"mmm")</f>
        <v>Aug</v>
      </c>
      <c r="N827" t="str">
        <f>IF(MONTH(Table1[[#This Row],[Date]])&gt;6, YEAR(Table1[[#This Row],[Date]])&amp;"-"&amp;YEAR(Table1[[#This Row],[Date]])+1,YEAR(Table1[[#This Row],[Date]])-1&amp;"-"&amp;YEAR(Table1[[#This Row],[Date]]))</f>
        <v>2016-2017</v>
      </c>
      <c r="O827">
        <f>WEEKNUM(Table1[[#This Row],[Date]],2)</f>
        <v>32</v>
      </c>
      <c r="P827">
        <f>HOUR(Table1[[#This Row],[Start]])</f>
        <v>14</v>
      </c>
      <c r="Q8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27" t="str">
        <f>TEXT(Table1[[#This Row],[Date]],"ddd")</f>
        <v>Wed</v>
      </c>
    </row>
    <row r="828" spans="1:18" x14ac:dyDescent="0.55000000000000004">
      <c r="A828" s="2" t="s">
        <v>99</v>
      </c>
      <c r="B828" s="2" t="str">
        <f t="shared" si="72"/>
        <v>Client 7</v>
      </c>
      <c r="C828" s="12">
        <v>42586</v>
      </c>
      <c r="D828" s="2" t="s">
        <v>698</v>
      </c>
      <c r="E828" s="2" t="s">
        <v>1070</v>
      </c>
      <c r="F828" s="28">
        <f>Table1[[#This Row],[End]]-Table1[[#This Row],[Start]]</f>
        <v>1.5277777777777835E-2</v>
      </c>
      <c r="G828" s="25" t="str">
        <f t="shared" ca="1" si="73"/>
        <v>Room B</v>
      </c>
      <c r="H828" s="2" t="str">
        <f t="shared" ca="1" si="74"/>
        <v>E</v>
      </c>
      <c r="I828" s="2" t="str">
        <f t="shared" ca="1" si="75"/>
        <v>Mistake</v>
      </c>
      <c r="J828" s="2" t="str">
        <f t="shared" ca="1" si="76"/>
        <v>Tone of voice</v>
      </c>
      <c r="K828" s="25" t="str">
        <f t="shared" ca="1" si="77"/>
        <v>Widgets</v>
      </c>
      <c r="L828" t="str">
        <f>IF(OR(Table1[[#This Row],[Month2]]="Jul",Table1[[#This Row],[Month2]]="Aug",Table1[[#This Row],[Month2]]="Sep"),"Q1", IF(OR(Table1[[#This Row],[Month2]]="Oct",Table1[[#This Row],[Month2]]="Nov",Table1[[#This Row],[Month2]]="Dec"),"Q2",IF(OR(Table1[[#This Row],[Month2]]="Jan",Table1[[#This Row],[Month2]]="Feb",Table1[[#This Row],[Month2]]="Mar"),"Q3", "Q4")))</f>
        <v>Q1</v>
      </c>
      <c r="M828" t="str">
        <f>TEXT(Table1[[#This Row],[Date]],"mmm")</f>
        <v>Aug</v>
      </c>
      <c r="N828" t="str">
        <f>IF(MONTH(Table1[[#This Row],[Date]])&gt;6, YEAR(Table1[[#This Row],[Date]])&amp;"-"&amp;YEAR(Table1[[#This Row],[Date]])+1,YEAR(Table1[[#This Row],[Date]])-1&amp;"-"&amp;YEAR(Table1[[#This Row],[Date]]))</f>
        <v>2016-2017</v>
      </c>
      <c r="O828">
        <f>WEEKNUM(Table1[[#This Row],[Date]],2)</f>
        <v>32</v>
      </c>
      <c r="P828">
        <f>HOUR(Table1[[#This Row],[Start]])</f>
        <v>13</v>
      </c>
      <c r="Q8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28" t="str">
        <f>TEXT(Table1[[#This Row],[Date]],"ddd")</f>
        <v>Thu</v>
      </c>
    </row>
    <row r="829" spans="1:18" x14ac:dyDescent="0.55000000000000004">
      <c r="A829" s="2" t="s">
        <v>95</v>
      </c>
      <c r="B829" s="2" t="str">
        <f t="shared" si="72"/>
        <v>Client 8</v>
      </c>
      <c r="C829" s="12">
        <v>42586</v>
      </c>
      <c r="D829" s="2" t="s">
        <v>699</v>
      </c>
      <c r="E829" s="2" t="s">
        <v>890</v>
      </c>
      <c r="F829" s="28">
        <f>Table1[[#This Row],[End]]-Table1[[#This Row],[Start]]</f>
        <v>7.6388888888889728E-3</v>
      </c>
      <c r="G829" s="25" t="str">
        <f t="shared" ca="1" si="73"/>
        <v>Warehouse</v>
      </c>
      <c r="H829" s="2" t="str">
        <f t="shared" ca="1" si="74"/>
        <v>B</v>
      </c>
      <c r="I829" s="2" t="str">
        <f t="shared" ca="1" si="75"/>
        <v>Grievance</v>
      </c>
      <c r="J829" s="2" t="str">
        <f t="shared" ca="1" si="76"/>
        <v>Misconduct</v>
      </c>
      <c r="K829" s="25" t="str">
        <f t="shared" ca="1" si="77"/>
        <v>Shipping</v>
      </c>
      <c r="L829" t="str">
        <f>IF(OR(Table1[[#This Row],[Month2]]="Jul",Table1[[#This Row],[Month2]]="Aug",Table1[[#This Row],[Month2]]="Sep"),"Q1", IF(OR(Table1[[#This Row],[Month2]]="Oct",Table1[[#This Row],[Month2]]="Nov",Table1[[#This Row],[Month2]]="Dec"),"Q2",IF(OR(Table1[[#This Row],[Month2]]="Jan",Table1[[#This Row],[Month2]]="Feb",Table1[[#This Row],[Month2]]="Mar"),"Q3", "Q4")))</f>
        <v>Q1</v>
      </c>
      <c r="M829" t="str">
        <f>TEXT(Table1[[#This Row],[Date]],"mmm")</f>
        <v>Aug</v>
      </c>
      <c r="N829" t="str">
        <f>IF(MONTH(Table1[[#This Row],[Date]])&gt;6, YEAR(Table1[[#This Row],[Date]])&amp;"-"&amp;YEAR(Table1[[#This Row],[Date]])+1,YEAR(Table1[[#This Row],[Date]])-1&amp;"-"&amp;YEAR(Table1[[#This Row],[Date]]))</f>
        <v>2016-2017</v>
      </c>
      <c r="O829">
        <f>WEEKNUM(Table1[[#This Row],[Date]],2)</f>
        <v>32</v>
      </c>
      <c r="P829">
        <f>HOUR(Table1[[#This Row],[Start]])</f>
        <v>20</v>
      </c>
      <c r="Q8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829" t="str">
        <f>TEXT(Table1[[#This Row],[Date]],"ddd")</f>
        <v>Thu</v>
      </c>
    </row>
    <row r="830" spans="1:18" x14ac:dyDescent="0.55000000000000004">
      <c r="A830" s="2" t="s">
        <v>84</v>
      </c>
      <c r="B830" s="2" t="str">
        <f t="shared" si="72"/>
        <v>Client 9</v>
      </c>
      <c r="C830" s="12">
        <v>42587</v>
      </c>
      <c r="D830" s="2" t="s">
        <v>615</v>
      </c>
      <c r="E830" s="2" t="s">
        <v>534</v>
      </c>
      <c r="F830" s="28">
        <f>Table1[[#This Row],[End]]-Table1[[#This Row],[Start]]</f>
        <v>1.5972222222222221E-2</v>
      </c>
      <c r="G830" s="25" t="str">
        <f t="shared" ca="1" si="73"/>
        <v>Room A</v>
      </c>
      <c r="H830" s="2" t="str">
        <f t="shared" ca="1" si="74"/>
        <v>F</v>
      </c>
      <c r="I830" s="2" t="str">
        <f t="shared" ca="1" si="75"/>
        <v>Interaction</v>
      </c>
      <c r="J830" s="2" t="str">
        <f t="shared" ca="1" si="76"/>
        <v>Tone of voice</v>
      </c>
      <c r="K830" s="25" t="str">
        <f t="shared" ca="1" si="77"/>
        <v>Finance</v>
      </c>
      <c r="L830" t="str">
        <f>IF(OR(Table1[[#This Row],[Month2]]="Jul",Table1[[#This Row],[Month2]]="Aug",Table1[[#This Row],[Month2]]="Sep"),"Q1", IF(OR(Table1[[#This Row],[Month2]]="Oct",Table1[[#This Row],[Month2]]="Nov",Table1[[#This Row],[Month2]]="Dec"),"Q2",IF(OR(Table1[[#This Row],[Month2]]="Jan",Table1[[#This Row],[Month2]]="Feb",Table1[[#This Row],[Month2]]="Mar"),"Q3", "Q4")))</f>
        <v>Q1</v>
      </c>
      <c r="M830" t="str">
        <f>TEXT(Table1[[#This Row],[Date]],"mmm")</f>
        <v>Aug</v>
      </c>
      <c r="N830" t="str">
        <f>IF(MONTH(Table1[[#This Row],[Date]])&gt;6, YEAR(Table1[[#This Row],[Date]])&amp;"-"&amp;YEAR(Table1[[#This Row],[Date]])+1,YEAR(Table1[[#This Row],[Date]])-1&amp;"-"&amp;YEAR(Table1[[#This Row],[Date]]))</f>
        <v>2016-2017</v>
      </c>
      <c r="O830">
        <f>WEEKNUM(Table1[[#This Row],[Date]],2)</f>
        <v>32</v>
      </c>
      <c r="P830">
        <f>HOUR(Table1[[#This Row],[Start]])</f>
        <v>11</v>
      </c>
      <c r="Q8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30" t="str">
        <f>TEXT(Table1[[#This Row],[Date]],"ddd")</f>
        <v>Fri</v>
      </c>
    </row>
    <row r="831" spans="1:18" x14ac:dyDescent="0.55000000000000004">
      <c r="A831" s="2" t="s">
        <v>99</v>
      </c>
      <c r="B831" s="2" t="str">
        <f t="shared" si="72"/>
        <v>Client 10</v>
      </c>
      <c r="C831" s="12">
        <v>42587</v>
      </c>
      <c r="D831" s="2" t="s">
        <v>646</v>
      </c>
      <c r="E831" s="2" t="s">
        <v>415</v>
      </c>
      <c r="F831" s="28">
        <f>Table1[[#This Row],[End]]-Table1[[#This Row],[Start]]</f>
        <v>5.5555555555555358E-3</v>
      </c>
      <c r="G831" s="25" t="str">
        <f t="shared" ca="1" si="73"/>
        <v>Office</v>
      </c>
      <c r="H831" s="2" t="str">
        <f t="shared" ca="1" si="74"/>
        <v>C</v>
      </c>
      <c r="I831" s="2" t="str">
        <f t="shared" ca="1" si="75"/>
        <v>Grievance</v>
      </c>
      <c r="J831" s="2" t="str">
        <f t="shared" ca="1" si="76"/>
        <v>Entry error</v>
      </c>
      <c r="K831" s="25" t="str">
        <f t="shared" ca="1" si="77"/>
        <v>Floor</v>
      </c>
      <c r="L831" t="str">
        <f>IF(OR(Table1[[#This Row],[Month2]]="Jul",Table1[[#This Row],[Month2]]="Aug",Table1[[#This Row],[Month2]]="Sep"),"Q1", IF(OR(Table1[[#This Row],[Month2]]="Oct",Table1[[#This Row],[Month2]]="Nov",Table1[[#This Row],[Month2]]="Dec"),"Q2",IF(OR(Table1[[#This Row],[Month2]]="Jan",Table1[[#This Row],[Month2]]="Feb",Table1[[#This Row],[Month2]]="Mar"),"Q3", "Q4")))</f>
        <v>Q1</v>
      </c>
      <c r="M831" t="str">
        <f>TEXT(Table1[[#This Row],[Date]],"mmm")</f>
        <v>Aug</v>
      </c>
      <c r="N831" t="str">
        <f>IF(MONTH(Table1[[#This Row],[Date]])&gt;6, YEAR(Table1[[#This Row],[Date]])&amp;"-"&amp;YEAR(Table1[[#This Row],[Date]])+1,YEAR(Table1[[#This Row],[Date]])-1&amp;"-"&amp;YEAR(Table1[[#This Row],[Date]]))</f>
        <v>2016-2017</v>
      </c>
      <c r="O831">
        <f>WEEKNUM(Table1[[#This Row],[Date]],2)</f>
        <v>32</v>
      </c>
      <c r="P831">
        <f>HOUR(Table1[[#This Row],[Start]])</f>
        <v>12</v>
      </c>
      <c r="Q8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31" t="str">
        <f>TEXT(Table1[[#This Row],[Date]],"ddd")</f>
        <v>Fri</v>
      </c>
    </row>
    <row r="832" spans="1:18" x14ac:dyDescent="0.55000000000000004">
      <c r="A832" s="2" t="s">
        <v>90</v>
      </c>
      <c r="B832" s="2" t="str">
        <f t="shared" si="72"/>
        <v>Client 1</v>
      </c>
      <c r="C832" s="12">
        <v>42587</v>
      </c>
      <c r="D832" s="2" t="s">
        <v>615</v>
      </c>
      <c r="E832" s="2" t="s">
        <v>534</v>
      </c>
      <c r="F832" s="28">
        <f>Table1[[#This Row],[End]]-Table1[[#This Row],[Start]]</f>
        <v>1.5972222222222221E-2</v>
      </c>
      <c r="G832" s="25" t="str">
        <f t="shared" ca="1" si="73"/>
        <v>Office</v>
      </c>
      <c r="H832" s="2" t="str">
        <f t="shared" ca="1" si="74"/>
        <v>G</v>
      </c>
      <c r="I832" s="2" t="str">
        <f t="shared" ca="1" si="75"/>
        <v>Grievance</v>
      </c>
      <c r="J832" s="2" t="str">
        <f t="shared" ca="1" si="76"/>
        <v>Mechanical failure</v>
      </c>
      <c r="K832" s="25" t="str">
        <f t="shared" ca="1" si="77"/>
        <v>Finance</v>
      </c>
      <c r="L832" t="str">
        <f>IF(OR(Table1[[#This Row],[Month2]]="Jul",Table1[[#This Row],[Month2]]="Aug",Table1[[#This Row],[Month2]]="Sep"),"Q1", IF(OR(Table1[[#This Row],[Month2]]="Oct",Table1[[#This Row],[Month2]]="Nov",Table1[[#This Row],[Month2]]="Dec"),"Q2",IF(OR(Table1[[#This Row],[Month2]]="Jan",Table1[[#This Row],[Month2]]="Feb",Table1[[#This Row],[Month2]]="Mar"),"Q3", "Q4")))</f>
        <v>Q1</v>
      </c>
      <c r="M832" t="str">
        <f>TEXT(Table1[[#This Row],[Date]],"mmm")</f>
        <v>Aug</v>
      </c>
      <c r="N832" t="str">
        <f>IF(MONTH(Table1[[#This Row],[Date]])&gt;6, YEAR(Table1[[#This Row],[Date]])&amp;"-"&amp;YEAR(Table1[[#This Row],[Date]])+1,YEAR(Table1[[#This Row],[Date]])-1&amp;"-"&amp;YEAR(Table1[[#This Row],[Date]]))</f>
        <v>2016-2017</v>
      </c>
      <c r="O832">
        <f>WEEKNUM(Table1[[#This Row],[Date]],2)</f>
        <v>32</v>
      </c>
      <c r="P832">
        <f>HOUR(Table1[[#This Row],[Start]])</f>
        <v>11</v>
      </c>
      <c r="Q8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32" t="str">
        <f>TEXT(Table1[[#This Row],[Date]],"ddd")</f>
        <v>Fri</v>
      </c>
    </row>
    <row r="833" spans="1:18" x14ac:dyDescent="0.55000000000000004">
      <c r="A833" s="2" t="s">
        <v>99</v>
      </c>
      <c r="B833" s="2" t="str">
        <f t="shared" si="72"/>
        <v>Client 2</v>
      </c>
      <c r="C833" s="12">
        <v>42589</v>
      </c>
      <c r="D833" s="2" t="s">
        <v>177</v>
      </c>
      <c r="E833" s="2" t="s">
        <v>334</v>
      </c>
      <c r="F833" s="28">
        <f>Table1[[#This Row],[End]]-Table1[[#This Row],[Start]]</f>
        <v>2.0833333333333259E-2</v>
      </c>
      <c r="G833" s="25" t="str">
        <f t="shared" ca="1" si="73"/>
        <v>Office</v>
      </c>
      <c r="H833" s="2" t="str">
        <f t="shared" ca="1" si="74"/>
        <v>B</v>
      </c>
      <c r="I833" s="2" t="str">
        <f t="shared" ca="1" si="75"/>
        <v>Interaction</v>
      </c>
      <c r="J833" s="2" t="str">
        <f t="shared" ca="1" si="76"/>
        <v>Paperwork deficiency</v>
      </c>
      <c r="K833" s="25" t="str">
        <f t="shared" ca="1" si="77"/>
        <v>Admin</v>
      </c>
      <c r="L833" t="str">
        <f>IF(OR(Table1[[#This Row],[Month2]]="Jul",Table1[[#This Row],[Month2]]="Aug",Table1[[#This Row],[Month2]]="Sep"),"Q1", IF(OR(Table1[[#This Row],[Month2]]="Oct",Table1[[#This Row],[Month2]]="Nov",Table1[[#This Row],[Month2]]="Dec"),"Q2",IF(OR(Table1[[#This Row],[Month2]]="Jan",Table1[[#This Row],[Month2]]="Feb",Table1[[#This Row],[Month2]]="Mar"),"Q3", "Q4")))</f>
        <v>Q1</v>
      </c>
      <c r="M833" t="str">
        <f>TEXT(Table1[[#This Row],[Date]],"mmm")</f>
        <v>Aug</v>
      </c>
      <c r="N833" t="str">
        <f>IF(MONTH(Table1[[#This Row],[Date]])&gt;6, YEAR(Table1[[#This Row],[Date]])&amp;"-"&amp;YEAR(Table1[[#This Row],[Date]])+1,YEAR(Table1[[#This Row],[Date]])-1&amp;"-"&amp;YEAR(Table1[[#This Row],[Date]]))</f>
        <v>2016-2017</v>
      </c>
      <c r="O833">
        <f>WEEKNUM(Table1[[#This Row],[Date]],2)</f>
        <v>32</v>
      </c>
      <c r="P833">
        <f>HOUR(Table1[[#This Row],[Start]])</f>
        <v>13</v>
      </c>
      <c r="Q8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33" t="str">
        <f>TEXT(Table1[[#This Row],[Date]],"ddd")</f>
        <v>Sun</v>
      </c>
    </row>
    <row r="834" spans="1:18" x14ac:dyDescent="0.55000000000000004">
      <c r="A834" s="2" t="s">
        <v>99</v>
      </c>
      <c r="B834" s="2" t="str">
        <f t="shared" ref="B834:B897" si="78">IF(B833="Name","Client 1",IF(B833="Client 1","Client 2",IF(B833="Client 2","Client 3",IF(B833="Client 3","Client 4", IF(B833="Client 4","Client 5", IF(B833="Client 5","Client 6", IF(B833="Client 6","Client 7",IF(B833="Client 7","Client 8", IF(B833="Client 8","Client 9", IF(B833="Client 9","Client 10", IF(B833="Client 10","Client 1", "Client 11")))))))))))</f>
        <v>Client 3</v>
      </c>
      <c r="C834" s="12">
        <v>42589</v>
      </c>
      <c r="D834" s="2" t="s">
        <v>689</v>
      </c>
      <c r="E834" s="2" t="s">
        <v>828</v>
      </c>
      <c r="F834" s="28">
        <f>Table1[[#This Row],[End]]-Table1[[#This Row],[Start]]</f>
        <v>9.7222222222221877E-3</v>
      </c>
      <c r="G834" s="25" t="str">
        <f t="shared" ref="G834:G897" ca="1" si="79">VLOOKUP(RANDBETWEEN(1,5),$T$1:$Y$8,2,FALSE)</f>
        <v>Office</v>
      </c>
      <c r="H834" s="2" t="str">
        <f t="shared" ref="H834:H897" ca="1" si="80">VLOOKUP(RANDBETWEEN(1,7),$T$1:$Y$8,3,FALSE)</f>
        <v>F</v>
      </c>
      <c r="I834" s="2" t="str">
        <f t="shared" ref="I834:I897" ca="1" si="81">VLOOKUP(RANDBETWEEN(1,4),$T$1:$Y$8,4,FALSE)</f>
        <v>Interaction</v>
      </c>
      <c r="J834" s="2" t="str">
        <f t="shared" ref="J834:J897" ca="1" si="82">VLOOKUP(RANDBETWEEN(1,6),$T$1:$Y$8,5,FALSE)</f>
        <v>Tone of voice</v>
      </c>
      <c r="K834" s="25" t="str">
        <f t="shared" ref="K834:K897" ca="1" si="83">VLOOKUP(RANDBETWEEN(1,6),$T$1:$Y$8,6,FALSE)</f>
        <v>Floor</v>
      </c>
      <c r="L834" t="str">
        <f>IF(OR(Table1[[#This Row],[Month2]]="Jul",Table1[[#This Row],[Month2]]="Aug",Table1[[#This Row],[Month2]]="Sep"),"Q1", IF(OR(Table1[[#This Row],[Month2]]="Oct",Table1[[#This Row],[Month2]]="Nov",Table1[[#This Row],[Month2]]="Dec"),"Q2",IF(OR(Table1[[#This Row],[Month2]]="Jan",Table1[[#This Row],[Month2]]="Feb",Table1[[#This Row],[Month2]]="Mar"),"Q3", "Q4")))</f>
        <v>Q1</v>
      </c>
      <c r="M834" t="str">
        <f>TEXT(Table1[[#This Row],[Date]],"mmm")</f>
        <v>Aug</v>
      </c>
      <c r="N834" t="str">
        <f>IF(MONTH(Table1[[#This Row],[Date]])&gt;6, YEAR(Table1[[#This Row],[Date]])&amp;"-"&amp;YEAR(Table1[[#This Row],[Date]])+1,YEAR(Table1[[#This Row],[Date]])-1&amp;"-"&amp;YEAR(Table1[[#This Row],[Date]]))</f>
        <v>2016-2017</v>
      </c>
      <c r="O834">
        <f>WEEKNUM(Table1[[#This Row],[Date]],2)</f>
        <v>32</v>
      </c>
      <c r="P834">
        <f>HOUR(Table1[[#This Row],[Start]])</f>
        <v>11</v>
      </c>
      <c r="Q8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34" t="str">
        <f>TEXT(Table1[[#This Row],[Date]],"ddd")</f>
        <v>Sun</v>
      </c>
    </row>
    <row r="835" spans="1:18" x14ac:dyDescent="0.55000000000000004">
      <c r="A835" s="2" t="s">
        <v>89</v>
      </c>
      <c r="B835" s="2" t="str">
        <f t="shared" si="78"/>
        <v>Client 4</v>
      </c>
      <c r="C835" s="12">
        <v>42591</v>
      </c>
      <c r="D835" s="2" t="s">
        <v>425</v>
      </c>
      <c r="E835" s="2" t="s">
        <v>712</v>
      </c>
      <c r="F835" s="28">
        <f>Table1[[#This Row],[End]]-Table1[[#This Row],[Start]]</f>
        <v>1.0416666666666685E-2</v>
      </c>
      <c r="G835" s="25" t="str">
        <f t="shared" ca="1" si="79"/>
        <v>Room B</v>
      </c>
      <c r="H835" s="2" t="str">
        <f t="shared" ca="1" si="80"/>
        <v>C</v>
      </c>
      <c r="I835" s="2" t="str">
        <f t="shared" ca="1" si="81"/>
        <v>Accident</v>
      </c>
      <c r="J835" s="2" t="str">
        <f t="shared" ca="1" si="82"/>
        <v>Paperwork deficiency</v>
      </c>
      <c r="K835" s="25" t="str">
        <f t="shared" ca="1" si="83"/>
        <v>Admin</v>
      </c>
      <c r="L835" t="str">
        <f>IF(OR(Table1[[#This Row],[Month2]]="Jul",Table1[[#This Row],[Month2]]="Aug",Table1[[#This Row],[Month2]]="Sep"),"Q1", IF(OR(Table1[[#This Row],[Month2]]="Oct",Table1[[#This Row],[Month2]]="Nov",Table1[[#This Row],[Month2]]="Dec"),"Q2",IF(OR(Table1[[#This Row],[Month2]]="Jan",Table1[[#This Row],[Month2]]="Feb",Table1[[#This Row],[Month2]]="Mar"),"Q3", "Q4")))</f>
        <v>Q1</v>
      </c>
      <c r="M835" t="str">
        <f>TEXT(Table1[[#This Row],[Date]],"mmm")</f>
        <v>Aug</v>
      </c>
      <c r="N835" t="str">
        <f>IF(MONTH(Table1[[#This Row],[Date]])&gt;6, YEAR(Table1[[#This Row],[Date]])&amp;"-"&amp;YEAR(Table1[[#This Row],[Date]])+1,YEAR(Table1[[#This Row],[Date]])-1&amp;"-"&amp;YEAR(Table1[[#This Row],[Date]]))</f>
        <v>2016-2017</v>
      </c>
      <c r="O835">
        <f>WEEKNUM(Table1[[#This Row],[Date]],2)</f>
        <v>33</v>
      </c>
      <c r="P835">
        <f>HOUR(Table1[[#This Row],[Start]])</f>
        <v>9</v>
      </c>
      <c r="Q8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35" t="str">
        <f>TEXT(Table1[[#This Row],[Date]],"ddd")</f>
        <v>Tue</v>
      </c>
    </row>
    <row r="836" spans="1:18" x14ac:dyDescent="0.55000000000000004">
      <c r="A836" s="2" t="s">
        <v>102</v>
      </c>
      <c r="B836" s="2" t="str">
        <f t="shared" si="78"/>
        <v>Client 5</v>
      </c>
      <c r="C836" s="12">
        <v>42591</v>
      </c>
      <c r="D836" s="2" t="s">
        <v>700</v>
      </c>
      <c r="E836" s="2" t="s">
        <v>1033</v>
      </c>
      <c r="F836" s="28">
        <f>Table1[[#This Row],[End]]-Table1[[#This Row],[Start]]</f>
        <v>3.6111111111111205E-2</v>
      </c>
      <c r="G836" s="25" t="str">
        <f t="shared" ca="1" si="79"/>
        <v>Room A</v>
      </c>
      <c r="H836" s="2" t="str">
        <f t="shared" ca="1" si="80"/>
        <v>C</v>
      </c>
      <c r="I836" s="2" t="str">
        <f t="shared" ca="1" si="81"/>
        <v>Mistake</v>
      </c>
      <c r="J836" s="2" t="str">
        <f t="shared" ca="1" si="82"/>
        <v>Misconduct</v>
      </c>
      <c r="K836" s="25" t="str">
        <f t="shared" ca="1" si="83"/>
        <v>Admin</v>
      </c>
      <c r="L836" t="str">
        <f>IF(OR(Table1[[#This Row],[Month2]]="Jul",Table1[[#This Row],[Month2]]="Aug",Table1[[#This Row],[Month2]]="Sep"),"Q1", IF(OR(Table1[[#This Row],[Month2]]="Oct",Table1[[#This Row],[Month2]]="Nov",Table1[[#This Row],[Month2]]="Dec"),"Q2",IF(OR(Table1[[#This Row],[Month2]]="Jan",Table1[[#This Row],[Month2]]="Feb",Table1[[#This Row],[Month2]]="Mar"),"Q3", "Q4")))</f>
        <v>Q1</v>
      </c>
      <c r="M836" t="str">
        <f>TEXT(Table1[[#This Row],[Date]],"mmm")</f>
        <v>Aug</v>
      </c>
      <c r="N836" t="str">
        <f>IF(MONTH(Table1[[#This Row],[Date]])&gt;6, YEAR(Table1[[#This Row],[Date]])&amp;"-"&amp;YEAR(Table1[[#This Row],[Date]])+1,YEAR(Table1[[#This Row],[Date]])-1&amp;"-"&amp;YEAR(Table1[[#This Row],[Date]]))</f>
        <v>2016-2017</v>
      </c>
      <c r="O836">
        <f>WEEKNUM(Table1[[#This Row],[Date]],2)</f>
        <v>33</v>
      </c>
      <c r="P836">
        <f>HOUR(Table1[[#This Row],[Start]])</f>
        <v>14</v>
      </c>
      <c r="Q8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36" t="str">
        <f>TEXT(Table1[[#This Row],[Date]],"ddd")</f>
        <v>Tue</v>
      </c>
    </row>
    <row r="837" spans="1:18" x14ac:dyDescent="0.55000000000000004">
      <c r="A837" s="2" t="s">
        <v>84</v>
      </c>
      <c r="B837" s="2" t="str">
        <f t="shared" si="78"/>
        <v>Client 6</v>
      </c>
      <c r="C837" s="12">
        <v>42592</v>
      </c>
      <c r="D837" s="2" t="s">
        <v>400</v>
      </c>
      <c r="E837" s="2" t="s">
        <v>600</v>
      </c>
      <c r="F837" s="28">
        <f>Table1[[#This Row],[End]]-Table1[[#This Row],[Start]]</f>
        <v>1.7361111111111049E-2</v>
      </c>
      <c r="G837" s="25" t="str">
        <f t="shared" ca="1" si="79"/>
        <v>Office</v>
      </c>
      <c r="H837" s="2" t="str">
        <f t="shared" ca="1" si="80"/>
        <v>E</v>
      </c>
      <c r="I837" s="2" t="str">
        <f t="shared" ca="1" si="81"/>
        <v>Interaction</v>
      </c>
      <c r="J837" s="2" t="str">
        <f t="shared" ca="1" si="82"/>
        <v>Wrong placement</v>
      </c>
      <c r="K837" s="25" t="str">
        <f t="shared" ca="1" si="83"/>
        <v>IT</v>
      </c>
      <c r="L837" t="str">
        <f>IF(OR(Table1[[#This Row],[Month2]]="Jul",Table1[[#This Row],[Month2]]="Aug",Table1[[#This Row],[Month2]]="Sep"),"Q1", IF(OR(Table1[[#This Row],[Month2]]="Oct",Table1[[#This Row],[Month2]]="Nov",Table1[[#This Row],[Month2]]="Dec"),"Q2",IF(OR(Table1[[#This Row],[Month2]]="Jan",Table1[[#This Row],[Month2]]="Feb",Table1[[#This Row],[Month2]]="Mar"),"Q3", "Q4")))</f>
        <v>Q1</v>
      </c>
      <c r="M837" t="str">
        <f>TEXT(Table1[[#This Row],[Date]],"mmm")</f>
        <v>Aug</v>
      </c>
      <c r="N837" t="str">
        <f>IF(MONTH(Table1[[#This Row],[Date]])&gt;6, YEAR(Table1[[#This Row],[Date]])&amp;"-"&amp;YEAR(Table1[[#This Row],[Date]])+1,YEAR(Table1[[#This Row],[Date]])-1&amp;"-"&amp;YEAR(Table1[[#This Row],[Date]]))</f>
        <v>2016-2017</v>
      </c>
      <c r="O837">
        <f>WEEKNUM(Table1[[#This Row],[Date]],2)</f>
        <v>33</v>
      </c>
      <c r="P837">
        <f>HOUR(Table1[[#This Row],[Start]])</f>
        <v>12</v>
      </c>
      <c r="Q8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37" t="str">
        <f>TEXT(Table1[[#This Row],[Date]],"ddd")</f>
        <v>Wed</v>
      </c>
    </row>
    <row r="838" spans="1:18" x14ac:dyDescent="0.55000000000000004">
      <c r="A838" s="2" t="s">
        <v>84</v>
      </c>
      <c r="B838" s="2" t="str">
        <f t="shared" si="78"/>
        <v>Client 7</v>
      </c>
      <c r="C838" s="12">
        <v>42592</v>
      </c>
      <c r="D838" s="2" t="s">
        <v>644</v>
      </c>
      <c r="E838" s="2" t="s">
        <v>627</v>
      </c>
      <c r="F838" s="28">
        <f>Table1[[#This Row],[End]]-Table1[[#This Row],[Start]]</f>
        <v>2.430555555555558E-2</v>
      </c>
      <c r="G838" s="25" t="str">
        <f t="shared" ca="1" si="79"/>
        <v>Room B</v>
      </c>
      <c r="H838" s="2" t="str">
        <f t="shared" ca="1" si="80"/>
        <v>C</v>
      </c>
      <c r="I838" s="2" t="str">
        <f t="shared" ca="1" si="81"/>
        <v>Interaction</v>
      </c>
      <c r="J838" s="2" t="str">
        <f t="shared" ca="1" si="82"/>
        <v>Paperwork deficiency</v>
      </c>
      <c r="K838" s="25" t="str">
        <f t="shared" ca="1" si="83"/>
        <v>Admin</v>
      </c>
      <c r="L838" t="str">
        <f>IF(OR(Table1[[#This Row],[Month2]]="Jul",Table1[[#This Row],[Month2]]="Aug",Table1[[#This Row],[Month2]]="Sep"),"Q1", IF(OR(Table1[[#This Row],[Month2]]="Oct",Table1[[#This Row],[Month2]]="Nov",Table1[[#This Row],[Month2]]="Dec"),"Q2",IF(OR(Table1[[#This Row],[Month2]]="Jan",Table1[[#This Row],[Month2]]="Feb",Table1[[#This Row],[Month2]]="Mar"),"Q3", "Q4")))</f>
        <v>Q1</v>
      </c>
      <c r="M838" t="str">
        <f>TEXT(Table1[[#This Row],[Date]],"mmm")</f>
        <v>Aug</v>
      </c>
      <c r="N838" t="str">
        <f>IF(MONTH(Table1[[#This Row],[Date]])&gt;6, YEAR(Table1[[#This Row],[Date]])&amp;"-"&amp;YEAR(Table1[[#This Row],[Date]])+1,YEAR(Table1[[#This Row],[Date]])-1&amp;"-"&amp;YEAR(Table1[[#This Row],[Date]]))</f>
        <v>2016-2017</v>
      </c>
      <c r="O838">
        <f>WEEKNUM(Table1[[#This Row],[Date]],2)</f>
        <v>33</v>
      </c>
      <c r="P838">
        <f>HOUR(Table1[[#This Row],[Start]])</f>
        <v>20</v>
      </c>
      <c r="Q8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838" t="str">
        <f>TEXT(Table1[[#This Row],[Date]],"ddd")</f>
        <v>Wed</v>
      </c>
    </row>
    <row r="839" spans="1:18" x14ac:dyDescent="0.55000000000000004">
      <c r="A839" s="2" t="s">
        <v>94</v>
      </c>
      <c r="B839" s="2" t="str">
        <f t="shared" si="78"/>
        <v>Client 8</v>
      </c>
      <c r="C839" s="12">
        <v>42593</v>
      </c>
      <c r="D839" s="2" t="s">
        <v>701</v>
      </c>
      <c r="E839" s="2" t="s">
        <v>1071</v>
      </c>
      <c r="F839" s="28">
        <f>Table1[[#This Row],[End]]-Table1[[#This Row],[Start]]</f>
        <v>2.3611111111111138E-2</v>
      </c>
      <c r="G839" s="25" t="str">
        <f t="shared" ca="1" si="79"/>
        <v>Room A</v>
      </c>
      <c r="H839" s="2" t="str">
        <f t="shared" ca="1" si="80"/>
        <v>F</v>
      </c>
      <c r="I839" s="2" t="str">
        <f t="shared" ca="1" si="81"/>
        <v>Grievance</v>
      </c>
      <c r="J839" s="2" t="str">
        <f t="shared" ca="1" si="82"/>
        <v>Entry error</v>
      </c>
      <c r="K839" s="25" t="str">
        <f t="shared" ca="1" si="83"/>
        <v>Admin</v>
      </c>
      <c r="L839" t="str">
        <f>IF(OR(Table1[[#This Row],[Month2]]="Jul",Table1[[#This Row],[Month2]]="Aug",Table1[[#This Row],[Month2]]="Sep"),"Q1", IF(OR(Table1[[#This Row],[Month2]]="Oct",Table1[[#This Row],[Month2]]="Nov",Table1[[#This Row],[Month2]]="Dec"),"Q2",IF(OR(Table1[[#This Row],[Month2]]="Jan",Table1[[#This Row],[Month2]]="Feb",Table1[[#This Row],[Month2]]="Mar"),"Q3", "Q4")))</f>
        <v>Q1</v>
      </c>
      <c r="M839" t="str">
        <f>TEXT(Table1[[#This Row],[Date]],"mmm")</f>
        <v>Aug</v>
      </c>
      <c r="N839" t="str">
        <f>IF(MONTH(Table1[[#This Row],[Date]])&gt;6, YEAR(Table1[[#This Row],[Date]])&amp;"-"&amp;YEAR(Table1[[#This Row],[Date]])+1,YEAR(Table1[[#This Row],[Date]])-1&amp;"-"&amp;YEAR(Table1[[#This Row],[Date]]))</f>
        <v>2016-2017</v>
      </c>
      <c r="O839">
        <f>WEEKNUM(Table1[[#This Row],[Date]],2)</f>
        <v>33</v>
      </c>
      <c r="P839">
        <f>HOUR(Table1[[#This Row],[Start]])</f>
        <v>7</v>
      </c>
      <c r="Q8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39" t="str">
        <f>TEXT(Table1[[#This Row],[Date]],"ddd")</f>
        <v>Thu</v>
      </c>
    </row>
    <row r="840" spans="1:18" x14ac:dyDescent="0.55000000000000004">
      <c r="A840" s="2" t="s">
        <v>89</v>
      </c>
      <c r="B840" s="2" t="str">
        <f t="shared" si="78"/>
        <v>Client 9</v>
      </c>
      <c r="C840" s="12">
        <v>42595</v>
      </c>
      <c r="D840" s="2" t="s">
        <v>211</v>
      </c>
      <c r="E840" s="2" t="s">
        <v>409</v>
      </c>
      <c r="F840" s="28">
        <f>Table1[[#This Row],[End]]-Table1[[#This Row],[Start]]</f>
        <v>1.1805555555555569E-2</v>
      </c>
      <c r="G840" s="25" t="str">
        <f t="shared" ca="1" si="79"/>
        <v>Room A</v>
      </c>
      <c r="H840" s="2" t="str">
        <f t="shared" ca="1" si="80"/>
        <v>E</v>
      </c>
      <c r="I840" s="2" t="str">
        <f t="shared" ca="1" si="81"/>
        <v>Interaction</v>
      </c>
      <c r="J840" s="2" t="str">
        <f t="shared" ca="1" si="82"/>
        <v>Wrong placement</v>
      </c>
      <c r="K840" s="25" t="str">
        <f t="shared" ca="1" si="83"/>
        <v>Floor</v>
      </c>
      <c r="L840" t="str">
        <f>IF(OR(Table1[[#This Row],[Month2]]="Jul",Table1[[#This Row],[Month2]]="Aug",Table1[[#This Row],[Month2]]="Sep"),"Q1", IF(OR(Table1[[#This Row],[Month2]]="Oct",Table1[[#This Row],[Month2]]="Nov",Table1[[#This Row],[Month2]]="Dec"),"Q2",IF(OR(Table1[[#This Row],[Month2]]="Jan",Table1[[#This Row],[Month2]]="Feb",Table1[[#This Row],[Month2]]="Mar"),"Q3", "Q4")))</f>
        <v>Q1</v>
      </c>
      <c r="M840" t="str">
        <f>TEXT(Table1[[#This Row],[Date]],"mmm")</f>
        <v>Aug</v>
      </c>
      <c r="N840" t="str">
        <f>IF(MONTH(Table1[[#This Row],[Date]])&gt;6, YEAR(Table1[[#This Row],[Date]])&amp;"-"&amp;YEAR(Table1[[#This Row],[Date]])+1,YEAR(Table1[[#This Row],[Date]])-1&amp;"-"&amp;YEAR(Table1[[#This Row],[Date]]))</f>
        <v>2016-2017</v>
      </c>
      <c r="O840">
        <f>WEEKNUM(Table1[[#This Row],[Date]],2)</f>
        <v>33</v>
      </c>
      <c r="P840">
        <f>HOUR(Table1[[#This Row],[Start]])</f>
        <v>9</v>
      </c>
      <c r="Q8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40" t="str">
        <f>TEXT(Table1[[#This Row],[Date]],"ddd")</f>
        <v>Sat</v>
      </c>
    </row>
    <row r="841" spans="1:18" x14ac:dyDescent="0.55000000000000004">
      <c r="A841" s="2" t="s">
        <v>103</v>
      </c>
      <c r="B841" s="2" t="str">
        <f t="shared" si="78"/>
        <v>Client 10</v>
      </c>
      <c r="C841" s="12">
        <v>42595</v>
      </c>
      <c r="D841" s="2" t="s">
        <v>516</v>
      </c>
      <c r="E841" s="2" t="s">
        <v>231</v>
      </c>
      <c r="F841" s="28">
        <f>Table1[[#This Row],[End]]-Table1[[#This Row],[Start]]</f>
        <v>6.7361111111111094E-2</v>
      </c>
      <c r="G841" s="25" t="str">
        <f t="shared" ca="1" si="79"/>
        <v>Office</v>
      </c>
      <c r="H841" s="2" t="str">
        <f t="shared" ca="1" si="80"/>
        <v>F</v>
      </c>
      <c r="I841" s="2" t="str">
        <f t="shared" ca="1" si="81"/>
        <v>Mistake</v>
      </c>
      <c r="J841" s="2" t="str">
        <f t="shared" ca="1" si="82"/>
        <v>Entry error</v>
      </c>
      <c r="K841" s="25" t="str">
        <f t="shared" ca="1" si="83"/>
        <v>Widgets</v>
      </c>
      <c r="L841" t="str">
        <f>IF(OR(Table1[[#This Row],[Month2]]="Jul",Table1[[#This Row],[Month2]]="Aug",Table1[[#This Row],[Month2]]="Sep"),"Q1", IF(OR(Table1[[#This Row],[Month2]]="Oct",Table1[[#This Row],[Month2]]="Nov",Table1[[#This Row],[Month2]]="Dec"),"Q2",IF(OR(Table1[[#This Row],[Month2]]="Jan",Table1[[#This Row],[Month2]]="Feb",Table1[[#This Row],[Month2]]="Mar"),"Q3", "Q4")))</f>
        <v>Q1</v>
      </c>
      <c r="M841" t="str">
        <f>TEXT(Table1[[#This Row],[Date]],"mmm")</f>
        <v>Aug</v>
      </c>
      <c r="N841" t="str">
        <f>IF(MONTH(Table1[[#This Row],[Date]])&gt;6, YEAR(Table1[[#This Row],[Date]])&amp;"-"&amp;YEAR(Table1[[#This Row],[Date]])+1,YEAR(Table1[[#This Row],[Date]])-1&amp;"-"&amp;YEAR(Table1[[#This Row],[Date]]))</f>
        <v>2016-2017</v>
      </c>
      <c r="O841">
        <f>WEEKNUM(Table1[[#This Row],[Date]],2)</f>
        <v>33</v>
      </c>
      <c r="P841">
        <f>HOUR(Table1[[#This Row],[Start]])</f>
        <v>14</v>
      </c>
      <c r="Q8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41" t="str">
        <f>TEXT(Table1[[#This Row],[Date]],"ddd")</f>
        <v>Sat</v>
      </c>
    </row>
    <row r="842" spans="1:18" x14ac:dyDescent="0.55000000000000004">
      <c r="A842" s="2" t="s">
        <v>94</v>
      </c>
      <c r="B842" s="2" t="str">
        <f t="shared" si="78"/>
        <v>Client 1</v>
      </c>
      <c r="C842" s="12">
        <v>42597</v>
      </c>
      <c r="D842" s="2" t="s">
        <v>702</v>
      </c>
      <c r="E842" s="2" t="s">
        <v>1072</v>
      </c>
      <c r="F842" s="28">
        <f>Table1[[#This Row],[End]]-Table1[[#This Row],[Start]]</f>
        <v>2.1527777777777812E-2</v>
      </c>
      <c r="G842" s="25" t="str">
        <f t="shared" ca="1" si="79"/>
        <v>Room A</v>
      </c>
      <c r="H842" s="2" t="str">
        <f t="shared" ca="1" si="80"/>
        <v>C</v>
      </c>
      <c r="I842" s="2" t="str">
        <f t="shared" ca="1" si="81"/>
        <v>Mistake</v>
      </c>
      <c r="J842" s="2" t="str">
        <f t="shared" ca="1" si="82"/>
        <v>Entry error</v>
      </c>
      <c r="K842" s="25" t="str">
        <f t="shared" ca="1" si="83"/>
        <v>IT</v>
      </c>
      <c r="L842" t="str">
        <f>IF(OR(Table1[[#This Row],[Month2]]="Jul",Table1[[#This Row],[Month2]]="Aug",Table1[[#This Row],[Month2]]="Sep"),"Q1", IF(OR(Table1[[#This Row],[Month2]]="Oct",Table1[[#This Row],[Month2]]="Nov",Table1[[#This Row],[Month2]]="Dec"),"Q2",IF(OR(Table1[[#This Row],[Month2]]="Jan",Table1[[#This Row],[Month2]]="Feb",Table1[[#This Row],[Month2]]="Mar"),"Q3", "Q4")))</f>
        <v>Q1</v>
      </c>
      <c r="M842" t="str">
        <f>TEXT(Table1[[#This Row],[Date]],"mmm")</f>
        <v>Aug</v>
      </c>
      <c r="N842" t="str">
        <f>IF(MONTH(Table1[[#This Row],[Date]])&gt;6, YEAR(Table1[[#This Row],[Date]])&amp;"-"&amp;YEAR(Table1[[#This Row],[Date]])+1,YEAR(Table1[[#This Row],[Date]])-1&amp;"-"&amp;YEAR(Table1[[#This Row],[Date]]))</f>
        <v>2016-2017</v>
      </c>
      <c r="O842">
        <f>WEEKNUM(Table1[[#This Row],[Date]],2)</f>
        <v>34</v>
      </c>
      <c r="P842">
        <f>HOUR(Table1[[#This Row],[Start]])</f>
        <v>8</v>
      </c>
      <c r="Q8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42" t="str">
        <f>TEXT(Table1[[#This Row],[Date]],"ddd")</f>
        <v>Mon</v>
      </c>
    </row>
    <row r="843" spans="1:18" x14ac:dyDescent="0.55000000000000004">
      <c r="A843" s="2" t="s">
        <v>94</v>
      </c>
      <c r="B843" s="2" t="str">
        <f t="shared" si="78"/>
        <v>Client 2</v>
      </c>
      <c r="C843" s="12">
        <v>42597</v>
      </c>
      <c r="D843" s="2" t="s">
        <v>703</v>
      </c>
      <c r="E843" s="2" t="s">
        <v>211</v>
      </c>
      <c r="F843" s="28">
        <f>Table1[[#This Row],[End]]-Table1[[#This Row],[Start]]</f>
        <v>3.125E-2</v>
      </c>
      <c r="G843" s="25" t="str">
        <f t="shared" ca="1" si="79"/>
        <v>Warehouse</v>
      </c>
      <c r="H843" s="2" t="str">
        <f t="shared" ca="1" si="80"/>
        <v>F</v>
      </c>
      <c r="I843" s="2" t="str">
        <f t="shared" ca="1" si="81"/>
        <v>Grievance</v>
      </c>
      <c r="J843" s="2" t="str">
        <f t="shared" ca="1" si="82"/>
        <v>Paperwork deficiency</v>
      </c>
      <c r="K843" s="25" t="str">
        <f t="shared" ca="1" si="83"/>
        <v>Floor</v>
      </c>
      <c r="L843" t="str">
        <f>IF(OR(Table1[[#This Row],[Month2]]="Jul",Table1[[#This Row],[Month2]]="Aug",Table1[[#This Row],[Month2]]="Sep"),"Q1", IF(OR(Table1[[#This Row],[Month2]]="Oct",Table1[[#This Row],[Month2]]="Nov",Table1[[#This Row],[Month2]]="Dec"),"Q2",IF(OR(Table1[[#This Row],[Month2]]="Jan",Table1[[#This Row],[Month2]]="Feb",Table1[[#This Row],[Month2]]="Mar"),"Q3", "Q4")))</f>
        <v>Q1</v>
      </c>
      <c r="M843" t="str">
        <f>TEXT(Table1[[#This Row],[Date]],"mmm")</f>
        <v>Aug</v>
      </c>
      <c r="N843" t="str">
        <f>IF(MONTH(Table1[[#This Row],[Date]])&gt;6, YEAR(Table1[[#This Row],[Date]])&amp;"-"&amp;YEAR(Table1[[#This Row],[Date]])+1,YEAR(Table1[[#This Row],[Date]])-1&amp;"-"&amp;YEAR(Table1[[#This Row],[Date]]))</f>
        <v>2016-2017</v>
      </c>
      <c r="O843">
        <f>WEEKNUM(Table1[[#This Row],[Date]],2)</f>
        <v>34</v>
      </c>
      <c r="P843">
        <f>HOUR(Table1[[#This Row],[Start]])</f>
        <v>9</v>
      </c>
      <c r="Q8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43" t="str">
        <f>TEXT(Table1[[#This Row],[Date]],"ddd")</f>
        <v>Mon</v>
      </c>
    </row>
    <row r="844" spans="1:18" x14ac:dyDescent="0.55000000000000004">
      <c r="A844" s="2" t="s">
        <v>101</v>
      </c>
      <c r="B844" s="2" t="str">
        <f t="shared" si="78"/>
        <v>Client 3</v>
      </c>
      <c r="C844" s="12">
        <v>42597</v>
      </c>
      <c r="D844" s="2" t="s">
        <v>704</v>
      </c>
      <c r="E844" s="2" t="s">
        <v>610</v>
      </c>
      <c r="F844" s="28">
        <f>Table1[[#This Row],[End]]-Table1[[#This Row],[Start]]</f>
        <v>2.430555555555558E-2</v>
      </c>
      <c r="G844" s="25" t="str">
        <f t="shared" ca="1" si="79"/>
        <v>Warehouse</v>
      </c>
      <c r="H844" s="2" t="str">
        <f t="shared" ca="1" si="80"/>
        <v>D</v>
      </c>
      <c r="I844" s="2" t="str">
        <f t="shared" ca="1" si="81"/>
        <v>Grievance</v>
      </c>
      <c r="J844" s="2" t="str">
        <f t="shared" ca="1" si="82"/>
        <v>Tone of voice</v>
      </c>
      <c r="K844" s="25" t="str">
        <f t="shared" ca="1" si="83"/>
        <v>Admin</v>
      </c>
      <c r="L844" t="str">
        <f>IF(OR(Table1[[#This Row],[Month2]]="Jul",Table1[[#This Row],[Month2]]="Aug",Table1[[#This Row],[Month2]]="Sep"),"Q1", IF(OR(Table1[[#This Row],[Month2]]="Oct",Table1[[#This Row],[Month2]]="Nov",Table1[[#This Row],[Month2]]="Dec"),"Q2",IF(OR(Table1[[#This Row],[Month2]]="Jan",Table1[[#This Row],[Month2]]="Feb",Table1[[#This Row],[Month2]]="Mar"),"Q3", "Q4")))</f>
        <v>Q1</v>
      </c>
      <c r="M844" t="str">
        <f>TEXT(Table1[[#This Row],[Date]],"mmm")</f>
        <v>Aug</v>
      </c>
      <c r="N844" t="str">
        <f>IF(MONTH(Table1[[#This Row],[Date]])&gt;6, YEAR(Table1[[#This Row],[Date]])&amp;"-"&amp;YEAR(Table1[[#This Row],[Date]])+1,YEAR(Table1[[#This Row],[Date]])-1&amp;"-"&amp;YEAR(Table1[[#This Row],[Date]]))</f>
        <v>2016-2017</v>
      </c>
      <c r="O844">
        <f>WEEKNUM(Table1[[#This Row],[Date]],2)</f>
        <v>34</v>
      </c>
      <c r="P844">
        <f>HOUR(Table1[[#This Row],[Start]])</f>
        <v>12</v>
      </c>
      <c r="Q8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44" t="str">
        <f>TEXT(Table1[[#This Row],[Date]],"ddd")</f>
        <v>Mon</v>
      </c>
    </row>
    <row r="845" spans="1:18" x14ac:dyDescent="0.55000000000000004">
      <c r="A845" s="2" t="s">
        <v>103</v>
      </c>
      <c r="B845" s="2" t="str">
        <f t="shared" si="78"/>
        <v>Client 4</v>
      </c>
      <c r="C845" s="12">
        <v>42598</v>
      </c>
      <c r="D845" s="2" t="s">
        <v>503</v>
      </c>
      <c r="E845" s="2" t="s">
        <v>832</v>
      </c>
      <c r="F845" s="28">
        <f>Table1[[#This Row],[End]]-Table1[[#This Row],[Start]]</f>
        <v>3.6111111111111205E-2</v>
      </c>
      <c r="G845" s="25" t="str">
        <f t="shared" ca="1" si="79"/>
        <v>Room A</v>
      </c>
      <c r="H845" s="2" t="str">
        <f t="shared" ca="1" si="80"/>
        <v>B</v>
      </c>
      <c r="I845" s="2" t="str">
        <f t="shared" ca="1" si="81"/>
        <v>Mistake</v>
      </c>
      <c r="J845" s="2" t="str">
        <f t="shared" ca="1" si="82"/>
        <v>Paperwork deficiency</v>
      </c>
      <c r="K845" s="25" t="str">
        <f t="shared" ca="1" si="83"/>
        <v>Finance</v>
      </c>
      <c r="L845" t="str">
        <f>IF(OR(Table1[[#This Row],[Month2]]="Jul",Table1[[#This Row],[Month2]]="Aug",Table1[[#This Row],[Month2]]="Sep"),"Q1", IF(OR(Table1[[#This Row],[Month2]]="Oct",Table1[[#This Row],[Month2]]="Nov",Table1[[#This Row],[Month2]]="Dec"),"Q2",IF(OR(Table1[[#This Row],[Month2]]="Jan",Table1[[#This Row],[Month2]]="Feb",Table1[[#This Row],[Month2]]="Mar"),"Q3", "Q4")))</f>
        <v>Q1</v>
      </c>
      <c r="M845" t="str">
        <f>TEXT(Table1[[#This Row],[Date]],"mmm")</f>
        <v>Aug</v>
      </c>
      <c r="N845" t="str">
        <f>IF(MONTH(Table1[[#This Row],[Date]])&gt;6, YEAR(Table1[[#This Row],[Date]])&amp;"-"&amp;YEAR(Table1[[#This Row],[Date]])+1,YEAR(Table1[[#This Row],[Date]])-1&amp;"-"&amp;YEAR(Table1[[#This Row],[Date]]))</f>
        <v>2016-2017</v>
      </c>
      <c r="O845">
        <f>WEEKNUM(Table1[[#This Row],[Date]],2)</f>
        <v>34</v>
      </c>
      <c r="P845">
        <f>HOUR(Table1[[#This Row],[Start]])</f>
        <v>13</v>
      </c>
      <c r="Q8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45" t="str">
        <f>TEXT(Table1[[#This Row],[Date]],"ddd")</f>
        <v>Tue</v>
      </c>
    </row>
    <row r="846" spans="1:18" x14ac:dyDescent="0.55000000000000004">
      <c r="A846" s="2" t="s">
        <v>100</v>
      </c>
      <c r="B846" s="2" t="str">
        <f t="shared" si="78"/>
        <v>Client 5</v>
      </c>
      <c r="C846" s="12">
        <v>42598</v>
      </c>
      <c r="D846" s="2" t="s">
        <v>349</v>
      </c>
      <c r="E846" s="2" t="s">
        <v>715</v>
      </c>
      <c r="F846" s="28">
        <f>Table1[[#This Row],[End]]-Table1[[#This Row],[Start]]</f>
        <v>2.2222222222222365E-2</v>
      </c>
      <c r="G846" s="25" t="str">
        <f t="shared" ca="1" si="79"/>
        <v>Office</v>
      </c>
      <c r="H846" s="2" t="str">
        <f t="shared" ca="1" si="80"/>
        <v>A</v>
      </c>
      <c r="I846" s="2" t="str">
        <f t="shared" ca="1" si="81"/>
        <v>Interaction</v>
      </c>
      <c r="J846" s="2" t="str">
        <f t="shared" ca="1" si="82"/>
        <v>Paperwork deficiency</v>
      </c>
      <c r="K846" s="25" t="str">
        <f t="shared" ca="1" si="83"/>
        <v>Widgets</v>
      </c>
      <c r="L846" t="str">
        <f>IF(OR(Table1[[#This Row],[Month2]]="Jul",Table1[[#This Row],[Month2]]="Aug",Table1[[#This Row],[Month2]]="Sep"),"Q1", IF(OR(Table1[[#This Row],[Month2]]="Oct",Table1[[#This Row],[Month2]]="Nov",Table1[[#This Row],[Month2]]="Dec"),"Q2",IF(OR(Table1[[#This Row],[Month2]]="Jan",Table1[[#This Row],[Month2]]="Feb",Table1[[#This Row],[Month2]]="Mar"),"Q3", "Q4")))</f>
        <v>Q1</v>
      </c>
      <c r="M846" t="str">
        <f>TEXT(Table1[[#This Row],[Date]],"mmm")</f>
        <v>Aug</v>
      </c>
      <c r="N846" t="str">
        <f>IF(MONTH(Table1[[#This Row],[Date]])&gt;6, YEAR(Table1[[#This Row],[Date]])&amp;"-"&amp;YEAR(Table1[[#This Row],[Date]])+1,YEAR(Table1[[#This Row],[Date]])-1&amp;"-"&amp;YEAR(Table1[[#This Row],[Date]]))</f>
        <v>2016-2017</v>
      </c>
      <c r="O846">
        <f>WEEKNUM(Table1[[#This Row],[Date]],2)</f>
        <v>34</v>
      </c>
      <c r="P846">
        <f>HOUR(Table1[[#This Row],[Start]])</f>
        <v>17</v>
      </c>
      <c r="Q8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846" t="str">
        <f>TEXT(Table1[[#This Row],[Date]],"ddd")</f>
        <v>Tue</v>
      </c>
    </row>
    <row r="847" spans="1:18" x14ac:dyDescent="0.55000000000000004">
      <c r="A847" s="2" t="s">
        <v>89</v>
      </c>
      <c r="B847" s="2" t="str">
        <f t="shared" si="78"/>
        <v>Client 6</v>
      </c>
      <c r="C847" s="12">
        <v>42599</v>
      </c>
      <c r="D847" s="2" t="s">
        <v>705</v>
      </c>
      <c r="E847" s="2" t="s">
        <v>331</v>
      </c>
      <c r="F847" s="28">
        <f>Table1[[#This Row],[End]]-Table1[[#This Row],[Start]]</f>
        <v>1.8749999999999933E-2</v>
      </c>
      <c r="G847" s="25" t="str">
        <f t="shared" ca="1" si="79"/>
        <v>Room B</v>
      </c>
      <c r="H847" s="2" t="str">
        <f t="shared" ca="1" si="80"/>
        <v>D</v>
      </c>
      <c r="I847" s="2" t="str">
        <f t="shared" ca="1" si="81"/>
        <v>Interaction</v>
      </c>
      <c r="J847" s="2" t="str">
        <f t="shared" ca="1" si="82"/>
        <v>Misconduct</v>
      </c>
      <c r="K847" s="25" t="str">
        <f t="shared" ca="1" si="83"/>
        <v>IT</v>
      </c>
      <c r="L847" t="str">
        <f>IF(OR(Table1[[#This Row],[Month2]]="Jul",Table1[[#This Row],[Month2]]="Aug",Table1[[#This Row],[Month2]]="Sep"),"Q1", IF(OR(Table1[[#This Row],[Month2]]="Oct",Table1[[#This Row],[Month2]]="Nov",Table1[[#This Row],[Month2]]="Dec"),"Q2",IF(OR(Table1[[#This Row],[Month2]]="Jan",Table1[[#This Row],[Month2]]="Feb",Table1[[#This Row],[Month2]]="Mar"),"Q3", "Q4")))</f>
        <v>Q1</v>
      </c>
      <c r="M847" t="str">
        <f>TEXT(Table1[[#This Row],[Date]],"mmm")</f>
        <v>Aug</v>
      </c>
      <c r="N847" t="str">
        <f>IF(MONTH(Table1[[#This Row],[Date]])&gt;6, YEAR(Table1[[#This Row],[Date]])&amp;"-"&amp;YEAR(Table1[[#This Row],[Date]])+1,YEAR(Table1[[#This Row],[Date]])-1&amp;"-"&amp;YEAR(Table1[[#This Row],[Date]]))</f>
        <v>2016-2017</v>
      </c>
      <c r="O847">
        <f>WEEKNUM(Table1[[#This Row],[Date]],2)</f>
        <v>34</v>
      </c>
      <c r="P847">
        <f>HOUR(Table1[[#This Row],[Start]])</f>
        <v>10</v>
      </c>
      <c r="Q8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47" t="str">
        <f>TEXT(Table1[[#This Row],[Date]],"ddd")</f>
        <v>Wed</v>
      </c>
    </row>
    <row r="848" spans="1:18" x14ac:dyDescent="0.55000000000000004">
      <c r="A848" s="2" t="s">
        <v>94</v>
      </c>
      <c r="B848" s="2" t="str">
        <f t="shared" si="78"/>
        <v>Client 7</v>
      </c>
      <c r="C848" s="12">
        <v>42599</v>
      </c>
      <c r="D848" s="2" t="s">
        <v>600</v>
      </c>
      <c r="E848" s="2" t="s">
        <v>334</v>
      </c>
      <c r="F848" s="28">
        <f>Table1[[#This Row],[End]]-Table1[[#This Row],[Start]]</f>
        <v>1.736111111111116E-2</v>
      </c>
      <c r="G848" s="25" t="str">
        <f t="shared" ca="1" si="79"/>
        <v>Lab</v>
      </c>
      <c r="H848" s="2" t="str">
        <f t="shared" ca="1" si="80"/>
        <v>G</v>
      </c>
      <c r="I848" s="2" t="str">
        <f t="shared" ca="1" si="81"/>
        <v>Interaction</v>
      </c>
      <c r="J848" s="2" t="str">
        <f t="shared" ca="1" si="82"/>
        <v>Paperwork deficiency</v>
      </c>
      <c r="K848" s="25" t="str">
        <f t="shared" ca="1" si="83"/>
        <v>Admin</v>
      </c>
      <c r="L848" t="str">
        <f>IF(OR(Table1[[#This Row],[Month2]]="Jul",Table1[[#This Row],[Month2]]="Aug",Table1[[#This Row],[Month2]]="Sep"),"Q1", IF(OR(Table1[[#This Row],[Month2]]="Oct",Table1[[#This Row],[Month2]]="Nov",Table1[[#This Row],[Month2]]="Dec"),"Q2",IF(OR(Table1[[#This Row],[Month2]]="Jan",Table1[[#This Row],[Month2]]="Feb",Table1[[#This Row],[Month2]]="Mar"),"Q3", "Q4")))</f>
        <v>Q1</v>
      </c>
      <c r="M848" t="str">
        <f>TEXT(Table1[[#This Row],[Date]],"mmm")</f>
        <v>Aug</v>
      </c>
      <c r="N848" t="str">
        <f>IF(MONTH(Table1[[#This Row],[Date]])&gt;6, YEAR(Table1[[#This Row],[Date]])&amp;"-"&amp;YEAR(Table1[[#This Row],[Date]])+1,YEAR(Table1[[#This Row],[Date]])-1&amp;"-"&amp;YEAR(Table1[[#This Row],[Date]]))</f>
        <v>2016-2017</v>
      </c>
      <c r="O848">
        <f>WEEKNUM(Table1[[#This Row],[Date]],2)</f>
        <v>34</v>
      </c>
      <c r="P848">
        <f>HOUR(Table1[[#This Row],[Start]])</f>
        <v>13</v>
      </c>
      <c r="Q8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48" t="str">
        <f>TEXT(Table1[[#This Row],[Date]],"ddd")</f>
        <v>Wed</v>
      </c>
    </row>
    <row r="849" spans="1:18" x14ac:dyDescent="0.55000000000000004">
      <c r="A849" s="2" t="s">
        <v>97</v>
      </c>
      <c r="B849" s="2" t="str">
        <f t="shared" si="78"/>
        <v>Client 8</v>
      </c>
      <c r="C849" s="12">
        <v>42599</v>
      </c>
      <c r="D849" s="2" t="s">
        <v>624</v>
      </c>
      <c r="E849" s="2" t="s">
        <v>378</v>
      </c>
      <c r="F849" s="28">
        <f>Table1[[#This Row],[End]]-Table1[[#This Row],[Start]]</f>
        <v>2.430555555555558E-2</v>
      </c>
      <c r="G849" s="25" t="str">
        <f t="shared" ca="1" si="79"/>
        <v>Office</v>
      </c>
      <c r="H849" s="2" t="str">
        <f t="shared" ca="1" si="80"/>
        <v>D</v>
      </c>
      <c r="I849" s="2" t="str">
        <f t="shared" ca="1" si="81"/>
        <v>Grievance</v>
      </c>
      <c r="J849" s="2" t="str">
        <f t="shared" ca="1" si="82"/>
        <v>Paperwork deficiency</v>
      </c>
      <c r="K849" s="25" t="str">
        <f t="shared" ca="1" si="83"/>
        <v>Admin</v>
      </c>
      <c r="L849" t="str">
        <f>IF(OR(Table1[[#This Row],[Month2]]="Jul",Table1[[#This Row],[Month2]]="Aug",Table1[[#This Row],[Month2]]="Sep"),"Q1", IF(OR(Table1[[#This Row],[Month2]]="Oct",Table1[[#This Row],[Month2]]="Nov",Table1[[#This Row],[Month2]]="Dec"),"Q2",IF(OR(Table1[[#This Row],[Month2]]="Jan",Table1[[#This Row],[Month2]]="Feb",Table1[[#This Row],[Month2]]="Mar"),"Q3", "Q4")))</f>
        <v>Q1</v>
      </c>
      <c r="M849" t="str">
        <f>TEXT(Table1[[#This Row],[Date]],"mmm")</f>
        <v>Aug</v>
      </c>
      <c r="N849" t="str">
        <f>IF(MONTH(Table1[[#This Row],[Date]])&gt;6, YEAR(Table1[[#This Row],[Date]])&amp;"-"&amp;YEAR(Table1[[#This Row],[Date]])+1,YEAR(Table1[[#This Row],[Date]])-1&amp;"-"&amp;YEAR(Table1[[#This Row],[Date]]))</f>
        <v>2016-2017</v>
      </c>
      <c r="O849">
        <f>WEEKNUM(Table1[[#This Row],[Date]],2)</f>
        <v>34</v>
      </c>
      <c r="P849">
        <f>HOUR(Table1[[#This Row],[Start]])</f>
        <v>12</v>
      </c>
      <c r="Q8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49" t="str">
        <f>TEXT(Table1[[#This Row],[Date]],"ddd")</f>
        <v>Wed</v>
      </c>
    </row>
    <row r="850" spans="1:18" x14ac:dyDescent="0.55000000000000004">
      <c r="A850" s="2" t="s">
        <v>100</v>
      </c>
      <c r="B850" s="2" t="str">
        <f t="shared" si="78"/>
        <v>Client 9</v>
      </c>
      <c r="C850" s="12">
        <v>42599</v>
      </c>
      <c r="D850" s="2" t="s">
        <v>589</v>
      </c>
      <c r="E850" s="2" t="s">
        <v>401</v>
      </c>
      <c r="F850" s="28">
        <f>Table1[[#This Row],[End]]-Table1[[#This Row],[Start]]</f>
        <v>1.5972222222222165E-2</v>
      </c>
      <c r="G850" s="25" t="str">
        <f t="shared" ca="1" si="79"/>
        <v>Room B</v>
      </c>
      <c r="H850" s="2" t="str">
        <f t="shared" ca="1" si="80"/>
        <v>D</v>
      </c>
      <c r="I850" s="2" t="str">
        <f t="shared" ca="1" si="81"/>
        <v>Mistake</v>
      </c>
      <c r="J850" s="2" t="str">
        <f t="shared" ca="1" si="82"/>
        <v>Tone of voice</v>
      </c>
      <c r="K850" s="25" t="str">
        <f t="shared" ca="1" si="83"/>
        <v>Widgets</v>
      </c>
      <c r="L850" t="str">
        <f>IF(OR(Table1[[#This Row],[Month2]]="Jul",Table1[[#This Row],[Month2]]="Aug",Table1[[#This Row],[Month2]]="Sep"),"Q1", IF(OR(Table1[[#This Row],[Month2]]="Oct",Table1[[#This Row],[Month2]]="Nov",Table1[[#This Row],[Month2]]="Dec"),"Q2",IF(OR(Table1[[#This Row],[Month2]]="Jan",Table1[[#This Row],[Month2]]="Feb",Table1[[#This Row],[Month2]]="Mar"),"Q3", "Q4")))</f>
        <v>Q1</v>
      </c>
      <c r="M850" t="str">
        <f>TEXT(Table1[[#This Row],[Date]],"mmm")</f>
        <v>Aug</v>
      </c>
      <c r="N850" t="str">
        <f>IF(MONTH(Table1[[#This Row],[Date]])&gt;6, YEAR(Table1[[#This Row],[Date]])&amp;"-"&amp;YEAR(Table1[[#This Row],[Date]])+1,YEAR(Table1[[#This Row],[Date]])-1&amp;"-"&amp;YEAR(Table1[[#This Row],[Date]]))</f>
        <v>2016-2017</v>
      </c>
      <c r="O850">
        <f>WEEKNUM(Table1[[#This Row],[Date]],2)</f>
        <v>34</v>
      </c>
      <c r="P850">
        <f>HOUR(Table1[[#This Row],[Start]])</f>
        <v>15</v>
      </c>
      <c r="Q8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850" t="str">
        <f>TEXT(Table1[[#This Row],[Date]],"ddd")</f>
        <v>Wed</v>
      </c>
    </row>
    <row r="851" spans="1:18" x14ac:dyDescent="0.55000000000000004">
      <c r="A851" s="2" t="s">
        <v>100</v>
      </c>
      <c r="B851" s="2" t="str">
        <f t="shared" si="78"/>
        <v>Client 10</v>
      </c>
      <c r="C851" s="12">
        <v>42599</v>
      </c>
      <c r="D851" s="2" t="s">
        <v>302</v>
      </c>
      <c r="E851" s="2" t="s">
        <v>823</v>
      </c>
      <c r="F851" s="28">
        <f>Table1[[#This Row],[End]]-Table1[[#This Row],[Start]]</f>
        <v>1.388888888888884E-2</v>
      </c>
      <c r="G851" s="25" t="str">
        <f t="shared" ca="1" si="79"/>
        <v>Lab</v>
      </c>
      <c r="H851" s="2" t="str">
        <f t="shared" ca="1" si="80"/>
        <v>G</v>
      </c>
      <c r="I851" s="2" t="str">
        <f t="shared" ca="1" si="81"/>
        <v>Grievance</v>
      </c>
      <c r="J851" s="2" t="str">
        <f t="shared" ca="1" si="82"/>
        <v>Entry error</v>
      </c>
      <c r="K851" s="25" t="str">
        <f t="shared" ca="1" si="83"/>
        <v>Admin</v>
      </c>
      <c r="L851" t="str">
        <f>IF(OR(Table1[[#This Row],[Month2]]="Jul",Table1[[#This Row],[Month2]]="Aug",Table1[[#This Row],[Month2]]="Sep"),"Q1", IF(OR(Table1[[#This Row],[Month2]]="Oct",Table1[[#This Row],[Month2]]="Nov",Table1[[#This Row],[Month2]]="Dec"),"Q2",IF(OR(Table1[[#This Row],[Month2]]="Jan",Table1[[#This Row],[Month2]]="Feb",Table1[[#This Row],[Month2]]="Mar"),"Q3", "Q4")))</f>
        <v>Q1</v>
      </c>
      <c r="M851" t="str">
        <f>TEXT(Table1[[#This Row],[Date]],"mmm")</f>
        <v>Aug</v>
      </c>
      <c r="N851" t="str">
        <f>IF(MONTH(Table1[[#This Row],[Date]])&gt;6, YEAR(Table1[[#This Row],[Date]])&amp;"-"&amp;YEAR(Table1[[#This Row],[Date]])+1,YEAR(Table1[[#This Row],[Date]])-1&amp;"-"&amp;YEAR(Table1[[#This Row],[Date]]))</f>
        <v>2016-2017</v>
      </c>
      <c r="O851">
        <f>WEEKNUM(Table1[[#This Row],[Date]],2)</f>
        <v>34</v>
      </c>
      <c r="P851">
        <f>HOUR(Table1[[#This Row],[Start]])</f>
        <v>19</v>
      </c>
      <c r="Q8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51" t="str">
        <f>TEXT(Table1[[#This Row],[Date]],"ddd")</f>
        <v>Wed</v>
      </c>
    </row>
    <row r="852" spans="1:18" x14ac:dyDescent="0.55000000000000004">
      <c r="A852" s="2" t="s">
        <v>104</v>
      </c>
      <c r="B852" s="2" t="str">
        <f t="shared" si="78"/>
        <v>Client 1</v>
      </c>
      <c r="C852" s="12">
        <v>42600</v>
      </c>
      <c r="D852" s="2" t="s">
        <v>701</v>
      </c>
      <c r="E852" s="2" t="s">
        <v>526</v>
      </c>
      <c r="F852" s="28">
        <f>Table1[[#This Row],[End]]-Table1[[#This Row],[Start]]</f>
        <v>2.0833333333333259E-3</v>
      </c>
      <c r="G852" s="25" t="str">
        <f t="shared" ca="1" si="79"/>
        <v>Warehouse</v>
      </c>
      <c r="H852" s="2" t="str">
        <f t="shared" ca="1" si="80"/>
        <v>D</v>
      </c>
      <c r="I852" s="2" t="str">
        <f t="shared" ca="1" si="81"/>
        <v>Grievance</v>
      </c>
      <c r="J852" s="2" t="str">
        <f t="shared" ca="1" si="82"/>
        <v>Mechanical failure</v>
      </c>
      <c r="K852" s="25" t="str">
        <f t="shared" ca="1" si="83"/>
        <v>Floor</v>
      </c>
      <c r="L852" t="str">
        <f>IF(OR(Table1[[#This Row],[Month2]]="Jul",Table1[[#This Row],[Month2]]="Aug",Table1[[#This Row],[Month2]]="Sep"),"Q1", IF(OR(Table1[[#This Row],[Month2]]="Oct",Table1[[#This Row],[Month2]]="Nov",Table1[[#This Row],[Month2]]="Dec"),"Q2",IF(OR(Table1[[#This Row],[Month2]]="Jan",Table1[[#This Row],[Month2]]="Feb",Table1[[#This Row],[Month2]]="Mar"),"Q3", "Q4")))</f>
        <v>Q1</v>
      </c>
      <c r="M852" t="str">
        <f>TEXT(Table1[[#This Row],[Date]],"mmm")</f>
        <v>Aug</v>
      </c>
      <c r="N852" t="str">
        <f>IF(MONTH(Table1[[#This Row],[Date]])&gt;6, YEAR(Table1[[#This Row],[Date]])&amp;"-"&amp;YEAR(Table1[[#This Row],[Date]])+1,YEAR(Table1[[#This Row],[Date]])-1&amp;"-"&amp;YEAR(Table1[[#This Row],[Date]]))</f>
        <v>2016-2017</v>
      </c>
      <c r="O852">
        <f>WEEKNUM(Table1[[#This Row],[Date]],2)</f>
        <v>34</v>
      </c>
      <c r="P852">
        <f>HOUR(Table1[[#This Row],[Start]])</f>
        <v>7</v>
      </c>
      <c r="Q8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52" t="str">
        <f>TEXT(Table1[[#This Row],[Date]],"ddd")</f>
        <v>Thu</v>
      </c>
    </row>
    <row r="853" spans="1:18" x14ac:dyDescent="0.55000000000000004">
      <c r="A853" s="2" t="s">
        <v>97</v>
      </c>
      <c r="B853" s="2" t="str">
        <f t="shared" si="78"/>
        <v>Client 2</v>
      </c>
      <c r="C853" s="12">
        <v>42601</v>
      </c>
      <c r="D853" s="2" t="s">
        <v>315</v>
      </c>
      <c r="E853" s="2" t="s">
        <v>1027</v>
      </c>
      <c r="F853" s="28">
        <f>Table1[[#This Row],[End]]-Table1[[#This Row],[Start]]</f>
        <v>1.5972222222222165E-2</v>
      </c>
      <c r="G853" s="25" t="str">
        <f t="shared" ca="1" si="79"/>
        <v>Warehouse</v>
      </c>
      <c r="H853" s="2" t="str">
        <f t="shared" ca="1" si="80"/>
        <v>E</v>
      </c>
      <c r="I853" s="2" t="str">
        <f t="shared" ca="1" si="81"/>
        <v>Accident</v>
      </c>
      <c r="J853" s="2" t="str">
        <f t="shared" ca="1" si="82"/>
        <v>Misconduct</v>
      </c>
      <c r="K853" s="25" t="str">
        <f t="shared" ca="1" si="83"/>
        <v>Finance</v>
      </c>
      <c r="L853" t="str">
        <f>IF(OR(Table1[[#This Row],[Month2]]="Jul",Table1[[#This Row],[Month2]]="Aug",Table1[[#This Row],[Month2]]="Sep"),"Q1", IF(OR(Table1[[#This Row],[Month2]]="Oct",Table1[[#This Row],[Month2]]="Nov",Table1[[#This Row],[Month2]]="Dec"),"Q2",IF(OR(Table1[[#This Row],[Month2]]="Jan",Table1[[#This Row],[Month2]]="Feb",Table1[[#This Row],[Month2]]="Mar"),"Q3", "Q4")))</f>
        <v>Q1</v>
      </c>
      <c r="M853" t="str">
        <f>TEXT(Table1[[#This Row],[Date]],"mmm")</f>
        <v>Aug</v>
      </c>
      <c r="N853" t="str">
        <f>IF(MONTH(Table1[[#This Row],[Date]])&gt;6, YEAR(Table1[[#This Row],[Date]])&amp;"-"&amp;YEAR(Table1[[#This Row],[Date]])+1,YEAR(Table1[[#This Row],[Date]])-1&amp;"-"&amp;YEAR(Table1[[#This Row],[Date]]))</f>
        <v>2016-2017</v>
      </c>
      <c r="O853">
        <f>WEEKNUM(Table1[[#This Row],[Date]],2)</f>
        <v>34</v>
      </c>
      <c r="P853">
        <f>HOUR(Table1[[#This Row],[Start]])</f>
        <v>14</v>
      </c>
      <c r="Q8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53" t="str">
        <f>TEXT(Table1[[#This Row],[Date]],"ddd")</f>
        <v>Fri</v>
      </c>
    </row>
    <row r="854" spans="1:18" x14ac:dyDescent="0.55000000000000004">
      <c r="A854" s="2" t="s">
        <v>96</v>
      </c>
      <c r="B854" s="2" t="str">
        <f t="shared" si="78"/>
        <v>Client 3</v>
      </c>
      <c r="C854" s="12">
        <v>42603</v>
      </c>
      <c r="D854" s="2" t="s">
        <v>242</v>
      </c>
      <c r="E854" s="2" t="s">
        <v>584</v>
      </c>
      <c r="F854" s="28">
        <f>Table1[[#This Row],[End]]-Table1[[#This Row],[Start]]</f>
        <v>8.3333333333333037E-3</v>
      </c>
      <c r="G854" s="25" t="str">
        <f t="shared" ca="1" si="79"/>
        <v>Room A</v>
      </c>
      <c r="H854" s="2" t="str">
        <f t="shared" ca="1" si="80"/>
        <v>C</v>
      </c>
      <c r="I854" s="2" t="str">
        <f t="shared" ca="1" si="81"/>
        <v>Grievance</v>
      </c>
      <c r="J854" s="2" t="str">
        <f t="shared" ca="1" si="82"/>
        <v>Wrong placement</v>
      </c>
      <c r="K854" s="25" t="str">
        <f t="shared" ca="1" si="83"/>
        <v>Floor</v>
      </c>
      <c r="L854" t="str">
        <f>IF(OR(Table1[[#This Row],[Month2]]="Jul",Table1[[#This Row],[Month2]]="Aug",Table1[[#This Row],[Month2]]="Sep"),"Q1", IF(OR(Table1[[#This Row],[Month2]]="Oct",Table1[[#This Row],[Month2]]="Nov",Table1[[#This Row],[Month2]]="Dec"),"Q2",IF(OR(Table1[[#This Row],[Month2]]="Jan",Table1[[#This Row],[Month2]]="Feb",Table1[[#This Row],[Month2]]="Mar"),"Q3", "Q4")))</f>
        <v>Q1</v>
      </c>
      <c r="M854" t="str">
        <f>TEXT(Table1[[#This Row],[Date]],"mmm")</f>
        <v>Aug</v>
      </c>
      <c r="N854" t="str">
        <f>IF(MONTH(Table1[[#This Row],[Date]])&gt;6, YEAR(Table1[[#This Row],[Date]])&amp;"-"&amp;YEAR(Table1[[#This Row],[Date]])+1,YEAR(Table1[[#This Row],[Date]])-1&amp;"-"&amp;YEAR(Table1[[#This Row],[Date]]))</f>
        <v>2016-2017</v>
      </c>
      <c r="O854">
        <f>WEEKNUM(Table1[[#This Row],[Date]],2)</f>
        <v>34</v>
      </c>
      <c r="P854">
        <f>HOUR(Table1[[#This Row],[Start]])</f>
        <v>18</v>
      </c>
      <c r="Q8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854" t="str">
        <f>TEXT(Table1[[#This Row],[Date]],"ddd")</f>
        <v>Sun</v>
      </c>
    </row>
    <row r="855" spans="1:18" x14ac:dyDescent="0.55000000000000004">
      <c r="A855" s="2" t="s">
        <v>97</v>
      </c>
      <c r="B855" s="2" t="str">
        <f t="shared" si="78"/>
        <v>Client 4</v>
      </c>
      <c r="C855" s="12">
        <v>42603</v>
      </c>
      <c r="D855" s="2" t="s">
        <v>345</v>
      </c>
      <c r="E855" s="2" t="s">
        <v>460</v>
      </c>
      <c r="F855" s="28">
        <f>Table1[[#This Row],[End]]-Table1[[#This Row],[Start]]</f>
        <v>1.5277777777777835E-2</v>
      </c>
      <c r="G855" s="25" t="str">
        <f t="shared" ca="1" si="79"/>
        <v>Office</v>
      </c>
      <c r="H855" s="2" t="str">
        <f t="shared" ca="1" si="80"/>
        <v>C</v>
      </c>
      <c r="I855" s="2" t="str">
        <f t="shared" ca="1" si="81"/>
        <v>Accident</v>
      </c>
      <c r="J855" s="2" t="str">
        <f t="shared" ca="1" si="82"/>
        <v>Entry error</v>
      </c>
      <c r="K855" s="25" t="str">
        <f t="shared" ca="1" si="83"/>
        <v>Widgets</v>
      </c>
      <c r="L855" t="str">
        <f>IF(OR(Table1[[#This Row],[Month2]]="Jul",Table1[[#This Row],[Month2]]="Aug",Table1[[#This Row],[Month2]]="Sep"),"Q1", IF(OR(Table1[[#This Row],[Month2]]="Oct",Table1[[#This Row],[Month2]]="Nov",Table1[[#This Row],[Month2]]="Dec"),"Q2",IF(OR(Table1[[#This Row],[Month2]]="Jan",Table1[[#This Row],[Month2]]="Feb",Table1[[#This Row],[Month2]]="Mar"),"Q3", "Q4")))</f>
        <v>Q1</v>
      </c>
      <c r="M855" t="str">
        <f>TEXT(Table1[[#This Row],[Date]],"mmm")</f>
        <v>Aug</v>
      </c>
      <c r="N855" t="str">
        <f>IF(MONTH(Table1[[#This Row],[Date]])&gt;6, YEAR(Table1[[#This Row],[Date]])&amp;"-"&amp;YEAR(Table1[[#This Row],[Date]])+1,YEAR(Table1[[#This Row],[Date]])-1&amp;"-"&amp;YEAR(Table1[[#This Row],[Date]]))</f>
        <v>2016-2017</v>
      </c>
      <c r="O855">
        <f>WEEKNUM(Table1[[#This Row],[Date]],2)</f>
        <v>34</v>
      </c>
      <c r="P855">
        <f>HOUR(Table1[[#This Row],[Start]])</f>
        <v>16</v>
      </c>
      <c r="Q8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55" t="str">
        <f>TEXT(Table1[[#This Row],[Date]],"ddd")</f>
        <v>Sun</v>
      </c>
    </row>
    <row r="856" spans="1:18" x14ac:dyDescent="0.55000000000000004">
      <c r="A856" s="2" t="s">
        <v>103</v>
      </c>
      <c r="B856" s="2" t="str">
        <f t="shared" si="78"/>
        <v>Client 5</v>
      </c>
      <c r="C856" s="12">
        <v>42603</v>
      </c>
      <c r="D856" s="2" t="s">
        <v>304</v>
      </c>
      <c r="E856" s="2" t="s">
        <v>899</v>
      </c>
      <c r="F856" s="28">
        <f>Table1[[#This Row],[End]]-Table1[[#This Row],[Start]]</f>
        <v>1.7361111111111049E-2</v>
      </c>
      <c r="G856" s="25" t="str">
        <f t="shared" ca="1" si="79"/>
        <v>Room B</v>
      </c>
      <c r="H856" s="2" t="str">
        <f t="shared" ca="1" si="80"/>
        <v>C</v>
      </c>
      <c r="I856" s="2" t="str">
        <f t="shared" ca="1" si="81"/>
        <v>Grievance</v>
      </c>
      <c r="J856" s="2" t="str">
        <f t="shared" ca="1" si="82"/>
        <v>Mechanical failure</v>
      </c>
      <c r="K856" s="25" t="str">
        <f t="shared" ca="1" si="83"/>
        <v>IT</v>
      </c>
      <c r="L856" t="str">
        <f>IF(OR(Table1[[#This Row],[Month2]]="Jul",Table1[[#This Row],[Month2]]="Aug",Table1[[#This Row],[Month2]]="Sep"),"Q1", IF(OR(Table1[[#This Row],[Month2]]="Oct",Table1[[#This Row],[Month2]]="Nov",Table1[[#This Row],[Month2]]="Dec"),"Q2",IF(OR(Table1[[#This Row],[Month2]]="Jan",Table1[[#This Row],[Month2]]="Feb",Table1[[#This Row],[Month2]]="Mar"),"Q3", "Q4")))</f>
        <v>Q1</v>
      </c>
      <c r="M856" t="str">
        <f>TEXT(Table1[[#This Row],[Date]],"mmm")</f>
        <v>Aug</v>
      </c>
      <c r="N856" t="str">
        <f>IF(MONTH(Table1[[#This Row],[Date]])&gt;6, YEAR(Table1[[#This Row],[Date]])&amp;"-"&amp;YEAR(Table1[[#This Row],[Date]])+1,YEAR(Table1[[#This Row],[Date]])-1&amp;"-"&amp;YEAR(Table1[[#This Row],[Date]]))</f>
        <v>2016-2017</v>
      </c>
      <c r="O856">
        <f>WEEKNUM(Table1[[#This Row],[Date]],2)</f>
        <v>34</v>
      </c>
      <c r="P856">
        <f>HOUR(Table1[[#This Row],[Start]])</f>
        <v>16</v>
      </c>
      <c r="Q8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56" t="str">
        <f>TEXT(Table1[[#This Row],[Date]],"ddd")</f>
        <v>Sun</v>
      </c>
    </row>
    <row r="857" spans="1:18" x14ac:dyDescent="0.55000000000000004">
      <c r="A857" s="2" t="s">
        <v>105</v>
      </c>
      <c r="B857" s="2" t="str">
        <f t="shared" si="78"/>
        <v>Client 6</v>
      </c>
      <c r="C857" s="12">
        <v>42604</v>
      </c>
      <c r="D857" s="2" t="s">
        <v>190</v>
      </c>
      <c r="E857" s="2" t="s">
        <v>568</v>
      </c>
      <c r="F857" s="28">
        <f>Table1[[#This Row],[End]]-Table1[[#This Row],[Start]]</f>
        <v>2.9166666666666674E-2</v>
      </c>
      <c r="G857" s="25" t="str">
        <f t="shared" ca="1" si="79"/>
        <v>Room A</v>
      </c>
      <c r="H857" s="2" t="str">
        <f t="shared" ca="1" si="80"/>
        <v>D</v>
      </c>
      <c r="I857" s="2" t="str">
        <f t="shared" ca="1" si="81"/>
        <v>Mistake</v>
      </c>
      <c r="J857" s="2" t="str">
        <f t="shared" ca="1" si="82"/>
        <v>Paperwork deficiency</v>
      </c>
      <c r="K857" s="25" t="str">
        <f t="shared" ca="1" si="83"/>
        <v>Finance</v>
      </c>
      <c r="L857" t="str">
        <f>IF(OR(Table1[[#This Row],[Month2]]="Jul",Table1[[#This Row],[Month2]]="Aug",Table1[[#This Row],[Month2]]="Sep"),"Q1", IF(OR(Table1[[#This Row],[Month2]]="Oct",Table1[[#This Row],[Month2]]="Nov",Table1[[#This Row],[Month2]]="Dec"),"Q2",IF(OR(Table1[[#This Row],[Month2]]="Jan",Table1[[#This Row],[Month2]]="Feb",Table1[[#This Row],[Month2]]="Mar"),"Q3", "Q4")))</f>
        <v>Q1</v>
      </c>
      <c r="M857" t="str">
        <f>TEXT(Table1[[#This Row],[Date]],"mmm")</f>
        <v>Aug</v>
      </c>
      <c r="N857" t="str">
        <f>IF(MONTH(Table1[[#This Row],[Date]])&gt;6, YEAR(Table1[[#This Row],[Date]])&amp;"-"&amp;YEAR(Table1[[#This Row],[Date]])+1,YEAR(Table1[[#This Row],[Date]])-1&amp;"-"&amp;YEAR(Table1[[#This Row],[Date]]))</f>
        <v>2016-2017</v>
      </c>
      <c r="O857">
        <f>WEEKNUM(Table1[[#This Row],[Date]],2)</f>
        <v>35</v>
      </c>
      <c r="P857">
        <f>HOUR(Table1[[#This Row],[Start]])</f>
        <v>15</v>
      </c>
      <c r="Q8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857" t="str">
        <f>TEXT(Table1[[#This Row],[Date]],"ddd")</f>
        <v>Mon</v>
      </c>
    </row>
    <row r="858" spans="1:18" x14ac:dyDescent="0.55000000000000004">
      <c r="A858" s="2" t="s">
        <v>94</v>
      </c>
      <c r="B858" s="2" t="str">
        <f t="shared" si="78"/>
        <v>Client 7</v>
      </c>
      <c r="C858" s="12">
        <v>42606</v>
      </c>
      <c r="D858" s="2" t="s">
        <v>312</v>
      </c>
      <c r="E858" s="2" t="s">
        <v>1028</v>
      </c>
      <c r="F858" s="28">
        <f>Table1[[#This Row],[End]]-Table1[[#This Row],[Start]]</f>
        <v>2.916666666666673E-2</v>
      </c>
      <c r="G858" s="25" t="str">
        <f t="shared" ca="1" si="79"/>
        <v>Room A</v>
      </c>
      <c r="H858" s="2" t="str">
        <f t="shared" ca="1" si="80"/>
        <v>E</v>
      </c>
      <c r="I858" s="2" t="str">
        <f t="shared" ca="1" si="81"/>
        <v>Mistake</v>
      </c>
      <c r="J858" s="2" t="str">
        <f t="shared" ca="1" si="82"/>
        <v>Misconduct</v>
      </c>
      <c r="K858" s="25" t="str">
        <f t="shared" ca="1" si="83"/>
        <v>Admin</v>
      </c>
      <c r="L858" t="str">
        <f>IF(OR(Table1[[#This Row],[Month2]]="Jul",Table1[[#This Row],[Month2]]="Aug",Table1[[#This Row],[Month2]]="Sep"),"Q1", IF(OR(Table1[[#This Row],[Month2]]="Oct",Table1[[#This Row],[Month2]]="Nov",Table1[[#This Row],[Month2]]="Dec"),"Q2",IF(OR(Table1[[#This Row],[Month2]]="Jan",Table1[[#This Row],[Month2]]="Feb",Table1[[#This Row],[Month2]]="Mar"),"Q3", "Q4")))</f>
        <v>Q1</v>
      </c>
      <c r="M858" t="str">
        <f>TEXT(Table1[[#This Row],[Date]],"mmm")</f>
        <v>Aug</v>
      </c>
      <c r="N858" t="str">
        <f>IF(MONTH(Table1[[#This Row],[Date]])&gt;6, YEAR(Table1[[#This Row],[Date]])&amp;"-"&amp;YEAR(Table1[[#This Row],[Date]])+1,YEAR(Table1[[#This Row],[Date]])-1&amp;"-"&amp;YEAR(Table1[[#This Row],[Date]]))</f>
        <v>2016-2017</v>
      </c>
      <c r="O858">
        <f>WEEKNUM(Table1[[#This Row],[Date]],2)</f>
        <v>35</v>
      </c>
      <c r="P858">
        <f>HOUR(Table1[[#This Row],[Start]])</f>
        <v>8</v>
      </c>
      <c r="Q8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58" t="str">
        <f>TEXT(Table1[[#This Row],[Date]],"ddd")</f>
        <v>Wed</v>
      </c>
    </row>
    <row r="859" spans="1:18" x14ac:dyDescent="0.55000000000000004">
      <c r="A859" s="2" t="s">
        <v>106</v>
      </c>
      <c r="B859" s="2" t="str">
        <f t="shared" si="78"/>
        <v>Client 8</v>
      </c>
      <c r="C859" s="12">
        <v>42606</v>
      </c>
      <c r="D859" s="2" t="s">
        <v>610</v>
      </c>
      <c r="E859" s="2" t="s">
        <v>858</v>
      </c>
      <c r="F859" s="28">
        <f>Table1[[#This Row],[End]]-Table1[[#This Row],[Start]]</f>
        <v>2.2916666666666696E-2</v>
      </c>
      <c r="G859" s="25" t="str">
        <f t="shared" ca="1" si="79"/>
        <v>Lab</v>
      </c>
      <c r="H859" s="2" t="str">
        <f t="shared" ca="1" si="80"/>
        <v>F</v>
      </c>
      <c r="I859" s="2" t="str">
        <f t="shared" ca="1" si="81"/>
        <v>Interaction</v>
      </c>
      <c r="J859" s="2" t="str">
        <f t="shared" ca="1" si="82"/>
        <v>Misconduct</v>
      </c>
      <c r="K859" s="25" t="str">
        <f t="shared" ca="1" si="83"/>
        <v>IT</v>
      </c>
      <c r="L859" t="str">
        <f>IF(OR(Table1[[#This Row],[Month2]]="Jul",Table1[[#This Row],[Month2]]="Aug",Table1[[#This Row],[Month2]]="Sep"),"Q1", IF(OR(Table1[[#This Row],[Month2]]="Oct",Table1[[#This Row],[Month2]]="Nov",Table1[[#This Row],[Month2]]="Dec"),"Q2",IF(OR(Table1[[#This Row],[Month2]]="Jan",Table1[[#This Row],[Month2]]="Feb",Table1[[#This Row],[Month2]]="Mar"),"Q3", "Q4")))</f>
        <v>Q1</v>
      </c>
      <c r="M859" t="str">
        <f>TEXT(Table1[[#This Row],[Date]],"mmm")</f>
        <v>Aug</v>
      </c>
      <c r="N859" t="str">
        <f>IF(MONTH(Table1[[#This Row],[Date]])&gt;6, YEAR(Table1[[#This Row],[Date]])&amp;"-"&amp;YEAR(Table1[[#This Row],[Date]])+1,YEAR(Table1[[#This Row],[Date]])-1&amp;"-"&amp;YEAR(Table1[[#This Row],[Date]]))</f>
        <v>2016-2017</v>
      </c>
      <c r="O859">
        <f>WEEKNUM(Table1[[#This Row],[Date]],2)</f>
        <v>35</v>
      </c>
      <c r="P859">
        <f>HOUR(Table1[[#This Row],[Start]])</f>
        <v>13</v>
      </c>
      <c r="Q8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59" t="str">
        <f>TEXT(Table1[[#This Row],[Date]],"ddd")</f>
        <v>Wed</v>
      </c>
    </row>
    <row r="860" spans="1:18" x14ac:dyDescent="0.55000000000000004">
      <c r="A860" s="2" t="s">
        <v>103</v>
      </c>
      <c r="B860" s="2" t="str">
        <f t="shared" si="78"/>
        <v>Client 9</v>
      </c>
      <c r="C860" s="12">
        <v>42607</v>
      </c>
      <c r="D860" s="2" t="s">
        <v>706</v>
      </c>
      <c r="E860" s="2" t="s">
        <v>572</v>
      </c>
      <c r="F860" s="28">
        <f>Table1[[#This Row],[End]]-Table1[[#This Row],[Start]]</f>
        <v>2.2222222222222254E-2</v>
      </c>
      <c r="G860" s="25" t="str">
        <f t="shared" ca="1" si="79"/>
        <v>Room B</v>
      </c>
      <c r="H860" s="2" t="str">
        <f t="shared" ca="1" si="80"/>
        <v>B</v>
      </c>
      <c r="I860" s="2" t="str">
        <f t="shared" ca="1" si="81"/>
        <v>Mistake</v>
      </c>
      <c r="J860" s="2" t="str">
        <f t="shared" ca="1" si="82"/>
        <v>Wrong placement</v>
      </c>
      <c r="K860" s="25" t="str">
        <f t="shared" ca="1" si="83"/>
        <v>Admin</v>
      </c>
      <c r="L860" t="str">
        <f>IF(OR(Table1[[#This Row],[Month2]]="Jul",Table1[[#This Row],[Month2]]="Aug",Table1[[#This Row],[Month2]]="Sep"),"Q1", IF(OR(Table1[[#This Row],[Month2]]="Oct",Table1[[#This Row],[Month2]]="Nov",Table1[[#This Row],[Month2]]="Dec"),"Q2",IF(OR(Table1[[#This Row],[Month2]]="Jan",Table1[[#This Row],[Month2]]="Feb",Table1[[#This Row],[Month2]]="Mar"),"Q3", "Q4")))</f>
        <v>Q1</v>
      </c>
      <c r="M860" t="str">
        <f>TEXT(Table1[[#This Row],[Date]],"mmm")</f>
        <v>Aug</v>
      </c>
      <c r="N860" t="str">
        <f>IF(MONTH(Table1[[#This Row],[Date]])&gt;6, YEAR(Table1[[#This Row],[Date]])&amp;"-"&amp;YEAR(Table1[[#This Row],[Date]])+1,YEAR(Table1[[#This Row],[Date]])-1&amp;"-"&amp;YEAR(Table1[[#This Row],[Date]]))</f>
        <v>2016-2017</v>
      </c>
      <c r="O860">
        <f>WEEKNUM(Table1[[#This Row],[Date]],2)</f>
        <v>35</v>
      </c>
      <c r="P860">
        <f>HOUR(Table1[[#This Row],[Start]])</f>
        <v>13</v>
      </c>
      <c r="Q8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60" t="str">
        <f>TEXT(Table1[[#This Row],[Date]],"ddd")</f>
        <v>Thu</v>
      </c>
    </row>
    <row r="861" spans="1:18" x14ac:dyDescent="0.55000000000000004">
      <c r="A861" s="2" t="s">
        <v>84</v>
      </c>
      <c r="B861" s="2" t="str">
        <f t="shared" si="78"/>
        <v>Client 10</v>
      </c>
      <c r="C861" s="12">
        <v>42609</v>
      </c>
      <c r="D861" s="2" t="s">
        <v>707</v>
      </c>
      <c r="E861" s="2" t="s">
        <v>1073</v>
      </c>
      <c r="F861" s="28">
        <f>Table1[[#This Row],[End]]-Table1[[#This Row],[Start]]</f>
        <v>1.9444444444444431E-2</v>
      </c>
      <c r="G861" s="25" t="str">
        <f t="shared" ca="1" si="79"/>
        <v>Lab</v>
      </c>
      <c r="H861" s="2" t="str">
        <f t="shared" ca="1" si="80"/>
        <v>D</v>
      </c>
      <c r="I861" s="2" t="str">
        <f t="shared" ca="1" si="81"/>
        <v>Interaction</v>
      </c>
      <c r="J861" s="2" t="str">
        <f t="shared" ca="1" si="82"/>
        <v>Entry error</v>
      </c>
      <c r="K861" s="25" t="str">
        <f t="shared" ca="1" si="83"/>
        <v>Widgets</v>
      </c>
      <c r="L861" t="str">
        <f>IF(OR(Table1[[#This Row],[Month2]]="Jul",Table1[[#This Row],[Month2]]="Aug",Table1[[#This Row],[Month2]]="Sep"),"Q1", IF(OR(Table1[[#This Row],[Month2]]="Oct",Table1[[#This Row],[Month2]]="Nov",Table1[[#This Row],[Month2]]="Dec"),"Q2",IF(OR(Table1[[#This Row],[Month2]]="Jan",Table1[[#This Row],[Month2]]="Feb",Table1[[#This Row],[Month2]]="Mar"),"Q3", "Q4")))</f>
        <v>Q1</v>
      </c>
      <c r="M861" t="str">
        <f>TEXT(Table1[[#This Row],[Date]],"mmm")</f>
        <v>Aug</v>
      </c>
      <c r="N861" t="str">
        <f>IF(MONTH(Table1[[#This Row],[Date]])&gt;6, YEAR(Table1[[#This Row],[Date]])&amp;"-"&amp;YEAR(Table1[[#This Row],[Date]])+1,YEAR(Table1[[#This Row],[Date]])-1&amp;"-"&amp;YEAR(Table1[[#This Row],[Date]]))</f>
        <v>2016-2017</v>
      </c>
      <c r="O861">
        <f>WEEKNUM(Table1[[#This Row],[Date]],2)</f>
        <v>35</v>
      </c>
      <c r="P861">
        <f>HOUR(Table1[[#This Row],[Start]])</f>
        <v>11</v>
      </c>
      <c r="Q8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61" t="str">
        <f>TEXT(Table1[[#This Row],[Date]],"ddd")</f>
        <v>Sat</v>
      </c>
    </row>
    <row r="862" spans="1:18" x14ac:dyDescent="0.55000000000000004">
      <c r="A862" s="2" t="s">
        <v>89</v>
      </c>
      <c r="B862" s="2" t="str">
        <f t="shared" si="78"/>
        <v>Client 1</v>
      </c>
      <c r="C862" s="12">
        <v>42614</v>
      </c>
      <c r="D862" s="2" t="s">
        <v>296</v>
      </c>
      <c r="E862" s="2" t="s">
        <v>980</v>
      </c>
      <c r="F862" s="28">
        <f>Table1[[#This Row],[End]]-Table1[[#This Row],[Start]]</f>
        <v>6.2499999999999778E-3</v>
      </c>
      <c r="G862" s="25" t="str">
        <f t="shared" ca="1" si="79"/>
        <v>Office</v>
      </c>
      <c r="H862" s="2" t="str">
        <f t="shared" ca="1" si="80"/>
        <v>D</v>
      </c>
      <c r="I862" s="2" t="str">
        <f t="shared" ca="1" si="81"/>
        <v>Grievance</v>
      </c>
      <c r="J862" s="2" t="str">
        <f t="shared" ca="1" si="82"/>
        <v>Mechanical failure</v>
      </c>
      <c r="K862" s="25" t="str">
        <f t="shared" ca="1" si="83"/>
        <v>Finance</v>
      </c>
      <c r="L862" t="str">
        <f>IF(OR(Table1[[#This Row],[Month2]]="Jul",Table1[[#This Row],[Month2]]="Aug",Table1[[#This Row],[Month2]]="Sep"),"Q1", IF(OR(Table1[[#This Row],[Month2]]="Oct",Table1[[#This Row],[Month2]]="Nov",Table1[[#This Row],[Month2]]="Dec"),"Q2",IF(OR(Table1[[#This Row],[Month2]]="Jan",Table1[[#This Row],[Month2]]="Feb",Table1[[#This Row],[Month2]]="Mar"),"Q3", "Q4")))</f>
        <v>Q1</v>
      </c>
      <c r="M862" t="str">
        <f>TEXT(Table1[[#This Row],[Date]],"mmm")</f>
        <v>Sep</v>
      </c>
      <c r="N862" t="str">
        <f>IF(MONTH(Table1[[#This Row],[Date]])&gt;6, YEAR(Table1[[#This Row],[Date]])&amp;"-"&amp;YEAR(Table1[[#This Row],[Date]])+1,YEAR(Table1[[#This Row],[Date]])-1&amp;"-"&amp;YEAR(Table1[[#This Row],[Date]]))</f>
        <v>2016-2017</v>
      </c>
      <c r="O862">
        <f>WEEKNUM(Table1[[#This Row],[Date]],2)</f>
        <v>36</v>
      </c>
      <c r="P862">
        <f>HOUR(Table1[[#This Row],[Start]])</f>
        <v>13</v>
      </c>
      <c r="Q8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62" t="str">
        <f>TEXT(Table1[[#This Row],[Date]],"ddd")</f>
        <v>Thu</v>
      </c>
    </row>
    <row r="863" spans="1:18" x14ac:dyDescent="0.55000000000000004">
      <c r="A863" s="2" t="s">
        <v>96</v>
      </c>
      <c r="B863" s="2" t="str">
        <f t="shared" si="78"/>
        <v>Client 2</v>
      </c>
      <c r="C863" s="12">
        <v>42614</v>
      </c>
      <c r="D863" s="2" t="s">
        <v>527</v>
      </c>
      <c r="E863" s="2" t="s">
        <v>817</v>
      </c>
      <c r="F863" s="28">
        <f>Table1[[#This Row],[End]]-Table1[[#This Row],[Start]]</f>
        <v>6.2499999999999778E-3</v>
      </c>
      <c r="G863" s="25" t="str">
        <f t="shared" ca="1" si="79"/>
        <v>Room B</v>
      </c>
      <c r="H863" s="2" t="str">
        <f t="shared" ca="1" si="80"/>
        <v>A</v>
      </c>
      <c r="I863" s="2" t="str">
        <f t="shared" ca="1" si="81"/>
        <v>Grievance</v>
      </c>
      <c r="J863" s="2" t="str">
        <f t="shared" ca="1" si="82"/>
        <v>Misconduct</v>
      </c>
      <c r="K863" s="25" t="str">
        <f t="shared" ca="1" si="83"/>
        <v>Widgets</v>
      </c>
      <c r="L863" t="str">
        <f>IF(OR(Table1[[#This Row],[Month2]]="Jul",Table1[[#This Row],[Month2]]="Aug",Table1[[#This Row],[Month2]]="Sep"),"Q1", IF(OR(Table1[[#This Row],[Month2]]="Oct",Table1[[#This Row],[Month2]]="Nov",Table1[[#This Row],[Month2]]="Dec"),"Q2",IF(OR(Table1[[#This Row],[Month2]]="Jan",Table1[[#This Row],[Month2]]="Feb",Table1[[#This Row],[Month2]]="Mar"),"Q3", "Q4")))</f>
        <v>Q1</v>
      </c>
      <c r="M863" t="str">
        <f>TEXT(Table1[[#This Row],[Date]],"mmm")</f>
        <v>Sep</v>
      </c>
      <c r="N863" t="str">
        <f>IF(MONTH(Table1[[#This Row],[Date]])&gt;6, YEAR(Table1[[#This Row],[Date]])&amp;"-"&amp;YEAR(Table1[[#This Row],[Date]])+1,YEAR(Table1[[#This Row],[Date]])-1&amp;"-"&amp;YEAR(Table1[[#This Row],[Date]]))</f>
        <v>2016-2017</v>
      </c>
      <c r="O863">
        <f>WEEKNUM(Table1[[#This Row],[Date]],2)</f>
        <v>36</v>
      </c>
      <c r="P863">
        <f>HOUR(Table1[[#This Row],[Start]])</f>
        <v>7</v>
      </c>
      <c r="Q8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63" t="str">
        <f>TEXT(Table1[[#This Row],[Date]],"ddd")</f>
        <v>Thu</v>
      </c>
    </row>
    <row r="864" spans="1:18" x14ac:dyDescent="0.55000000000000004">
      <c r="A864" s="2" t="s">
        <v>95</v>
      </c>
      <c r="B864" s="2" t="str">
        <f t="shared" si="78"/>
        <v>Client 3</v>
      </c>
      <c r="C864" s="12">
        <v>42616</v>
      </c>
      <c r="D864" s="2" t="s">
        <v>295</v>
      </c>
      <c r="E864" s="2" t="s">
        <v>872</v>
      </c>
      <c r="F864" s="28">
        <f>Table1[[#This Row],[End]]-Table1[[#This Row],[Start]]</f>
        <v>1.7361111111111049E-2</v>
      </c>
      <c r="G864" s="25" t="str">
        <f t="shared" ca="1" si="79"/>
        <v>Room A</v>
      </c>
      <c r="H864" s="2" t="str">
        <f t="shared" ca="1" si="80"/>
        <v>D</v>
      </c>
      <c r="I864" s="2" t="str">
        <f t="shared" ca="1" si="81"/>
        <v>Accident</v>
      </c>
      <c r="J864" s="2" t="str">
        <f t="shared" ca="1" si="82"/>
        <v>Paperwork deficiency</v>
      </c>
      <c r="K864" s="25" t="str">
        <f t="shared" ca="1" si="83"/>
        <v>IT</v>
      </c>
      <c r="L864" t="str">
        <f>IF(OR(Table1[[#This Row],[Month2]]="Jul",Table1[[#This Row],[Month2]]="Aug",Table1[[#This Row],[Month2]]="Sep"),"Q1", IF(OR(Table1[[#This Row],[Month2]]="Oct",Table1[[#This Row],[Month2]]="Nov",Table1[[#This Row],[Month2]]="Dec"),"Q2",IF(OR(Table1[[#This Row],[Month2]]="Jan",Table1[[#This Row],[Month2]]="Feb",Table1[[#This Row],[Month2]]="Mar"),"Q3", "Q4")))</f>
        <v>Q1</v>
      </c>
      <c r="M864" t="str">
        <f>TEXT(Table1[[#This Row],[Date]],"mmm")</f>
        <v>Sep</v>
      </c>
      <c r="N864" t="str">
        <f>IF(MONTH(Table1[[#This Row],[Date]])&gt;6, YEAR(Table1[[#This Row],[Date]])&amp;"-"&amp;YEAR(Table1[[#This Row],[Date]])+1,YEAR(Table1[[#This Row],[Date]])-1&amp;"-"&amp;YEAR(Table1[[#This Row],[Date]]))</f>
        <v>2016-2017</v>
      </c>
      <c r="O864">
        <f>WEEKNUM(Table1[[#This Row],[Date]],2)</f>
        <v>36</v>
      </c>
      <c r="P864">
        <f>HOUR(Table1[[#This Row],[Start]])</f>
        <v>19</v>
      </c>
      <c r="Q8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64" t="str">
        <f>TEXT(Table1[[#This Row],[Date]],"ddd")</f>
        <v>Sat</v>
      </c>
    </row>
    <row r="865" spans="1:18" x14ac:dyDescent="0.55000000000000004">
      <c r="A865" s="2" t="s">
        <v>96</v>
      </c>
      <c r="B865" s="2" t="str">
        <f t="shared" si="78"/>
        <v>Client 4</v>
      </c>
      <c r="C865" s="12">
        <v>42618</v>
      </c>
      <c r="D865" s="2" t="s">
        <v>475</v>
      </c>
      <c r="E865" s="2" t="s">
        <v>331</v>
      </c>
      <c r="F865" s="28">
        <f>Table1[[#This Row],[End]]-Table1[[#This Row],[Start]]</f>
        <v>2.4305555555555469E-2</v>
      </c>
      <c r="G865" s="25" t="str">
        <f t="shared" ca="1" si="79"/>
        <v>Room A</v>
      </c>
      <c r="H865" s="2" t="str">
        <f t="shared" ca="1" si="80"/>
        <v>C</v>
      </c>
      <c r="I865" s="2" t="str">
        <f t="shared" ca="1" si="81"/>
        <v>Accident</v>
      </c>
      <c r="J865" s="2" t="str">
        <f t="shared" ca="1" si="82"/>
        <v>Paperwork deficiency</v>
      </c>
      <c r="K865" s="25" t="str">
        <f t="shared" ca="1" si="83"/>
        <v>Floor</v>
      </c>
      <c r="L865" t="str">
        <f>IF(OR(Table1[[#This Row],[Month2]]="Jul",Table1[[#This Row],[Month2]]="Aug",Table1[[#This Row],[Month2]]="Sep"),"Q1", IF(OR(Table1[[#This Row],[Month2]]="Oct",Table1[[#This Row],[Month2]]="Nov",Table1[[#This Row],[Month2]]="Dec"),"Q2",IF(OR(Table1[[#This Row],[Month2]]="Jan",Table1[[#This Row],[Month2]]="Feb",Table1[[#This Row],[Month2]]="Mar"),"Q3", "Q4")))</f>
        <v>Q1</v>
      </c>
      <c r="M865" t="str">
        <f>TEXT(Table1[[#This Row],[Date]],"mmm")</f>
        <v>Sep</v>
      </c>
      <c r="N865" t="str">
        <f>IF(MONTH(Table1[[#This Row],[Date]])&gt;6, YEAR(Table1[[#This Row],[Date]])&amp;"-"&amp;YEAR(Table1[[#This Row],[Date]])+1,YEAR(Table1[[#This Row],[Date]])-1&amp;"-"&amp;YEAR(Table1[[#This Row],[Date]]))</f>
        <v>2016-2017</v>
      </c>
      <c r="O865">
        <f>WEEKNUM(Table1[[#This Row],[Date]],2)</f>
        <v>37</v>
      </c>
      <c r="P865">
        <f>HOUR(Table1[[#This Row],[Start]])</f>
        <v>10</v>
      </c>
      <c r="Q8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65" t="str">
        <f>TEXT(Table1[[#This Row],[Date]],"ddd")</f>
        <v>Mon</v>
      </c>
    </row>
    <row r="866" spans="1:18" x14ac:dyDescent="0.55000000000000004">
      <c r="A866" s="2" t="s">
        <v>96</v>
      </c>
      <c r="B866" s="2" t="str">
        <f t="shared" si="78"/>
        <v>Client 5</v>
      </c>
      <c r="C866" s="12">
        <v>42618</v>
      </c>
      <c r="D866" s="2" t="s">
        <v>241</v>
      </c>
      <c r="E866" s="2" t="s">
        <v>625</v>
      </c>
      <c r="F866" s="28">
        <f>Table1[[#This Row],[End]]-Table1[[#This Row],[Start]]</f>
        <v>2.5694444444444464E-2</v>
      </c>
      <c r="G866" s="25" t="str">
        <f t="shared" ca="1" si="79"/>
        <v>Room B</v>
      </c>
      <c r="H866" s="2" t="str">
        <f t="shared" ca="1" si="80"/>
        <v>F</v>
      </c>
      <c r="I866" s="2" t="str">
        <f t="shared" ca="1" si="81"/>
        <v>Accident</v>
      </c>
      <c r="J866" s="2" t="str">
        <f t="shared" ca="1" si="82"/>
        <v>Wrong placement</v>
      </c>
      <c r="K866" s="25" t="str">
        <f t="shared" ca="1" si="83"/>
        <v>Finance</v>
      </c>
      <c r="L866" t="str">
        <f>IF(OR(Table1[[#This Row],[Month2]]="Jul",Table1[[#This Row],[Month2]]="Aug",Table1[[#This Row],[Month2]]="Sep"),"Q1", IF(OR(Table1[[#This Row],[Month2]]="Oct",Table1[[#This Row],[Month2]]="Nov",Table1[[#This Row],[Month2]]="Dec"),"Q2",IF(OR(Table1[[#This Row],[Month2]]="Jan",Table1[[#This Row],[Month2]]="Feb",Table1[[#This Row],[Month2]]="Mar"),"Q3", "Q4")))</f>
        <v>Q1</v>
      </c>
      <c r="M866" t="str">
        <f>TEXT(Table1[[#This Row],[Date]],"mmm")</f>
        <v>Sep</v>
      </c>
      <c r="N866" t="str">
        <f>IF(MONTH(Table1[[#This Row],[Date]])&gt;6, YEAR(Table1[[#This Row],[Date]])&amp;"-"&amp;YEAR(Table1[[#This Row],[Date]])+1,YEAR(Table1[[#This Row],[Date]])-1&amp;"-"&amp;YEAR(Table1[[#This Row],[Date]]))</f>
        <v>2016-2017</v>
      </c>
      <c r="O866">
        <f>WEEKNUM(Table1[[#This Row],[Date]],2)</f>
        <v>37</v>
      </c>
      <c r="P866">
        <f>HOUR(Table1[[#This Row],[Start]])</f>
        <v>16</v>
      </c>
      <c r="Q8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66" t="str">
        <f>TEXT(Table1[[#This Row],[Date]],"ddd")</f>
        <v>Mon</v>
      </c>
    </row>
    <row r="867" spans="1:18" x14ac:dyDescent="0.55000000000000004">
      <c r="A867" s="2" t="s">
        <v>90</v>
      </c>
      <c r="B867" s="2" t="str">
        <f t="shared" si="78"/>
        <v>Client 6</v>
      </c>
      <c r="C867" s="12">
        <v>42618</v>
      </c>
      <c r="D867" s="2" t="s">
        <v>562</v>
      </c>
      <c r="E867" s="2" t="s">
        <v>1074</v>
      </c>
      <c r="F867" s="28">
        <f>Table1[[#This Row],[End]]-Table1[[#This Row],[Start]]</f>
        <v>4.3055555555555625E-2</v>
      </c>
      <c r="G867" s="25" t="str">
        <f t="shared" ca="1" si="79"/>
        <v>Warehouse</v>
      </c>
      <c r="H867" s="2" t="str">
        <f t="shared" ca="1" si="80"/>
        <v>B</v>
      </c>
      <c r="I867" s="2" t="str">
        <f t="shared" ca="1" si="81"/>
        <v>Mistake</v>
      </c>
      <c r="J867" s="2" t="str">
        <f t="shared" ca="1" si="82"/>
        <v>Paperwork deficiency</v>
      </c>
      <c r="K867" s="25" t="str">
        <f t="shared" ca="1" si="83"/>
        <v>Finance</v>
      </c>
      <c r="L867" t="str">
        <f>IF(OR(Table1[[#This Row],[Month2]]="Jul",Table1[[#This Row],[Month2]]="Aug",Table1[[#This Row],[Month2]]="Sep"),"Q1", IF(OR(Table1[[#This Row],[Month2]]="Oct",Table1[[#This Row],[Month2]]="Nov",Table1[[#This Row],[Month2]]="Dec"),"Q2",IF(OR(Table1[[#This Row],[Month2]]="Jan",Table1[[#This Row],[Month2]]="Feb",Table1[[#This Row],[Month2]]="Mar"),"Q3", "Q4")))</f>
        <v>Q1</v>
      </c>
      <c r="M867" t="str">
        <f>TEXT(Table1[[#This Row],[Date]],"mmm")</f>
        <v>Sep</v>
      </c>
      <c r="N867" t="str">
        <f>IF(MONTH(Table1[[#This Row],[Date]])&gt;6, YEAR(Table1[[#This Row],[Date]])&amp;"-"&amp;YEAR(Table1[[#This Row],[Date]])+1,YEAR(Table1[[#This Row],[Date]])-1&amp;"-"&amp;YEAR(Table1[[#This Row],[Date]]))</f>
        <v>2016-2017</v>
      </c>
      <c r="O867">
        <f>WEEKNUM(Table1[[#This Row],[Date]],2)</f>
        <v>37</v>
      </c>
      <c r="P867">
        <f>HOUR(Table1[[#This Row],[Start]])</f>
        <v>19</v>
      </c>
      <c r="Q8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67" t="str">
        <f>TEXT(Table1[[#This Row],[Date]],"ddd")</f>
        <v>Mon</v>
      </c>
    </row>
    <row r="868" spans="1:18" x14ac:dyDescent="0.55000000000000004">
      <c r="A868" s="2" t="s">
        <v>95</v>
      </c>
      <c r="B868" s="2" t="str">
        <f t="shared" si="78"/>
        <v>Client 7</v>
      </c>
      <c r="C868" s="12">
        <v>42618</v>
      </c>
      <c r="D868" s="2" t="s">
        <v>280</v>
      </c>
      <c r="E868" s="2" t="s">
        <v>1042</v>
      </c>
      <c r="F868" s="28">
        <f>Table1[[#This Row],[End]]-Table1[[#This Row],[Start]]</f>
        <v>2.3611111111111138E-2</v>
      </c>
      <c r="G868" s="25" t="str">
        <f t="shared" ca="1" si="79"/>
        <v>Office</v>
      </c>
      <c r="H868" s="2" t="str">
        <f t="shared" ca="1" si="80"/>
        <v>A</v>
      </c>
      <c r="I868" s="2" t="str">
        <f t="shared" ca="1" si="81"/>
        <v>Mistake</v>
      </c>
      <c r="J868" s="2" t="str">
        <f t="shared" ca="1" si="82"/>
        <v>Tone of voice</v>
      </c>
      <c r="K868" s="25" t="str">
        <f t="shared" ca="1" si="83"/>
        <v>Finance</v>
      </c>
      <c r="L868" t="str">
        <f>IF(OR(Table1[[#This Row],[Month2]]="Jul",Table1[[#This Row],[Month2]]="Aug",Table1[[#This Row],[Month2]]="Sep"),"Q1", IF(OR(Table1[[#This Row],[Month2]]="Oct",Table1[[#This Row],[Month2]]="Nov",Table1[[#This Row],[Month2]]="Dec"),"Q2",IF(OR(Table1[[#This Row],[Month2]]="Jan",Table1[[#This Row],[Month2]]="Feb",Table1[[#This Row],[Month2]]="Mar"),"Q3", "Q4")))</f>
        <v>Q1</v>
      </c>
      <c r="M868" t="str">
        <f>TEXT(Table1[[#This Row],[Date]],"mmm")</f>
        <v>Sep</v>
      </c>
      <c r="N868" t="str">
        <f>IF(MONTH(Table1[[#This Row],[Date]])&gt;6, YEAR(Table1[[#This Row],[Date]])&amp;"-"&amp;YEAR(Table1[[#This Row],[Date]])+1,YEAR(Table1[[#This Row],[Date]])-1&amp;"-"&amp;YEAR(Table1[[#This Row],[Date]]))</f>
        <v>2016-2017</v>
      </c>
      <c r="O868">
        <f>WEEKNUM(Table1[[#This Row],[Date]],2)</f>
        <v>37</v>
      </c>
      <c r="P868">
        <f>HOUR(Table1[[#This Row],[Start]])</f>
        <v>19</v>
      </c>
      <c r="Q8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68" t="str">
        <f>TEXT(Table1[[#This Row],[Date]],"ddd")</f>
        <v>Mon</v>
      </c>
    </row>
    <row r="869" spans="1:18" x14ac:dyDescent="0.55000000000000004">
      <c r="A869" s="2" t="s">
        <v>95</v>
      </c>
      <c r="B869" s="2" t="str">
        <f t="shared" si="78"/>
        <v>Client 8</v>
      </c>
      <c r="C869" s="12">
        <v>42618</v>
      </c>
      <c r="D869" s="2" t="s">
        <v>708</v>
      </c>
      <c r="E869" s="2" t="s">
        <v>1075</v>
      </c>
      <c r="F869" s="28">
        <f>Table1[[#This Row],[End]]-Table1[[#This Row],[Start]]</f>
        <v>1.6666666666666607E-2</v>
      </c>
      <c r="G869" s="25" t="str">
        <f t="shared" ca="1" si="79"/>
        <v>Room B</v>
      </c>
      <c r="H869" s="2" t="str">
        <f t="shared" ca="1" si="80"/>
        <v>D</v>
      </c>
      <c r="I869" s="2" t="str">
        <f t="shared" ca="1" si="81"/>
        <v>Mistake</v>
      </c>
      <c r="J869" s="2" t="str">
        <f t="shared" ca="1" si="82"/>
        <v>Tone of voice</v>
      </c>
      <c r="K869" s="25" t="str">
        <f t="shared" ca="1" si="83"/>
        <v>Widgets</v>
      </c>
      <c r="L869" t="str">
        <f>IF(OR(Table1[[#This Row],[Month2]]="Jul",Table1[[#This Row],[Month2]]="Aug",Table1[[#This Row],[Month2]]="Sep"),"Q1", IF(OR(Table1[[#This Row],[Month2]]="Oct",Table1[[#This Row],[Month2]]="Nov",Table1[[#This Row],[Month2]]="Dec"),"Q2",IF(OR(Table1[[#This Row],[Month2]]="Jan",Table1[[#This Row],[Month2]]="Feb",Table1[[#This Row],[Month2]]="Mar"),"Q3", "Q4")))</f>
        <v>Q1</v>
      </c>
      <c r="M869" t="str">
        <f>TEXT(Table1[[#This Row],[Date]],"mmm")</f>
        <v>Sep</v>
      </c>
      <c r="N869" t="str">
        <f>IF(MONTH(Table1[[#This Row],[Date]])&gt;6, YEAR(Table1[[#This Row],[Date]])&amp;"-"&amp;YEAR(Table1[[#This Row],[Date]])+1,YEAR(Table1[[#This Row],[Date]])-1&amp;"-"&amp;YEAR(Table1[[#This Row],[Date]]))</f>
        <v>2016-2017</v>
      </c>
      <c r="O869">
        <f>WEEKNUM(Table1[[#This Row],[Date]],2)</f>
        <v>37</v>
      </c>
      <c r="P869">
        <f>HOUR(Table1[[#This Row],[Start]])</f>
        <v>21</v>
      </c>
      <c r="Q8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869" t="str">
        <f>TEXT(Table1[[#This Row],[Date]],"ddd")</f>
        <v>Mon</v>
      </c>
    </row>
    <row r="870" spans="1:18" x14ac:dyDescent="0.55000000000000004">
      <c r="A870" s="2" t="s">
        <v>101</v>
      </c>
      <c r="B870" s="2" t="str">
        <f t="shared" si="78"/>
        <v>Client 9</v>
      </c>
      <c r="C870" s="12">
        <v>42619</v>
      </c>
      <c r="D870" s="2" t="s">
        <v>498</v>
      </c>
      <c r="E870" s="2" t="s">
        <v>1070</v>
      </c>
      <c r="F870" s="28">
        <f>Table1[[#This Row],[End]]-Table1[[#This Row],[Start]]</f>
        <v>2.1527777777777701E-2</v>
      </c>
      <c r="G870" s="25" t="str">
        <f t="shared" ca="1" si="79"/>
        <v>Lab</v>
      </c>
      <c r="H870" s="2" t="str">
        <f t="shared" ca="1" si="80"/>
        <v>A</v>
      </c>
      <c r="I870" s="2" t="str">
        <f t="shared" ca="1" si="81"/>
        <v>Grievance</v>
      </c>
      <c r="J870" s="2" t="str">
        <f t="shared" ca="1" si="82"/>
        <v>Misconduct</v>
      </c>
      <c r="K870" s="25" t="str">
        <f t="shared" ca="1" si="83"/>
        <v>Admin</v>
      </c>
      <c r="L870" t="str">
        <f>IF(OR(Table1[[#This Row],[Month2]]="Jul",Table1[[#This Row],[Month2]]="Aug",Table1[[#This Row],[Month2]]="Sep"),"Q1", IF(OR(Table1[[#This Row],[Month2]]="Oct",Table1[[#This Row],[Month2]]="Nov",Table1[[#This Row],[Month2]]="Dec"),"Q2",IF(OR(Table1[[#This Row],[Month2]]="Jan",Table1[[#This Row],[Month2]]="Feb",Table1[[#This Row],[Month2]]="Mar"),"Q3", "Q4")))</f>
        <v>Q1</v>
      </c>
      <c r="M870" t="str">
        <f>TEXT(Table1[[#This Row],[Date]],"mmm")</f>
        <v>Sep</v>
      </c>
      <c r="N870" t="str">
        <f>IF(MONTH(Table1[[#This Row],[Date]])&gt;6, YEAR(Table1[[#This Row],[Date]])&amp;"-"&amp;YEAR(Table1[[#This Row],[Date]])+1,YEAR(Table1[[#This Row],[Date]])-1&amp;"-"&amp;YEAR(Table1[[#This Row],[Date]]))</f>
        <v>2016-2017</v>
      </c>
      <c r="O870">
        <f>WEEKNUM(Table1[[#This Row],[Date]],2)</f>
        <v>37</v>
      </c>
      <c r="P870">
        <f>HOUR(Table1[[#This Row],[Start]])</f>
        <v>13</v>
      </c>
      <c r="Q8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870" t="str">
        <f>TEXT(Table1[[#This Row],[Date]],"ddd")</f>
        <v>Tue</v>
      </c>
    </row>
    <row r="871" spans="1:18" x14ac:dyDescent="0.55000000000000004">
      <c r="A871" s="2" t="s">
        <v>107</v>
      </c>
      <c r="B871" s="2" t="str">
        <f t="shared" si="78"/>
        <v>Client 10</v>
      </c>
      <c r="C871" s="12">
        <v>42625</v>
      </c>
      <c r="D871" s="2" t="s">
        <v>636</v>
      </c>
      <c r="E871" s="2" t="s">
        <v>672</v>
      </c>
      <c r="F871" s="28">
        <f>Table1[[#This Row],[End]]-Table1[[#This Row],[Start]]</f>
        <v>5.5555555555555358E-3</v>
      </c>
      <c r="G871" s="25" t="str">
        <f t="shared" ca="1" si="79"/>
        <v>Warehouse</v>
      </c>
      <c r="H871" s="2" t="str">
        <f t="shared" ca="1" si="80"/>
        <v>D</v>
      </c>
      <c r="I871" s="2" t="str">
        <f t="shared" ca="1" si="81"/>
        <v>Accident</v>
      </c>
      <c r="J871" s="2" t="str">
        <f t="shared" ca="1" si="82"/>
        <v>Mechanical failure</v>
      </c>
      <c r="K871" s="25" t="str">
        <f t="shared" ca="1" si="83"/>
        <v>Finance</v>
      </c>
      <c r="L871" t="str">
        <f>IF(OR(Table1[[#This Row],[Month2]]="Jul",Table1[[#This Row],[Month2]]="Aug",Table1[[#This Row],[Month2]]="Sep"),"Q1", IF(OR(Table1[[#This Row],[Month2]]="Oct",Table1[[#This Row],[Month2]]="Nov",Table1[[#This Row],[Month2]]="Dec"),"Q2",IF(OR(Table1[[#This Row],[Month2]]="Jan",Table1[[#This Row],[Month2]]="Feb",Table1[[#This Row],[Month2]]="Mar"),"Q3", "Q4")))</f>
        <v>Q1</v>
      </c>
      <c r="M871" t="str">
        <f>TEXT(Table1[[#This Row],[Date]],"mmm")</f>
        <v>Sep</v>
      </c>
      <c r="N871" t="str">
        <f>IF(MONTH(Table1[[#This Row],[Date]])&gt;6, YEAR(Table1[[#This Row],[Date]])&amp;"-"&amp;YEAR(Table1[[#This Row],[Date]])+1,YEAR(Table1[[#This Row],[Date]])-1&amp;"-"&amp;YEAR(Table1[[#This Row],[Date]]))</f>
        <v>2016-2017</v>
      </c>
      <c r="O871">
        <f>WEEKNUM(Table1[[#This Row],[Date]],2)</f>
        <v>38</v>
      </c>
      <c r="P871">
        <f>HOUR(Table1[[#This Row],[Start]])</f>
        <v>11</v>
      </c>
      <c r="Q8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871" t="str">
        <f>TEXT(Table1[[#This Row],[Date]],"ddd")</f>
        <v>Mon</v>
      </c>
    </row>
    <row r="872" spans="1:18" x14ac:dyDescent="0.55000000000000004">
      <c r="A872" s="2" t="s">
        <v>95</v>
      </c>
      <c r="B872" s="2" t="str">
        <f t="shared" si="78"/>
        <v>Client 1</v>
      </c>
      <c r="C872" s="12">
        <v>42625</v>
      </c>
      <c r="D872" s="2" t="s">
        <v>708</v>
      </c>
      <c r="E872" s="2" t="s">
        <v>1076</v>
      </c>
      <c r="F872" s="28">
        <f>Table1[[#This Row],[End]]-Table1[[#This Row],[Start]]</f>
        <v>3.0555555555555447E-2</v>
      </c>
      <c r="G872" s="25" t="str">
        <f t="shared" ca="1" si="79"/>
        <v>Lab</v>
      </c>
      <c r="H872" s="2" t="str">
        <f t="shared" ca="1" si="80"/>
        <v>E</v>
      </c>
      <c r="I872" s="2" t="str">
        <f t="shared" ca="1" si="81"/>
        <v>Accident</v>
      </c>
      <c r="J872" s="2" t="str">
        <f t="shared" ca="1" si="82"/>
        <v>Misconduct</v>
      </c>
      <c r="K872" s="25" t="str">
        <f t="shared" ca="1" si="83"/>
        <v>IT</v>
      </c>
      <c r="L872" t="str">
        <f>IF(OR(Table1[[#This Row],[Month2]]="Jul",Table1[[#This Row],[Month2]]="Aug",Table1[[#This Row],[Month2]]="Sep"),"Q1", IF(OR(Table1[[#This Row],[Month2]]="Oct",Table1[[#This Row],[Month2]]="Nov",Table1[[#This Row],[Month2]]="Dec"),"Q2",IF(OR(Table1[[#This Row],[Month2]]="Jan",Table1[[#This Row],[Month2]]="Feb",Table1[[#This Row],[Month2]]="Mar"),"Q3", "Q4")))</f>
        <v>Q1</v>
      </c>
      <c r="M872" t="str">
        <f>TEXT(Table1[[#This Row],[Date]],"mmm")</f>
        <v>Sep</v>
      </c>
      <c r="N872" t="str">
        <f>IF(MONTH(Table1[[#This Row],[Date]])&gt;6, YEAR(Table1[[#This Row],[Date]])&amp;"-"&amp;YEAR(Table1[[#This Row],[Date]])+1,YEAR(Table1[[#This Row],[Date]])-1&amp;"-"&amp;YEAR(Table1[[#This Row],[Date]]))</f>
        <v>2016-2017</v>
      </c>
      <c r="O872">
        <f>WEEKNUM(Table1[[#This Row],[Date]],2)</f>
        <v>38</v>
      </c>
      <c r="P872">
        <f>HOUR(Table1[[#This Row],[Start]])</f>
        <v>21</v>
      </c>
      <c r="Q8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872" t="str">
        <f>TEXT(Table1[[#This Row],[Date]],"ddd")</f>
        <v>Mon</v>
      </c>
    </row>
    <row r="873" spans="1:18" x14ac:dyDescent="0.55000000000000004">
      <c r="A873" s="2" t="s">
        <v>101</v>
      </c>
      <c r="B873" s="2" t="str">
        <f t="shared" si="78"/>
        <v>Client 2</v>
      </c>
      <c r="C873" s="12">
        <v>42625</v>
      </c>
      <c r="D873" s="2" t="s">
        <v>533</v>
      </c>
      <c r="E873" s="2" t="s">
        <v>540</v>
      </c>
      <c r="F873" s="28">
        <f>Table1[[#This Row],[End]]-Table1[[#This Row],[Start]]</f>
        <v>1.3194444444444398E-2</v>
      </c>
      <c r="G873" s="25" t="str">
        <f t="shared" ca="1" si="79"/>
        <v>Room A</v>
      </c>
      <c r="H873" s="2" t="str">
        <f t="shared" ca="1" si="80"/>
        <v>D</v>
      </c>
      <c r="I873" s="2" t="str">
        <f t="shared" ca="1" si="81"/>
        <v>Interaction</v>
      </c>
      <c r="J873" s="2" t="str">
        <f t="shared" ca="1" si="82"/>
        <v>Paperwork deficiency</v>
      </c>
      <c r="K873" s="25" t="str">
        <f t="shared" ca="1" si="83"/>
        <v>IT</v>
      </c>
      <c r="L873" t="str">
        <f>IF(OR(Table1[[#This Row],[Month2]]="Jul",Table1[[#This Row],[Month2]]="Aug",Table1[[#This Row],[Month2]]="Sep"),"Q1", IF(OR(Table1[[#This Row],[Month2]]="Oct",Table1[[#This Row],[Month2]]="Nov",Table1[[#This Row],[Month2]]="Dec"),"Q2",IF(OR(Table1[[#This Row],[Month2]]="Jan",Table1[[#This Row],[Month2]]="Feb",Table1[[#This Row],[Month2]]="Mar"),"Q3", "Q4")))</f>
        <v>Q1</v>
      </c>
      <c r="M873" t="str">
        <f>TEXT(Table1[[#This Row],[Date]],"mmm")</f>
        <v>Sep</v>
      </c>
      <c r="N873" t="str">
        <f>IF(MONTH(Table1[[#This Row],[Date]])&gt;6, YEAR(Table1[[#This Row],[Date]])&amp;"-"&amp;YEAR(Table1[[#This Row],[Date]])+1,YEAR(Table1[[#This Row],[Date]])-1&amp;"-"&amp;YEAR(Table1[[#This Row],[Date]]))</f>
        <v>2016-2017</v>
      </c>
      <c r="O873">
        <f>WEEKNUM(Table1[[#This Row],[Date]],2)</f>
        <v>38</v>
      </c>
      <c r="P873">
        <f>HOUR(Table1[[#This Row],[Start]])</f>
        <v>10</v>
      </c>
      <c r="Q8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73" t="str">
        <f>TEXT(Table1[[#This Row],[Date]],"ddd")</f>
        <v>Mon</v>
      </c>
    </row>
    <row r="874" spans="1:18" x14ac:dyDescent="0.55000000000000004">
      <c r="A874" s="2" t="s">
        <v>107</v>
      </c>
      <c r="B874" s="2" t="str">
        <f t="shared" si="78"/>
        <v>Client 3</v>
      </c>
      <c r="C874" s="12">
        <v>42626</v>
      </c>
      <c r="D874" s="2" t="s">
        <v>624</v>
      </c>
      <c r="E874" s="2" t="s">
        <v>296</v>
      </c>
      <c r="F874" s="28">
        <f>Table1[[#This Row],[End]]-Table1[[#This Row],[Start]]</f>
        <v>2.2916666666666696E-2</v>
      </c>
      <c r="G874" s="25" t="str">
        <f t="shared" ca="1" si="79"/>
        <v>Warehouse</v>
      </c>
      <c r="H874" s="2" t="str">
        <f t="shared" ca="1" si="80"/>
        <v>G</v>
      </c>
      <c r="I874" s="2" t="str">
        <f t="shared" ca="1" si="81"/>
        <v>Grievance</v>
      </c>
      <c r="J874" s="2" t="str">
        <f t="shared" ca="1" si="82"/>
        <v>Mechanical failure</v>
      </c>
      <c r="K874" s="25" t="str">
        <f t="shared" ca="1" si="83"/>
        <v>IT</v>
      </c>
      <c r="L874" t="str">
        <f>IF(OR(Table1[[#This Row],[Month2]]="Jul",Table1[[#This Row],[Month2]]="Aug",Table1[[#This Row],[Month2]]="Sep"),"Q1", IF(OR(Table1[[#This Row],[Month2]]="Oct",Table1[[#This Row],[Month2]]="Nov",Table1[[#This Row],[Month2]]="Dec"),"Q2",IF(OR(Table1[[#This Row],[Month2]]="Jan",Table1[[#This Row],[Month2]]="Feb",Table1[[#This Row],[Month2]]="Mar"),"Q3", "Q4")))</f>
        <v>Q1</v>
      </c>
      <c r="M874" t="str">
        <f>TEXT(Table1[[#This Row],[Date]],"mmm")</f>
        <v>Sep</v>
      </c>
      <c r="N874" t="str">
        <f>IF(MONTH(Table1[[#This Row],[Date]])&gt;6, YEAR(Table1[[#This Row],[Date]])&amp;"-"&amp;YEAR(Table1[[#This Row],[Date]])+1,YEAR(Table1[[#This Row],[Date]])-1&amp;"-"&amp;YEAR(Table1[[#This Row],[Date]]))</f>
        <v>2016-2017</v>
      </c>
      <c r="O874">
        <f>WEEKNUM(Table1[[#This Row],[Date]],2)</f>
        <v>38</v>
      </c>
      <c r="P874">
        <f>HOUR(Table1[[#This Row],[Start]])</f>
        <v>12</v>
      </c>
      <c r="Q8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74" t="str">
        <f>TEXT(Table1[[#This Row],[Date]],"ddd")</f>
        <v>Tue</v>
      </c>
    </row>
    <row r="875" spans="1:18" x14ac:dyDescent="0.55000000000000004">
      <c r="A875" s="2" t="s">
        <v>91</v>
      </c>
      <c r="B875" s="2" t="str">
        <f t="shared" si="78"/>
        <v>Client 4</v>
      </c>
      <c r="C875" s="12">
        <v>42626</v>
      </c>
      <c r="D875" s="2" t="s">
        <v>709</v>
      </c>
      <c r="E875" s="2" t="s">
        <v>862</v>
      </c>
      <c r="F875" s="28">
        <f>Table1[[#This Row],[End]]-Table1[[#This Row],[Start]]</f>
        <v>8.3333333333333037E-3</v>
      </c>
      <c r="G875" s="25" t="str">
        <f t="shared" ca="1" si="79"/>
        <v>Warehouse</v>
      </c>
      <c r="H875" s="2" t="str">
        <f t="shared" ca="1" si="80"/>
        <v>A</v>
      </c>
      <c r="I875" s="2" t="str">
        <f t="shared" ca="1" si="81"/>
        <v>Accident</v>
      </c>
      <c r="J875" s="2" t="str">
        <f t="shared" ca="1" si="82"/>
        <v>Entry error</v>
      </c>
      <c r="K875" s="25" t="str">
        <f t="shared" ca="1" si="83"/>
        <v>Widgets</v>
      </c>
      <c r="L875" t="str">
        <f>IF(OR(Table1[[#This Row],[Month2]]="Jul",Table1[[#This Row],[Month2]]="Aug",Table1[[#This Row],[Month2]]="Sep"),"Q1", IF(OR(Table1[[#This Row],[Month2]]="Oct",Table1[[#This Row],[Month2]]="Nov",Table1[[#This Row],[Month2]]="Dec"),"Q2",IF(OR(Table1[[#This Row],[Month2]]="Jan",Table1[[#This Row],[Month2]]="Feb",Table1[[#This Row],[Month2]]="Mar"),"Q3", "Q4")))</f>
        <v>Q1</v>
      </c>
      <c r="M875" t="str">
        <f>TEXT(Table1[[#This Row],[Date]],"mmm")</f>
        <v>Sep</v>
      </c>
      <c r="N875" t="str">
        <f>IF(MONTH(Table1[[#This Row],[Date]])&gt;6, YEAR(Table1[[#This Row],[Date]])&amp;"-"&amp;YEAR(Table1[[#This Row],[Date]])+1,YEAR(Table1[[#This Row],[Date]])-1&amp;"-"&amp;YEAR(Table1[[#This Row],[Date]]))</f>
        <v>2016-2017</v>
      </c>
      <c r="O875">
        <f>WEEKNUM(Table1[[#This Row],[Date]],2)</f>
        <v>38</v>
      </c>
      <c r="P875">
        <f>HOUR(Table1[[#This Row],[Start]])</f>
        <v>16</v>
      </c>
      <c r="Q8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75" t="str">
        <f>TEXT(Table1[[#This Row],[Date]],"ddd")</f>
        <v>Tue</v>
      </c>
    </row>
    <row r="876" spans="1:18" x14ac:dyDescent="0.55000000000000004">
      <c r="A876" s="2" t="s">
        <v>95</v>
      </c>
      <c r="B876" s="2" t="str">
        <f t="shared" si="78"/>
        <v>Client 5</v>
      </c>
      <c r="C876" s="12">
        <v>42626</v>
      </c>
      <c r="D876" s="2" t="s">
        <v>431</v>
      </c>
      <c r="E876" s="2" t="s">
        <v>709</v>
      </c>
      <c r="F876" s="28">
        <f>Table1[[#This Row],[End]]-Table1[[#This Row],[Start]]</f>
        <v>3.2638888888888884E-2</v>
      </c>
      <c r="G876" s="25" t="str">
        <f t="shared" ca="1" si="79"/>
        <v>Room A</v>
      </c>
      <c r="H876" s="2" t="str">
        <f t="shared" ca="1" si="80"/>
        <v>B</v>
      </c>
      <c r="I876" s="2" t="str">
        <f t="shared" ca="1" si="81"/>
        <v>Grievance</v>
      </c>
      <c r="J876" s="2" t="str">
        <f t="shared" ca="1" si="82"/>
        <v>Paperwork deficiency</v>
      </c>
      <c r="K876" s="25" t="str">
        <f t="shared" ca="1" si="83"/>
        <v>IT</v>
      </c>
      <c r="L876" t="str">
        <f>IF(OR(Table1[[#This Row],[Month2]]="Jul",Table1[[#This Row],[Month2]]="Aug",Table1[[#This Row],[Month2]]="Sep"),"Q1", IF(OR(Table1[[#This Row],[Month2]]="Oct",Table1[[#This Row],[Month2]]="Nov",Table1[[#This Row],[Month2]]="Dec"),"Q2",IF(OR(Table1[[#This Row],[Month2]]="Jan",Table1[[#This Row],[Month2]]="Feb",Table1[[#This Row],[Month2]]="Mar"),"Q3", "Q4")))</f>
        <v>Q1</v>
      </c>
      <c r="M876" t="str">
        <f>TEXT(Table1[[#This Row],[Date]],"mmm")</f>
        <v>Sep</v>
      </c>
      <c r="N876" t="str">
        <f>IF(MONTH(Table1[[#This Row],[Date]])&gt;6, YEAR(Table1[[#This Row],[Date]])&amp;"-"&amp;YEAR(Table1[[#This Row],[Date]])+1,YEAR(Table1[[#This Row],[Date]])-1&amp;"-"&amp;YEAR(Table1[[#This Row],[Date]]))</f>
        <v>2016-2017</v>
      </c>
      <c r="O876">
        <f>WEEKNUM(Table1[[#This Row],[Date]],2)</f>
        <v>38</v>
      </c>
      <c r="P876">
        <f>HOUR(Table1[[#This Row],[Start]])</f>
        <v>15</v>
      </c>
      <c r="Q8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876" t="str">
        <f>TEXT(Table1[[#This Row],[Date]],"ddd")</f>
        <v>Tue</v>
      </c>
    </row>
    <row r="877" spans="1:18" x14ac:dyDescent="0.55000000000000004">
      <c r="A877" s="2" t="s">
        <v>100</v>
      </c>
      <c r="B877" s="2" t="str">
        <f t="shared" si="78"/>
        <v>Client 6</v>
      </c>
      <c r="C877" s="12">
        <v>42626</v>
      </c>
      <c r="D877" s="2" t="s">
        <v>398</v>
      </c>
      <c r="E877" s="2" t="s">
        <v>793</v>
      </c>
      <c r="F877" s="28">
        <f>Table1[[#This Row],[End]]-Table1[[#This Row],[Start]]</f>
        <v>1.6666666666666607E-2</v>
      </c>
      <c r="G877" s="25" t="str">
        <f t="shared" ca="1" si="79"/>
        <v>Room B</v>
      </c>
      <c r="H877" s="2" t="str">
        <f t="shared" ca="1" si="80"/>
        <v>E</v>
      </c>
      <c r="I877" s="2" t="str">
        <f t="shared" ca="1" si="81"/>
        <v>Grievance</v>
      </c>
      <c r="J877" s="2" t="str">
        <f t="shared" ca="1" si="82"/>
        <v>Entry error</v>
      </c>
      <c r="K877" s="25" t="str">
        <f t="shared" ca="1" si="83"/>
        <v>Shipping</v>
      </c>
      <c r="L877" t="str">
        <f>IF(OR(Table1[[#This Row],[Month2]]="Jul",Table1[[#This Row],[Month2]]="Aug",Table1[[#This Row],[Month2]]="Sep"),"Q1", IF(OR(Table1[[#This Row],[Month2]]="Oct",Table1[[#This Row],[Month2]]="Nov",Table1[[#This Row],[Month2]]="Dec"),"Q2",IF(OR(Table1[[#This Row],[Month2]]="Jan",Table1[[#This Row],[Month2]]="Feb",Table1[[#This Row],[Month2]]="Mar"),"Q3", "Q4")))</f>
        <v>Q1</v>
      </c>
      <c r="M877" t="str">
        <f>TEXT(Table1[[#This Row],[Date]],"mmm")</f>
        <v>Sep</v>
      </c>
      <c r="N877" t="str">
        <f>IF(MONTH(Table1[[#This Row],[Date]])&gt;6, YEAR(Table1[[#This Row],[Date]])&amp;"-"&amp;YEAR(Table1[[#This Row],[Date]])+1,YEAR(Table1[[#This Row],[Date]])-1&amp;"-"&amp;YEAR(Table1[[#This Row],[Date]]))</f>
        <v>2016-2017</v>
      </c>
      <c r="O877">
        <f>WEEKNUM(Table1[[#This Row],[Date]],2)</f>
        <v>38</v>
      </c>
      <c r="P877">
        <f>HOUR(Table1[[#This Row],[Start]])</f>
        <v>16</v>
      </c>
      <c r="Q8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77" t="str">
        <f>TEXT(Table1[[#This Row],[Date]],"ddd")</f>
        <v>Tue</v>
      </c>
    </row>
    <row r="878" spans="1:18" x14ac:dyDescent="0.55000000000000004">
      <c r="A878" s="2" t="s">
        <v>95</v>
      </c>
      <c r="B878" s="2" t="str">
        <f t="shared" si="78"/>
        <v>Client 7</v>
      </c>
      <c r="C878" s="12">
        <v>42627</v>
      </c>
      <c r="D878" s="2" t="s">
        <v>710</v>
      </c>
      <c r="E878" s="2" t="s">
        <v>980</v>
      </c>
      <c r="F878" s="28">
        <f>Table1[[#This Row],[End]]-Table1[[#This Row],[Start]]</f>
        <v>2.777777777777779E-2</v>
      </c>
      <c r="G878" s="25" t="str">
        <f t="shared" ca="1" si="79"/>
        <v>Warehouse</v>
      </c>
      <c r="H878" s="2" t="str">
        <f t="shared" ca="1" si="80"/>
        <v>A</v>
      </c>
      <c r="I878" s="2" t="str">
        <f t="shared" ca="1" si="81"/>
        <v>Accident</v>
      </c>
      <c r="J878" s="2" t="str">
        <f t="shared" ca="1" si="82"/>
        <v>Paperwork deficiency</v>
      </c>
      <c r="K878" s="25" t="str">
        <f t="shared" ca="1" si="83"/>
        <v>Shipping</v>
      </c>
      <c r="L878" t="str">
        <f>IF(OR(Table1[[#This Row],[Month2]]="Jul",Table1[[#This Row],[Month2]]="Aug",Table1[[#This Row],[Month2]]="Sep"),"Q1", IF(OR(Table1[[#This Row],[Month2]]="Oct",Table1[[#This Row],[Month2]]="Nov",Table1[[#This Row],[Month2]]="Dec"),"Q2",IF(OR(Table1[[#This Row],[Month2]]="Jan",Table1[[#This Row],[Month2]]="Feb",Table1[[#This Row],[Month2]]="Mar"),"Q3", "Q4")))</f>
        <v>Q1</v>
      </c>
      <c r="M878" t="str">
        <f>TEXT(Table1[[#This Row],[Date]],"mmm")</f>
        <v>Sep</v>
      </c>
      <c r="N878" t="str">
        <f>IF(MONTH(Table1[[#This Row],[Date]])&gt;6, YEAR(Table1[[#This Row],[Date]])&amp;"-"&amp;YEAR(Table1[[#This Row],[Date]])+1,YEAR(Table1[[#This Row],[Date]])-1&amp;"-"&amp;YEAR(Table1[[#This Row],[Date]]))</f>
        <v>2016-2017</v>
      </c>
      <c r="O878">
        <f>WEEKNUM(Table1[[#This Row],[Date]],2)</f>
        <v>38</v>
      </c>
      <c r="P878">
        <f>HOUR(Table1[[#This Row],[Start]])</f>
        <v>12</v>
      </c>
      <c r="Q8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78" t="str">
        <f>TEXT(Table1[[#This Row],[Date]],"ddd")</f>
        <v>Wed</v>
      </c>
    </row>
    <row r="879" spans="1:18" x14ac:dyDescent="0.55000000000000004">
      <c r="A879" s="2" t="s">
        <v>89</v>
      </c>
      <c r="B879" s="2" t="str">
        <f t="shared" si="78"/>
        <v>Client 8</v>
      </c>
      <c r="C879" s="12">
        <v>42628</v>
      </c>
      <c r="D879" s="2" t="s">
        <v>394</v>
      </c>
      <c r="E879" s="2" t="s">
        <v>547</v>
      </c>
      <c r="F879" s="28">
        <f>Table1[[#This Row],[End]]-Table1[[#This Row],[Start]]</f>
        <v>4.8611111111110938E-3</v>
      </c>
      <c r="G879" s="25" t="str">
        <f t="shared" ca="1" si="79"/>
        <v>Lab</v>
      </c>
      <c r="H879" s="2" t="str">
        <f t="shared" ca="1" si="80"/>
        <v>D</v>
      </c>
      <c r="I879" s="2" t="str">
        <f t="shared" ca="1" si="81"/>
        <v>Accident</v>
      </c>
      <c r="J879" s="2" t="str">
        <f t="shared" ca="1" si="82"/>
        <v>Wrong placement</v>
      </c>
      <c r="K879" s="25" t="str">
        <f t="shared" ca="1" si="83"/>
        <v>Widgets</v>
      </c>
      <c r="L879" t="str">
        <f>IF(OR(Table1[[#This Row],[Month2]]="Jul",Table1[[#This Row],[Month2]]="Aug",Table1[[#This Row],[Month2]]="Sep"),"Q1", IF(OR(Table1[[#This Row],[Month2]]="Oct",Table1[[#This Row],[Month2]]="Nov",Table1[[#This Row],[Month2]]="Dec"),"Q2",IF(OR(Table1[[#This Row],[Month2]]="Jan",Table1[[#This Row],[Month2]]="Feb",Table1[[#This Row],[Month2]]="Mar"),"Q3", "Q4")))</f>
        <v>Q1</v>
      </c>
      <c r="M879" t="str">
        <f>TEXT(Table1[[#This Row],[Date]],"mmm")</f>
        <v>Sep</v>
      </c>
      <c r="N879" t="str">
        <f>IF(MONTH(Table1[[#This Row],[Date]])&gt;6, YEAR(Table1[[#This Row],[Date]])&amp;"-"&amp;YEAR(Table1[[#This Row],[Date]])+1,YEAR(Table1[[#This Row],[Date]])-1&amp;"-"&amp;YEAR(Table1[[#This Row],[Date]]))</f>
        <v>2016-2017</v>
      </c>
      <c r="O879">
        <f>WEEKNUM(Table1[[#This Row],[Date]],2)</f>
        <v>38</v>
      </c>
      <c r="P879">
        <f>HOUR(Table1[[#This Row],[Start]])</f>
        <v>10</v>
      </c>
      <c r="Q8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79" t="str">
        <f>TEXT(Table1[[#This Row],[Date]],"ddd")</f>
        <v>Thu</v>
      </c>
    </row>
    <row r="880" spans="1:18" x14ac:dyDescent="0.55000000000000004">
      <c r="A880" s="2" t="s">
        <v>96</v>
      </c>
      <c r="B880" s="2" t="str">
        <f t="shared" si="78"/>
        <v>Client 9</v>
      </c>
      <c r="C880" s="12">
        <v>42628</v>
      </c>
      <c r="D880" s="2" t="s">
        <v>711</v>
      </c>
      <c r="E880" s="2" t="s">
        <v>466</v>
      </c>
      <c r="F880" s="28">
        <f>Table1[[#This Row],[End]]-Table1[[#This Row],[Start]]</f>
        <v>6.2499999999999778E-3</v>
      </c>
      <c r="G880" s="25" t="str">
        <f t="shared" ca="1" si="79"/>
        <v>Warehouse</v>
      </c>
      <c r="H880" s="2" t="str">
        <f t="shared" ca="1" si="80"/>
        <v>C</v>
      </c>
      <c r="I880" s="2" t="str">
        <f t="shared" ca="1" si="81"/>
        <v>Grievance</v>
      </c>
      <c r="J880" s="2" t="str">
        <f t="shared" ca="1" si="82"/>
        <v>Wrong placement</v>
      </c>
      <c r="K880" s="25" t="str">
        <f t="shared" ca="1" si="83"/>
        <v>Finance</v>
      </c>
      <c r="L880" t="str">
        <f>IF(OR(Table1[[#This Row],[Month2]]="Jul",Table1[[#This Row],[Month2]]="Aug",Table1[[#This Row],[Month2]]="Sep"),"Q1", IF(OR(Table1[[#This Row],[Month2]]="Oct",Table1[[#This Row],[Month2]]="Nov",Table1[[#This Row],[Month2]]="Dec"),"Q2",IF(OR(Table1[[#This Row],[Month2]]="Jan",Table1[[#This Row],[Month2]]="Feb",Table1[[#This Row],[Month2]]="Mar"),"Q3", "Q4")))</f>
        <v>Q1</v>
      </c>
      <c r="M880" t="str">
        <f>TEXT(Table1[[#This Row],[Date]],"mmm")</f>
        <v>Sep</v>
      </c>
      <c r="N880" t="str">
        <f>IF(MONTH(Table1[[#This Row],[Date]])&gt;6, YEAR(Table1[[#This Row],[Date]])&amp;"-"&amp;YEAR(Table1[[#This Row],[Date]])+1,YEAR(Table1[[#This Row],[Date]])-1&amp;"-"&amp;YEAR(Table1[[#This Row],[Date]]))</f>
        <v>2016-2017</v>
      </c>
      <c r="O880">
        <f>WEEKNUM(Table1[[#This Row],[Date]],2)</f>
        <v>38</v>
      </c>
      <c r="P880">
        <f>HOUR(Table1[[#This Row],[Start]])</f>
        <v>7</v>
      </c>
      <c r="Q8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80" t="str">
        <f>TEXT(Table1[[#This Row],[Date]],"ddd")</f>
        <v>Thu</v>
      </c>
    </row>
    <row r="881" spans="1:18" x14ac:dyDescent="0.55000000000000004">
      <c r="A881" s="2" t="s">
        <v>95</v>
      </c>
      <c r="B881" s="2" t="str">
        <f t="shared" si="78"/>
        <v>Client 10</v>
      </c>
      <c r="C881" s="12">
        <v>42628</v>
      </c>
      <c r="D881" s="2" t="s">
        <v>712</v>
      </c>
      <c r="E881" s="2" t="s">
        <v>654</v>
      </c>
      <c r="F881" s="28">
        <f>Table1[[#This Row],[End]]-Table1[[#This Row],[Start]]</f>
        <v>9.0277777777777457E-3</v>
      </c>
      <c r="G881" s="25" t="str">
        <f t="shared" ca="1" si="79"/>
        <v>Office</v>
      </c>
      <c r="H881" s="2" t="str">
        <f t="shared" ca="1" si="80"/>
        <v>G</v>
      </c>
      <c r="I881" s="2" t="str">
        <f t="shared" ca="1" si="81"/>
        <v>Accident</v>
      </c>
      <c r="J881" s="2" t="str">
        <f t="shared" ca="1" si="82"/>
        <v>Entry error</v>
      </c>
      <c r="K881" s="25" t="str">
        <f t="shared" ca="1" si="83"/>
        <v>Shipping</v>
      </c>
      <c r="L881" t="str">
        <f>IF(OR(Table1[[#This Row],[Month2]]="Jul",Table1[[#This Row],[Month2]]="Aug",Table1[[#This Row],[Month2]]="Sep"),"Q1", IF(OR(Table1[[#This Row],[Month2]]="Oct",Table1[[#This Row],[Month2]]="Nov",Table1[[#This Row],[Month2]]="Dec"),"Q2",IF(OR(Table1[[#This Row],[Month2]]="Jan",Table1[[#This Row],[Month2]]="Feb",Table1[[#This Row],[Month2]]="Mar"),"Q3", "Q4")))</f>
        <v>Q1</v>
      </c>
      <c r="M881" t="str">
        <f>TEXT(Table1[[#This Row],[Date]],"mmm")</f>
        <v>Sep</v>
      </c>
      <c r="N881" t="str">
        <f>IF(MONTH(Table1[[#This Row],[Date]])&gt;6, YEAR(Table1[[#This Row],[Date]])&amp;"-"&amp;YEAR(Table1[[#This Row],[Date]])+1,YEAR(Table1[[#This Row],[Date]])-1&amp;"-"&amp;YEAR(Table1[[#This Row],[Date]]))</f>
        <v>2016-2017</v>
      </c>
      <c r="O881">
        <f>WEEKNUM(Table1[[#This Row],[Date]],2)</f>
        <v>38</v>
      </c>
      <c r="P881">
        <f>HOUR(Table1[[#This Row],[Start]])</f>
        <v>9</v>
      </c>
      <c r="Q8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81" t="str">
        <f>TEXT(Table1[[#This Row],[Date]],"ddd")</f>
        <v>Thu</v>
      </c>
    </row>
    <row r="882" spans="1:18" x14ac:dyDescent="0.55000000000000004">
      <c r="A882" s="2" t="s">
        <v>100</v>
      </c>
      <c r="B882" s="2" t="str">
        <f t="shared" si="78"/>
        <v>Client 1</v>
      </c>
      <c r="C882" s="12">
        <v>42628</v>
      </c>
      <c r="D882" s="2" t="s">
        <v>267</v>
      </c>
      <c r="E882" s="2" t="s">
        <v>1077</v>
      </c>
      <c r="F882" s="28">
        <f>Table1[[#This Row],[End]]-Table1[[#This Row],[Start]]</f>
        <v>7.6388888888889728E-3</v>
      </c>
      <c r="G882" s="25" t="str">
        <f t="shared" ca="1" si="79"/>
        <v>Warehouse</v>
      </c>
      <c r="H882" s="2" t="str">
        <f t="shared" ca="1" si="80"/>
        <v>B</v>
      </c>
      <c r="I882" s="2" t="str">
        <f t="shared" ca="1" si="81"/>
        <v>Accident</v>
      </c>
      <c r="J882" s="2" t="str">
        <f t="shared" ca="1" si="82"/>
        <v>Tone of voice</v>
      </c>
      <c r="K882" s="25" t="str">
        <f t="shared" ca="1" si="83"/>
        <v>Widgets</v>
      </c>
      <c r="L882" t="str">
        <f>IF(OR(Table1[[#This Row],[Month2]]="Jul",Table1[[#This Row],[Month2]]="Aug",Table1[[#This Row],[Month2]]="Sep"),"Q1", IF(OR(Table1[[#This Row],[Month2]]="Oct",Table1[[#This Row],[Month2]]="Nov",Table1[[#This Row],[Month2]]="Dec"),"Q2",IF(OR(Table1[[#This Row],[Month2]]="Jan",Table1[[#This Row],[Month2]]="Feb",Table1[[#This Row],[Month2]]="Mar"),"Q3", "Q4")))</f>
        <v>Q1</v>
      </c>
      <c r="M882" t="str">
        <f>TEXT(Table1[[#This Row],[Date]],"mmm")</f>
        <v>Sep</v>
      </c>
      <c r="N882" t="str">
        <f>IF(MONTH(Table1[[#This Row],[Date]])&gt;6, YEAR(Table1[[#This Row],[Date]])&amp;"-"&amp;YEAR(Table1[[#This Row],[Date]])+1,YEAR(Table1[[#This Row],[Date]])-1&amp;"-"&amp;YEAR(Table1[[#This Row],[Date]]))</f>
        <v>2016-2017</v>
      </c>
      <c r="O882">
        <f>WEEKNUM(Table1[[#This Row],[Date]],2)</f>
        <v>38</v>
      </c>
      <c r="P882">
        <f>HOUR(Table1[[#This Row],[Start]])</f>
        <v>16</v>
      </c>
      <c r="Q8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82" t="str">
        <f>TEXT(Table1[[#This Row],[Date]],"ddd")</f>
        <v>Thu</v>
      </c>
    </row>
    <row r="883" spans="1:18" x14ac:dyDescent="0.55000000000000004">
      <c r="A883" s="2" t="s">
        <v>100</v>
      </c>
      <c r="B883" s="2" t="str">
        <f t="shared" si="78"/>
        <v>Client 2</v>
      </c>
      <c r="C883" s="12">
        <v>42629</v>
      </c>
      <c r="D883" s="2" t="s">
        <v>713</v>
      </c>
      <c r="E883" s="2" t="s">
        <v>458</v>
      </c>
      <c r="F883" s="28">
        <f>Table1[[#This Row],[End]]-Table1[[#This Row],[Start]]</f>
        <v>1.736111111111116E-2</v>
      </c>
      <c r="G883" s="25" t="str">
        <f t="shared" ca="1" si="79"/>
        <v>Room B</v>
      </c>
      <c r="H883" s="2" t="str">
        <f t="shared" ca="1" si="80"/>
        <v>E</v>
      </c>
      <c r="I883" s="2" t="str">
        <f t="shared" ca="1" si="81"/>
        <v>Accident</v>
      </c>
      <c r="J883" s="2" t="str">
        <f t="shared" ca="1" si="82"/>
        <v>Misconduct</v>
      </c>
      <c r="K883" s="25" t="str">
        <f t="shared" ca="1" si="83"/>
        <v>Finance</v>
      </c>
      <c r="L883" t="str">
        <f>IF(OR(Table1[[#This Row],[Month2]]="Jul",Table1[[#This Row],[Month2]]="Aug",Table1[[#This Row],[Month2]]="Sep"),"Q1", IF(OR(Table1[[#This Row],[Month2]]="Oct",Table1[[#This Row],[Month2]]="Nov",Table1[[#This Row],[Month2]]="Dec"),"Q2",IF(OR(Table1[[#This Row],[Month2]]="Jan",Table1[[#This Row],[Month2]]="Feb",Table1[[#This Row],[Month2]]="Mar"),"Q3", "Q4")))</f>
        <v>Q1</v>
      </c>
      <c r="M883" t="str">
        <f>TEXT(Table1[[#This Row],[Date]],"mmm")</f>
        <v>Sep</v>
      </c>
      <c r="N883" t="str">
        <f>IF(MONTH(Table1[[#This Row],[Date]])&gt;6, YEAR(Table1[[#This Row],[Date]])&amp;"-"&amp;YEAR(Table1[[#This Row],[Date]])+1,YEAR(Table1[[#This Row],[Date]])-1&amp;"-"&amp;YEAR(Table1[[#This Row],[Date]]))</f>
        <v>2016-2017</v>
      </c>
      <c r="O883">
        <f>WEEKNUM(Table1[[#This Row],[Date]],2)</f>
        <v>38</v>
      </c>
      <c r="P883">
        <f>HOUR(Table1[[#This Row],[Start]])</f>
        <v>14</v>
      </c>
      <c r="Q8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83" t="str">
        <f>TEXT(Table1[[#This Row],[Date]],"ddd")</f>
        <v>Fri</v>
      </c>
    </row>
    <row r="884" spans="1:18" x14ac:dyDescent="0.55000000000000004">
      <c r="A884" s="2" t="s">
        <v>101</v>
      </c>
      <c r="B884" s="2" t="str">
        <f t="shared" si="78"/>
        <v>Client 3</v>
      </c>
      <c r="C884" s="12">
        <v>42629</v>
      </c>
      <c r="D884" s="2" t="s">
        <v>714</v>
      </c>
      <c r="E884" s="2" t="s">
        <v>656</v>
      </c>
      <c r="F884" s="28">
        <f>Table1[[#This Row],[End]]-Table1[[#This Row],[Start]]</f>
        <v>1.3194444444444398E-2</v>
      </c>
      <c r="G884" s="25" t="str">
        <f t="shared" ca="1" si="79"/>
        <v>Lab</v>
      </c>
      <c r="H884" s="2" t="str">
        <f t="shared" ca="1" si="80"/>
        <v>E</v>
      </c>
      <c r="I884" s="2" t="str">
        <f t="shared" ca="1" si="81"/>
        <v>Mistake</v>
      </c>
      <c r="J884" s="2" t="str">
        <f t="shared" ca="1" si="82"/>
        <v>Paperwork deficiency</v>
      </c>
      <c r="K884" s="25" t="str">
        <f t="shared" ca="1" si="83"/>
        <v>Floor</v>
      </c>
      <c r="L884" t="str">
        <f>IF(OR(Table1[[#This Row],[Month2]]="Jul",Table1[[#This Row],[Month2]]="Aug",Table1[[#This Row],[Month2]]="Sep"),"Q1", IF(OR(Table1[[#This Row],[Month2]]="Oct",Table1[[#This Row],[Month2]]="Nov",Table1[[#This Row],[Month2]]="Dec"),"Q2",IF(OR(Table1[[#This Row],[Month2]]="Jan",Table1[[#This Row],[Month2]]="Feb",Table1[[#This Row],[Month2]]="Mar"),"Q3", "Q4")))</f>
        <v>Q1</v>
      </c>
      <c r="M884" t="str">
        <f>TEXT(Table1[[#This Row],[Date]],"mmm")</f>
        <v>Sep</v>
      </c>
      <c r="N884" t="str">
        <f>IF(MONTH(Table1[[#This Row],[Date]])&gt;6, YEAR(Table1[[#This Row],[Date]])&amp;"-"&amp;YEAR(Table1[[#This Row],[Date]])+1,YEAR(Table1[[#This Row],[Date]])-1&amp;"-"&amp;YEAR(Table1[[#This Row],[Date]]))</f>
        <v>2016-2017</v>
      </c>
      <c r="O884">
        <f>WEEKNUM(Table1[[#This Row],[Date]],2)</f>
        <v>38</v>
      </c>
      <c r="P884">
        <f>HOUR(Table1[[#This Row],[Start]])</f>
        <v>7</v>
      </c>
      <c r="Q8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84" t="str">
        <f>TEXT(Table1[[#This Row],[Date]],"ddd")</f>
        <v>Fri</v>
      </c>
    </row>
    <row r="885" spans="1:18" x14ac:dyDescent="0.55000000000000004">
      <c r="A885" s="2" t="s">
        <v>100</v>
      </c>
      <c r="B885" s="2" t="str">
        <f t="shared" si="78"/>
        <v>Client 4</v>
      </c>
      <c r="C885" s="12">
        <v>42630</v>
      </c>
      <c r="D885" s="2" t="s">
        <v>362</v>
      </c>
      <c r="E885" s="2" t="s">
        <v>737</v>
      </c>
      <c r="F885" s="28">
        <f>Table1[[#This Row],[End]]-Table1[[#This Row],[Start]]</f>
        <v>6.3888888888888995E-2</v>
      </c>
      <c r="G885" s="25" t="str">
        <f t="shared" ca="1" si="79"/>
        <v>Room B</v>
      </c>
      <c r="H885" s="2" t="str">
        <f t="shared" ca="1" si="80"/>
        <v>B</v>
      </c>
      <c r="I885" s="2" t="str">
        <f t="shared" ca="1" si="81"/>
        <v>Mistake</v>
      </c>
      <c r="J885" s="2" t="str">
        <f t="shared" ca="1" si="82"/>
        <v>Misconduct</v>
      </c>
      <c r="K885" s="25" t="str">
        <f t="shared" ca="1" si="83"/>
        <v>Finance</v>
      </c>
      <c r="L885" t="str">
        <f>IF(OR(Table1[[#This Row],[Month2]]="Jul",Table1[[#This Row],[Month2]]="Aug",Table1[[#This Row],[Month2]]="Sep"),"Q1", IF(OR(Table1[[#This Row],[Month2]]="Oct",Table1[[#This Row],[Month2]]="Nov",Table1[[#This Row],[Month2]]="Dec"),"Q2",IF(OR(Table1[[#This Row],[Month2]]="Jan",Table1[[#This Row],[Month2]]="Feb",Table1[[#This Row],[Month2]]="Mar"),"Q3", "Q4")))</f>
        <v>Q1</v>
      </c>
      <c r="M885" t="str">
        <f>TEXT(Table1[[#This Row],[Date]],"mmm")</f>
        <v>Sep</v>
      </c>
      <c r="N885" t="str">
        <f>IF(MONTH(Table1[[#This Row],[Date]])&gt;6, YEAR(Table1[[#This Row],[Date]])&amp;"-"&amp;YEAR(Table1[[#This Row],[Date]])+1,YEAR(Table1[[#This Row],[Date]])-1&amp;"-"&amp;YEAR(Table1[[#This Row],[Date]]))</f>
        <v>2016-2017</v>
      </c>
      <c r="O885">
        <f>WEEKNUM(Table1[[#This Row],[Date]],2)</f>
        <v>38</v>
      </c>
      <c r="P885">
        <f>HOUR(Table1[[#This Row],[Start]])</f>
        <v>16</v>
      </c>
      <c r="Q8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885" t="str">
        <f>TEXT(Table1[[#This Row],[Date]],"ddd")</f>
        <v>Sat</v>
      </c>
    </row>
    <row r="886" spans="1:18" x14ac:dyDescent="0.55000000000000004">
      <c r="A886" s="2" t="s">
        <v>96</v>
      </c>
      <c r="B886" s="2" t="str">
        <f t="shared" si="78"/>
        <v>Client 5</v>
      </c>
      <c r="C886" s="12">
        <v>42632</v>
      </c>
      <c r="D886" s="2" t="s">
        <v>465</v>
      </c>
      <c r="E886" s="2" t="s">
        <v>1013</v>
      </c>
      <c r="F886" s="28">
        <f>Table1[[#This Row],[End]]-Table1[[#This Row],[Start]]</f>
        <v>6.9444444444449749E-4</v>
      </c>
      <c r="G886" s="25" t="str">
        <f t="shared" ca="1" si="79"/>
        <v>Office</v>
      </c>
      <c r="H886" s="2" t="str">
        <f t="shared" ca="1" si="80"/>
        <v>F</v>
      </c>
      <c r="I886" s="2" t="str">
        <f t="shared" ca="1" si="81"/>
        <v>Grievance</v>
      </c>
      <c r="J886" s="2" t="str">
        <f t="shared" ca="1" si="82"/>
        <v>Tone of voice</v>
      </c>
      <c r="K886" s="25" t="str">
        <f t="shared" ca="1" si="83"/>
        <v>Admin</v>
      </c>
      <c r="L886" t="str">
        <f>IF(OR(Table1[[#This Row],[Month2]]="Jul",Table1[[#This Row],[Month2]]="Aug",Table1[[#This Row],[Month2]]="Sep"),"Q1", IF(OR(Table1[[#This Row],[Month2]]="Oct",Table1[[#This Row],[Month2]]="Nov",Table1[[#This Row],[Month2]]="Dec"),"Q2",IF(OR(Table1[[#This Row],[Month2]]="Jan",Table1[[#This Row],[Month2]]="Feb",Table1[[#This Row],[Month2]]="Mar"),"Q3", "Q4")))</f>
        <v>Q1</v>
      </c>
      <c r="M886" t="str">
        <f>TEXT(Table1[[#This Row],[Date]],"mmm")</f>
        <v>Sep</v>
      </c>
      <c r="N886" t="str">
        <f>IF(MONTH(Table1[[#This Row],[Date]])&gt;6, YEAR(Table1[[#This Row],[Date]])&amp;"-"&amp;YEAR(Table1[[#This Row],[Date]])+1,YEAR(Table1[[#This Row],[Date]])-1&amp;"-"&amp;YEAR(Table1[[#This Row],[Date]]))</f>
        <v>2016-2017</v>
      </c>
      <c r="O886">
        <f>WEEKNUM(Table1[[#This Row],[Date]],2)</f>
        <v>39</v>
      </c>
      <c r="P886">
        <f>HOUR(Table1[[#This Row],[Start]])</f>
        <v>10</v>
      </c>
      <c r="Q8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886" t="str">
        <f>TEXT(Table1[[#This Row],[Date]],"ddd")</f>
        <v>Mon</v>
      </c>
    </row>
    <row r="887" spans="1:18" x14ac:dyDescent="0.55000000000000004">
      <c r="A887" s="2" t="s">
        <v>97</v>
      </c>
      <c r="B887" s="2" t="str">
        <f t="shared" si="78"/>
        <v>Client 6</v>
      </c>
      <c r="C887" s="12">
        <v>42632</v>
      </c>
      <c r="D887" s="2" t="s">
        <v>715</v>
      </c>
      <c r="E887" s="2" t="s">
        <v>354</v>
      </c>
      <c r="F887" s="28">
        <f>Table1[[#This Row],[End]]-Table1[[#This Row],[Start]]</f>
        <v>2.0138888888888706E-2</v>
      </c>
      <c r="G887" s="25" t="str">
        <f t="shared" ca="1" si="79"/>
        <v>Room B</v>
      </c>
      <c r="H887" s="2" t="str">
        <f t="shared" ca="1" si="80"/>
        <v>A</v>
      </c>
      <c r="I887" s="2" t="str">
        <f t="shared" ca="1" si="81"/>
        <v>Grievance</v>
      </c>
      <c r="J887" s="2" t="str">
        <f t="shared" ca="1" si="82"/>
        <v>Misconduct</v>
      </c>
      <c r="K887" s="25" t="str">
        <f t="shared" ca="1" si="83"/>
        <v>Floor</v>
      </c>
      <c r="L887" t="str">
        <f>IF(OR(Table1[[#This Row],[Month2]]="Jul",Table1[[#This Row],[Month2]]="Aug",Table1[[#This Row],[Month2]]="Sep"),"Q1", IF(OR(Table1[[#This Row],[Month2]]="Oct",Table1[[#This Row],[Month2]]="Nov",Table1[[#This Row],[Month2]]="Dec"),"Q2",IF(OR(Table1[[#This Row],[Month2]]="Jan",Table1[[#This Row],[Month2]]="Feb",Table1[[#This Row],[Month2]]="Mar"),"Q3", "Q4")))</f>
        <v>Q1</v>
      </c>
      <c r="M887" t="str">
        <f>TEXT(Table1[[#This Row],[Date]],"mmm")</f>
        <v>Sep</v>
      </c>
      <c r="N887" t="str">
        <f>IF(MONTH(Table1[[#This Row],[Date]])&gt;6, YEAR(Table1[[#This Row],[Date]])&amp;"-"&amp;YEAR(Table1[[#This Row],[Date]])+1,YEAR(Table1[[#This Row],[Date]])-1&amp;"-"&amp;YEAR(Table1[[#This Row],[Date]]))</f>
        <v>2016-2017</v>
      </c>
      <c r="O887">
        <f>WEEKNUM(Table1[[#This Row],[Date]],2)</f>
        <v>39</v>
      </c>
      <c r="P887">
        <f>HOUR(Table1[[#This Row],[Start]])</f>
        <v>18</v>
      </c>
      <c r="Q8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887" t="str">
        <f>TEXT(Table1[[#This Row],[Date]],"ddd")</f>
        <v>Mon</v>
      </c>
    </row>
    <row r="888" spans="1:18" x14ac:dyDescent="0.55000000000000004">
      <c r="A888" s="2" t="s">
        <v>97</v>
      </c>
      <c r="B888" s="2" t="str">
        <f t="shared" si="78"/>
        <v>Client 7</v>
      </c>
      <c r="C888" s="12">
        <v>42632</v>
      </c>
      <c r="D888" s="2" t="s">
        <v>716</v>
      </c>
      <c r="E888" s="2" t="s">
        <v>1078</v>
      </c>
      <c r="F888" s="28">
        <f>Table1[[#This Row],[End]]-Table1[[#This Row],[Start]]</f>
        <v>1.8055555555555602E-2</v>
      </c>
      <c r="G888" s="25" t="str">
        <f t="shared" ca="1" si="79"/>
        <v>Warehouse</v>
      </c>
      <c r="H888" s="2" t="str">
        <f t="shared" ca="1" si="80"/>
        <v>D</v>
      </c>
      <c r="I888" s="2" t="str">
        <f t="shared" ca="1" si="81"/>
        <v>Grievance</v>
      </c>
      <c r="J888" s="2" t="str">
        <f t="shared" ca="1" si="82"/>
        <v>Wrong placement</v>
      </c>
      <c r="K888" s="25" t="str">
        <f t="shared" ca="1" si="83"/>
        <v>Finance</v>
      </c>
      <c r="L888" t="str">
        <f>IF(OR(Table1[[#This Row],[Month2]]="Jul",Table1[[#This Row],[Month2]]="Aug",Table1[[#This Row],[Month2]]="Sep"),"Q1", IF(OR(Table1[[#This Row],[Month2]]="Oct",Table1[[#This Row],[Month2]]="Nov",Table1[[#This Row],[Month2]]="Dec"),"Q2",IF(OR(Table1[[#This Row],[Month2]]="Jan",Table1[[#This Row],[Month2]]="Feb",Table1[[#This Row],[Month2]]="Mar"),"Q3", "Q4")))</f>
        <v>Q1</v>
      </c>
      <c r="M888" t="str">
        <f>TEXT(Table1[[#This Row],[Date]],"mmm")</f>
        <v>Sep</v>
      </c>
      <c r="N888" t="str">
        <f>IF(MONTH(Table1[[#This Row],[Date]])&gt;6, YEAR(Table1[[#This Row],[Date]])&amp;"-"&amp;YEAR(Table1[[#This Row],[Date]])+1,YEAR(Table1[[#This Row],[Date]])-1&amp;"-"&amp;YEAR(Table1[[#This Row],[Date]]))</f>
        <v>2016-2017</v>
      </c>
      <c r="O888">
        <f>WEEKNUM(Table1[[#This Row],[Date]],2)</f>
        <v>39</v>
      </c>
      <c r="P888">
        <f>HOUR(Table1[[#This Row],[Start]])</f>
        <v>9</v>
      </c>
      <c r="Q8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888" t="str">
        <f>TEXT(Table1[[#This Row],[Date]],"ddd")</f>
        <v>Mon</v>
      </c>
    </row>
    <row r="889" spans="1:18" x14ac:dyDescent="0.55000000000000004">
      <c r="A889" s="2" t="s">
        <v>101</v>
      </c>
      <c r="B889" s="2" t="str">
        <f t="shared" si="78"/>
        <v>Client 8</v>
      </c>
      <c r="C889" s="12">
        <v>42632</v>
      </c>
      <c r="D889" s="2" t="s">
        <v>445</v>
      </c>
      <c r="E889" s="2" t="s">
        <v>640</v>
      </c>
      <c r="F889" s="28">
        <f>Table1[[#This Row],[End]]-Table1[[#This Row],[Start]]</f>
        <v>1.736111111111116E-2</v>
      </c>
      <c r="G889" s="25" t="str">
        <f t="shared" ca="1" si="79"/>
        <v>Office</v>
      </c>
      <c r="H889" s="2" t="str">
        <f t="shared" ca="1" si="80"/>
        <v>E</v>
      </c>
      <c r="I889" s="2" t="str">
        <f t="shared" ca="1" si="81"/>
        <v>Accident</v>
      </c>
      <c r="J889" s="2" t="str">
        <f t="shared" ca="1" si="82"/>
        <v>Tone of voice</v>
      </c>
      <c r="K889" s="25" t="str">
        <f t="shared" ca="1" si="83"/>
        <v>Shipping</v>
      </c>
      <c r="L889" t="str">
        <f>IF(OR(Table1[[#This Row],[Month2]]="Jul",Table1[[#This Row],[Month2]]="Aug",Table1[[#This Row],[Month2]]="Sep"),"Q1", IF(OR(Table1[[#This Row],[Month2]]="Oct",Table1[[#This Row],[Month2]]="Nov",Table1[[#This Row],[Month2]]="Dec"),"Q2",IF(OR(Table1[[#This Row],[Month2]]="Jan",Table1[[#This Row],[Month2]]="Feb",Table1[[#This Row],[Month2]]="Mar"),"Q3", "Q4")))</f>
        <v>Q1</v>
      </c>
      <c r="M889" t="str">
        <f>TEXT(Table1[[#This Row],[Date]],"mmm")</f>
        <v>Sep</v>
      </c>
      <c r="N889" t="str">
        <f>IF(MONTH(Table1[[#This Row],[Date]])&gt;6, YEAR(Table1[[#This Row],[Date]])&amp;"-"&amp;YEAR(Table1[[#This Row],[Date]])+1,YEAR(Table1[[#This Row],[Date]])-1&amp;"-"&amp;YEAR(Table1[[#This Row],[Date]]))</f>
        <v>2016-2017</v>
      </c>
      <c r="O889">
        <f>WEEKNUM(Table1[[#This Row],[Date]],2)</f>
        <v>39</v>
      </c>
      <c r="P889">
        <f>HOUR(Table1[[#This Row],[Start]])</f>
        <v>14</v>
      </c>
      <c r="Q8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89" t="str">
        <f>TEXT(Table1[[#This Row],[Date]],"ddd")</f>
        <v>Mon</v>
      </c>
    </row>
    <row r="890" spans="1:18" x14ac:dyDescent="0.55000000000000004">
      <c r="A890" s="2" t="s">
        <v>85</v>
      </c>
      <c r="B890" s="2" t="str">
        <f t="shared" si="78"/>
        <v>Client 9</v>
      </c>
      <c r="C890" s="12">
        <v>42633</v>
      </c>
      <c r="D890" s="2" t="s">
        <v>452</v>
      </c>
      <c r="E890" s="2" t="s">
        <v>739</v>
      </c>
      <c r="F890" s="28">
        <f>Table1[[#This Row],[End]]-Table1[[#This Row],[Start]]</f>
        <v>8.3333333333333037E-3</v>
      </c>
      <c r="G890" s="25" t="str">
        <f t="shared" ca="1" si="79"/>
        <v>Room B</v>
      </c>
      <c r="H890" s="2" t="str">
        <f t="shared" ca="1" si="80"/>
        <v>B</v>
      </c>
      <c r="I890" s="2" t="str">
        <f t="shared" ca="1" si="81"/>
        <v>Interaction</v>
      </c>
      <c r="J890" s="2" t="str">
        <f t="shared" ca="1" si="82"/>
        <v>Wrong placement</v>
      </c>
      <c r="K890" s="25" t="str">
        <f t="shared" ca="1" si="83"/>
        <v>Finance</v>
      </c>
      <c r="L890" t="str">
        <f>IF(OR(Table1[[#This Row],[Month2]]="Jul",Table1[[#This Row],[Month2]]="Aug",Table1[[#This Row],[Month2]]="Sep"),"Q1", IF(OR(Table1[[#This Row],[Month2]]="Oct",Table1[[#This Row],[Month2]]="Nov",Table1[[#This Row],[Month2]]="Dec"),"Q2",IF(OR(Table1[[#This Row],[Month2]]="Jan",Table1[[#This Row],[Month2]]="Feb",Table1[[#This Row],[Month2]]="Mar"),"Q3", "Q4")))</f>
        <v>Q1</v>
      </c>
      <c r="M890" t="str">
        <f>TEXT(Table1[[#This Row],[Date]],"mmm")</f>
        <v>Sep</v>
      </c>
      <c r="N890" t="str">
        <f>IF(MONTH(Table1[[#This Row],[Date]])&gt;6, YEAR(Table1[[#This Row],[Date]])&amp;"-"&amp;YEAR(Table1[[#This Row],[Date]])+1,YEAR(Table1[[#This Row],[Date]])-1&amp;"-"&amp;YEAR(Table1[[#This Row],[Date]]))</f>
        <v>2016-2017</v>
      </c>
      <c r="O890">
        <f>WEEKNUM(Table1[[#This Row],[Date]],2)</f>
        <v>39</v>
      </c>
      <c r="P890">
        <f>HOUR(Table1[[#This Row],[Start]])</f>
        <v>14</v>
      </c>
      <c r="Q8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90" t="str">
        <f>TEXT(Table1[[#This Row],[Date]],"ddd")</f>
        <v>Tue</v>
      </c>
    </row>
    <row r="891" spans="1:18" x14ac:dyDescent="0.55000000000000004">
      <c r="A891" s="2" t="s">
        <v>95</v>
      </c>
      <c r="B891" s="2" t="str">
        <f t="shared" si="78"/>
        <v>Client 10</v>
      </c>
      <c r="C891" s="12">
        <v>42633</v>
      </c>
      <c r="D891" s="2" t="s">
        <v>405</v>
      </c>
      <c r="E891" s="2" t="s">
        <v>420</v>
      </c>
      <c r="F891" s="28">
        <f>Table1[[#This Row],[End]]-Table1[[#This Row],[Start]]</f>
        <v>2.3611111111111138E-2</v>
      </c>
      <c r="G891" s="25" t="str">
        <f t="shared" ca="1" si="79"/>
        <v>Room B</v>
      </c>
      <c r="H891" s="2" t="str">
        <f t="shared" ca="1" si="80"/>
        <v>C</v>
      </c>
      <c r="I891" s="2" t="str">
        <f t="shared" ca="1" si="81"/>
        <v>Mistake</v>
      </c>
      <c r="J891" s="2" t="str">
        <f t="shared" ca="1" si="82"/>
        <v>Tone of voice</v>
      </c>
      <c r="K891" s="25" t="str">
        <f t="shared" ca="1" si="83"/>
        <v>Shipping</v>
      </c>
      <c r="L891" t="str">
        <f>IF(OR(Table1[[#This Row],[Month2]]="Jul",Table1[[#This Row],[Month2]]="Aug",Table1[[#This Row],[Month2]]="Sep"),"Q1", IF(OR(Table1[[#This Row],[Month2]]="Oct",Table1[[#This Row],[Month2]]="Nov",Table1[[#This Row],[Month2]]="Dec"),"Q2",IF(OR(Table1[[#This Row],[Month2]]="Jan",Table1[[#This Row],[Month2]]="Feb",Table1[[#This Row],[Month2]]="Mar"),"Q3", "Q4")))</f>
        <v>Q1</v>
      </c>
      <c r="M891" t="str">
        <f>TEXT(Table1[[#This Row],[Date]],"mmm")</f>
        <v>Sep</v>
      </c>
      <c r="N891" t="str">
        <f>IF(MONTH(Table1[[#This Row],[Date]])&gt;6, YEAR(Table1[[#This Row],[Date]])&amp;"-"&amp;YEAR(Table1[[#This Row],[Date]])+1,YEAR(Table1[[#This Row],[Date]])-1&amp;"-"&amp;YEAR(Table1[[#This Row],[Date]]))</f>
        <v>2016-2017</v>
      </c>
      <c r="O891">
        <f>WEEKNUM(Table1[[#This Row],[Date]],2)</f>
        <v>39</v>
      </c>
      <c r="P891">
        <f>HOUR(Table1[[#This Row],[Start]])</f>
        <v>12</v>
      </c>
      <c r="Q8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891" t="str">
        <f>TEXT(Table1[[#This Row],[Date]],"ddd")</f>
        <v>Tue</v>
      </c>
    </row>
    <row r="892" spans="1:18" x14ac:dyDescent="0.55000000000000004">
      <c r="A892" s="2" t="s">
        <v>89</v>
      </c>
      <c r="B892" s="2" t="str">
        <f t="shared" si="78"/>
        <v>Client 1</v>
      </c>
      <c r="C892" s="12">
        <v>42634</v>
      </c>
      <c r="D892" s="2" t="s">
        <v>717</v>
      </c>
      <c r="E892" s="2" t="s">
        <v>444</v>
      </c>
      <c r="F892" s="28">
        <f>Table1[[#This Row],[End]]-Table1[[#This Row],[Start]]</f>
        <v>1.8055555555555547E-2</v>
      </c>
      <c r="G892" s="25" t="str">
        <f t="shared" ca="1" si="79"/>
        <v>Office</v>
      </c>
      <c r="H892" s="2" t="str">
        <f t="shared" ca="1" si="80"/>
        <v>C</v>
      </c>
      <c r="I892" s="2" t="str">
        <f t="shared" ca="1" si="81"/>
        <v>Interaction</v>
      </c>
      <c r="J892" s="2" t="str">
        <f t="shared" ca="1" si="82"/>
        <v>Mechanical failure</v>
      </c>
      <c r="K892" s="25" t="str">
        <f t="shared" ca="1" si="83"/>
        <v>Shipping</v>
      </c>
      <c r="L892" t="str">
        <f>IF(OR(Table1[[#This Row],[Month2]]="Jul",Table1[[#This Row],[Month2]]="Aug",Table1[[#This Row],[Month2]]="Sep"),"Q1", IF(OR(Table1[[#This Row],[Month2]]="Oct",Table1[[#This Row],[Month2]]="Nov",Table1[[#This Row],[Month2]]="Dec"),"Q2",IF(OR(Table1[[#This Row],[Month2]]="Jan",Table1[[#This Row],[Month2]]="Feb",Table1[[#This Row],[Month2]]="Mar"),"Q3", "Q4")))</f>
        <v>Q1</v>
      </c>
      <c r="M892" t="str">
        <f>TEXT(Table1[[#This Row],[Date]],"mmm")</f>
        <v>Sep</v>
      </c>
      <c r="N892" t="str">
        <f>IF(MONTH(Table1[[#This Row],[Date]])&gt;6, YEAR(Table1[[#This Row],[Date]])&amp;"-"&amp;YEAR(Table1[[#This Row],[Date]])+1,YEAR(Table1[[#This Row],[Date]])-1&amp;"-"&amp;YEAR(Table1[[#This Row],[Date]]))</f>
        <v>2016-2017</v>
      </c>
      <c r="O892">
        <f>WEEKNUM(Table1[[#This Row],[Date]],2)</f>
        <v>39</v>
      </c>
      <c r="P892">
        <f>HOUR(Table1[[#This Row],[Start]])</f>
        <v>7</v>
      </c>
      <c r="Q8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892" t="str">
        <f>TEXT(Table1[[#This Row],[Date]],"ddd")</f>
        <v>Wed</v>
      </c>
    </row>
    <row r="893" spans="1:18" x14ac:dyDescent="0.55000000000000004">
      <c r="A893" s="2" t="s">
        <v>94</v>
      </c>
      <c r="B893" s="2" t="str">
        <f t="shared" si="78"/>
        <v>Client 2</v>
      </c>
      <c r="C893" s="12">
        <v>42634</v>
      </c>
      <c r="D893" s="2" t="s">
        <v>655</v>
      </c>
      <c r="E893" s="2" t="s">
        <v>1079</v>
      </c>
      <c r="F893" s="28">
        <f>Table1[[#This Row],[End]]-Table1[[#This Row],[Start]]</f>
        <v>1.3888888888888951E-2</v>
      </c>
      <c r="G893" s="25" t="str">
        <f t="shared" ca="1" si="79"/>
        <v>Room B</v>
      </c>
      <c r="H893" s="2" t="str">
        <f t="shared" ca="1" si="80"/>
        <v>D</v>
      </c>
      <c r="I893" s="2" t="str">
        <f t="shared" ca="1" si="81"/>
        <v>Accident</v>
      </c>
      <c r="J893" s="2" t="str">
        <f t="shared" ca="1" si="82"/>
        <v>Paperwork deficiency</v>
      </c>
      <c r="K893" s="25" t="str">
        <f t="shared" ca="1" si="83"/>
        <v>IT</v>
      </c>
      <c r="L893" t="str">
        <f>IF(OR(Table1[[#This Row],[Month2]]="Jul",Table1[[#This Row],[Month2]]="Aug",Table1[[#This Row],[Month2]]="Sep"),"Q1", IF(OR(Table1[[#This Row],[Month2]]="Oct",Table1[[#This Row],[Month2]]="Nov",Table1[[#This Row],[Month2]]="Dec"),"Q2",IF(OR(Table1[[#This Row],[Month2]]="Jan",Table1[[#This Row],[Month2]]="Feb",Table1[[#This Row],[Month2]]="Mar"),"Q3", "Q4")))</f>
        <v>Q1</v>
      </c>
      <c r="M893" t="str">
        <f>TEXT(Table1[[#This Row],[Date]],"mmm")</f>
        <v>Sep</v>
      </c>
      <c r="N893" t="str">
        <f>IF(MONTH(Table1[[#This Row],[Date]])&gt;6, YEAR(Table1[[#This Row],[Date]])&amp;"-"&amp;YEAR(Table1[[#This Row],[Date]])+1,YEAR(Table1[[#This Row],[Date]])-1&amp;"-"&amp;YEAR(Table1[[#This Row],[Date]]))</f>
        <v>2016-2017</v>
      </c>
      <c r="O893">
        <f>WEEKNUM(Table1[[#This Row],[Date]],2)</f>
        <v>39</v>
      </c>
      <c r="P893">
        <f>HOUR(Table1[[#This Row],[Start]])</f>
        <v>8</v>
      </c>
      <c r="Q8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93" t="str">
        <f>TEXT(Table1[[#This Row],[Date]],"ddd")</f>
        <v>Wed</v>
      </c>
    </row>
    <row r="894" spans="1:18" x14ac:dyDescent="0.55000000000000004">
      <c r="A894" s="2" t="s">
        <v>96</v>
      </c>
      <c r="B894" s="2" t="str">
        <f t="shared" si="78"/>
        <v>Client 3</v>
      </c>
      <c r="C894" s="12">
        <v>42635</v>
      </c>
      <c r="D894" s="2" t="s">
        <v>718</v>
      </c>
      <c r="E894" s="2" t="s">
        <v>367</v>
      </c>
      <c r="F894" s="28">
        <f>Table1[[#This Row],[End]]-Table1[[#This Row],[Start]]</f>
        <v>6.9444444444444198E-3</v>
      </c>
      <c r="G894" s="25" t="str">
        <f t="shared" ca="1" si="79"/>
        <v>Room B</v>
      </c>
      <c r="H894" s="2" t="str">
        <f t="shared" ca="1" si="80"/>
        <v>E</v>
      </c>
      <c r="I894" s="2" t="str">
        <f t="shared" ca="1" si="81"/>
        <v>Grievance</v>
      </c>
      <c r="J894" s="2" t="str">
        <f t="shared" ca="1" si="82"/>
        <v>Tone of voice</v>
      </c>
      <c r="K894" s="25" t="str">
        <f t="shared" ca="1" si="83"/>
        <v>Finance</v>
      </c>
      <c r="L894" t="str">
        <f>IF(OR(Table1[[#This Row],[Month2]]="Jul",Table1[[#This Row],[Month2]]="Aug",Table1[[#This Row],[Month2]]="Sep"),"Q1", IF(OR(Table1[[#This Row],[Month2]]="Oct",Table1[[#This Row],[Month2]]="Nov",Table1[[#This Row],[Month2]]="Dec"),"Q2",IF(OR(Table1[[#This Row],[Month2]]="Jan",Table1[[#This Row],[Month2]]="Feb",Table1[[#This Row],[Month2]]="Mar"),"Q3", "Q4")))</f>
        <v>Q1</v>
      </c>
      <c r="M894" t="str">
        <f>TEXT(Table1[[#This Row],[Date]],"mmm")</f>
        <v>Sep</v>
      </c>
      <c r="N894" t="str">
        <f>IF(MONTH(Table1[[#This Row],[Date]])&gt;6, YEAR(Table1[[#This Row],[Date]])&amp;"-"&amp;YEAR(Table1[[#This Row],[Date]])+1,YEAR(Table1[[#This Row],[Date]])-1&amp;"-"&amp;YEAR(Table1[[#This Row],[Date]]))</f>
        <v>2016-2017</v>
      </c>
      <c r="O894">
        <f>WEEKNUM(Table1[[#This Row],[Date]],2)</f>
        <v>39</v>
      </c>
      <c r="P894">
        <f>HOUR(Table1[[#This Row],[Start]])</f>
        <v>14</v>
      </c>
      <c r="Q8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894" t="str">
        <f>TEXT(Table1[[#This Row],[Date]],"ddd")</f>
        <v>Thu</v>
      </c>
    </row>
    <row r="895" spans="1:18" x14ac:dyDescent="0.55000000000000004">
      <c r="A895" s="2" t="s">
        <v>100</v>
      </c>
      <c r="B895" s="2" t="str">
        <f t="shared" si="78"/>
        <v>Client 4</v>
      </c>
      <c r="C895" s="12">
        <v>42635</v>
      </c>
      <c r="D895" s="2" t="s">
        <v>719</v>
      </c>
      <c r="E895" s="2" t="s">
        <v>1080</v>
      </c>
      <c r="F895" s="28">
        <f>Table1[[#This Row],[End]]-Table1[[#This Row],[Start]]</f>
        <v>1.041666666666663E-2</v>
      </c>
      <c r="G895" s="2" t="str">
        <f t="shared" ca="1" si="79"/>
        <v>Room B</v>
      </c>
      <c r="H895" s="2" t="str">
        <f t="shared" ca="1" si="80"/>
        <v>F</v>
      </c>
      <c r="I895" s="2" t="str">
        <f t="shared" ca="1" si="81"/>
        <v>Grievance</v>
      </c>
      <c r="J895" s="2" t="str">
        <f t="shared" ca="1" si="82"/>
        <v>Mechanical failure</v>
      </c>
      <c r="K895" s="25" t="str">
        <f t="shared" ca="1" si="83"/>
        <v>Finance</v>
      </c>
      <c r="L895" t="str">
        <f>IF(OR(Table1[[#This Row],[Month2]]="Jul",Table1[[#This Row],[Month2]]="Aug",Table1[[#This Row],[Month2]]="Sep"),"Q1", IF(OR(Table1[[#This Row],[Month2]]="Oct",Table1[[#This Row],[Month2]]="Nov",Table1[[#This Row],[Month2]]="Dec"),"Q2",IF(OR(Table1[[#This Row],[Month2]]="Jan",Table1[[#This Row],[Month2]]="Feb",Table1[[#This Row],[Month2]]="Mar"),"Q3", "Q4")))</f>
        <v>Q1</v>
      </c>
      <c r="M895" t="str">
        <f>TEXT(Table1[[#This Row],[Date]],"mmm")</f>
        <v>Sep</v>
      </c>
      <c r="N895" t="str">
        <f>IF(MONTH(Table1[[#This Row],[Date]])&gt;6, YEAR(Table1[[#This Row],[Date]])&amp;"-"&amp;YEAR(Table1[[#This Row],[Date]])+1,YEAR(Table1[[#This Row],[Date]])-1&amp;"-"&amp;YEAR(Table1[[#This Row],[Date]]))</f>
        <v>2016-2017</v>
      </c>
      <c r="O895">
        <f>WEEKNUM(Table1[[#This Row],[Date]],2)</f>
        <v>39</v>
      </c>
      <c r="P895">
        <f>HOUR(Table1[[#This Row],[Start]])</f>
        <v>19</v>
      </c>
      <c r="Q8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895" t="str">
        <f>TEXT(Table1[[#This Row],[Date]],"ddd")</f>
        <v>Thu</v>
      </c>
    </row>
    <row r="896" spans="1:18" x14ac:dyDescent="0.55000000000000004">
      <c r="A896" s="2" t="s">
        <v>107</v>
      </c>
      <c r="B896" s="2" t="str">
        <f t="shared" si="78"/>
        <v>Client 5</v>
      </c>
      <c r="C896" s="12">
        <v>42636</v>
      </c>
      <c r="D896" s="2" t="s">
        <v>720</v>
      </c>
      <c r="E896" s="2" t="s">
        <v>684</v>
      </c>
      <c r="F896" s="28">
        <f>Table1[[#This Row],[End]]-Table1[[#This Row],[Start]]</f>
        <v>2.083333333333337E-2</v>
      </c>
      <c r="G896" s="2" t="str">
        <f t="shared" ca="1" si="79"/>
        <v>Lab</v>
      </c>
      <c r="H896" s="2" t="str">
        <f t="shared" ca="1" si="80"/>
        <v>B</v>
      </c>
      <c r="I896" s="2" t="str">
        <f t="shared" ca="1" si="81"/>
        <v>Mistake</v>
      </c>
      <c r="J896" s="2" t="str">
        <f t="shared" ca="1" si="82"/>
        <v>Mechanical failure</v>
      </c>
      <c r="K896" s="25" t="str">
        <f t="shared" ca="1" si="83"/>
        <v>Floor</v>
      </c>
      <c r="L896" t="str">
        <f>IF(OR(Table1[[#This Row],[Month2]]="Jul",Table1[[#This Row],[Month2]]="Aug",Table1[[#This Row],[Month2]]="Sep"),"Q1", IF(OR(Table1[[#This Row],[Month2]]="Oct",Table1[[#This Row],[Month2]]="Nov",Table1[[#This Row],[Month2]]="Dec"),"Q2",IF(OR(Table1[[#This Row],[Month2]]="Jan",Table1[[#This Row],[Month2]]="Feb",Table1[[#This Row],[Month2]]="Mar"),"Q3", "Q4")))</f>
        <v>Q1</v>
      </c>
      <c r="M896" t="str">
        <f>TEXT(Table1[[#This Row],[Date]],"mmm")</f>
        <v>Sep</v>
      </c>
      <c r="N896" t="str">
        <f>IF(MONTH(Table1[[#This Row],[Date]])&gt;6, YEAR(Table1[[#This Row],[Date]])&amp;"-"&amp;YEAR(Table1[[#This Row],[Date]])+1,YEAR(Table1[[#This Row],[Date]])-1&amp;"-"&amp;YEAR(Table1[[#This Row],[Date]]))</f>
        <v>2016-2017</v>
      </c>
      <c r="O896">
        <f>WEEKNUM(Table1[[#This Row],[Date]],2)</f>
        <v>39</v>
      </c>
      <c r="P896">
        <f>HOUR(Table1[[#This Row],[Start]])</f>
        <v>8</v>
      </c>
      <c r="Q8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96" t="str">
        <f>TEXT(Table1[[#This Row],[Date]],"ddd")</f>
        <v>Fri</v>
      </c>
    </row>
    <row r="897" spans="1:18" x14ac:dyDescent="0.55000000000000004">
      <c r="A897" s="2" t="s">
        <v>105</v>
      </c>
      <c r="B897" s="2" t="str">
        <f t="shared" si="78"/>
        <v>Client 6</v>
      </c>
      <c r="C897" s="12">
        <v>42636</v>
      </c>
      <c r="D897" s="2" t="s">
        <v>518</v>
      </c>
      <c r="E897" s="2" t="s">
        <v>906</v>
      </c>
      <c r="F897" s="28">
        <f>Table1[[#This Row],[End]]-Table1[[#This Row],[Start]]</f>
        <v>3.0555555555555669E-2</v>
      </c>
      <c r="G897" s="2" t="str">
        <f t="shared" ca="1" si="79"/>
        <v>Lab</v>
      </c>
      <c r="H897" s="2" t="str">
        <f t="shared" ca="1" si="80"/>
        <v>F</v>
      </c>
      <c r="I897" s="2" t="str">
        <f t="shared" ca="1" si="81"/>
        <v>Accident</v>
      </c>
      <c r="J897" s="2" t="str">
        <f t="shared" ca="1" si="82"/>
        <v>Mechanical failure</v>
      </c>
      <c r="K897" s="25" t="str">
        <f t="shared" ca="1" si="83"/>
        <v>Shipping</v>
      </c>
      <c r="L897" t="str">
        <f>IF(OR(Table1[[#This Row],[Month2]]="Jul",Table1[[#This Row],[Month2]]="Aug",Table1[[#This Row],[Month2]]="Sep"),"Q1", IF(OR(Table1[[#This Row],[Month2]]="Oct",Table1[[#This Row],[Month2]]="Nov",Table1[[#This Row],[Month2]]="Dec"),"Q2",IF(OR(Table1[[#This Row],[Month2]]="Jan",Table1[[#This Row],[Month2]]="Feb",Table1[[#This Row],[Month2]]="Mar"),"Q3", "Q4")))</f>
        <v>Q1</v>
      </c>
      <c r="M897" t="str">
        <f>TEXT(Table1[[#This Row],[Date]],"mmm")</f>
        <v>Sep</v>
      </c>
      <c r="N897" t="str">
        <f>IF(MONTH(Table1[[#This Row],[Date]])&gt;6, YEAR(Table1[[#This Row],[Date]])&amp;"-"&amp;YEAR(Table1[[#This Row],[Date]])+1,YEAR(Table1[[#This Row],[Date]])-1&amp;"-"&amp;YEAR(Table1[[#This Row],[Date]]))</f>
        <v>2016-2017</v>
      </c>
      <c r="O897">
        <f>WEEKNUM(Table1[[#This Row],[Date]],2)</f>
        <v>39</v>
      </c>
      <c r="P897">
        <f>HOUR(Table1[[#This Row],[Start]])</f>
        <v>17</v>
      </c>
      <c r="Q8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897" t="str">
        <f>TEXT(Table1[[#This Row],[Date]],"ddd")</f>
        <v>Fri</v>
      </c>
    </row>
    <row r="898" spans="1:18" x14ac:dyDescent="0.55000000000000004">
      <c r="A898" s="2" t="s">
        <v>94</v>
      </c>
      <c r="B898" s="2" t="str">
        <f t="shared" ref="B898:B961" si="84">IF(B897="Name","Client 1",IF(B897="Client 1","Client 2",IF(B897="Client 2","Client 3",IF(B897="Client 3","Client 4", IF(B897="Client 4","Client 5", IF(B897="Client 5","Client 6", IF(B897="Client 6","Client 7",IF(B897="Client 7","Client 8", IF(B897="Client 8","Client 9", IF(B897="Client 9","Client 10", IF(B897="Client 10","Client 1", "Client 11")))))))))))</f>
        <v>Client 7</v>
      </c>
      <c r="C898" s="12">
        <v>42637</v>
      </c>
      <c r="D898" s="2" t="s">
        <v>442</v>
      </c>
      <c r="E898" s="2" t="s">
        <v>662</v>
      </c>
      <c r="F898" s="28">
        <f>Table1[[#This Row],[End]]-Table1[[#This Row],[Start]]</f>
        <v>1.3194444444444453E-2</v>
      </c>
      <c r="G898" s="2" t="str">
        <f t="shared" ref="G898:G961" ca="1" si="85">VLOOKUP(RANDBETWEEN(1,5),$T$1:$Y$8,2,FALSE)</f>
        <v>Lab</v>
      </c>
      <c r="H898" s="2" t="str">
        <f t="shared" ref="H898:H961" ca="1" si="86">VLOOKUP(RANDBETWEEN(1,7),$T$1:$Y$8,3,FALSE)</f>
        <v>E</v>
      </c>
      <c r="I898" s="2" t="str">
        <f t="shared" ref="I898:I961" ca="1" si="87">VLOOKUP(RANDBETWEEN(1,4),$T$1:$Y$8,4,FALSE)</f>
        <v>Interaction</v>
      </c>
      <c r="J898" s="2" t="str">
        <f t="shared" ref="J898:J961" ca="1" si="88">VLOOKUP(RANDBETWEEN(1,6),$T$1:$Y$8,5,FALSE)</f>
        <v>Paperwork deficiency</v>
      </c>
      <c r="K898" s="25" t="str">
        <f t="shared" ref="K898:K961" ca="1" si="89">VLOOKUP(RANDBETWEEN(1,6),$T$1:$Y$8,6,FALSE)</f>
        <v>Shipping</v>
      </c>
      <c r="L898" t="str">
        <f>IF(OR(Table1[[#This Row],[Month2]]="Jul",Table1[[#This Row],[Month2]]="Aug",Table1[[#This Row],[Month2]]="Sep"),"Q1", IF(OR(Table1[[#This Row],[Month2]]="Oct",Table1[[#This Row],[Month2]]="Nov",Table1[[#This Row],[Month2]]="Dec"),"Q2",IF(OR(Table1[[#This Row],[Month2]]="Jan",Table1[[#This Row],[Month2]]="Feb",Table1[[#This Row],[Month2]]="Mar"),"Q3", "Q4")))</f>
        <v>Q1</v>
      </c>
      <c r="M898" t="str">
        <f>TEXT(Table1[[#This Row],[Date]],"mmm")</f>
        <v>Sep</v>
      </c>
      <c r="N898" t="str">
        <f>IF(MONTH(Table1[[#This Row],[Date]])&gt;6, YEAR(Table1[[#This Row],[Date]])&amp;"-"&amp;YEAR(Table1[[#This Row],[Date]])+1,YEAR(Table1[[#This Row],[Date]])-1&amp;"-"&amp;YEAR(Table1[[#This Row],[Date]]))</f>
        <v>2016-2017</v>
      </c>
      <c r="O898">
        <f>WEEKNUM(Table1[[#This Row],[Date]],2)</f>
        <v>39</v>
      </c>
      <c r="P898">
        <f>HOUR(Table1[[#This Row],[Start]])</f>
        <v>8</v>
      </c>
      <c r="Q8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898" t="str">
        <f>TEXT(Table1[[#This Row],[Date]],"ddd")</f>
        <v>Sat</v>
      </c>
    </row>
    <row r="899" spans="1:18" x14ac:dyDescent="0.55000000000000004">
      <c r="A899" s="2" t="s">
        <v>47</v>
      </c>
      <c r="B899" s="2" t="str">
        <f t="shared" si="84"/>
        <v>Client 8</v>
      </c>
      <c r="C899" s="12">
        <v>42638</v>
      </c>
      <c r="D899" s="2" t="s">
        <v>364</v>
      </c>
      <c r="E899" s="2" t="s">
        <v>492</v>
      </c>
      <c r="F899" s="28">
        <f>Table1[[#This Row],[End]]-Table1[[#This Row],[Start]]</f>
        <v>2.0138888888888928E-2</v>
      </c>
      <c r="G899" s="2" t="str">
        <f t="shared" ca="1" si="85"/>
        <v>Office</v>
      </c>
      <c r="H899" s="2" t="str">
        <f t="shared" ca="1" si="86"/>
        <v>B</v>
      </c>
      <c r="I899" s="2" t="str">
        <f t="shared" ca="1" si="87"/>
        <v>Mistake</v>
      </c>
      <c r="J899" s="2" t="str">
        <f t="shared" ca="1" si="88"/>
        <v>Entry error</v>
      </c>
      <c r="K899" s="25" t="str">
        <f t="shared" ca="1" si="89"/>
        <v>Widgets</v>
      </c>
      <c r="L899" t="str">
        <f>IF(OR(Table1[[#This Row],[Month2]]="Jul",Table1[[#This Row],[Month2]]="Aug",Table1[[#This Row],[Month2]]="Sep"),"Q1", IF(OR(Table1[[#This Row],[Month2]]="Oct",Table1[[#This Row],[Month2]]="Nov",Table1[[#This Row],[Month2]]="Dec"),"Q2",IF(OR(Table1[[#This Row],[Month2]]="Jan",Table1[[#This Row],[Month2]]="Feb",Table1[[#This Row],[Month2]]="Mar"),"Q3", "Q4")))</f>
        <v>Q1</v>
      </c>
      <c r="M899" t="str">
        <f>TEXT(Table1[[#This Row],[Date]],"mmm")</f>
        <v>Sep</v>
      </c>
      <c r="N899" t="str">
        <f>IF(MONTH(Table1[[#This Row],[Date]])&gt;6, YEAR(Table1[[#This Row],[Date]])&amp;"-"&amp;YEAR(Table1[[#This Row],[Date]])+1,YEAR(Table1[[#This Row],[Date]])-1&amp;"-"&amp;YEAR(Table1[[#This Row],[Date]]))</f>
        <v>2016-2017</v>
      </c>
      <c r="O899">
        <f>WEEKNUM(Table1[[#This Row],[Date]],2)</f>
        <v>39</v>
      </c>
      <c r="P899">
        <f>HOUR(Table1[[#This Row],[Start]])</f>
        <v>17</v>
      </c>
      <c r="Q8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899" t="str">
        <f>TEXT(Table1[[#This Row],[Date]],"ddd")</f>
        <v>Sun</v>
      </c>
    </row>
    <row r="900" spans="1:18" x14ac:dyDescent="0.55000000000000004">
      <c r="A900" s="2" t="s">
        <v>101</v>
      </c>
      <c r="B900" s="2" t="str">
        <f t="shared" si="84"/>
        <v>Client 9</v>
      </c>
      <c r="C900" s="12">
        <v>42642</v>
      </c>
      <c r="D900" s="2" t="s">
        <v>721</v>
      </c>
      <c r="E900" s="2" t="s">
        <v>735</v>
      </c>
      <c r="F900" s="28">
        <f>Table1[[#This Row],[End]]-Table1[[#This Row],[Start]]</f>
        <v>2.1527777777777757E-2</v>
      </c>
      <c r="G900" s="2" t="str">
        <f t="shared" ca="1" si="85"/>
        <v>Office</v>
      </c>
      <c r="H900" s="2" t="str">
        <f t="shared" ca="1" si="86"/>
        <v>C</v>
      </c>
      <c r="I900" s="2" t="str">
        <f t="shared" ca="1" si="87"/>
        <v>Grievance</v>
      </c>
      <c r="J900" s="2" t="str">
        <f t="shared" ca="1" si="88"/>
        <v>Entry error</v>
      </c>
      <c r="K900" s="25" t="str">
        <f t="shared" ca="1" si="89"/>
        <v>Finance</v>
      </c>
      <c r="L900" t="str">
        <f>IF(OR(Table1[[#This Row],[Month2]]="Jul",Table1[[#This Row],[Month2]]="Aug",Table1[[#This Row],[Month2]]="Sep"),"Q1", IF(OR(Table1[[#This Row],[Month2]]="Oct",Table1[[#This Row],[Month2]]="Nov",Table1[[#This Row],[Month2]]="Dec"),"Q2",IF(OR(Table1[[#This Row],[Month2]]="Jan",Table1[[#This Row],[Month2]]="Feb",Table1[[#This Row],[Month2]]="Mar"),"Q3", "Q4")))</f>
        <v>Q1</v>
      </c>
      <c r="M900" t="str">
        <f>TEXT(Table1[[#This Row],[Date]],"mmm")</f>
        <v>Sep</v>
      </c>
      <c r="N900" t="str">
        <f>IF(MONTH(Table1[[#This Row],[Date]])&gt;6, YEAR(Table1[[#This Row],[Date]])&amp;"-"&amp;YEAR(Table1[[#This Row],[Date]])+1,YEAR(Table1[[#This Row],[Date]])-1&amp;"-"&amp;YEAR(Table1[[#This Row],[Date]]))</f>
        <v>2016-2017</v>
      </c>
      <c r="O900">
        <f>WEEKNUM(Table1[[#This Row],[Date]],2)</f>
        <v>40</v>
      </c>
      <c r="P900">
        <f>HOUR(Table1[[#This Row],[Start]])</f>
        <v>11</v>
      </c>
      <c r="Q9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00" t="str">
        <f>TEXT(Table1[[#This Row],[Date]],"ddd")</f>
        <v>Thu</v>
      </c>
    </row>
    <row r="901" spans="1:18" x14ac:dyDescent="0.55000000000000004">
      <c r="A901" s="2" t="s">
        <v>108</v>
      </c>
      <c r="B901" s="2" t="str">
        <f t="shared" si="84"/>
        <v>Client 10</v>
      </c>
      <c r="C901" s="12">
        <v>42643</v>
      </c>
      <c r="D901" s="2" t="s">
        <v>713</v>
      </c>
      <c r="E901" s="2" t="s">
        <v>925</v>
      </c>
      <c r="F901" s="28">
        <f>Table1[[#This Row],[End]]-Table1[[#This Row],[Start]]</f>
        <v>6.2500000000000888E-3</v>
      </c>
      <c r="G901" s="2" t="str">
        <f t="shared" ca="1" si="85"/>
        <v>Room B</v>
      </c>
      <c r="H901" s="2" t="str">
        <f t="shared" ca="1" si="86"/>
        <v>B</v>
      </c>
      <c r="I901" s="2" t="str">
        <f t="shared" ca="1" si="87"/>
        <v>Grievance</v>
      </c>
      <c r="J901" s="2" t="str">
        <f t="shared" ca="1" si="88"/>
        <v>Wrong placement</v>
      </c>
      <c r="K901" s="25" t="str">
        <f t="shared" ca="1" si="89"/>
        <v>IT</v>
      </c>
      <c r="L901" t="str">
        <f>IF(OR(Table1[[#This Row],[Month2]]="Jul",Table1[[#This Row],[Month2]]="Aug",Table1[[#This Row],[Month2]]="Sep"),"Q1", IF(OR(Table1[[#This Row],[Month2]]="Oct",Table1[[#This Row],[Month2]]="Nov",Table1[[#This Row],[Month2]]="Dec"),"Q2",IF(OR(Table1[[#This Row],[Month2]]="Jan",Table1[[#This Row],[Month2]]="Feb",Table1[[#This Row],[Month2]]="Mar"),"Q3", "Q4")))</f>
        <v>Q1</v>
      </c>
      <c r="M901" t="str">
        <f>TEXT(Table1[[#This Row],[Date]],"mmm")</f>
        <v>Sep</v>
      </c>
      <c r="N901" t="str">
        <f>IF(MONTH(Table1[[#This Row],[Date]])&gt;6, YEAR(Table1[[#This Row],[Date]])&amp;"-"&amp;YEAR(Table1[[#This Row],[Date]])+1,YEAR(Table1[[#This Row],[Date]])-1&amp;"-"&amp;YEAR(Table1[[#This Row],[Date]]))</f>
        <v>2016-2017</v>
      </c>
      <c r="O901">
        <f>WEEKNUM(Table1[[#This Row],[Date]],2)</f>
        <v>40</v>
      </c>
      <c r="P901">
        <f>HOUR(Table1[[#This Row],[Start]])</f>
        <v>14</v>
      </c>
      <c r="Q9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01" t="str">
        <f>TEXT(Table1[[#This Row],[Date]],"ddd")</f>
        <v>Fri</v>
      </c>
    </row>
    <row r="902" spans="1:18" x14ac:dyDescent="0.55000000000000004">
      <c r="A902" s="2" t="s">
        <v>105</v>
      </c>
      <c r="B902" s="2" t="str">
        <f t="shared" si="84"/>
        <v>Client 1</v>
      </c>
      <c r="C902" s="12">
        <v>42643</v>
      </c>
      <c r="D902" s="2" t="s">
        <v>722</v>
      </c>
      <c r="E902" s="2" t="s">
        <v>202</v>
      </c>
      <c r="F902" s="28">
        <f>Table1[[#This Row],[End]]-Table1[[#This Row],[Start]]</f>
        <v>5.6250000000000022E-2</v>
      </c>
      <c r="G902" s="2" t="str">
        <f t="shared" ca="1" si="85"/>
        <v>Warehouse</v>
      </c>
      <c r="H902" s="2" t="str">
        <f t="shared" ca="1" si="86"/>
        <v>F</v>
      </c>
      <c r="I902" s="2" t="str">
        <f t="shared" ca="1" si="87"/>
        <v>Accident</v>
      </c>
      <c r="J902" s="2" t="str">
        <f t="shared" ca="1" si="88"/>
        <v>Entry error</v>
      </c>
      <c r="K902" s="25" t="str">
        <f t="shared" ca="1" si="89"/>
        <v>Finance</v>
      </c>
      <c r="L902" t="str">
        <f>IF(OR(Table1[[#This Row],[Month2]]="Jul",Table1[[#This Row],[Month2]]="Aug",Table1[[#This Row],[Month2]]="Sep"),"Q1", IF(OR(Table1[[#This Row],[Month2]]="Oct",Table1[[#This Row],[Month2]]="Nov",Table1[[#This Row],[Month2]]="Dec"),"Q2",IF(OR(Table1[[#This Row],[Month2]]="Jan",Table1[[#This Row],[Month2]]="Feb",Table1[[#This Row],[Month2]]="Mar"),"Q3", "Q4")))</f>
        <v>Q1</v>
      </c>
      <c r="M902" t="str">
        <f>TEXT(Table1[[#This Row],[Date]],"mmm")</f>
        <v>Sep</v>
      </c>
      <c r="N902" t="str">
        <f>IF(MONTH(Table1[[#This Row],[Date]])&gt;6, YEAR(Table1[[#This Row],[Date]])&amp;"-"&amp;YEAR(Table1[[#This Row],[Date]])+1,YEAR(Table1[[#This Row],[Date]])-1&amp;"-"&amp;YEAR(Table1[[#This Row],[Date]]))</f>
        <v>2016-2017</v>
      </c>
      <c r="O902">
        <f>WEEKNUM(Table1[[#This Row],[Date]],2)</f>
        <v>40</v>
      </c>
      <c r="P902">
        <f>HOUR(Table1[[#This Row],[Start]])</f>
        <v>13</v>
      </c>
      <c r="Q9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902" t="str">
        <f>TEXT(Table1[[#This Row],[Date]],"ddd")</f>
        <v>Fri</v>
      </c>
    </row>
    <row r="903" spans="1:18" x14ac:dyDescent="0.55000000000000004">
      <c r="A903" s="2" t="s">
        <v>109</v>
      </c>
      <c r="B903" s="2" t="str">
        <f t="shared" si="84"/>
        <v>Client 2</v>
      </c>
      <c r="C903" s="12">
        <v>42644</v>
      </c>
      <c r="D903" s="2" t="s">
        <v>229</v>
      </c>
      <c r="E903" s="2" t="s">
        <v>347</v>
      </c>
      <c r="F903" s="28">
        <f>Table1[[#This Row],[End]]-Table1[[#This Row],[Start]]</f>
        <v>1.8055555555555547E-2</v>
      </c>
      <c r="G903" s="2" t="str">
        <f t="shared" ca="1" si="85"/>
        <v>Room B</v>
      </c>
      <c r="H903" s="2" t="str">
        <f t="shared" ca="1" si="86"/>
        <v>F</v>
      </c>
      <c r="I903" s="2" t="str">
        <f t="shared" ca="1" si="87"/>
        <v>Grievance</v>
      </c>
      <c r="J903" s="2" t="str">
        <f t="shared" ca="1" si="88"/>
        <v>Wrong placement</v>
      </c>
      <c r="K903" s="25" t="str">
        <f t="shared" ca="1" si="89"/>
        <v>Finance</v>
      </c>
      <c r="L903" t="str">
        <f>IF(OR(Table1[[#This Row],[Month2]]="Jul",Table1[[#This Row],[Month2]]="Aug",Table1[[#This Row],[Month2]]="Sep"),"Q1", IF(OR(Table1[[#This Row],[Month2]]="Oct",Table1[[#This Row],[Month2]]="Nov",Table1[[#This Row],[Month2]]="Dec"),"Q2",IF(OR(Table1[[#This Row],[Month2]]="Jan",Table1[[#This Row],[Month2]]="Feb",Table1[[#This Row],[Month2]]="Mar"),"Q3", "Q4")))</f>
        <v>Q2</v>
      </c>
      <c r="M903" t="str">
        <f>TEXT(Table1[[#This Row],[Date]],"mmm")</f>
        <v>Oct</v>
      </c>
      <c r="N903" t="str">
        <f>IF(MONTH(Table1[[#This Row],[Date]])&gt;6, YEAR(Table1[[#This Row],[Date]])&amp;"-"&amp;YEAR(Table1[[#This Row],[Date]])+1,YEAR(Table1[[#This Row],[Date]])-1&amp;"-"&amp;YEAR(Table1[[#This Row],[Date]]))</f>
        <v>2016-2017</v>
      </c>
      <c r="O903">
        <f>WEEKNUM(Table1[[#This Row],[Date]],2)</f>
        <v>40</v>
      </c>
      <c r="P903">
        <f>HOUR(Table1[[#This Row],[Start]])</f>
        <v>8</v>
      </c>
      <c r="Q9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03" t="str">
        <f>TEXT(Table1[[#This Row],[Date]],"ddd")</f>
        <v>Sat</v>
      </c>
    </row>
    <row r="904" spans="1:18" x14ac:dyDescent="0.55000000000000004">
      <c r="A904" s="2" t="s">
        <v>100</v>
      </c>
      <c r="B904" s="2" t="str">
        <f t="shared" si="84"/>
        <v>Client 3</v>
      </c>
      <c r="C904" s="12">
        <v>42645</v>
      </c>
      <c r="D904" s="2" t="s">
        <v>575</v>
      </c>
      <c r="E904" s="2" t="s">
        <v>1081</v>
      </c>
      <c r="F904" s="28">
        <f>Table1[[#This Row],[End]]-Table1[[#This Row],[Start]]</f>
        <v>2.1527777777777923E-2</v>
      </c>
      <c r="G904" s="2" t="str">
        <f t="shared" ca="1" si="85"/>
        <v>Room A</v>
      </c>
      <c r="H904" s="2" t="str">
        <f t="shared" ca="1" si="86"/>
        <v>D</v>
      </c>
      <c r="I904" s="2" t="str">
        <f t="shared" ca="1" si="87"/>
        <v>Interaction</v>
      </c>
      <c r="J904" s="2" t="str">
        <f t="shared" ca="1" si="88"/>
        <v>Wrong placement</v>
      </c>
      <c r="K904" s="25" t="str">
        <f t="shared" ca="1" si="89"/>
        <v>Shipping</v>
      </c>
      <c r="L904" t="str">
        <f>IF(OR(Table1[[#This Row],[Month2]]="Jul",Table1[[#This Row],[Month2]]="Aug",Table1[[#This Row],[Month2]]="Sep"),"Q1", IF(OR(Table1[[#This Row],[Month2]]="Oct",Table1[[#This Row],[Month2]]="Nov",Table1[[#This Row],[Month2]]="Dec"),"Q2",IF(OR(Table1[[#This Row],[Month2]]="Jan",Table1[[#This Row],[Month2]]="Feb",Table1[[#This Row],[Month2]]="Mar"),"Q3", "Q4")))</f>
        <v>Q2</v>
      </c>
      <c r="M904" t="str">
        <f>TEXT(Table1[[#This Row],[Date]],"mmm")</f>
        <v>Oct</v>
      </c>
      <c r="N904" t="str">
        <f>IF(MONTH(Table1[[#This Row],[Date]])&gt;6, YEAR(Table1[[#This Row],[Date]])&amp;"-"&amp;YEAR(Table1[[#This Row],[Date]])+1,YEAR(Table1[[#This Row],[Date]])-1&amp;"-"&amp;YEAR(Table1[[#This Row],[Date]]))</f>
        <v>2016-2017</v>
      </c>
      <c r="O904">
        <f>WEEKNUM(Table1[[#This Row],[Date]],2)</f>
        <v>40</v>
      </c>
      <c r="P904">
        <f>HOUR(Table1[[#This Row],[Start]])</f>
        <v>17</v>
      </c>
      <c r="Q9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04" t="str">
        <f>TEXT(Table1[[#This Row],[Date]],"ddd")</f>
        <v>Sun</v>
      </c>
    </row>
    <row r="905" spans="1:18" x14ac:dyDescent="0.55000000000000004">
      <c r="A905" s="2" t="s">
        <v>96</v>
      </c>
      <c r="B905" s="2" t="str">
        <f t="shared" si="84"/>
        <v>Client 4</v>
      </c>
      <c r="C905" s="12">
        <v>42646</v>
      </c>
      <c r="D905" s="2" t="s">
        <v>511</v>
      </c>
      <c r="E905" s="2" t="s">
        <v>248</v>
      </c>
      <c r="F905" s="28">
        <f>Table1[[#This Row],[End]]-Table1[[#This Row],[Start]]</f>
        <v>9.0277777777777457E-3</v>
      </c>
      <c r="G905" s="2" t="str">
        <f t="shared" ca="1" si="85"/>
        <v>Room A</v>
      </c>
      <c r="H905" s="2" t="str">
        <f t="shared" ca="1" si="86"/>
        <v>A</v>
      </c>
      <c r="I905" s="2" t="str">
        <f t="shared" ca="1" si="87"/>
        <v>Interaction</v>
      </c>
      <c r="J905" s="2" t="str">
        <f t="shared" ca="1" si="88"/>
        <v>Paperwork deficiency</v>
      </c>
      <c r="K905" s="25" t="str">
        <f t="shared" ca="1" si="89"/>
        <v>Finance</v>
      </c>
      <c r="L905" t="str">
        <f>IF(OR(Table1[[#This Row],[Month2]]="Jul",Table1[[#This Row],[Month2]]="Aug",Table1[[#This Row],[Month2]]="Sep"),"Q1", IF(OR(Table1[[#This Row],[Month2]]="Oct",Table1[[#This Row],[Month2]]="Nov",Table1[[#This Row],[Month2]]="Dec"),"Q2",IF(OR(Table1[[#This Row],[Month2]]="Jan",Table1[[#This Row],[Month2]]="Feb",Table1[[#This Row],[Month2]]="Mar"),"Q3", "Q4")))</f>
        <v>Q2</v>
      </c>
      <c r="M905" t="str">
        <f>TEXT(Table1[[#This Row],[Date]],"mmm")</f>
        <v>Oct</v>
      </c>
      <c r="N905" t="str">
        <f>IF(MONTH(Table1[[#This Row],[Date]])&gt;6, YEAR(Table1[[#This Row],[Date]])&amp;"-"&amp;YEAR(Table1[[#This Row],[Date]])+1,YEAR(Table1[[#This Row],[Date]])-1&amp;"-"&amp;YEAR(Table1[[#This Row],[Date]]))</f>
        <v>2016-2017</v>
      </c>
      <c r="O905">
        <f>WEEKNUM(Table1[[#This Row],[Date]],2)</f>
        <v>41</v>
      </c>
      <c r="P905">
        <f>HOUR(Table1[[#This Row],[Start]])</f>
        <v>14</v>
      </c>
      <c r="Q9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05" t="str">
        <f>TEXT(Table1[[#This Row],[Date]],"ddd")</f>
        <v>Mon</v>
      </c>
    </row>
    <row r="906" spans="1:18" x14ac:dyDescent="0.55000000000000004">
      <c r="A906" s="2" t="s">
        <v>85</v>
      </c>
      <c r="B906" s="2" t="str">
        <f t="shared" si="84"/>
        <v>Client 5</v>
      </c>
      <c r="C906" s="12">
        <v>42647</v>
      </c>
      <c r="D906" s="2" t="s">
        <v>723</v>
      </c>
      <c r="E906" s="2" t="s">
        <v>995</v>
      </c>
      <c r="F906" s="28">
        <f>Table1[[#This Row],[End]]-Table1[[#This Row],[Start]]</f>
        <v>1.2499999999999956E-2</v>
      </c>
      <c r="G906" s="2" t="str">
        <f t="shared" ca="1" si="85"/>
        <v>Room B</v>
      </c>
      <c r="H906" s="2" t="str">
        <f t="shared" ca="1" si="86"/>
        <v>A</v>
      </c>
      <c r="I906" s="2" t="str">
        <f t="shared" ca="1" si="87"/>
        <v>Grievance</v>
      </c>
      <c r="J906" s="2" t="str">
        <f t="shared" ca="1" si="88"/>
        <v>Wrong placement</v>
      </c>
      <c r="K906" s="25" t="str">
        <f t="shared" ca="1" si="89"/>
        <v>Floor</v>
      </c>
      <c r="L906" t="str">
        <f>IF(OR(Table1[[#This Row],[Month2]]="Jul",Table1[[#This Row],[Month2]]="Aug",Table1[[#This Row],[Month2]]="Sep"),"Q1", IF(OR(Table1[[#This Row],[Month2]]="Oct",Table1[[#This Row],[Month2]]="Nov",Table1[[#This Row],[Month2]]="Dec"),"Q2",IF(OR(Table1[[#This Row],[Month2]]="Jan",Table1[[#This Row],[Month2]]="Feb",Table1[[#This Row],[Month2]]="Mar"),"Q3", "Q4")))</f>
        <v>Q2</v>
      </c>
      <c r="M906" t="str">
        <f>TEXT(Table1[[#This Row],[Date]],"mmm")</f>
        <v>Oct</v>
      </c>
      <c r="N906" t="str">
        <f>IF(MONTH(Table1[[#This Row],[Date]])&gt;6, YEAR(Table1[[#This Row],[Date]])&amp;"-"&amp;YEAR(Table1[[#This Row],[Date]])+1,YEAR(Table1[[#This Row],[Date]])-1&amp;"-"&amp;YEAR(Table1[[#This Row],[Date]]))</f>
        <v>2016-2017</v>
      </c>
      <c r="O906">
        <f>WEEKNUM(Table1[[#This Row],[Date]],2)</f>
        <v>41</v>
      </c>
      <c r="P906">
        <f>HOUR(Table1[[#This Row],[Start]])</f>
        <v>14</v>
      </c>
      <c r="Q9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06" t="str">
        <f>TEXT(Table1[[#This Row],[Date]],"ddd")</f>
        <v>Tue</v>
      </c>
    </row>
    <row r="907" spans="1:18" x14ac:dyDescent="0.55000000000000004">
      <c r="A907" s="2" t="s">
        <v>109</v>
      </c>
      <c r="B907" s="2" t="str">
        <f t="shared" si="84"/>
        <v>Client 6</v>
      </c>
      <c r="C907" s="12">
        <v>42647</v>
      </c>
      <c r="D907" s="2" t="s">
        <v>498</v>
      </c>
      <c r="E907" s="2" t="s">
        <v>381</v>
      </c>
      <c r="F907" s="28">
        <f>Table1[[#This Row],[End]]-Table1[[#This Row],[Start]]</f>
        <v>1.388888888888884E-2</v>
      </c>
      <c r="G907" s="2" t="str">
        <f t="shared" ca="1" si="85"/>
        <v>Lab</v>
      </c>
      <c r="H907" s="2" t="str">
        <f t="shared" ca="1" si="86"/>
        <v>C</v>
      </c>
      <c r="I907" s="2" t="str">
        <f t="shared" ca="1" si="87"/>
        <v>Grievance</v>
      </c>
      <c r="J907" s="2" t="str">
        <f t="shared" ca="1" si="88"/>
        <v>Tone of voice</v>
      </c>
      <c r="K907" s="25" t="str">
        <f t="shared" ca="1" si="89"/>
        <v>Shipping</v>
      </c>
      <c r="L907" t="str">
        <f>IF(OR(Table1[[#This Row],[Month2]]="Jul",Table1[[#This Row],[Month2]]="Aug",Table1[[#This Row],[Month2]]="Sep"),"Q1", IF(OR(Table1[[#This Row],[Month2]]="Oct",Table1[[#This Row],[Month2]]="Nov",Table1[[#This Row],[Month2]]="Dec"),"Q2",IF(OR(Table1[[#This Row],[Month2]]="Jan",Table1[[#This Row],[Month2]]="Feb",Table1[[#This Row],[Month2]]="Mar"),"Q3", "Q4")))</f>
        <v>Q2</v>
      </c>
      <c r="M907" t="str">
        <f>TEXT(Table1[[#This Row],[Date]],"mmm")</f>
        <v>Oct</v>
      </c>
      <c r="N907" t="str">
        <f>IF(MONTH(Table1[[#This Row],[Date]])&gt;6, YEAR(Table1[[#This Row],[Date]])&amp;"-"&amp;YEAR(Table1[[#This Row],[Date]])+1,YEAR(Table1[[#This Row],[Date]])-1&amp;"-"&amp;YEAR(Table1[[#This Row],[Date]]))</f>
        <v>2016-2017</v>
      </c>
      <c r="O907">
        <f>WEEKNUM(Table1[[#This Row],[Date]],2)</f>
        <v>41</v>
      </c>
      <c r="P907">
        <f>HOUR(Table1[[#This Row],[Start]])</f>
        <v>13</v>
      </c>
      <c r="Q9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907" t="str">
        <f>TEXT(Table1[[#This Row],[Date]],"ddd")</f>
        <v>Tue</v>
      </c>
    </row>
    <row r="908" spans="1:18" x14ac:dyDescent="0.55000000000000004">
      <c r="A908" s="2" t="s">
        <v>100</v>
      </c>
      <c r="B908" s="2" t="str">
        <f t="shared" si="84"/>
        <v>Client 7</v>
      </c>
      <c r="C908" s="12">
        <v>42648</v>
      </c>
      <c r="D908" s="2" t="s">
        <v>724</v>
      </c>
      <c r="E908" s="2" t="s">
        <v>235</v>
      </c>
      <c r="F908" s="28">
        <f>Table1[[#This Row],[End]]-Table1[[#This Row],[Start]]</f>
        <v>1.8750000000000044E-2</v>
      </c>
      <c r="G908" s="2" t="str">
        <f t="shared" ca="1" si="85"/>
        <v>Office</v>
      </c>
      <c r="H908" s="2" t="str">
        <f t="shared" ca="1" si="86"/>
        <v>D</v>
      </c>
      <c r="I908" s="2" t="str">
        <f t="shared" ca="1" si="87"/>
        <v>Grievance</v>
      </c>
      <c r="J908" s="2" t="str">
        <f t="shared" ca="1" si="88"/>
        <v>Paperwork deficiency</v>
      </c>
      <c r="K908" s="25" t="str">
        <f t="shared" ca="1" si="89"/>
        <v>Shipping</v>
      </c>
      <c r="L908" t="str">
        <f>IF(OR(Table1[[#This Row],[Month2]]="Jul",Table1[[#This Row],[Month2]]="Aug",Table1[[#This Row],[Month2]]="Sep"),"Q1", IF(OR(Table1[[#This Row],[Month2]]="Oct",Table1[[#This Row],[Month2]]="Nov",Table1[[#This Row],[Month2]]="Dec"),"Q2",IF(OR(Table1[[#This Row],[Month2]]="Jan",Table1[[#This Row],[Month2]]="Feb",Table1[[#This Row],[Month2]]="Mar"),"Q3", "Q4")))</f>
        <v>Q2</v>
      </c>
      <c r="M908" t="str">
        <f>TEXT(Table1[[#This Row],[Date]],"mmm")</f>
        <v>Oct</v>
      </c>
      <c r="N908" t="str">
        <f>IF(MONTH(Table1[[#This Row],[Date]])&gt;6, YEAR(Table1[[#This Row],[Date]])&amp;"-"&amp;YEAR(Table1[[#This Row],[Date]])+1,YEAR(Table1[[#This Row],[Date]])-1&amp;"-"&amp;YEAR(Table1[[#This Row],[Date]]))</f>
        <v>2016-2017</v>
      </c>
      <c r="O908">
        <f>WEEKNUM(Table1[[#This Row],[Date]],2)</f>
        <v>41</v>
      </c>
      <c r="P908">
        <f>HOUR(Table1[[#This Row],[Start]])</f>
        <v>12</v>
      </c>
      <c r="Q9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08" t="str">
        <f>TEXT(Table1[[#This Row],[Date]],"ddd")</f>
        <v>Wed</v>
      </c>
    </row>
    <row r="909" spans="1:18" x14ac:dyDescent="0.55000000000000004">
      <c r="A909" s="2" t="s">
        <v>95</v>
      </c>
      <c r="B909" s="2" t="str">
        <f t="shared" si="84"/>
        <v>Client 8</v>
      </c>
      <c r="C909" s="12">
        <v>42649</v>
      </c>
      <c r="D909" s="2" t="s">
        <v>252</v>
      </c>
      <c r="E909" s="2" t="s">
        <v>469</v>
      </c>
      <c r="F909" s="28">
        <f>Table1[[#This Row],[End]]-Table1[[#This Row],[Start]]</f>
        <v>3.472222222222221E-2</v>
      </c>
      <c r="G909" s="2" t="str">
        <f t="shared" ca="1" si="85"/>
        <v>Room A</v>
      </c>
      <c r="H909" s="2" t="str">
        <f t="shared" ca="1" si="86"/>
        <v>F</v>
      </c>
      <c r="I909" s="2" t="str">
        <f t="shared" ca="1" si="87"/>
        <v>Mistake</v>
      </c>
      <c r="J909" s="2" t="str">
        <f t="shared" ca="1" si="88"/>
        <v>Wrong placement</v>
      </c>
      <c r="K909" s="25" t="str">
        <f t="shared" ca="1" si="89"/>
        <v>IT</v>
      </c>
      <c r="L909" t="str">
        <f>IF(OR(Table1[[#This Row],[Month2]]="Jul",Table1[[#This Row],[Month2]]="Aug",Table1[[#This Row],[Month2]]="Sep"),"Q1", IF(OR(Table1[[#This Row],[Month2]]="Oct",Table1[[#This Row],[Month2]]="Nov",Table1[[#This Row],[Month2]]="Dec"),"Q2",IF(OR(Table1[[#This Row],[Month2]]="Jan",Table1[[#This Row],[Month2]]="Feb",Table1[[#This Row],[Month2]]="Mar"),"Q3", "Q4")))</f>
        <v>Q2</v>
      </c>
      <c r="M909" t="str">
        <f>TEXT(Table1[[#This Row],[Date]],"mmm")</f>
        <v>Oct</v>
      </c>
      <c r="N909" t="str">
        <f>IF(MONTH(Table1[[#This Row],[Date]])&gt;6, YEAR(Table1[[#This Row],[Date]])&amp;"-"&amp;YEAR(Table1[[#This Row],[Date]])+1,YEAR(Table1[[#This Row],[Date]])-1&amp;"-"&amp;YEAR(Table1[[#This Row],[Date]]))</f>
        <v>2016-2017</v>
      </c>
      <c r="O909">
        <f>WEEKNUM(Table1[[#This Row],[Date]],2)</f>
        <v>41</v>
      </c>
      <c r="P909">
        <f>HOUR(Table1[[#This Row],[Start]])</f>
        <v>14</v>
      </c>
      <c r="Q9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09" t="str">
        <f>TEXT(Table1[[#This Row],[Date]],"ddd")</f>
        <v>Thu</v>
      </c>
    </row>
    <row r="910" spans="1:18" x14ac:dyDescent="0.55000000000000004">
      <c r="A910" s="2" t="s">
        <v>98</v>
      </c>
      <c r="B910" s="2" t="str">
        <f t="shared" si="84"/>
        <v>Client 9</v>
      </c>
      <c r="C910" s="12">
        <v>42651</v>
      </c>
      <c r="D910" s="2" t="s">
        <v>725</v>
      </c>
      <c r="E910" s="16">
        <v>0.37847222222222227</v>
      </c>
      <c r="F910" s="28">
        <f>Table1[[#This Row],[End]]-Table1[[#This Row],[Start]]</f>
        <v>2.3611111111111138E-2</v>
      </c>
      <c r="G910" s="2" t="str">
        <f t="shared" ca="1" si="85"/>
        <v>Warehouse</v>
      </c>
      <c r="H910" s="2" t="str">
        <f t="shared" ca="1" si="86"/>
        <v>A</v>
      </c>
      <c r="I910" s="2" t="str">
        <f t="shared" ca="1" si="87"/>
        <v>Grievance</v>
      </c>
      <c r="J910" s="2" t="str">
        <f t="shared" ca="1" si="88"/>
        <v>Wrong placement</v>
      </c>
      <c r="K910" s="25" t="str">
        <f t="shared" ca="1" si="89"/>
        <v>Floor</v>
      </c>
      <c r="L910" t="str">
        <f>IF(OR(Table1[[#This Row],[Month2]]="Jul",Table1[[#This Row],[Month2]]="Aug",Table1[[#This Row],[Month2]]="Sep"),"Q1", IF(OR(Table1[[#This Row],[Month2]]="Oct",Table1[[#This Row],[Month2]]="Nov",Table1[[#This Row],[Month2]]="Dec"),"Q2",IF(OR(Table1[[#This Row],[Month2]]="Jan",Table1[[#This Row],[Month2]]="Feb",Table1[[#This Row],[Month2]]="Mar"),"Q3", "Q4")))</f>
        <v>Q2</v>
      </c>
      <c r="M910" t="str">
        <f>TEXT(Table1[[#This Row],[Date]],"mmm")</f>
        <v>Oct</v>
      </c>
      <c r="N910" t="str">
        <f>IF(MONTH(Table1[[#This Row],[Date]])&gt;6, YEAR(Table1[[#This Row],[Date]])&amp;"-"&amp;YEAR(Table1[[#This Row],[Date]])+1,YEAR(Table1[[#This Row],[Date]])-1&amp;"-"&amp;YEAR(Table1[[#This Row],[Date]]))</f>
        <v>2016-2017</v>
      </c>
      <c r="O910">
        <f>WEEKNUM(Table1[[#This Row],[Date]],2)</f>
        <v>41</v>
      </c>
      <c r="P910">
        <f>HOUR(Table1[[#This Row],[Start]])</f>
        <v>8</v>
      </c>
      <c r="Q9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10" t="str">
        <f>TEXT(Table1[[#This Row],[Date]],"ddd")</f>
        <v>Sat</v>
      </c>
    </row>
    <row r="911" spans="1:18" x14ac:dyDescent="0.55000000000000004">
      <c r="A911" s="2" t="s">
        <v>96</v>
      </c>
      <c r="B911" s="2" t="str">
        <f t="shared" si="84"/>
        <v>Client 10</v>
      </c>
      <c r="C911" s="12">
        <v>42652</v>
      </c>
      <c r="D911" s="2" t="s">
        <v>646</v>
      </c>
      <c r="E911" s="2" t="s">
        <v>881</v>
      </c>
      <c r="F911" s="28">
        <f>Table1[[#This Row],[End]]-Table1[[#This Row],[Start]]</f>
        <v>9.7222222222221877E-3</v>
      </c>
      <c r="G911" s="2" t="str">
        <f t="shared" ca="1" si="85"/>
        <v>Warehouse</v>
      </c>
      <c r="H911" s="2" t="str">
        <f t="shared" ca="1" si="86"/>
        <v>B</v>
      </c>
      <c r="I911" s="2" t="str">
        <f t="shared" ca="1" si="87"/>
        <v>Grievance</v>
      </c>
      <c r="J911" s="2" t="str">
        <f t="shared" ca="1" si="88"/>
        <v>Misconduct</v>
      </c>
      <c r="K911" s="25" t="str">
        <f t="shared" ca="1" si="89"/>
        <v>Widgets</v>
      </c>
      <c r="L911" t="str">
        <f>IF(OR(Table1[[#This Row],[Month2]]="Jul",Table1[[#This Row],[Month2]]="Aug",Table1[[#This Row],[Month2]]="Sep"),"Q1", IF(OR(Table1[[#This Row],[Month2]]="Oct",Table1[[#This Row],[Month2]]="Nov",Table1[[#This Row],[Month2]]="Dec"),"Q2",IF(OR(Table1[[#This Row],[Month2]]="Jan",Table1[[#This Row],[Month2]]="Feb",Table1[[#This Row],[Month2]]="Mar"),"Q3", "Q4")))</f>
        <v>Q2</v>
      </c>
      <c r="M911" t="str">
        <f>TEXT(Table1[[#This Row],[Date]],"mmm")</f>
        <v>Oct</v>
      </c>
      <c r="N911" t="str">
        <f>IF(MONTH(Table1[[#This Row],[Date]])&gt;6, YEAR(Table1[[#This Row],[Date]])&amp;"-"&amp;YEAR(Table1[[#This Row],[Date]])+1,YEAR(Table1[[#This Row],[Date]])-1&amp;"-"&amp;YEAR(Table1[[#This Row],[Date]]))</f>
        <v>2016-2017</v>
      </c>
      <c r="O911">
        <f>WEEKNUM(Table1[[#This Row],[Date]],2)</f>
        <v>41</v>
      </c>
      <c r="P911">
        <f>HOUR(Table1[[#This Row],[Start]])</f>
        <v>12</v>
      </c>
      <c r="Q9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11" t="str">
        <f>TEXT(Table1[[#This Row],[Date]],"ddd")</f>
        <v>Sun</v>
      </c>
    </row>
    <row r="912" spans="1:18" x14ac:dyDescent="0.55000000000000004">
      <c r="A912" s="2" t="s">
        <v>96</v>
      </c>
      <c r="B912" s="2" t="str">
        <f t="shared" si="84"/>
        <v>Client 1</v>
      </c>
      <c r="C912" s="12">
        <v>42653</v>
      </c>
      <c r="D912" s="2" t="s">
        <v>726</v>
      </c>
      <c r="E912" s="2" t="s">
        <v>346</v>
      </c>
      <c r="F912" s="28">
        <f>Table1[[#This Row],[End]]-Table1[[#This Row],[Start]]</f>
        <v>1.4583333333333337E-2</v>
      </c>
      <c r="G912" s="2" t="str">
        <f t="shared" ca="1" si="85"/>
        <v>Room B</v>
      </c>
      <c r="H912" s="2" t="str">
        <f t="shared" ca="1" si="86"/>
        <v>E</v>
      </c>
      <c r="I912" s="2" t="str">
        <f t="shared" ca="1" si="87"/>
        <v>Mistake</v>
      </c>
      <c r="J912" s="2" t="str">
        <f t="shared" ca="1" si="88"/>
        <v>Mechanical failure</v>
      </c>
      <c r="K912" s="25" t="str">
        <f t="shared" ca="1" si="89"/>
        <v>Floor</v>
      </c>
      <c r="L912" t="str">
        <f>IF(OR(Table1[[#This Row],[Month2]]="Jul",Table1[[#This Row],[Month2]]="Aug",Table1[[#This Row],[Month2]]="Sep"),"Q1", IF(OR(Table1[[#This Row],[Month2]]="Oct",Table1[[#This Row],[Month2]]="Nov",Table1[[#This Row],[Month2]]="Dec"),"Q2",IF(OR(Table1[[#This Row],[Month2]]="Jan",Table1[[#This Row],[Month2]]="Feb",Table1[[#This Row],[Month2]]="Mar"),"Q3", "Q4")))</f>
        <v>Q2</v>
      </c>
      <c r="M912" t="str">
        <f>TEXT(Table1[[#This Row],[Date]],"mmm")</f>
        <v>Oct</v>
      </c>
      <c r="N912" t="str">
        <f>IF(MONTH(Table1[[#This Row],[Date]])&gt;6, YEAR(Table1[[#This Row],[Date]])&amp;"-"&amp;YEAR(Table1[[#This Row],[Date]])+1,YEAR(Table1[[#This Row],[Date]])-1&amp;"-"&amp;YEAR(Table1[[#This Row],[Date]]))</f>
        <v>2016-2017</v>
      </c>
      <c r="O912">
        <f>WEEKNUM(Table1[[#This Row],[Date]],2)</f>
        <v>42</v>
      </c>
      <c r="P912">
        <f>HOUR(Table1[[#This Row],[Start]])</f>
        <v>8</v>
      </c>
      <c r="Q9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12" t="str">
        <f>TEXT(Table1[[#This Row],[Date]],"ddd")</f>
        <v>Mon</v>
      </c>
    </row>
    <row r="913" spans="1:18" x14ac:dyDescent="0.55000000000000004">
      <c r="A913" s="2" t="s">
        <v>107</v>
      </c>
      <c r="B913" s="2" t="str">
        <f t="shared" si="84"/>
        <v>Client 2</v>
      </c>
      <c r="C913" s="12">
        <v>42654</v>
      </c>
      <c r="D913" s="2" t="s">
        <v>727</v>
      </c>
      <c r="E913" s="2" t="s">
        <v>861</v>
      </c>
      <c r="F913" s="28">
        <f>Table1[[#This Row],[End]]-Table1[[#This Row],[Start]]</f>
        <v>1.736111111111116E-2</v>
      </c>
      <c r="G913" s="2" t="str">
        <f t="shared" ca="1" si="85"/>
        <v>Lab</v>
      </c>
      <c r="H913" s="2" t="str">
        <f t="shared" ca="1" si="86"/>
        <v>A</v>
      </c>
      <c r="I913" s="2" t="str">
        <f t="shared" ca="1" si="87"/>
        <v>Accident</v>
      </c>
      <c r="J913" s="2" t="str">
        <f t="shared" ca="1" si="88"/>
        <v>Paperwork deficiency</v>
      </c>
      <c r="K913" s="25" t="str">
        <f t="shared" ca="1" si="89"/>
        <v>Finance</v>
      </c>
      <c r="L913" t="str">
        <f>IF(OR(Table1[[#This Row],[Month2]]="Jul",Table1[[#This Row],[Month2]]="Aug",Table1[[#This Row],[Month2]]="Sep"),"Q1", IF(OR(Table1[[#This Row],[Month2]]="Oct",Table1[[#This Row],[Month2]]="Nov",Table1[[#This Row],[Month2]]="Dec"),"Q2",IF(OR(Table1[[#This Row],[Month2]]="Jan",Table1[[#This Row],[Month2]]="Feb",Table1[[#This Row],[Month2]]="Mar"),"Q3", "Q4")))</f>
        <v>Q2</v>
      </c>
      <c r="M913" t="str">
        <f>TEXT(Table1[[#This Row],[Date]],"mmm")</f>
        <v>Oct</v>
      </c>
      <c r="N913" t="str">
        <f>IF(MONTH(Table1[[#This Row],[Date]])&gt;6, YEAR(Table1[[#This Row],[Date]])&amp;"-"&amp;YEAR(Table1[[#This Row],[Date]])+1,YEAR(Table1[[#This Row],[Date]])-1&amp;"-"&amp;YEAR(Table1[[#This Row],[Date]]))</f>
        <v>2016-2017</v>
      </c>
      <c r="O913">
        <f>WEEKNUM(Table1[[#This Row],[Date]],2)</f>
        <v>42</v>
      </c>
      <c r="P913">
        <f>HOUR(Table1[[#This Row],[Start]])</f>
        <v>19</v>
      </c>
      <c r="Q9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13" t="str">
        <f>TEXT(Table1[[#This Row],[Date]],"ddd")</f>
        <v>Tue</v>
      </c>
    </row>
    <row r="914" spans="1:18" x14ac:dyDescent="0.55000000000000004">
      <c r="A914" s="2" t="s">
        <v>94</v>
      </c>
      <c r="B914" s="2" t="str">
        <f t="shared" si="84"/>
        <v>Client 3</v>
      </c>
      <c r="C914" s="12">
        <v>42655</v>
      </c>
      <c r="D914" s="2" t="s">
        <v>728</v>
      </c>
      <c r="E914" s="2" t="s">
        <v>1056</v>
      </c>
      <c r="F914" s="28">
        <f>Table1[[#This Row],[End]]-Table1[[#This Row],[Start]]</f>
        <v>1.3888888888888951E-2</v>
      </c>
      <c r="G914" s="2" t="str">
        <f t="shared" ca="1" si="85"/>
        <v>Warehouse</v>
      </c>
      <c r="H914" s="2" t="str">
        <f t="shared" ca="1" si="86"/>
        <v>A</v>
      </c>
      <c r="I914" s="2" t="str">
        <f t="shared" ca="1" si="87"/>
        <v>Grievance</v>
      </c>
      <c r="J914" s="2" t="str">
        <f t="shared" ca="1" si="88"/>
        <v>Wrong placement</v>
      </c>
      <c r="K914" s="25" t="str">
        <f t="shared" ca="1" si="89"/>
        <v>Shipping</v>
      </c>
      <c r="L914" t="str">
        <f>IF(OR(Table1[[#This Row],[Month2]]="Jul",Table1[[#This Row],[Month2]]="Aug",Table1[[#This Row],[Month2]]="Sep"),"Q1", IF(OR(Table1[[#This Row],[Month2]]="Oct",Table1[[#This Row],[Month2]]="Nov",Table1[[#This Row],[Month2]]="Dec"),"Q2",IF(OR(Table1[[#This Row],[Month2]]="Jan",Table1[[#This Row],[Month2]]="Feb",Table1[[#This Row],[Month2]]="Mar"),"Q3", "Q4")))</f>
        <v>Q2</v>
      </c>
      <c r="M914" t="str">
        <f>TEXT(Table1[[#This Row],[Date]],"mmm")</f>
        <v>Oct</v>
      </c>
      <c r="N914" t="str">
        <f>IF(MONTH(Table1[[#This Row],[Date]])&gt;6, YEAR(Table1[[#This Row],[Date]])&amp;"-"&amp;YEAR(Table1[[#This Row],[Date]])+1,YEAR(Table1[[#This Row],[Date]])-1&amp;"-"&amp;YEAR(Table1[[#This Row],[Date]]))</f>
        <v>2016-2017</v>
      </c>
      <c r="O914">
        <f>WEEKNUM(Table1[[#This Row],[Date]],2)</f>
        <v>42</v>
      </c>
      <c r="P914">
        <f>HOUR(Table1[[#This Row],[Start]])</f>
        <v>18</v>
      </c>
      <c r="Q9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14" t="str">
        <f>TEXT(Table1[[#This Row],[Date]],"ddd")</f>
        <v>Wed</v>
      </c>
    </row>
    <row r="915" spans="1:18" x14ac:dyDescent="0.55000000000000004">
      <c r="A915" s="2" t="s">
        <v>108</v>
      </c>
      <c r="B915" s="2" t="str">
        <f t="shared" si="84"/>
        <v>Client 4</v>
      </c>
      <c r="C915" s="12">
        <v>42655</v>
      </c>
      <c r="D915" s="2" t="s">
        <v>729</v>
      </c>
      <c r="E915" s="2" t="s">
        <v>228</v>
      </c>
      <c r="F915" s="28">
        <f>Table1[[#This Row],[End]]-Table1[[#This Row],[Start]]</f>
        <v>3.1944444444444553E-2</v>
      </c>
      <c r="G915" s="2" t="str">
        <f t="shared" ca="1" si="85"/>
        <v>Office</v>
      </c>
      <c r="H915" s="2" t="str">
        <f t="shared" ca="1" si="86"/>
        <v>B</v>
      </c>
      <c r="I915" s="2" t="str">
        <f t="shared" ca="1" si="87"/>
        <v>Mistake</v>
      </c>
      <c r="J915" s="2" t="str">
        <f t="shared" ca="1" si="88"/>
        <v>Wrong placement</v>
      </c>
      <c r="K915" s="25" t="str">
        <f t="shared" ca="1" si="89"/>
        <v>Floor</v>
      </c>
      <c r="L915" t="str">
        <f>IF(OR(Table1[[#This Row],[Month2]]="Jul",Table1[[#This Row],[Month2]]="Aug",Table1[[#This Row],[Month2]]="Sep"),"Q1", IF(OR(Table1[[#This Row],[Month2]]="Oct",Table1[[#This Row],[Month2]]="Nov",Table1[[#This Row],[Month2]]="Dec"),"Q2",IF(OR(Table1[[#This Row],[Month2]]="Jan",Table1[[#This Row],[Month2]]="Feb",Table1[[#This Row],[Month2]]="Mar"),"Q3", "Q4")))</f>
        <v>Q2</v>
      </c>
      <c r="M915" t="str">
        <f>TEXT(Table1[[#This Row],[Date]],"mmm")</f>
        <v>Oct</v>
      </c>
      <c r="N915" t="str">
        <f>IF(MONTH(Table1[[#This Row],[Date]])&gt;6, YEAR(Table1[[#This Row],[Date]])&amp;"-"&amp;YEAR(Table1[[#This Row],[Date]])+1,YEAR(Table1[[#This Row],[Date]])-1&amp;"-"&amp;YEAR(Table1[[#This Row],[Date]]))</f>
        <v>2016-2017</v>
      </c>
      <c r="O915">
        <f>WEEKNUM(Table1[[#This Row],[Date]],2)</f>
        <v>42</v>
      </c>
      <c r="P915">
        <f>HOUR(Table1[[#This Row],[Start]])</f>
        <v>18</v>
      </c>
      <c r="Q9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15" t="str">
        <f>TEXT(Table1[[#This Row],[Date]],"ddd")</f>
        <v>Wed</v>
      </c>
    </row>
    <row r="916" spans="1:18" x14ac:dyDescent="0.55000000000000004">
      <c r="A916" s="2" t="s">
        <v>96</v>
      </c>
      <c r="B916" s="2" t="str">
        <f t="shared" si="84"/>
        <v>Client 5</v>
      </c>
      <c r="C916" s="12">
        <v>42657</v>
      </c>
      <c r="D916" s="2" t="s">
        <v>608</v>
      </c>
      <c r="E916" s="2" t="s">
        <v>1082</v>
      </c>
      <c r="F916" s="28">
        <f>Table1[[#This Row],[End]]-Table1[[#This Row],[Start]]</f>
        <v>1.388888888888884E-2</v>
      </c>
      <c r="G916" s="2" t="str">
        <f t="shared" ca="1" si="85"/>
        <v>Office</v>
      </c>
      <c r="H916" s="2" t="str">
        <f t="shared" ca="1" si="86"/>
        <v>D</v>
      </c>
      <c r="I916" s="2" t="str">
        <f t="shared" ca="1" si="87"/>
        <v>Accident</v>
      </c>
      <c r="J916" s="2" t="str">
        <f t="shared" ca="1" si="88"/>
        <v>Misconduct</v>
      </c>
      <c r="K916" s="25" t="str">
        <f t="shared" ca="1" si="89"/>
        <v>Finance</v>
      </c>
      <c r="L916" t="str">
        <f>IF(OR(Table1[[#This Row],[Month2]]="Jul",Table1[[#This Row],[Month2]]="Aug",Table1[[#This Row],[Month2]]="Sep"),"Q1", IF(OR(Table1[[#This Row],[Month2]]="Oct",Table1[[#This Row],[Month2]]="Nov",Table1[[#This Row],[Month2]]="Dec"),"Q2",IF(OR(Table1[[#This Row],[Month2]]="Jan",Table1[[#This Row],[Month2]]="Feb",Table1[[#This Row],[Month2]]="Mar"),"Q3", "Q4")))</f>
        <v>Q2</v>
      </c>
      <c r="M916" t="str">
        <f>TEXT(Table1[[#This Row],[Date]],"mmm")</f>
        <v>Oct</v>
      </c>
      <c r="N916" t="str">
        <f>IF(MONTH(Table1[[#This Row],[Date]])&gt;6, YEAR(Table1[[#This Row],[Date]])&amp;"-"&amp;YEAR(Table1[[#This Row],[Date]])+1,YEAR(Table1[[#This Row],[Date]])-1&amp;"-"&amp;YEAR(Table1[[#This Row],[Date]]))</f>
        <v>2016-2017</v>
      </c>
      <c r="O916">
        <f>WEEKNUM(Table1[[#This Row],[Date]],2)</f>
        <v>42</v>
      </c>
      <c r="P916">
        <f>HOUR(Table1[[#This Row],[Start]])</f>
        <v>19</v>
      </c>
      <c r="Q9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16" t="str">
        <f>TEXT(Table1[[#This Row],[Date]],"ddd")</f>
        <v>Fri</v>
      </c>
    </row>
    <row r="917" spans="1:18" x14ac:dyDescent="0.55000000000000004">
      <c r="A917" s="2" t="s">
        <v>108</v>
      </c>
      <c r="B917" s="2" t="str">
        <f t="shared" si="84"/>
        <v>Client 6</v>
      </c>
      <c r="C917" s="12">
        <v>42657</v>
      </c>
      <c r="D917" s="2" t="s">
        <v>212</v>
      </c>
      <c r="E917" s="2" t="s">
        <v>625</v>
      </c>
      <c r="F917" s="28">
        <f>Table1[[#This Row],[End]]-Table1[[#This Row],[Start]]</f>
        <v>2.1527777777777923E-2</v>
      </c>
      <c r="G917" s="2" t="str">
        <f t="shared" ca="1" si="85"/>
        <v>Room B</v>
      </c>
      <c r="H917" s="2" t="str">
        <f t="shared" ca="1" si="86"/>
        <v>G</v>
      </c>
      <c r="I917" s="2" t="str">
        <f t="shared" ca="1" si="87"/>
        <v>Grievance</v>
      </c>
      <c r="J917" s="2" t="str">
        <f t="shared" ca="1" si="88"/>
        <v>Mechanical failure</v>
      </c>
      <c r="K917" s="25" t="str">
        <f t="shared" ca="1" si="89"/>
        <v>IT</v>
      </c>
      <c r="L917" t="str">
        <f>IF(OR(Table1[[#This Row],[Month2]]="Jul",Table1[[#This Row],[Month2]]="Aug",Table1[[#This Row],[Month2]]="Sep"),"Q1", IF(OR(Table1[[#This Row],[Month2]]="Oct",Table1[[#This Row],[Month2]]="Nov",Table1[[#This Row],[Month2]]="Dec"),"Q2",IF(OR(Table1[[#This Row],[Month2]]="Jan",Table1[[#This Row],[Month2]]="Feb",Table1[[#This Row],[Month2]]="Mar"),"Q3", "Q4")))</f>
        <v>Q2</v>
      </c>
      <c r="M917" t="str">
        <f>TEXT(Table1[[#This Row],[Date]],"mmm")</f>
        <v>Oct</v>
      </c>
      <c r="N917" t="str">
        <f>IF(MONTH(Table1[[#This Row],[Date]])&gt;6, YEAR(Table1[[#This Row],[Date]])&amp;"-"&amp;YEAR(Table1[[#This Row],[Date]])+1,YEAR(Table1[[#This Row],[Date]])-1&amp;"-"&amp;YEAR(Table1[[#This Row],[Date]]))</f>
        <v>2016-2017</v>
      </c>
      <c r="O917">
        <f>WEEKNUM(Table1[[#This Row],[Date]],2)</f>
        <v>42</v>
      </c>
      <c r="P917">
        <f>HOUR(Table1[[#This Row],[Start]])</f>
        <v>16</v>
      </c>
      <c r="Q9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17" t="str">
        <f>TEXT(Table1[[#This Row],[Date]],"ddd")</f>
        <v>Fri</v>
      </c>
    </row>
    <row r="918" spans="1:18" x14ac:dyDescent="0.55000000000000004">
      <c r="A918" s="2" t="s">
        <v>94</v>
      </c>
      <c r="B918" s="2" t="str">
        <f t="shared" si="84"/>
        <v>Client 7</v>
      </c>
      <c r="C918" s="12">
        <v>42658</v>
      </c>
      <c r="D918" s="2" t="s">
        <v>282</v>
      </c>
      <c r="E918" s="2" t="s">
        <v>499</v>
      </c>
      <c r="F918" s="28">
        <f>Table1[[#This Row],[End]]-Table1[[#This Row],[Start]]</f>
        <v>2.0833333333332704E-3</v>
      </c>
      <c r="G918" s="2" t="str">
        <f t="shared" ca="1" si="85"/>
        <v>Room B</v>
      </c>
      <c r="H918" s="2" t="str">
        <f t="shared" ca="1" si="86"/>
        <v>D</v>
      </c>
      <c r="I918" s="2" t="str">
        <f t="shared" ca="1" si="87"/>
        <v>Accident</v>
      </c>
      <c r="J918" s="2" t="str">
        <f t="shared" ca="1" si="88"/>
        <v>Misconduct</v>
      </c>
      <c r="K918" s="25" t="str">
        <f t="shared" ca="1" si="89"/>
        <v>Shipping</v>
      </c>
      <c r="L918" t="str">
        <f>IF(OR(Table1[[#This Row],[Month2]]="Jul",Table1[[#This Row],[Month2]]="Aug",Table1[[#This Row],[Month2]]="Sep"),"Q1", IF(OR(Table1[[#This Row],[Month2]]="Oct",Table1[[#This Row],[Month2]]="Nov",Table1[[#This Row],[Month2]]="Dec"),"Q2",IF(OR(Table1[[#This Row],[Month2]]="Jan",Table1[[#This Row],[Month2]]="Feb",Table1[[#This Row],[Month2]]="Mar"),"Q3", "Q4")))</f>
        <v>Q2</v>
      </c>
      <c r="M918" t="str">
        <f>TEXT(Table1[[#This Row],[Date]],"mmm")</f>
        <v>Oct</v>
      </c>
      <c r="N918" t="str">
        <f>IF(MONTH(Table1[[#This Row],[Date]])&gt;6, YEAR(Table1[[#This Row],[Date]])&amp;"-"&amp;YEAR(Table1[[#This Row],[Date]])+1,YEAR(Table1[[#This Row],[Date]])-1&amp;"-"&amp;YEAR(Table1[[#This Row],[Date]]))</f>
        <v>2016-2017</v>
      </c>
      <c r="O918">
        <f>WEEKNUM(Table1[[#This Row],[Date]],2)</f>
        <v>42</v>
      </c>
      <c r="P918">
        <f>HOUR(Table1[[#This Row],[Start]])</f>
        <v>9</v>
      </c>
      <c r="Q9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918" t="str">
        <f>TEXT(Table1[[#This Row],[Date]],"ddd")</f>
        <v>Sat</v>
      </c>
    </row>
    <row r="919" spans="1:18" x14ac:dyDescent="0.55000000000000004">
      <c r="A919" s="2" t="s">
        <v>96</v>
      </c>
      <c r="B919" s="2" t="str">
        <f t="shared" si="84"/>
        <v>Client 8</v>
      </c>
      <c r="C919" s="12">
        <v>42659</v>
      </c>
      <c r="D919" s="2" t="s">
        <v>730</v>
      </c>
      <c r="E919" s="2" t="s">
        <v>650</v>
      </c>
      <c r="F919" s="28">
        <f>Table1[[#This Row],[End]]-Table1[[#This Row],[Start]]</f>
        <v>8.3333333333333037E-3</v>
      </c>
      <c r="G919" s="2" t="str">
        <f t="shared" ca="1" si="85"/>
        <v>Warehouse</v>
      </c>
      <c r="H919" s="2" t="str">
        <f t="shared" ca="1" si="86"/>
        <v>G</v>
      </c>
      <c r="I919" s="2" t="str">
        <f t="shared" ca="1" si="87"/>
        <v>Mistake</v>
      </c>
      <c r="J919" s="2" t="str">
        <f t="shared" ca="1" si="88"/>
        <v>Wrong placement</v>
      </c>
      <c r="K919" s="25" t="str">
        <f t="shared" ca="1" si="89"/>
        <v>Shipping</v>
      </c>
      <c r="L919" t="str">
        <f>IF(OR(Table1[[#This Row],[Month2]]="Jul",Table1[[#This Row],[Month2]]="Aug",Table1[[#This Row],[Month2]]="Sep"),"Q1", IF(OR(Table1[[#This Row],[Month2]]="Oct",Table1[[#This Row],[Month2]]="Nov",Table1[[#This Row],[Month2]]="Dec"),"Q2",IF(OR(Table1[[#This Row],[Month2]]="Jan",Table1[[#This Row],[Month2]]="Feb",Table1[[#This Row],[Month2]]="Mar"),"Q3", "Q4")))</f>
        <v>Q2</v>
      </c>
      <c r="M919" t="str">
        <f>TEXT(Table1[[#This Row],[Date]],"mmm")</f>
        <v>Oct</v>
      </c>
      <c r="N919" t="str">
        <f>IF(MONTH(Table1[[#This Row],[Date]])&gt;6, YEAR(Table1[[#This Row],[Date]])&amp;"-"&amp;YEAR(Table1[[#This Row],[Date]])+1,YEAR(Table1[[#This Row],[Date]])-1&amp;"-"&amp;YEAR(Table1[[#This Row],[Date]]))</f>
        <v>2016-2017</v>
      </c>
      <c r="O919">
        <f>WEEKNUM(Table1[[#This Row],[Date]],2)</f>
        <v>42</v>
      </c>
      <c r="P919">
        <f>HOUR(Table1[[#This Row],[Start]])</f>
        <v>15</v>
      </c>
      <c r="Q9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919" t="str">
        <f>TEXT(Table1[[#This Row],[Date]],"ddd")</f>
        <v>Sun</v>
      </c>
    </row>
    <row r="920" spans="1:18" x14ac:dyDescent="0.55000000000000004">
      <c r="A920" s="2" t="s">
        <v>96</v>
      </c>
      <c r="B920" s="2" t="str">
        <f t="shared" si="84"/>
        <v>Client 9</v>
      </c>
      <c r="C920" s="12">
        <v>42659</v>
      </c>
      <c r="D920" s="2" t="s">
        <v>731</v>
      </c>
      <c r="E920" s="2" t="s">
        <v>562</v>
      </c>
      <c r="F920" s="28">
        <f>Table1[[#This Row],[End]]-Table1[[#This Row],[Start]]</f>
        <v>1.388888888888884E-2</v>
      </c>
      <c r="G920" s="2" t="str">
        <f t="shared" ca="1" si="85"/>
        <v>Lab</v>
      </c>
      <c r="H920" s="2" t="str">
        <f t="shared" ca="1" si="86"/>
        <v>B</v>
      </c>
      <c r="I920" s="2" t="str">
        <f t="shared" ca="1" si="87"/>
        <v>Grievance</v>
      </c>
      <c r="J920" s="2" t="str">
        <f t="shared" ca="1" si="88"/>
        <v>Misconduct</v>
      </c>
      <c r="K920" s="25" t="str">
        <f t="shared" ca="1" si="89"/>
        <v>Finance</v>
      </c>
      <c r="L920" t="str">
        <f>IF(OR(Table1[[#This Row],[Month2]]="Jul",Table1[[#This Row],[Month2]]="Aug",Table1[[#This Row],[Month2]]="Sep"),"Q1", IF(OR(Table1[[#This Row],[Month2]]="Oct",Table1[[#This Row],[Month2]]="Nov",Table1[[#This Row],[Month2]]="Dec"),"Q2",IF(OR(Table1[[#This Row],[Month2]]="Jan",Table1[[#This Row],[Month2]]="Feb",Table1[[#This Row],[Month2]]="Mar"),"Q3", "Q4")))</f>
        <v>Q2</v>
      </c>
      <c r="M920" t="str">
        <f>TEXT(Table1[[#This Row],[Date]],"mmm")</f>
        <v>Oct</v>
      </c>
      <c r="N920" t="str">
        <f>IF(MONTH(Table1[[#This Row],[Date]])&gt;6, YEAR(Table1[[#This Row],[Date]])&amp;"-"&amp;YEAR(Table1[[#This Row],[Date]])+1,YEAR(Table1[[#This Row],[Date]])-1&amp;"-"&amp;YEAR(Table1[[#This Row],[Date]]))</f>
        <v>2016-2017</v>
      </c>
      <c r="O920">
        <f>WEEKNUM(Table1[[#This Row],[Date]],2)</f>
        <v>42</v>
      </c>
      <c r="P920">
        <f>HOUR(Table1[[#This Row],[Start]])</f>
        <v>19</v>
      </c>
      <c r="Q9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20" t="str">
        <f>TEXT(Table1[[#This Row],[Date]],"ddd")</f>
        <v>Sun</v>
      </c>
    </row>
    <row r="921" spans="1:18" x14ac:dyDescent="0.55000000000000004">
      <c r="A921" s="2" t="s">
        <v>109</v>
      </c>
      <c r="B921" s="2" t="str">
        <f t="shared" si="84"/>
        <v>Client 10</v>
      </c>
      <c r="C921" s="12">
        <v>42659</v>
      </c>
      <c r="D921" s="2" t="s">
        <v>732</v>
      </c>
      <c r="E921" s="2" t="s">
        <v>741</v>
      </c>
      <c r="F921" s="28">
        <f>Table1[[#This Row],[End]]-Table1[[#This Row],[Start]]</f>
        <v>2.7083333333333237E-2</v>
      </c>
      <c r="G921" s="2" t="str">
        <f t="shared" ca="1" si="85"/>
        <v>Office</v>
      </c>
      <c r="H921" s="2" t="str">
        <f t="shared" ca="1" si="86"/>
        <v>E</v>
      </c>
      <c r="I921" s="2" t="str">
        <f t="shared" ca="1" si="87"/>
        <v>Grievance</v>
      </c>
      <c r="J921" s="2" t="str">
        <f t="shared" ca="1" si="88"/>
        <v>Tone of voice</v>
      </c>
      <c r="K921" s="25" t="str">
        <f t="shared" ca="1" si="89"/>
        <v>Shipping</v>
      </c>
      <c r="L921" t="str">
        <f>IF(OR(Table1[[#This Row],[Month2]]="Jul",Table1[[#This Row],[Month2]]="Aug",Table1[[#This Row],[Month2]]="Sep"),"Q1", IF(OR(Table1[[#This Row],[Month2]]="Oct",Table1[[#This Row],[Month2]]="Nov",Table1[[#This Row],[Month2]]="Dec"),"Q2",IF(OR(Table1[[#This Row],[Month2]]="Jan",Table1[[#This Row],[Month2]]="Feb",Table1[[#This Row],[Month2]]="Mar"),"Q3", "Q4")))</f>
        <v>Q2</v>
      </c>
      <c r="M921" t="str">
        <f>TEXT(Table1[[#This Row],[Date]],"mmm")</f>
        <v>Oct</v>
      </c>
      <c r="N921" t="str">
        <f>IF(MONTH(Table1[[#This Row],[Date]])&gt;6, YEAR(Table1[[#This Row],[Date]])&amp;"-"&amp;YEAR(Table1[[#This Row],[Date]])+1,YEAR(Table1[[#This Row],[Date]])-1&amp;"-"&amp;YEAR(Table1[[#This Row],[Date]]))</f>
        <v>2016-2017</v>
      </c>
      <c r="O921">
        <f>WEEKNUM(Table1[[#This Row],[Date]],2)</f>
        <v>42</v>
      </c>
      <c r="P921">
        <f>HOUR(Table1[[#This Row],[Start]])</f>
        <v>18</v>
      </c>
      <c r="Q9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21" t="str">
        <f>TEXT(Table1[[#This Row],[Date]],"ddd")</f>
        <v>Sun</v>
      </c>
    </row>
    <row r="922" spans="1:18" x14ac:dyDescent="0.55000000000000004">
      <c r="A922" s="2" t="s">
        <v>97</v>
      </c>
      <c r="B922" s="2" t="str">
        <f t="shared" si="84"/>
        <v>Client 1</v>
      </c>
      <c r="C922" s="12">
        <v>42660</v>
      </c>
      <c r="D922" s="2" t="s">
        <v>733</v>
      </c>
      <c r="E922" s="2" t="s">
        <v>434</v>
      </c>
      <c r="F922" s="28">
        <f>Table1[[#This Row],[End]]-Table1[[#This Row],[Start]]</f>
        <v>1.7361111111111049E-2</v>
      </c>
      <c r="G922" s="2" t="str">
        <f t="shared" ca="1" si="85"/>
        <v>Office</v>
      </c>
      <c r="H922" s="2" t="str">
        <f t="shared" ca="1" si="86"/>
        <v>D</v>
      </c>
      <c r="I922" s="2" t="str">
        <f t="shared" ca="1" si="87"/>
        <v>Mistake</v>
      </c>
      <c r="J922" s="2" t="str">
        <f t="shared" ca="1" si="88"/>
        <v>Wrong placement</v>
      </c>
      <c r="K922" s="25" t="str">
        <f t="shared" ca="1" si="89"/>
        <v>Admin</v>
      </c>
      <c r="L922" t="str">
        <f>IF(OR(Table1[[#This Row],[Month2]]="Jul",Table1[[#This Row],[Month2]]="Aug",Table1[[#This Row],[Month2]]="Sep"),"Q1", IF(OR(Table1[[#This Row],[Month2]]="Oct",Table1[[#This Row],[Month2]]="Nov",Table1[[#This Row],[Month2]]="Dec"),"Q2",IF(OR(Table1[[#This Row],[Month2]]="Jan",Table1[[#This Row],[Month2]]="Feb",Table1[[#This Row],[Month2]]="Mar"),"Q3", "Q4")))</f>
        <v>Q2</v>
      </c>
      <c r="M922" t="str">
        <f>TEXT(Table1[[#This Row],[Date]],"mmm")</f>
        <v>Oct</v>
      </c>
      <c r="N922" t="str">
        <f>IF(MONTH(Table1[[#This Row],[Date]])&gt;6, YEAR(Table1[[#This Row],[Date]])&amp;"-"&amp;YEAR(Table1[[#This Row],[Date]])+1,YEAR(Table1[[#This Row],[Date]])-1&amp;"-"&amp;YEAR(Table1[[#This Row],[Date]]))</f>
        <v>2016-2017</v>
      </c>
      <c r="O922">
        <f>WEEKNUM(Table1[[#This Row],[Date]],2)</f>
        <v>43</v>
      </c>
      <c r="P922">
        <f>HOUR(Table1[[#This Row],[Start]])</f>
        <v>15</v>
      </c>
      <c r="Q9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922" t="str">
        <f>TEXT(Table1[[#This Row],[Date]],"ddd")</f>
        <v>Mon</v>
      </c>
    </row>
    <row r="923" spans="1:18" x14ac:dyDescent="0.55000000000000004">
      <c r="A923" s="2" t="s">
        <v>47</v>
      </c>
      <c r="B923" s="2" t="str">
        <f t="shared" si="84"/>
        <v>Client 2</v>
      </c>
      <c r="C923" s="12">
        <v>42660</v>
      </c>
      <c r="D923" s="2" t="s">
        <v>734</v>
      </c>
      <c r="E923" s="2" t="s">
        <v>408</v>
      </c>
      <c r="F923" s="28">
        <f>Table1[[#This Row],[End]]-Table1[[#This Row],[Start]]</f>
        <v>4.1666666666667074E-3</v>
      </c>
      <c r="G923" s="2" t="str">
        <f t="shared" ca="1" si="85"/>
        <v>Room B</v>
      </c>
      <c r="H923" s="2" t="str">
        <f t="shared" ca="1" si="86"/>
        <v>D</v>
      </c>
      <c r="I923" s="2" t="str">
        <f t="shared" ca="1" si="87"/>
        <v>Accident</v>
      </c>
      <c r="J923" s="2" t="str">
        <f t="shared" ca="1" si="88"/>
        <v>Wrong placement</v>
      </c>
      <c r="K923" s="25" t="str">
        <f t="shared" ca="1" si="89"/>
        <v>Shipping</v>
      </c>
      <c r="L923" t="str">
        <f>IF(OR(Table1[[#This Row],[Month2]]="Jul",Table1[[#This Row],[Month2]]="Aug",Table1[[#This Row],[Month2]]="Sep"),"Q1", IF(OR(Table1[[#This Row],[Month2]]="Oct",Table1[[#This Row],[Month2]]="Nov",Table1[[#This Row],[Month2]]="Dec"),"Q2",IF(OR(Table1[[#This Row],[Month2]]="Jan",Table1[[#This Row],[Month2]]="Feb",Table1[[#This Row],[Month2]]="Mar"),"Q3", "Q4")))</f>
        <v>Q2</v>
      </c>
      <c r="M923" t="str">
        <f>TEXT(Table1[[#This Row],[Date]],"mmm")</f>
        <v>Oct</v>
      </c>
      <c r="N923" t="str">
        <f>IF(MONTH(Table1[[#This Row],[Date]])&gt;6, YEAR(Table1[[#This Row],[Date]])&amp;"-"&amp;YEAR(Table1[[#This Row],[Date]])+1,YEAR(Table1[[#This Row],[Date]])-1&amp;"-"&amp;YEAR(Table1[[#This Row],[Date]]))</f>
        <v>2016-2017</v>
      </c>
      <c r="O923">
        <f>WEEKNUM(Table1[[#This Row],[Date]],2)</f>
        <v>43</v>
      </c>
      <c r="P923">
        <f>HOUR(Table1[[#This Row],[Start]])</f>
        <v>11</v>
      </c>
      <c r="Q9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23" t="str">
        <f>TEXT(Table1[[#This Row],[Date]],"ddd")</f>
        <v>Mon</v>
      </c>
    </row>
    <row r="924" spans="1:18" x14ac:dyDescent="0.55000000000000004">
      <c r="A924" s="2" t="s">
        <v>47</v>
      </c>
      <c r="B924" s="2" t="str">
        <f t="shared" si="84"/>
        <v>Client 3</v>
      </c>
      <c r="C924" s="12">
        <v>42660</v>
      </c>
      <c r="D924" s="2" t="s">
        <v>735</v>
      </c>
      <c r="E924" s="2" t="s">
        <v>423</v>
      </c>
      <c r="F924" s="28">
        <f>Table1[[#This Row],[End]]-Table1[[#This Row],[Start]]</f>
        <v>1.4583333333333393E-2</v>
      </c>
      <c r="G924" s="2" t="str">
        <f t="shared" ca="1" si="85"/>
        <v>Room B</v>
      </c>
      <c r="H924" s="2" t="str">
        <f t="shared" ca="1" si="86"/>
        <v>D</v>
      </c>
      <c r="I924" s="2" t="str">
        <f t="shared" ca="1" si="87"/>
        <v>Grievance</v>
      </c>
      <c r="J924" s="2" t="str">
        <f t="shared" ca="1" si="88"/>
        <v>Entry error</v>
      </c>
      <c r="K924" s="25" t="str">
        <f t="shared" ca="1" si="89"/>
        <v>Admin</v>
      </c>
      <c r="L924" t="str">
        <f>IF(OR(Table1[[#This Row],[Month2]]="Jul",Table1[[#This Row],[Month2]]="Aug",Table1[[#This Row],[Month2]]="Sep"),"Q1", IF(OR(Table1[[#This Row],[Month2]]="Oct",Table1[[#This Row],[Month2]]="Nov",Table1[[#This Row],[Month2]]="Dec"),"Q2",IF(OR(Table1[[#This Row],[Month2]]="Jan",Table1[[#This Row],[Month2]]="Feb",Table1[[#This Row],[Month2]]="Mar"),"Q3", "Q4")))</f>
        <v>Q2</v>
      </c>
      <c r="M924" t="str">
        <f>TEXT(Table1[[#This Row],[Date]],"mmm")</f>
        <v>Oct</v>
      </c>
      <c r="N924" t="str">
        <f>IF(MONTH(Table1[[#This Row],[Date]])&gt;6, YEAR(Table1[[#This Row],[Date]])&amp;"-"&amp;YEAR(Table1[[#This Row],[Date]])+1,YEAR(Table1[[#This Row],[Date]])-1&amp;"-"&amp;YEAR(Table1[[#This Row],[Date]]))</f>
        <v>2016-2017</v>
      </c>
      <c r="O924">
        <f>WEEKNUM(Table1[[#This Row],[Date]],2)</f>
        <v>43</v>
      </c>
      <c r="P924">
        <f>HOUR(Table1[[#This Row],[Start]])</f>
        <v>12</v>
      </c>
      <c r="Q9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24" t="str">
        <f>TEXT(Table1[[#This Row],[Date]],"ddd")</f>
        <v>Mon</v>
      </c>
    </row>
    <row r="925" spans="1:18" x14ac:dyDescent="0.55000000000000004">
      <c r="A925" s="2" t="s">
        <v>101</v>
      </c>
      <c r="B925" s="2" t="str">
        <f t="shared" si="84"/>
        <v>Client 4</v>
      </c>
      <c r="C925" s="12">
        <v>42660</v>
      </c>
      <c r="D925" s="2" t="s">
        <v>736</v>
      </c>
      <c r="E925" s="2" t="s">
        <v>453</v>
      </c>
      <c r="F925" s="28">
        <f>Table1[[#This Row],[End]]-Table1[[#This Row],[Start]]</f>
        <v>1.3194444444444398E-2</v>
      </c>
      <c r="G925" s="2" t="str">
        <f t="shared" ca="1" si="85"/>
        <v>Warehouse</v>
      </c>
      <c r="H925" s="2" t="str">
        <f t="shared" ca="1" si="86"/>
        <v>A</v>
      </c>
      <c r="I925" s="2" t="str">
        <f t="shared" ca="1" si="87"/>
        <v>Accident</v>
      </c>
      <c r="J925" s="2" t="str">
        <f t="shared" ca="1" si="88"/>
        <v>Misconduct</v>
      </c>
      <c r="K925" s="25" t="str">
        <f t="shared" ca="1" si="89"/>
        <v>IT</v>
      </c>
      <c r="L925" t="str">
        <f>IF(OR(Table1[[#This Row],[Month2]]="Jul",Table1[[#This Row],[Month2]]="Aug",Table1[[#This Row],[Month2]]="Sep"),"Q1", IF(OR(Table1[[#This Row],[Month2]]="Oct",Table1[[#This Row],[Month2]]="Nov",Table1[[#This Row],[Month2]]="Dec"),"Q2",IF(OR(Table1[[#This Row],[Month2]]="Jan",Table1[[#This Row],[Month2]]="Feb",Table1[[#This Row],[Month2]]="Mar"),"Q3", "Q4")))</f>
        <v>Q2</v>
      </c>
      <c r="M925" t="str">
        <f>TEXT(Table1[[#This Row],[Date]],"mmm")</f>
        <v>Oct</v>
      </c>
      <c r="N925" t="str">
        <f>IF(MONTH(Table1[[#This Row],[Date]])&gt;6, YEAR(Table1[[#This Row],[Date]])&amp;"-"&amp;YEAR(Table1[[#This Row],[Date]])+1,YEAR(Table1[[#This Row],[Date]])-1&amp;"-"&amp;YEAR(Table1[[#This Row],[Date]]))</f>
        <v>2016-2017</v>
      </c>
      <c r="O925">
        <f>WEEKNUM(Table1[[#This Row],[Date]],2)</f>
        <v>43</v>
      </c>
      <c r="P925">
        <f>HOUR(Table1[[#This Row],[Start]])</f>
        <v>13</v>
      </c>
      <c r="Q9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925" t="str">
        <f>TEXT(Table1[[#This Row],[Date]],"ddd")</f>
        <v>Mon</v>
      </c>
    </row>
    <row r="926" spans="1:18" x14ac:dyDescent="0.55000000000000004">
      <c r="A926" s="2" t="s">
        <v>107</v>
      </c>
      <c r="B926" s="2" t="str">
        <f t="shared" si="84"/>
        <v>Client 5</v>
      </c>
      <c r="C926" s="12">
        <v>42661</v>
      </c>
      <c r="D926" s="2" t="s">
        <v>408</v>
      </c>
      <c r="E926" s="2" t="s">
        <v>875</v>
      </c>
      <c r="F926" s="28">
        <f>Table1[[#This Row],[End]]-Table1[[#This Row],[Start]]</f>
        <v>9.0277777777778567E-3</v>
      </c>
      <c r="G926" s="2" t="str">
        <f t="shared" ca="1" si="85"/>
        <v>Lab</v>
      </c>
      <c r="H926" s="2" t="str">
        <f t="shared" ca="1" si="86"/>
        <v>F</v>
      </c>
      <c r="I926" s="2" t="str">
        <f t="shared" ca="1" si="87"/>
        <v>Mistake</v>
      </c>
      <c r="J926" s="2" t="str">
        <f t="shared" ca="1" si="88"/>
        <v>Paperwork deficiency</v>
      </c>
      <c r="K926" s="25" t="str">
        <f t="shared" ca="1" si="89"/>
        <v>Floor</v>
      </c>
      <c r="L926" t="str">
        <f>IF(OR(Table1[[#This Row],[Month2]]="Jul",Table1[[#This Row],[Month2]]="Aug",Table1[[#This Row],[Month2]]="Sep"),"Q1", IF(OR(Table1[[#This Row],[Month2]]="Oct",Table1[[#This Row],[Month2]]="Nov",Table1[[#This Row],[Month2]]="Dec"),"Q2",IF(OR(Table1[[#This Row],[Month2]]="Jan",Table1[[#This Row],[Month2]]="Feb",Table1[[#This Row],[Month2]]="Mar"),"Q3", "Q4")))</f>
        <v>Q2</v>
      </c>
      <c r="M926" t="str">
        <f>TEXT(Table1[[#This Row],[Date]],"mmm")</f>
        <v>Oct</v>
      </c>
      <c r="N926" t="str">
        <f>IF(MONTH(Table1[[#This Row],[Date]])&gt;6, YEAR(Table1[[#This Row],[Date]])&amp;"-"&amp;YEAR(Table1[[#This Row],[Date]])+1,YEAR(Table1[[#This Row],[Date]])-1&amp;"-"&amp;YEAR(Table1[[#This Row],[Date]]))</f>
        <v>2016-2017</v>
      </c>
      <c r="O926">
        <f>WEEKNUM(Table1[[#This Row],[Date]],2)</f>
        <v>43</v>
      </c>
      <c r="P926">
        <f>HOUR(Table1[[#This Row],[Start]])</f>
        <v>12</v>
      </c>
      <c r="Q9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26" t="str">
        <f>TEXT(Table1[[#This Row],[Date]],"ddd")</f>
        <v>Tue</v>
      </c>
    </row>
    <row r="927" spans="1:18" x14ac:dyDescent="0.55000000000000004">
      <c r="A927" s="2" t="s">
        <v>94</v>
      </c>
      <c r="B927" s="2" t="str">
        <f t="shared" si="84"/>
        <v>Client 6</v>
      </c>
      <c r="C927" s="12">
        <v>42665</v>
      </c>
      <c r="D927" s="2" t="s">
        <v>721</v>
      </c>
      <c r="E927" s="2" t="s">
        <v>322</v>
      </c>
      <c r="F927" s="28">
        <f>Table1[[#This Row],[End]]-Table1[[#This Row],[Start]]</f>
        <v>6.9444444444444198E-3</v>
      </c>
      <c r="G927" s="2" t="str">
        <f t="shared" ca="1" si="85"/>
        <v>Warehouse</v>
      </c>
      <c r="H927" s="2" t="str">
        <f t="shared" ca="1" si="86"/>
        <v>B</v>
      </c>
      <c r="I927" s="2" t="str">
        <f t="shared" ca="1" si="87"/>
        <v>Mistake</v>
      </c>
      <c r="J927" s="2" t="str">
        <f t="shared" ca="1" si="88"/>
        <v>Entry error</v>
      </c>
      <c r="K927" s="25" t="str">
        <f t="shared" ca="1" si="89"/>
        <v>IT</v>
      </c>
      <c r="L927" t="str">
        <f>IF(OR(Table1[[#This Row],[Month2]]="Jul",Table1[[#This Row],[Month2]]="Aug",Table1[[#This Row],[Month2]]="Sep"),"Q1", IF(OR(Table1[[#This Row],[Month2]]="Oct",Table1[[#This Row],[Month2]]="Nov",Table1[[#This Row],[Month2]]="Dec"),"Q2",IF(OR(Table1[[#This Row],[Month2]]="Jan",Table1[[#This Row],[Month2]]="Feb",Table1[[#This Row],[Month2]]="Mar"),"Q3", "Q4")))</f>
        <v>Q2</v>
      </c>
      <c r="M927" t="str">
        <f>TEXT(Table1[[#This Row],[Date]],"mmm")</f>
        <v>Oct</v>
      </c>
      <c r="N927" t="str">
        <f>IF(MONTH(Table1[[#This Row],[Date]])&gt;6, YEAR(Table1[[#This Row],[Date]])&amp;"-"&amp;YEAR(Table1[[#This Row],[Date]])+1,YEAR(Table1[[#This Row],[Date]])-1&amp;"-"&amp;YEAR(Table1[[#This Row],[Date]]))</f>
        <v>2016-2017</v>
      </c>
      <c r="O927">
        <f>WEEKNUM(Table1[[#This Row],[Date]],2)</f>
        <v>43</v>
      </c>
      <c r="P927">
        <f>HOUR(Table1[[#This Row],[Start]])</f>
        <v>11</v>
      </c>
      <c r="Q9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27" t="str">
        <f>TEXT(Table1[[#This Row],[Date]],"ddd")</f>
        <v>Sat</v>
      </c>
    </row>
    <row r="928" spans="1:18" x14ac:dyDescent="0.55000000000000004">
      <c r="A928" s="2" t="s">
        <v>94</v>
      </c>
      <c r="B928" s="2" t="str">
        <f t="shared" si="84"/>
        <v>Client 7</v>
      </c>
      <c r="C928" s="12">
        <v>42666</v>
      </c>
      <c r="D928" s="2" t="s">
        <v>347</v>
      </c>
      <c r="E928" s="2" t="s">
        <v>273</v>
      </c>
      <c r="F928" s="28">
        <f>Table1[[#This Row],[End]]-Table1[[#This Row],[Start]]</f>
        <v>4.8611111111110938E-3</v>
      </c>
      <c r="G928" s="2" t="str">
        <f t="shared" ca="1" si="85"/>
        <v>Lab</v>
      </c>
      <c r="H928" s="2" t="str">
        <f t="shared" ca="1" si="86"/>
        <v>A</v>
      </c>
      <c r="I928" s="2" t="str">
        <f t="shared" ca="1" si="87"/>
        <v>Grievance</v>
      </c>
      <c r="J928" s="2" t="str">
        <f t="shared" ca="1" si="88"/>
        <v>Misconduct</v>
      </c>
      <c r="K928" s="25" t="str">
        <f t="shared" ca="1" si="89"/>
        <v>Widgets</v>
      </c>
      <c r="L928" t="str">
        <f>IF(OR(Table1[[#This Row],[Month2]]="Jul",Table1[[#This Row],[Month2]]="Aug",Table1[[#This Row],[Month2]]="Sep"),"Q1", IF(OR(Table1[[#This Row],[Month2]]="Oct",Table1[[#This Row],[Month2]]="Nov",Table1[[#This Row],[Month2]]="Dec"),"Q2",IF(OR(Table1[[#This Row],[Month2]]="Jan",Table1[[#This Row],[Month2]]="Feb",Table1[[#This Row],[Month2]]="Mar"),"Q3", "Q4")))</f>
        <v>Q2</v>
      </c>
      <c r="M928" t="str">
        <f>TEXT(Table1[[#This Row],[Date]],"mmm")</f>
        <v>Oct</v>
      </c>
      <c r="N928" t="str">
        <f>IF(MONTH(Table1[[#This Row],[Date]])&gt;6, YEAR(Table1[[#This Row],[Date]])&amp;"-"&amp;YEAR(Table1[[#This Row],[Date]])+1,YEAR(Table1[[#This Row],[Date]])-1&amp;"-"&amp;YEAR(Table1[[#This Row],[Date]]))</f>
        <v>2016-2017</v>
      </c>
      <c r="O928">
        <f>WEEKNUM(Table1[[#This Row],[Date]],2)</f>
        <v>43</v>
      </c>
      <c r="P928">
        <f>HOUR(Table1[[#This Row],[Start]])</f>
        <v>9</v>
      </c>
      <c r="Q9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928" t="str">
        <f>TEXT(Table1[[#This Row],[Date]],"ddd")</f>
        <v>Sun</v>
      </c>
    </row>
    <row r="929" spans="1:18" x14ac:dyDescent="0.55000000000000004">
      <c r="A929" s="2" t="s">
        <v>107</v>
      </c>
      <c r="B929" s="2" t="str">
        <f t="shared" si="84"/>
        <v>Client 8</v>
      </c>
      <c r="C929" s="12">
        <v>42666</v>
      </c>
      <c r="D929" s="2" t="s">
        <v>737</v>
      </c>
      <c r="E929" s="2" t="s">
        <v>746</v>
      </c>
      <c r="F929" s="28">
        <f>Table1[[#This Row],[End]]-Table1[[#This Row],[Start]]</f>
        <v>1.2499999999999845E-2</v>
      </c>
      <c r="G929" s="2" t="str">
        <f t="shared" ca="1" si="85"/>
        <v>Warehouse</v>
      </c>
      <c r="H929" s="2" t="str">
        <f t="shared" ca="1" si="86"/>
        <v>G</v>
      </c>
      <c r="I929" s="2" t="str">
        <f t="shared" ca="1" si="87"/>
        <v>Accident</v>
      </c>
      <c r="J929" s="2" t="str">
        <f t="shared" ca="1" si="88"/>
        <v>Entry error</v>
      </c>
      <c r="K929" s="25" t="str">
        <f t="shared" ca="1" si="89"/>
        <v>Finance</v>
      </c>
      <c r="L929" t="str">
        <f>IF(OR(Table1[[#This Row],[Month2]]="Jul",Table1[[#This Row],[Month2]]="Aug",Table1[[#This Row],[Month2]]="Sep"),"Q1", IF(OR(Table1[[#This Row],[Month2]]="Oct",Table1[[#This Row],[Month2]]="Nov",Table1[[#This Row],[Month2]]="Dec"),"Q2",IF(OR(Table1[[#This Row],[Month2]]="Jan",Table1[[#This Row],[Month2]]="Feb",Table1[[#This Row],[Month2]]="Mar"),"Q3", "Q4")))</f>
        <v>Q2</v>
      </c>
      <c r="M929" t="str">
        <f>TEXT(Table1[[#This Row],[Date]],"mmm")</f>
        <v>Oct</v>
      </c>
      <c r="N929" t="str">
        <f>IF(MONTH(Table1[[#This Row],[Date]])&gt;6, YEAR(Table1[[#This Row],[Date]])&amp;"-"&amp;YEAR(Table1[[#This Row],[Date]])+1,YEAR(Table1[[#This Row],[Date]])-1&amp;"-"&amp;YEAR(Table1[[#This Row],[Date]]))</f>
        <v>2016-2017</v>
      </c>
      <c r="O929">
        <f>WEEKNUM(Table1[[#This Row],[Date]],2)</f>
        <v>43</v>
      </c>
      <c r="P929">
        <f>HOUR(Table1[[#This Row],[Start]])</f>
        <v>18</v>
      </c>
      <c r="Q9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29" t="str">
        <f>TEXT(Table1[[#This Row],[Date]],"ddd")</f>
        <v>Sun</v>
      </c>
    </row>
    <row r="930" spans="1:18" x14ac:dyDescent="0.55000000000000004">
      <c r="A930" s="2" t="s">
        <v>94</v>
      </c>
      <c r="B930" s="2" t="str">
        <f t="shared" si="84"/>
        <v>Client 9</v>
      </c>
      <c r="C930" s="12">
        <v>42668</v>
      </c>
      <c r="D930" s="2" t="s">
        <v>738</v>
      </c>
      <c r="E930" s="2" t="s">
        <v>299</v>
      </c>
      <c r="F930" s="28">
        <f>Table1[[#This Row],[End]]-Table1[[#This Row],[Start]]</f>
        <v>6.9444444444444198E-3</v>
      </c>
      <c r="G930" s="2" t="str">
        <f t="shared" ca="1" si="85"/>
        <v>Office</v>
      </c>
      <c r="H930" s="2" t="str">
        <f t="shared" ca="1" si="86"/>
        <v>B</v>
      </c>
      <c r="I930" s="2" t="str">
        <f t="shared" ca="1" si="87"/>
        <v>Interaction</v>
      </c>
      <c r="J930" s="2" t="str">
        <f t="shared" ca="1" si="88"/>
        <v>Wrong placement</v>
      </c>
      <c r="K930" s="25" t="str">
        <f t="shared" ca="1" si="89"/>
        <v>Floor</v>
      </c>
      <c r="L930" t="str">
        <f>IF(OR(Table1[[#This Row],[Month2]]="Jul",Table1[[#This Row],[Month2]]="Aug",Table1[[#This Row],[Month2]]="Sep"),"Q1", IF(OR(Table1[[#This Row],[Month2]]="Oct",Table1[[#This Row],[Month2]]="Nov",Table1[[#This Row],[Month2]]="Dec"),"Q2",IF(OR(Table1[[#This Row],[Month2]]="Jan",Table1[[#This Row],[Month2]]="Feb",Table1[[#This Row],[Month2]]="Mar"),"Q3", "Q4")))</f>
        <v>Q2</v>
      </c>
      <c r="M930" t="str">
        <f>TEXT(Table1[[#This Row],[Date]],"mmm")</f>
        <v>Oct</v>
      </c>
      <c r="N930" t="str">
        <f>IF(MONTH(Table1[[#This Row],[Date]])&gt;6, YEAR(Table1[[#This Row],[Date]])&amp;"-"&amp;YEAR(Table1[[#This Row],[Date]])+1,YEAR(Table1[[#This Row],[Date]])-1&amp;"-"&amp;YEAR(Table1[[#This Row],[Date]]))</f>
        <v>2016-2017</v>
      </c>
      <c r="O930">
        <f>WEEKNUM(Table1[[#This Row],[Date]],2)</f>
        <v>44</v>
      </c>
      <c r="P930">
        <f>HOUR(Table1[[#This Row],[Start]])</f>
        <v>7</v>
      </c>
      <c r="Q9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930" t="str">
        <f>TEXT(Table1[[#This Row],[Date]],"ddd")</f>
        <v>Tue</v>
      </c>
    </row>
    <row r="931" spans="1:18" x14ac:dyDescent="0.55000000000000004">
      <c r="A931" s="2" t="s">
        <v>97</v>
      </c>
      <c r="B931" s="2" t="str">
        <f t="shared" si="84"/>
        <v>Client 10</v>
      </c>
      <c r="C931" s="12">
        <v>42670</v>
      </c>
      <c r="D931" s="2" t="s">
        <v>739</v>
      </c>
      <c r="E931" s="2" t="s">
        <v>733</v>
      </c>
      <c r="F931" s="28">
        <f>Table1[[#This Row],[End]]-Table1[[#This Row],[Start]]</f>
        <v>2.5694444444444464E-2</v>
      </c>
      <c r="G931" s="2" t="str">
        <f t="shared" ca="1" si="85"/>
        <v>Room A</v>
      </c>
      <c r="H931" s="2" t="str">
        <f t="shared" ca="1" si="86"/>
        <v>E</v>
      </c>
      <c r="I931" s="2" t="str">
        <f t="shared" ca="1" si="87"/>
        <v>Interaction</v>
      </c>
      <c r="J931" s="2" t="str">
        <f t="shared" ca="1" si="88"/>
        <v>Mechanical failure</v>
      </c>
      <c r="K931" s="25" t="str">
        <f t="shared" ca="1" si="89"/>
        <v>Shipping</v>
      </c>
      <c r="L931" t="str">
        <f>IF(OR(Table1[[#This Row],[Month2]]="Jul",Table1[[#This Row],[Month2]]="Aug",Table1[[#This Row],[Month2]]="Sep"),"Q1", IF(OR(Table1[[#This Row],[Month2]]="Oct",Table1[[#This Row],[Month2]]="Nov",Table1[[#This Row],[Month2]]="Dec"),"Q2",IF(OR(Table1[[#This Row],[Month2]]="Jan",Table1[[#This Row],[Month2]]="Feb",Table1[[#This Row],[Month2]]="Mar"),"Q3", "Q4")))</f>
        <v>Q2</v>
      </c>
      <c r="M931" t="str">
        <f>TEXT(Table1[[#This Row],[Date]],"mmm")</f>
        <v>Oct</v>
      </c>
      <c r="N931" t="str">
        <f>IF(MONTH(Table1[[#This Row],[Date]])&gt;6, YEAR(Table1[[#This Row],[Date]])&amp;"-"&amp;YEAR(Table1[[#This Row],[Date]])+1,YEAR(Table1[[#This Row],[Date]])-1&amp;"-"&amp;YEAR(Table1[[#This Row],[Date]]))</f>
        <v>2016-2017</v>
      </c>
      <c r="O931">
        <f>WEEKNUM(Table1[[#This Row],[Date]],2)</f>
        <v>44</v>
      </c>
      <c r="P931">
        <f>HOUR(Table1[[#This Row],[Start]])</f>
        <v>14</v>
      </c>
      <c r="Q9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31" t="str">
        <f>TEXT(Table1[[#This Row],[Date]],"ddd")</f>
        <v>Thu</v>
      </c>
    </row>
    <row r="932" spans="1:18" x14ac:dyDescent="0.55000000000000004">
      <c r="A932" s="2" t="s">
        <v>94</v>
      </c>
      <c r="B932" s="2" t="str">
        <f t="shared" si="84"/>
        <v>Client 1</v>
      </c>
      <c r="C932" s="12">
        <v>42672</v>
      </c>
      <c r="D932" s="2" t="s">
        <v>471</v>
      </c>
      <c r="E932" s="2" t="s">
        <v>493</v>
      </c>
      <c r="F932" s="28">
        <f>Table1[[#This Row],[End]]-Table1[[#This Row],[Start]]</f>
        <v>1.388888888888884E-3</v>
      </c>
      <c r="G932" s="2" t="str">
        <f t="shared" ca="1" si="85"/>
        <v>Lab</v>
      </c>
      <c r="H932" s="2" t="str">
        <f t="shared" ca="1" si="86"/>
        <v>B</v>
      </c>
      <c r="I932" s="2" t="str">
        <f t="shared" ca="1" si="87"/>
        <v>Accident</v>
      </c>
      <c r="J932" s="2" t="str">
        <f t="shared" ca="1" si="88"/>
        <v>Paperwork deficiency</v>
      </c>
      <c r="K932" s="25" t="str">
        <f t="shared" ca="1" si="89"/>
        <v>Admin</v>
      </c>
      <c r="L932" t="str">
        <f>IF(OR(Table1[[#This Row],[Month2]]="Jul",Table1[[#This Row],[Month2]]="Aug",Table1[[#This Row],[Month2]]="Sep"),"Q1", IF(OR(Table1[[#This Row],[Month2]]="Oct",Table1[[#This Row],[Month2]]="Nov",Table1[[#This Row],[Month2]]="Dec"),"Q2",IF(OR(Table1[[#This Row],[Month2]]="Jan",Table1[[#This Row],[Month2]]="Feb",Table1[[#This Row],[Month2]]="Mar"),"Q3", "Q4")))</f>
        <v>Q2</v>
      </c>
      <c r="M932" t="str">
        <f>TEXT(Table1[[#This Row],[Date]],"mmm")</f>
        <v>Oct</v>
      </c>
      <c r="N932" t="str">
        <f>IF(MONTH(Table1[[#This Row],[Date]])&gt;6, YEAR(Table1[[#This Row],[Date]])&amp;"-"&amp;YEAR(Table1[[#This Row],[Date]])+1,YEAR(Table1[[#This Row],[Date]])-1&amp;"-"&amp;YEAR(Table1[[#This Row],[Date]]))</f>
        <v>2016-2017</v>
      </c>
      <c r="O932">
        <f>WEEKNUM(Table1[[#This Row],[Date]],2)</f>
        <v>44</v>
      </c>
      <c r="P932">
        <f>HOUR(Table1[[#This Row],[Start]])</f>
        <v>10</v>
      </c>
      <c r="Q9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932" t="str">
        <f>TEXT(Table1[[#This Row],[Date]],"ddd")</f>
        <v>Sat</v>
      </c>
    </row>
    <row r="933" spans="1:18" x14ac:dyDescent="0.55000000000000004">
      <c r="A933" s="2" t="s">
        <v>107</v>
      </c>
      <c r="B933" s="2" t="str">
        <f t="shared" si="84"/>
        <v>Client 2</v>
      </c>
      <c r="C933" s="12">
        <v>42672</v>
      </c>
      <c r="D933" s="2" t="s">
        <v>695</v>
      </c>
      <c r="E933" s="2" t="s">
        <v>172</v>
      </c>
      <c r="F933" s="28">
        <f>Table1[[#This Row],[End]]-Table1[[#This Row],[Start]]</f>
        <v>5.5555555555555358E-3</v>
      </c>
      <c r="G933" s="2" t="str">
        <f t="shared" ca="1" si="85"/>
        <v>Warehouse</v>
      </c>
      <c r="H933" s="2" t="str">
        <f t="shared" ca="1" si="86"/>
        <v>B</v>
      </c>
      <c r="I933" s="2" t="str">
        <f t="shared" ca="1" si="87"/>
        <v>Grievance</v>
      </c>
      <c r="J933" s="2" t="str">
        <f t="shared" ca="1" si="88"/>
        <v>Wrong placement</v>
      </c>
      <c r="K933" s="25" t="str">
        <f t="shared" ca="1" si="89"/>
        <v>Finance</v>
      </c>
      <c r="L933" t="str">
        <f>IF(OR(Table1[[#This Row],[Month2]]="Jul",Table1[[#This Row],[Month2]]="Aug",Table1[[#This Row],[Month2]]="Sep"),"Q1", IF(OR(Table1[[#This Row],[Month2]]="Oct",Table1[[#This Row],[Month2]]="Nov",Table1[[#This Row],[Month2]]="Dec"),"Q2",IF(OR(Table1[[#This Row],[Month2]]="Jan",Table1[[#This Row],[Month2]]="Feb",Table1[[#This Row],[Month2]]="Mar"),"Q3", "Q4")))</f>
        <v>Q2</v>
      </c>
      <c r="M933" t="str">
        <f>TEXT(Table1[[#This Row],[Date]],"mmm")</f>
        <v>Oct</v>
      </c>
      <c r="N933" t="str">
        <f>IF(MONTH(Table1[[#This Row],[Date]])&gt;6, YEAR(Table1[[#This Row],[Date]])&amp;"-"&amp;YEAR(Table1[[#This Row],[Date]])+1,YEAR(Table1[[#This Row],[Date]])-1&amp;"-"&amp;YEAR(Table1[[#This Row],[Date]]))</f>
        <v>2016-2017</v>
      </c>
      <c r="O933">
        <f>WEEKNUM(Table1[[#This Row],[Date]],2)</f>
        <v>44</v>
      </c>
      <c r="P933">
        <f>HOUR(Table1[[#This Row],[Start]])</f>
        <v>15</v>
      </c>
      <c r="Q9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933" t="str">
        <f>TEXT(Table1[[#This Row],[Date]],"ddd")</f>
        <v>Sat</v>
      </c>
    </row>
    <row r="934" spans="1:18" x14ac:dyDescent="0.55000000000000004">
      <c r="A934" s="2" t="s">
        <v>109</v>
      </c>
      <c r="B934" s="2" t="str">
        <f t="shared" si="84"/>
        <v>Client 3</v>
      </c>
      <c r="C934" s="12">
        <v>42672</v>
      </c>
      <c r="D934" s="2" t="s">
        <v>390</v>
      </c>
      <c r="E934" s="2" t="s">
        <v>915</v>
      </c>
      <c r="F934" s="28">
        <f>Table1[[#This Row],[End]]-Table1[[#This Row],[Start]]</f>
        <v>1.041666666666663E-2</v>
      </c>
      <c r="G934" s="2" t="str">
        <f t="shared" ca="1" si="85"/>
        <v>Office</v>
      </c>
      <c r="H934" s="2" t="str">
        <f t="shared" ca="1" si="86"/>
        <v>D</v>
      </c>
      <c r="I934" s="2" t="str">
        <f t="shared" ca="1" si="87"/>
        <v>Mistake</v>
      </c>
      <c r="J934" s="2" t="str">
        <f t="shared" ca="1" si="88"/>
        <v>Paperwork deficiency</v>
      </c>
      <c r="K934" s="25" t="str">
        <f t="shared" ca="1" si="89"/>
        <v>Shipping</v>
      </c>
      <c r="L934" t="str">
        <f>IF(OR(Table1[[#This Row],[Month2]]="Jul",Table1[[#This Row],[Month2]]="Aug",Table1[[#This Row],[Month2]]="Sep"),"Q1", IF(OR(Table1[[#This Row],[Month2]]="Oct",Table1[[#This Row],[Month2]]="Nov",Table1[[#This Row],[Month2]]="Dec"),"Q2",IF(OR(Table1[[#This Row],[Month2]]="Jan",Table1[[#This Row],[Month2]]="Feb",Table1[[#This Row],[Month2]]="Mar"),"Q3", "Q4")))</f>
        <v>Q2</v>
      </c>
      <c r="M934" t="str">
        <f>TEXT(Table1[[#This Row],[Date]],"mmm")</f>
        <v>Oct</v>
      </c>
      <c r="N934" t="str">
        <f>IF(MONTH(Table1[[#This Row],[Date]])&gt;6, YEAR(Table1[[#This Row],[Date]])&amp;"-"&amp;YEAR(Table1[[#This Row],[Date]])+1,YEAR(Table1[[#This Row],[Date]])-1&amp;"-"&amp;YEAR(Table1[[#This Row],[Date]]))</f>
        <v>2016-2017</v>
      </c>
      <c r="O934">
        <f>WEEKNUM(Table1[[#This Row],[Date]],2)</f>
        <v>44</v>
      </c>
      <c r="P934">
        <f>HOUR(Table1[[#This Row],[Start]])</f>
        <v>20</v>
      </c>
      <c r="Q9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934" t="str">
        <f>TEXT(Table1[[#This Row],[Date]],"ddd")</f>
        <v>Sat</v>
      </c>
    </row>
    <row r="935" spans="1:18" x14ac:dyDescent="0.55000000000000004">
      <c r="A935" s="2" t="s">
        <v>107</v>
      </c>
      <c r="B935" s="2" t="str">
        <f t="shared" si="84"/>
        <v>Client 4</v>
      </c>
      <c r="C935" s="12">
        <v>42673</v>
      </c>
      <c r="D935" s="2" t="s">
        <v>740</v>
      </c>
      <c r="E935" s="2" t="s">
        <v>1006</v>
      </c>
      <c r="F935" s="28">
        <f>Table1[[#This Row],[End]]-Table1[[#This Row],[Start]]</f>
        <v>6.9444444444444198E-3</v>
      </c>
      <c r="G935" s="2" t="str">
        <f t="shared" ca="1" si="85"/>
        <v>Office</v>
      </c>
      <c r="H935" s="2" t="str">
        <f t="shared" ca="1" si="86"/>
        <v>C</v>
      </c>
      <c r="I935" s="2" t="str">
        <f t="shared" ca="1" si="87"/>
        <v>Interaction</v>
      </c>
      <c r="J935" s="2" t="str">
        <f t="shared" ca="1" si="88"/>
        <v>Paperwork deficiency</v>
      </c>
      <c r="K935" s="25" t="str">
        <f t="shared" ca="1" si="89"/>
        <v>Widgets</v>
      </c>
      <c r="L935" t="str">
        <f>IF(OR(Table1[[#This Row],[Month2]]="Jul",Table1[[#This Row],[Month2]]="Aug",Table1[[#This Row],[Month2]]="Sep"),"Q1", IF(OR(Table1[[#This Row],[Month2]]="Oct",Table1[[#This Row],[Month2]]="Nov",Table1[[#This Row],[Month2]]="Dec"),"Q2",IF(OR(Table1[[#This Row],[Month2]]="Jan",Table1[[#This Row],[Month2]]="Feb",Table1[[#This Row],[Month2]]="Mar"),"Q3", "Q4")))</f>
        <v>Q2</v>
      </c>
      <c r="M935" t="str">
        <f>TEXT(Table1[[#This Row],[Date]],"mmm")</f>
        <v>Oct</v>
      </c>
      <c r="N935" t="str">
        <f>IF(MONTH(Table1[[#This Row],[Date]])&gt;6, YEAR(Table1[[#This Row],[Date]])&amp;"-"&amp;YEAR(Table1[[#This Row],[Date]])+1,YEAR(Table1[[#This Row],[Date]])-1&amp;"-"&amp;YEAR(Table1[[#This Row],[Date]]))</f>
        <v>2016-2017</v>
      </c>
      <c r="O935">
        <f>WEEKNUM(Table1[[#This Row],[Date]],2)</f>
        <v>44</v>
      </c>
      <c r="P935">
        <f>HOUR(Table1[[#This Row],[Start]])</f>
        <v>8</v>
      </c>
      <c r="Q9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35" t="str">
        <f>TEXT(Table1[[#This Row],[Date]],"ddd")</f>
        <v>Sun</v>
      </c>
    </row>
    <row r="936" spans="1:18" x14ac:dyDescent="0.55000000000000004">
      <c r="A936" s="2" t="s">
        <v>109</v>
      </c>
      <c r="B936" s="2" t="str">
        <f t="shared" si="84"/>
        <v>Client 5</v>
      </c>
      <c r="C936" s="12">
        <v>42673</v>
      </c>
      <c r="D936" s="2" t="s">
        <v>602</v>
      </c>
      <c r="E936" s="2" t="s">
        <v>298</v>
      </c>
      <c r="F936" s="28">
        <f>Table1[[#This Row],[End]]-Table1[[#This Row],[Start]]</f>
        <v>1.3888888888888951E-2</v>
      </c>
      <c r="G936" s="2" t="str">
        <f t="shared" ca="1" si="85"/>
        <v>Lab</v>
      </c>
      <c r="H936" s="2" t="str">
        <f t="shared" ca="1" si="86"/>
        <v>F</v>
      </c>
      <c r="I936" s="2" t="str">
        <f t="shared" ca="1" si="87"/>
        <v>Mistake</v>
      </c>
      <c r="J936" s="2" t="str">
        <f t="shared" ca="1" si="88"/>
        <v>Tone of voice</v>
      </c>
      <c r="K936" s="25" t="str">
        <f t="shared" ca="1" si="89"/>
        <v>IT</v>
      </c>
      <c r="L936" t="str">
        <f>IF(OR(Table1[[#This Row],[Month2]]="Jul",Table1[[#This Row],[Month2]]="Aug",Table1[[#This Row],[Month2]]="Sep"),"Q1", IF(OR(Table1[[#This Row],[Month2]]="Oct",Table1[[#This Row],[Month2]]="Nov",Table1[[#This Row],[Month2]]="Dec"),"Q2",IF(OR(Table1[[#This Row],[Month2]]="Jan",Table1[[#This Row],[Month2]]="Feb",Table1[[#This Row],[Month2]]="Mar"),"Q3", "Q4")))</f>
        <v>Q2</v>
      </c>
      <c r="M936" t="str">
        <f>TEXT(Table1[[#This Row],[Date]],"mmm")</f>
        <v>Oct</v>
      </c>
      <c r="N936" t="str">
        <f>IF(MONTH(Table1[[#This Row],[Date]])&gt;6, YEAR(Table1[[#This Row],[Date]])&amp;"-"&amp;YEAR(Table1[[#This Row],[Date]])+1,YEAR(Table1[[#This Row],[Date]])-1&amp;"-"&amp;YEAR(Table1[[#This Row],[Date]]))</f>
        <v>2016-2017</v>
      </c>
      <c r="O936">
        <f>WEEKNUM(Table1[[#This Row],[Date]],2)</f>
        <v>44</v>
      </c>
      <c r="P936">
        <f>HOUR(Table1[[#This Row],[Start]])</f>
        <v>16</v>
      </c>
      <c r="Q9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36" t="str">
        <f>TEXT(Table1[[#This Row],[Date]],"ddd")</f>
        <v>Sun</v>
      </c>
    </row>
    <row r="937" spans="1:18" x14ac:dyDescent="0.55000000000000004">
      <c r="A937" s="2" t="s">
        <v>47</v>
      </c>
      <c r="B937" s="2" t="str">
        <f t="shared" si="84"/>
        <v>Client 6</v>
      </c>
      <c r="C937" s="12">
        <v>42674</v>
      </c>
      <c r="D937" s="2" t="s">
        <v>741</v>
      </c>
      <c r="E937" s="2" t="s">
        <v>481</v>
      </c>
      <c r="F937" s="28">
        <f>Table1[[#This Row],[End]]-Table1[[#This Row],[Start]]</f>
        <v>6.9444444444445308E-3</v>
      </c>
      <c r="G937" s="2" t="str">
        <f t="shared" ca="1" si="85"/>
        <v>Room B</v>
      </c>
      <c r="H937" s="2" t="str">
        <f t="shared" ca="1" si="86"/>
        <v>E</v>
      </c>
      <c r="I937" s="2" t="str">
        <f t="shared" ca="1" si="87"/>
        <v>Grievance</v>
      </c>
      <c r="J937" s="2" t="str">
        <f t="shared" ca="1" si="88"/>
        <v>Paperwork deficiency</v>
      </c>
      <c r="K937" s="25" t="str">
        <f t="shared" ca="1" si="89"/>
        <v>IT</v>
      </c>
      <c r="L937" t="str">
        <f>IF(OR(Table1[[#This Row],[Month2]]="Jul",Table1[[#This Row],[Month2]]="Aug",Table1[[#This Row],[Month2]]="Sep"),"Q1", IF(OR(Table1[[#This Row],[Month2]]="Oct",Table1[[#This Row],[Month2]]="Nov",Table1[[#This Row],[Month2]]="Dec"),"Q2",IF(OR(Table1[[#This Row],[Month2]]="Jan",Table1[[#This Row],[Month2]]="Feb",Table1[[#This Row],[Month2]]="Mar"),"Q3", "Q4")))</f>
        <v>Q2</v>
      </c>
      <c r="M937" t="str">
        <f>TEXT(Table1[[#This Row],[Date]],"mmm")</f>
        <v>Oct</v>
      </c>
      <c r="N937" t="str">
        <f>IF(MONTH(Table1[[#This Row],[Date]])&gt;6, YEAR(Table1[[#This Row],[Date]])&amp;"-"&amp;YEAR(Table1[[#This Row],[Date]])+1,YEAR(Table1[[#This Row],[Date]])-1&amp;"-"&amp;YEAR(Table1[[#This Row],[Date]]))</f>
        <v>2016-2017</v>
      </c>
      <c r="O937">
        <f>WEEKNUM(Table1[[#This Row],[Date]],2)</f>
        <v>45</v>
      </c>
      <c r="P937">
        <f>HOUR(Table1[[#This Row],[Start]])</f>
        <v>19</v>
      </c>
      <c r="Q9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37" t="str">
        <f>TEXT(Table1[[#This Row],[Date]],"ddd")</f>
        <v>Mon</v>
      </c>
    </row>
    <row r="938" spans="1:18" x14ac:dyDescent="0.55000000000000004">
      <c r="A938" s="2" t="s">
        <v>89</v>
      </c>
      <c r="B938" s="2" t="str">
        <f t="shared" si="84"/>
        <v>Client 7</v>
      </c>
      <c r="C938" s="12">
        <v>42676</v>
      </c>
      <c r="D938" s="2" t="s">
        <v>562</v>
      </c>
      <c r="E938" s="2" t="s">
        <v>1001</v>
      </c>
      <c r="F938" s="28">
        <f>Table1[[#This Row],[End]]-Table1[[#This Row],[Start]]</f>
        <v>1.2499999999999956E-2</v>
      </c>
      <c r="G938" s="2" t="str">
        <f t="shared" ca="1" si="85"/>
        <v>Warehouse</v>
      </c>
      <c r="H938" s="2" t="str">
        <f t="shared" ca="1" si="86"/>
        <v>F</v>
      </c>
      <c r="I938" s="2" t="str">
        <f t="shared" ca="1" si="87"/>
        <v>Grievance</v>
      </c>
      <c r="J938" s="2" t="str">
        <f t="shared" ca="1" si="88"/>
        <v>Tone of voice</v>
      </c>
      <c r="K938" s="25" t="str">
        <f t="shared" ca="1" si="89"/>
        <v>Shipping</v>
      </c>
      <c r="L938" t="str">
        <f>IF(OR(Table1[[#This Row],[Month2]]="Jul",Table1[[#This Row],[Month2]]="Aug",Table1[[#This Row],[Month2]]="Sep"),"Q1", IF(OR(Table1[[#This Row],[Month2]]="Oct",Table1[[#This Row],[Month2]]="Nov",Table1[[#This Row],[Month2]]="Dec"),"Q2",IF(OR(Table1[[#This Row],[Month2]]="Jan",Table1[[#This Row],[Month2]]="Feb",Table1[[#This Row],[Month2]]="Mar"),"Q3", "Q4")))</f>
        <v>Q2</v>
      </c>
      <c r="M938" t="str">
        <f>TEXT(Table1[[#This Row],[Date]],"mmm")</f>
        <v>Nov</v>
      </c>
      <c r="N938" t="str">
        <f>IF(MONTH(Table1[[#This Row],[Date]])&gt;6, YEAR(Table1[[#This Row],[Date]])&amp;"-"&amp;YEAR(Table1[[#This Row],[Date]])+1,YEAR(Table1[[#This Row],[Date]])-1&amp;"-"&amp;YEAR(Table1[[#This Row],[Date]]))</f>
        <v>2016-2017</v>
      </c>
      <c r="O938">
        <f>WEEKNUM(Table1[[#This Row],[Date]],2)</f>
        <v>45</v>
      </c>
      <c r="P938">
        <f>HOUR(Table1[[#This Row],[Start]])</f>
        <v>19</v>
      </c>
      <c r="Q9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38" t="str">
        <f>TEXT(Table1[[#This Row],[Date]],"ddd")</f>
        <v>Wed</v>
      </c>
    </row>
    <row r="939" spans="1:18" x14ac:dyDescent="0.55000000000000004">
      <c r="A939" s="2" t="s">
        <v>96</v>
      </c>
      <c r="B939" s="2" t="str">
        <f t="shared" si="84"/>
        <v>Client 8</v>
      </c>
      <c r="C939" s="12">
        <v>42676</v>
      </c>
      <c r="D939" s="2" t="s">
        <v>510</v>
      </c>
      <c r="E939" s="2" t="s">
        <v>574</v>
      </c>
      <c r="F939" s="28">
        <f>Table1[[#This Row],[End]]-Table1[[#This Row],[Start]]</f>
        <v>1.6666666666666607E-2</v>
      </c>
      <c r="G939" s="2" t="str">
        <f t="shared" ca="1" si="85"/>
        <v>Room A</v>
      </c>
      <c r="H939" s="2" t="str">
        <f t="shared" ca="1" si="86"/>
        <v>B</v>
      </c>
      <c r="I939" s="2" t="str">
        <f t="shared" ca="1" si="87"/>
        <v>Grievance</v>
      </c>
      <c r="J939" s="2" t="str">
        <f t="shared" ca="1" si="88"/>
        <v>Wrong placement</v>
      </c>
      <c r="K939" s="25" t="str">
        <f t="shared" ca="1" si="89"/>
        <v>Finance</v>
      </c>
      <c r="L939" t="str">
        <f>IF(OR(Table1[[#This Row],[Month2]]="Jul",Table1[[#This Row],[Month2]]="Aug",Table1[[#This Row],[Month2]]="Sep"),"Q1", IF(OR(Table1[[#This Row],[Month2]]="Oct",Table1[[#This Row],[Month2]]="Nov",Table1[[#This Row],[Month2]]="Dec"),"Q2",IF(OR(Table1[[#This Row],[Month2]]="Jan",Table1[[#This Row],[Month2]]="Feb",Table1[[#This Row],[Month2]]="Mar"),"Q3", "Q4")))</f>
        <v>Q2</v>
      </c>
      <c r="M939" t="str">
        <f>TEXT(Table1[[#This Row],[Date]],"mmm")</f>
        <v>Nov</v>
      </c>
      <c r="N939" t="str">
        <f>IF(MONTH(Table1[[#This Row],[Date]])&gt;6, YEAR(Table1[[#This Row],[Date]])&amp;"-"&amp;YEAR(Table1[[#This Row],[Date]])+1,YEAR(Table1[[#This Row],[Date]])-1&amp;"-"&amp;YEAR(Table1[[#This Row],[Date]]))</f>
        <v>2016-2017</v>
      </c>
      <c r="O939">
        <f>WEEKNUM(Table1[[#This Row],[Date]],2)</f>
        <v>45</v>
      </c>
      <c r="P939">
        <f>HOUR(Table1[[#This Row],[Start]])</f>
        <v>8</v>
      </c>
      <c r="Q9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39" t="str">
        <f>TEXT(Table1[[#This Row],[Date]],"ddd")</f>
        <v>Wed</v>
      </c>
    </row>
    <row r="940" spans="1:18" x14ac:dyDescent="0.55000000000000004">
      <c r="A940" s="2" t="s">
        <v>94</v>
      </c>
      <c r="B940" s="2" t="str">
        <f t="shared" si="84"/>
        <v>Client 9</v>
      </c>
      <c r="C940" s="12">
        <v>42676</v>
      </c>
      <c r="D940" s="2" t="s">
        <v>651</v>
      </c>
      <c r="E940" s="2" t="s">
        <v>578</v>
      </c>
      <c r="F940" s="28">
        <f>Table1[[#This Row],[End]]-Table1[[#This Row],[Start]]</f>
        <v>8.3333333333333037E-3</v>
      </c>
      <c r="G940" s="2" t="str">
        <f t="shared" ca="1" si="85"/>
        <v>Room A</v>
      </c>
      <c r="H940" s="2" t="str">
        <f t="shared" ca="1" si="86"/>
        <v>E</v>
      </c>
      <c r="I940" s="2" t="str">
        <f t="shared" ca="1" si="87"/>
        <v>Mistake</v>
      </c>
      <c r="J940" s="2" t="str">
        <f t="shared" ca="1" si="88"/>
        <v>Misconduct</v>
      </c>
      <c r="K940" s="25" t="str">
        <f t="shared" ca="1" si="89"/>
        <v>Finance</v>
      </c>
      <c r="L940" t="str">
        <f>IF(OR(Table1[[#This Row],[Month2]]="Jul",Table1[[#This Row],[Month2]]="Aug",Table1[[#This Row],[Month2]]="Sep"),"Q1", IF(OR(Table1[[#This Row],[Month2]]="Oct",Table1[[#This Row],[Month2]]="Nov",Table1[[#This Row],[Month2]]="Dec"),"Q2",IF(OR(Table1[[#This Row],[Month2]]="Jan",Table1[[#This Row],[Month2]]="Feb",Table1[[#This Row],[Month2]]="Mar"),"Q3", "Q4")))</f>
        <v>Q2</v>
      </c>
      <c r="M940" t="str">
        <f>TEXT(Table1[[#This Row],[Date]],"mmm")</f>
        <v>Nov</v>
      </c>
      <c r="N940" t="str">
        <f>IF(MONTH(Table1[[#This Row],[Date]])&gt;6, YEAR(Table1[[#This Row],[Date]])&amp;"-"&amp;YEAR(Table1[[#This Row],[Date]])+1,YEAR(Table1[[#This Row],[Date]])-1&amp;"-"&amp;YEAR(Table1[[#This Row],[Date]]))</f>
        <v>2016-2017</v>
      </c>
      <c r="O940">
        <f>WEEKNUM(Table1[[#This Row],[Date]],2)</f>
        <v>45</v>
      </c>
      <c r="P940">
        <f>HOUR(Table1[[#This Row],[Start]])</f>
        <v>20</v>
      </c>
      <c r="Q9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940" t="str">
        <f>TEXT(Table1[[#This Row],[Date]],"ddd")</f>
        <v>Wed</v>
      </c>
    </row>
    <row r="941" spans="1:18" x14ac:dyDescent="0.55000000000000004">
      <c r="A941" s="2" t="s">
        <v>94</v>
      </c>
      <c r="B941" s="2" t="str">
        <f t="shared" si="84"/>
        <v>Client 10</v>
      </c>
      <c r="C941" s="12">
        <v>42676</v>
      </c>
      <c r="D941" s="2" t="s">
        <v>562</v>
      </c>
      <c r="E941" s="2" t="s">
        <v>598</v>
      </c>
      <c r="F941" s="28">
        <f>Table1[[#This Row],[End]]-Table1[[#This Row],[Start]]</f>
        <v>1.3888888888888951E-2</v>
      </c>
      <c r="G941" s="2" t="str">
        <f t="shared" ca="1" si="85"/>
        <v>Lab</v>
      </c>
      <c r="H941" s="2" t="str">
        <f t="shared" ca="1" si="86"/>
        <v>D</v>
      </c>
      <c r="I941" s="2" t="str">
        <f t="shared" ca="1" si="87"/>
        <v>Interaction</v>
      </c>
      <c r="J941" s="2" t="str">
        <f t="shared" ca="1" si="88"/>
        <v>Mechanical failure</v>
      </c>
      <c r="K941" s="25" t="str">
        <f t="shared" ca="1" si="89"/>
        <v>Shipping</v>
      </c>
      <c r="L941" t="str">
        <f>IF(OR(Table1[[#This Row],[Month2]]="Jul",Table1[[#This Row],[Month2]]="Aug",Table1[[#This Row],[Month2]]="Sep"),"Q1", IF(OR(Table1[[#This Row],[Month2]]="Oct",Table1[[#This Row],[Month2]]="Nov",Table1[[#This Row],[Month2]]="Dec"),"Q2",IF(OR(Table1[[#This Row],[Month2]]="Jan",Table1[[#This Row],[Month2]]="Feb",Table1[[#This Row],[Month2]]="Mar"),"Q3", "Q4")))</f>
        <v>Q2</v>
      </c>
      <c r="M941" t="str">
        <f>TEXT(Table1[[#This Row],[Date]],"mmm")</f>
        <v>Nov</v>
      </c>
      <c r="N941" t="str">
        <f>IF(MONTH(Table1[[#This Row],[Date]])&gt;6, YEAR(Table1[[#This Row],[Date]])&amp;"-"&amp;YEAR(Table1[[#This Row],[Date]])+1,YEAR(Table1[[#This Row],[Date]])-1&amp;"-"&amp;YEAR(Table1[[#This Row],[Date]]))</f>
        <v>2016-2017</v>
      </c>
      <c r="O941">
        <f>WEEKNUM(Table1[[#This Row],[Date]],2)</f>
        <v>45</v>
      </c>
      <c r="P941">
        <f>HOUR(Table1[[#This Row],[Start]])</f>
        <v>19</v>
      </c>
      <c r="Q9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41" t="str">
        <f>TEXT(Table1[[#This Row],[Date]],"ddd")</f>
        <v>Wed</v>
      </c>
    </row>
    <row r="942" spans="1:18" x14ac:dyDescent="0.55000000000000004">
      <c r="A942" s="2" t="s">
        <v>100</v>
      </c>
      <c r="B942" s="2" t="str">
        <f t="shared" si="84"/>
        <v>Client 1</v>
      </c>
      <c r="C942" s="12">
        <v>42676</v>
      </c>
      <c r="D942" s="2" t="s">
        <v>742</v>
      </c>
      <c r="E942" s="16">
        <v>0.68402777777777779</v>
      </c>
      <c r="F942" s="28">
        <f>Table1[[#This Row],[End]]-Table1[[#This Row],[Start]]</f>
        <v>6.94444444444553E-4</v>
      </c>
      <c r="G942" s="2" t="str">
        <f t="shared" ca="1" si="85"/>
        <v>Warehouse</v>
      </c>
      <c r="H942" s="2" t="str">
        <f t="shared" ca="1" si="86"/>
        <v>F</v>
      </c>
      <c r="I942" s="2" t="str">
        <f t="shared" ca="1" si="87"/>
        <v>Accident</v>
      </c>
      <c r="J942" s="2" t="str">
        <f t="shared" ca="1" si="88"/>
        <v>Misconduct</v>
      </c>
      <c r="K942" s="25" t="str">
        <f t="shared" ca="1" si="89"/>
        <v>Widgets</v>
      </c>
      <c r="L942" t="str">
        <f>IF(OR(Table1[[#This Row],[Month2]]="Jul",Table1[[#This Row],[Month2]]="Aug",Table1[[#This Row],[Month2]]="Sep"),"Q1", IF(OR(Table1[[#This Row],[Month2]]="Oct",Table1[[#This Row],[Month2]]="Nov",Table1[[#This Row],[Month2]]="Dec"),"Q2",IF(OR(Table1[[#This Row],[Month2]]="Jan",Table1[[#This Row],[Month2]]="Feb",Table1[[#This Row],[Month2]]="Mar"),"Q3", "Q4")))</f>
        <v>Q2</v>
      </c>
      <c r="M942" t="str">
        <f>TEXT(Table1[[#This Row],[Date]],"mmm")</f>
        <v>Nov</v>
      </c>
      <c r="N942" t="str">
        <f>IF(MONTH(Table1[[#This Row],[Date]])&gt;6, YEAR(Table1[[#This Row],[Date]])&amp;"-"&amp;YEAR(Table1[[#This Row],[Date]])+1,YEAR(Table1[[#This Row],[Date]])-1&amp;"-"&amp;YEAR(Table1[[#This Row],[Date]]))</f>
        <v>2016-2017</v>
      </c>
      <c r="O942">
        <f>WEEKNUM(Table1[[#This Row],[Date]],2)</f>
        <v>45</v>
      </c>
      <c r="P942">
        <f>HOUR(Table1[[#This Row],[Start]])</f>
        <v>16</v>
      </c>
      <c r="Q9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42" t="str">
        <f>TEXT(Table1[[#This Row],[Date]],"ddd")</f>
        <v>Wed</v>
      </c>
    </row>
    <row r="943" spans="1:18" x14ac:dyDescent="0.55000000000000004">
      <c r="A943" s="2" t="s">
        <v>96</v>
      </c>
      <c r="B943" s="2" t="str">
        <f t="shared" si="84"/>
        <v>Client 2</v>
      </c>
      <c r="C943" s="12">
        <v>42677</v>
      </c>
      <c r="D943" s="2" t="s">
        <v>182</v>
      </c>
      <c r="E943" s="2" t="s">
        <v>622</v>
      </c>
      <c r="F943" s="28">
        <f>Table1[[#This Row],[End]]-Table1[[#This Row],[Start]]</f>
        <v>2.4999999999999967E-2</v>
      </c>
      <c r="G943" s="2" t="str">
        <f t="shared" ca="1" si="85"/>
        <v>Office</v>
      </c>
      <c r="H943" s="2" t="str">
        <f t="shared" ca="1" si="86"/>
        <v>F</v>
      </c>
      <c r="I943" s="2" t="str">
        <f t="shared" ca="1" si="87"/>
        <v>Interaction</v>
      </c>
      <c r="J943" s="2" t="str">
        <f t="shared" ca="1" si="88"/>
        <v>Wrong placement</v>
      </c>
      <c r="K943" s="25" t="str">
        <f t="shared" ca="1" si="89"/>
        <v>Admin</v>
      </c>
      <c r="L943" t="str">
        <f>IF(OR(Table1[[#This Row],[Month2]]="Jul",Table1[[#This Row],[Month2]]="Aug",Table1[[#This Row],[Month2]]="Sep"),"Q1", IF(OR(Table1[[#This Row],[Month2]]="Oct",Table1[[#This Row],[Month2]]="Nov",Table1[[#This Row],[Month2]]="Dec"),"Q2",IF(OR(Table1[[#This Row],[Month2]]="Jan",Table1[[#This Row],[Month2]]="Feb",Table1[[#This Row],[Month2]]="Mar"),"Q3", "Q4")))</f>
        <v>Q2</v>
      </c>
      <c r="M943" t="str">
        <f>TEXT(Table1[[#This Row],[Date]],"mmm")</f>
        <v>Nov</v>
      </c>
      <c r="N943" t="str">
        <f>IF(MONTH(Table1[[#This Row],[Date]])&gt;6, YEAR(Table1[[#This Row],[Date]])&amp;"-"&amp;YEAR(Table1[[#This Row],[Date]])+1,YEAR(Table1[[#This Row],[Date]])-1&amp;"-"&amp;YEAR(Table1[[#This Row],[Date]]))</f>
        <v>2016-2017</v>
      </c>
      <c r="O943">
        <f>WEEKNUM(Table1[[#This Row],[Date]],2)</f>
        <v>45</v>
      </c>
      <c r="P943">
        <f>HOUR(Table1[[#This Row],[Start]])</f>
        <v>11</v>
      </c>
      <c r="Q9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43" t="str">
        <f>TEXT(Table1[[#This Row],[Date]],"ddd")</f>
        <v>Thu</v>
      </c>
    </row>
    <row r="944" spans="1:18" x14ac:dyDescent="0.55000000000000004">
      <c r="A944" s="2" t="s">
        <v>96</v>
      </c>
      <c r="B944" s="2" t="str">
        <f t="shared" si="84"/>
        <v>Client 3</v>
      </c>
      <c r="C944" s="12">
        <v>42678</v>
      </c>
      <c r="D944" s="2" t="s">
        <v>743</v>
      </c>
      <c r="E944" s="2" t="s">
        <v>629</v>
      </c>
      <c r="F944" s="28">
        <f>Table1[[#This Row],[End]]-Table1[[#This Row],[Start]]</f>
        <v>9.7222222222221877E-3</v>
      </c>
      <c r="G944" s="2" t="str">
        <f t="shared" ca="1" si="85"/>
        <v>Room B</v>
      </c>
      <c r="H944" s="2" t="str">
        <f t="shared" ca="1" si="86"/>
        <v>B</v>
      </c>
      <c r="I944" s="2" t="str">
        <f t="shared" ca="1" si="87"/>
        <v>Accident</v>
      </c>
      <c r="J944" s="2" t="str">
        <f t="shared" ca="1" si="88"/>
        <v>Wrong placement</v>
      </c>
      <c r="K944" s="25" t="str">
        <f t="shared" ca="1" si="89"/>
        <v>Shipping</v>
      </c>
      <c r="L944" t="str">
        <f>IF(OR(Table1[[#This Row],[Month2]]="Jul",Table1[[#This Row],[Month2]]="Aug",Table1[[#This Row],[Month2]]="Sep"),"Q1", IF(OR(Table1[[#This Row],[Month2]]="Oct",Table1[[#This Row],[Month2]]="Nov",Table1[[#This Row],[Month2]]="Dec"),"Q2",IF(OR(Table1[[#This Row],[Month2]]="Jan",Table1[[#This Row],[Month2]]="Feb",Table1[[#This Row],[Month2]]="Mar"),"Q3", "Q4")))</f>
        <v>Q2</v>
      </c>
      <c r="M944" t="str">
        <f>TEXT(Table1[[#This Row],[Date]],"mmm")</f>
        <v>Nov</v>
      </c>
      <c r="N944" t="str">
        <f>IF(MONTH(Table1[[#This Row],[Date]])&gt;6, YEAR(Table1[[#This Row],[Date]])&amp;"-"&amp;YEAR(Table1[[#This Row],[Date]])+1,YEAR(Table1[[#This Row],[Date]])-1&amp;"-"&amp;YEAR(Table1[[#This Row],[Date]]))</f>
        <v>2016-2017</v>
      </c>
      <c r="O944">
        <f>WEEKNUM(Table1[[#This Row],[Date]],2)</f>
        <v>45</v>
      </c>
      <c r="P944">
        <f>HOUR(Table1[[#This Row],[Start]])</f>
        <v>17</v>
      </c>
      <c r="Q9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44" t="str">
        <f>TEXT(Table1[[#This Row],[Date]],"ddd")</f>
        <v>Fri</v>
      </c>
    </row>
    <row r="945" spans="1:18" x14ac:dyDescent="0.55000000000000004">
      <c r="A945" s="2" t="s">
        <v>47</v>
      </c>
      <c r="B945" s="2" t="str">
        <f t="shared" si="84"/>
        <v>Client 4</v>
      </c>
      <c r="C945" s="12">
        <v>42678</v>
      </c>
      <c r="D945" s="2" t="s">
        <v>532</v>
      </c>
      <c r="E945" s="2" t="s">
        <v>357</v>
      </c>
      <c r="F945" s="28">
        <f>Table1[[#This Row],[End]]-Table1[[#This Row],[Start]]</f>
        <v>8.3333333333333037E-3</v>
      </c>
      <c r="G945" s="2" t="str">
        <f t="shared" ca="1" si="85"/>
        <v>Lab</v>
      </c>
      <c r="H945" s="2" t="str">
        <f t="shared" ca="1" si="86"/>
        <v>C</v>
      </c>
      <c r="I945" s="2" t="str">
        <f t="shared" ca="1" si="87"/>
        <v>Accident</v>
      </c>
      <c r="J945" s="2" t="str">
        <f t="shared" ca="1" si="88"/>
        <v>Mechanical failure</v>
      </c>
      <c r="K945" s="25" t="str">
        <f t="shared" ca="1" si="89"/>
        <v>Widgets</v>
      </c>
      <c r="L945" t="str">
        <f>IF(OR(Table1[[#This Row],[Month2]]="Jul",Table1[[#This Row],[Month2]]="Aug",Table1[[#This Row],[Month2]]="Sep"),"Q1", IF(OR(Table1[[#This Row],[Month2]]="Oct",Table1[[#This Row],[Month2]]="Nov",Table1[[#This Row],[Month2]]="Dec"),"Q2",IF(OR(Table1[[#This Row],[Month2]]="Jan",Table1[[#This Row],[Month2]]="Feb",Table1[[#This Row],[Month2]]="Mar"),"Q3", "Q4")))</f>
        <v>Q2</v>
      </c>
      <c r="M945" t="str">
        <f>TEXT(Table1[[#This Row],[Date]],"mmm")</f>
        <v>Nov</v>
      </c>
      <c r="N945" t="str">
        <f>IF(MONTH(Table1[[#This Row],[Date]])&gt;6, YEAR(Table1[[#This Row],[Date]])&amp;"-"&amp;YEAR(Table1[[#This Row],[Date]])+1,YEAR(Table1[[#This Row],[Date]])-1&amp;"-"&amp;YEAR(Table1[[#This Row],[Date]]))</f>
        <v>2016-2017</v>
      </c>
      <c r="O945">
        <f>WEEKNUM(Table1[[#This Row],[Date]],2)</f>
        <v>45</v>
      </c>
      <c r="P945">
        <f>HOUR(Table1[[#This Row],[Start]])</f>
        <v>18</v>
      </c>
      <c r="Q9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45" t="str">
        <f>TEXT(Table1[[#This Row],[Date]],"ddd")</f>
        <v>Fri</v>
      </c>
    </row>
    <row r="946" spans="1:18" x14ac:dyDescent="0.55000000000000004">
      <c r="A946" s="2" t="s">
        <v>107</v>
      </c>
      <c r="B946" s="2" t="str">
        <f t="shared" si="84"/>
        <v>Client 5</v>
      </c>
      <c r="C946" s="12">
        <v>42679</v>
      </c>
      <c r="D946" s="2" t="s">
        <v>539</v>
      </c>
      <c r="E946" s="2" t="s">
        <v>512</v>
      </c>
      <c r="F946" s="28">
        <f>Table1[[#This Row],[End]]-Table1[[#This Row],[Start]]</f>
        <v>7.6388888888889728E-3</v>
      </c>
      <c r="G946" s="2" t="str">
        <f t="shared" ca="1" si="85"/>
        <v>Lab</v>
      </c>
      <c r="H946" s="2" t="str">
        <f t="shared" ca="1" si="86"/>
        <v>C</v>
      </c>
      <c r="I946" s="2" t="str">
        <f t="shared" ca="1" si="87"/>
        <v>Mistake</v>
      </c>
      <c r="J946" s="2" t="str">
        <f t="shared" ca="1" si="88"/>
        <v>Wrong placement</v>
      </c>
      <c r="K946" s="25" t="str">
        <f t="shared" ca="1" si="89"/>
        <v>Admin</v>
      </c>
      <c r="L946" t="str">
        <f>IF(OR(Table1[[#This Row],[Month2]]="Jul",Table1[[#This Row],[Month2]]="Aug",Table1[[#This Row],[Month2]]="Sep"),"Q1", IF(OR(Table1[[#This Row],[Month2]]="Oct",Table1[[#This Row],[Month2]]="Nov",Table1[[#This Row],[Month2]]="Dec"),"Q2",IF(OR(Table1[[#This Row],[Month2]]="Jan",Table1[[#This Row],[Month2]]="Feb",Table1[[#This Row],[Month2]]="Mar"),"Q3", "Q4")))</f>
        <v>Q2</v>
      </c>
      <c r="M946" t="str">
        <f>TEXT(Table1[[#This Row],[Date]],"mmm")</f>
        <v>Nov</v>
      </c>
      <c r="N946" t="str">
        <f>IF(MONTH(Table1[[#This Row],[Date]])&gt;6, YEAR(Table1[[#This Row],[Date]])&amp;"-"&amp;YEAR(Table1[[#This Row],[Date]])+1,YEAR(Table1[[#This Row],[Date]])-1&amp;"-"&amp;YEAR(Table1[[#This Row],[Date]]))</f>
        <v>2016-2017</v>
      </c>
      <c r="O946">
        <f>WEEKNUM(Table1[[#This Row],[Date]],2)</f>
        <v>45</v>
      </c>
      <c r="P946">
        <f>HOUR(Table1[[#This Row],[Start]])</f>
        <v>15</v>
      </c>
      <c r="Q9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946" t="str">
        <f>TEXT(Table1[[#This Row],[Date]],"ddd")</f>
        <v>Sat</v>
      </c>
    </row>
    <row r="947" spans="1:18" x14ac:dyDescent="0.55000000000000004">
      <c r="A947" s="2" t="s">
        <v>96</v>
      </c>
      <c r="B947" s="2" t="str">
        <f t="shared" si="84"/>
        <v>Client 6</v>
      </c>
      <c r="C947" s="12">
        <v>42681</v>
      </c>
      <c r="D947" s="2" t="s">
        <v>398</v>
      </c>
      <c r="E947" s="2" t="s">
        <v>862</v>
      </c>
      <c r="F947" s="28">
        <f>Table1[[#This Row],[End]]-Table1[[#This Row],[Start]]</f>
        <v>9.0277777777777457E-3</v>
      </c>
      <c r="G947" s="2" t="str">
        <f t="shared" ca="1" si="85"/>
        <v>Lab</v>
      </c>
      <c r="H947" s="2" t="str">
        <f t="shared" ca="1" si="86"/>
        <v>A</v>
      </c>
      <c r="I947" s="2" t="str">
        <f t="shared" ca="1" si="87"/>
        <v>Interaction</v>
      </c>
      <c r="J947" s="2" t="str">
        <f t="shared" ca="1" si="88"/>
        <v>Entry error</v>
      </c>
      <c r="K947" s="25" t="str">
        <f t="shared" ca="1" si="89"/>
        <v>IT</v>
      </c>
      <c r="L947" t="str">
        <f>IF(OR(Table1[[#This Row],[Month2]]="Jul",Table1[[#This Row],[Month2]]="Aug",Table1[[#This Row],[Month2]]="Sep"),"Q1", IF(OR(Table1[[#This Row],[Month2]]="Oct",Table1[[#This Row],[Month2]]="Nov",Table1[[#This Row],[Month2]]="Dec"),"Q2",IF(OR(Table1[[#This Row],[Month2]]="Jan",Table1[[#This Row],[Month2]]="Feb",Table1[[#This Row],[Month2]]="Mar"),"Q3", "Q4")))</f>
        <v>Q2</v>
      </c>
      <c r="M947" t="str">
        <f>TEXT(Table1[[#This Row],[Date]],"mmm")</f>
        <v>Nov</v>
      </c>
      <c r="N947" t="str">
        <f>IF(MONTH(Table1[[#This Row],[Date]])&gt;6, YEAR(Table1[[#This Row],[Date]])&amp;"-"&amp;YEAR(Table1[[#This Row],[Date]])+1,YEAR(Table1[[#This Row],[Date]])-1&amp;"-"&amp;YEAR(Table1[[#This Row],[Date]]))</f>
        <v>2016-2017</v>
      </c>
      <c r="O947">
        <f>WEEKNUM(Table1[[#This Row],[Date]],2)</f>
        <v>46</v>
      </c>
      <c r="P947">
        <f>HOUR(Table1[[#This Row],[Start]])</f>
        <v>16</v>
      </c>
      <c r="Q9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47" t="str">
        <f>TEXT(Table1[[#This Row],[Date]],"ddd")</f>
        <v>Mon</v>
      </c>
    </row>
    <row r="948" spans="1:18" x14ac:dyDescent="0.55000000000000004">
      <c r="A948" s="2" t="s">
        <v>101</v>
      </c>
      <c r="B948" s="2" t="str">
        <f t="shared" si="84"/>
        <v>Client 7</v>
      </c>
      <c r="C948" s="12">
        <v>42681</v>
      </c>
      <c r="D948" s="2" t="s">
        <v>393</v>
      </c>
      <c r="E948" s="2" t="s">
        <v>1029</v>
      </c>
      <c r="F948" s="28">
        <f>Table1[[#This Row],[End]]-Table1[[#This Row],[Start]]</f>
        <v>2.0138888888888873E-2</v>
      </c>
      <c r="G948" s="2" t="str">
        <f t="shared" ca="1" si="85"/>
        <v>Warehouse</v>
      </c>
      <c r="H948" s="2" t="str">
        <f t="shared" ca="1" si="86"/>
        <v>E</v>
      </c>
      <c r="I948" s="2" t="str">
        <f t="shared" ca="1" si="87"/>
        <v>Grievance</v>
      </c>
      <c r="J948" s="2" t="str">
        <f t="shared" ca="1" si="88"/>
        <v>Misconduct</v>
      </c>
      <c r="K948" s="25" t="str">
        <f t="shared" ca="1" si="89"/>
        <v>Finance</v>
      </c>
      <c r="L948" t="str">
        <f>IF(OR(Table1[[#This Row],[Month2]]="Jul",Table1[[#This Row],[Month2]]="Aug",Table1[[#This Row],[Month2]]="Sep"),"Q1", IF(OR(Table1[[#This Row],[Month2]]="Oct",Table1[[#This Row],[Month2]]="Nov",Table1[[#This Row],[Month2]]="Dec"),"Q2",IF(OR(Table1[[#This Row],[Month2]]="Jan",Table1[[#This Row],[Month2]]="Feb",Table1[[#This Row],[Month2]]="Mar"),"Q3", "Q4")))</f>
        <v>Q2</v>
      </c>
      <c r="M948" t="str">
        <f>TEXT(Table1[[#This Row],[Date]],"mmm")</f>
        <v>Nov</v>
      </c>
      <c r="N948" t="str">
        <f>IF(MONTH(Table1[[#This Row],[Date]])&gt;6, YEAR(Table1[[#This Row],[Date]])&amp;"-"&amp;YEAR(Table1[[#This Row],[Date]])+1,YEAR(Table1[[#This Row],[Date]])-1&amp;"-"&amp;YEAR(Table1[[#This Row],[Date]]))</f>
        <v>2016-2017</v>
      </c>
      <c r="O948">
        <f>WEEKNUM(Table1[[#This Row],[Date]],2)</f>
        <v>46</v>
      </c>
      <c r="P948">
        <f>HOUR(Table1[[#This Row],[Start]])</f>
        <v>7</v>
      </c>
      <c r="Q9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948" t="str">
        <f>TEXT(Table1[[#This Row],[Date]],"ddd")</f>
        <v>Mon</v>
      </c>
    </row>
    <row r="949" spans="1:18" x14ac:dyDescent="0.55000000000000004">
      <c r="A949" s="2" t="s">
        <v>96</v>
      </c>
      <c r="B949" s="2" t="str">
        <f t="shared" si="84"/>
        <v>Client 8</v>
      </c>
      <c r="C949" s="12">
        <v>42683</v>
      </c>
      <c r="D949" s="2" t="s">
        <v>268</v>
      </c>
      <c r="E949" s="2" t="s">
        <v>731</v>
      </c>
      <c r="F949" s="28">
        <f>Table1[[#This Row],[End]]-Table1[[#This Row],[Start]]</f>
        <v>1.1111111111111072E-2</v>
      </c>
      <c r="G949" s="2" t="str">
        <f t="shared" ca="1" si="85"/>
        <v>Warehouse</v>
      </c>
      <c r="H949" s="2" t="str">
        <f t="shared" ca="1" si="86"/>
        <v>A</v>
      </c>
      <c r="I949" s="2" t="str">
        <f t="shared" ca="1" si="87"/>
        <v>Interaction</v>
      </c>
      <c r="J949" s="2" t="str">
        <f t="shared" ca="1" si="88"/>
        <v>Paperwork deficiency</v>
      </c>
      <c r="K949" s="25" t="str">
        <f t="shared" ca="1" si="89"/>
        <v>Finance</v>
      </c>
      <c r="L949" t="str">
        <f>IF(OR(Table1[[#This Row],[Month2]]="Jul",Table1[[#This Row],[Month2]]="Aug",Table1[[#This Row],[Month2]]="Sep"),"Q1", IF(OR(Table1[[#This Row],[Month2]]="Oct",Table1[[#This Row],[Month2]]="Nov",Table1[[#This Row],[Month2]]="Dec"),"Q2",IF(OR(Table1[[#This Row],[Month2]]="Jan",Table1[[#This Row],[Month2]]="Feb",Table1[[#This Row],[Month2]]="Mar"),"Q3", "Q4")))</f>
        <v>Q2</v>
      </c>
      <c r="M949" t="str">
        <f>TEXT(Table1[[#This Row],[Date]],"mmm")</f>
        <v>Nov</v>
      </c>
      <c r="N949" t="str">
        <f>IF(MONTH(Table1[[#This Row],[Date]])&gt;6, YEAR(Table1[[#This Row],[Date]])&amp;"-"&amp;YEAR(Table1[[#This Row],[Date]])+1,YEAR(Table1[[#This Row],[Date]])-1&amp;"-"&amp;YEAR(Table1[[#This Row],[Date]]))</f>
        <v>2016-2017</v>
      </c>
      <c r="O949">
        <f>WEEKNUM(Table1[[#This Row],[Date]],2)</f>
        <v>46</v>
      </c>
      <c r="P949">
        <f>HOUR(Table1[[#This Row],[Start]])</f>
        <v>18</v>
      </c>
      <c r="Q9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49" t="str">
        <f>TEXT(Table1[[#This Row],[Date]],"ddd")</f>
        <v>Wed</v>
      </c>
    </row>
    <row r="950" spans="1:18" x14ac:dyDescent="0.55000000000000004">
      <c r="A950" s="2" t="s">
        <v>94</v>
      </c>
      <c r="B950" s="2" t="str">
        <f t="shared" si="84"/>
        <v>Client 9</v>
      </c>
      <c r="C950" s="12">
        <v>42685</v>
      </c>
      <c r="D950" s="2" t="s">
        <v>744</v>
      </c>
      <c r="E950" s="2" t="s">
        <v>642</v>
      </c>
      <c r="F950" s="28">
        <f>Table1[[#This Row],[End]]-Table1[[#This Row],[Start]]</f>
        <v>6.9444444444444198E-3</v>
      </c>
      <c r="G950" s="2" t="str">
        <f t="shared" ca="1" si="85"/>
        <v>Room B</v>
      </c>
      <c r="H950" s="2" t="str">
        <f t="shared" ca="1" si="86"/>
        <v>D</v>
      </c>
      <c r="I950" s="2" t="str">
        <f t="shared" ca="1" si="87"/>
        <v>Grievance</v>
      </c>
      <c r="J950" s="2" t="str">
        <f t="shared" ca="1" si="88"/>
        <v>Mechanical failure</v>
      </c>
      <c r="K950" s="25" t="str">
        <f t="shared" ca="1" si="89"/>
        <v>Floor</v>
      </c>
      <c r="L950" t="str">
        <f>IF(OR(Table1[[#This Row],[Month2]]="Jul",Table1[[#This Row],[Month2]]="Aug",Table1[[#This Row],[Month2]]="Sep"),"Q1", IF(OR(Table1[[#This Row],[Month2]]="Oct",Table1[[#This Row],[Month2]]="Nov",Table1[[#This Row],[Month2]]="Dec"),"Q2",IF(OR(Table1[[#This Row],[Month2]]="Jan",Table1[[#This Row],[Month2]]="Feb",Table1[[#This Row],[Month2]]="Mar"),"Q3", "Q4")))</f>
        <v>Q2</v>
      </c>
      <c r="M950" t="str">
        <f>TEXT(Table1[[#This Row],[Date]],"mmm")</f>
        <v>Nov</v>
      </c>
      <c r="N950" t="str">
        <f>IF(MONTH(Table1[[#This Row],[Date]])&gt;6, YEAR(Table1[[#This Row],[Date]])&amp;"-"&amp;YEAR(Table1[[#This Row],[Date]])+1,YEAR(Table1[[#This Row],[Date]])-1&amp;"-"&amp;YEAR(Table1[[#This Row],[Date]]))</f>
        <v>2016-2017</v>
      </c>
      <c r="O950">
        <f>WEEKNUM(Table1[[#This Row],[Date]],2)</f>
        <v>46</v>
      </c>
      <c r="P950">
        <f>HOUR(Table1[[#This Row],[Start]])</f>
        <v>14</v>
      </c>
      <c r="Q9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50" t="str">
        <f>TEXT(Table1[[#This Row],[Date]],"ddd")</f>
        <v>Fri</v>
      </c>
    </row>
    <row r="951" spans="1:18" x14ac:dyDescent="0.55000000000000004">
      <c r="A951" s="2" t="s">
        <v>96</v>
      </c>
      <c r="B951" s="2" t="str">
        <f t="shared" si="84"/>
        <v>Client 10</v>
      </c>
      <c r="C951" s="12">
        <v>42686</v>
      </c>
      <c r="D951" s="2" t="s">
        <v>745</v>
      </c>
      <c r="E951" s="2" t="s">
        <v>617</v>
      </c>
      <c r="F951" s="28">
        <f>Table1[[#This Row],[End]]-Table1[[#This Row],[Start]]</f>
        <v>1.1805555555555514E-2</v>
      </c>
      <c r="G951" s="2" t="str">
        <f t="shared" ca="1" si="85"/>
        <v>Warehouse</v>
      </c>
      <c r="H951" s="2" t="str">
        <f t="shared" ca="1" si="86"/>
        <v>D</v>
      </c>
      <c r="I951" s="2" t="str">
        <f t="shared" ca="1" si="87"/>
        <v>Accident</v>
      </c>
      <c r="J951" s="2" t="str">
        <f t="shared" ca="1" si="88"/>
        <v>Misconduct</v>
      </c>
      <c r="K951" s="25" t="str">
        <f t="shared" ca="1" si="89"/>
        <v>IT</v>
      </c>
      <c r="L951" t="str">
        <f>IF(OR(Table1[[#This Row],[Month2]]="Jul",Table1[[#This Row],[Month2]]="Aug",Table1[[#This Row],[Month2]]="Sep"),"Q1", IF(OR(Table1[[#This Row],[Month2]]="Oct",Table1[[#This Row],[Month2]]="Nov",Table1[[#This Row],[Month2]]="Dec"),"Q2",IF(OR(Table1[[#This Row],[Month2]]="Jan",Table1[[#This Row],[Month2]]="Feb",Table1[[#This Row],[Month2]]="Mar"),"Q3", "Q4")))</f>
        <v>Q2</v>
      </c>
      <c r="M951" t="str">
        <f>TEXT(Table1[[#This Row],[Date]],"mmm")</f>
        <v>Nov</v>
      </c>
      <c r="N951" t="str">
        <f>IF(MONTH(Table1[[#This Row],[Date]])&gt;6, YEAR(Table1[[#This Row],[Date]])&amp;"-"&amp;YEAR(Table1[[#This Row],[Date]])+1,YEAR(Table1[[#This Row],[Date]])-1&amp;"-"&amp;YEAR(Table1[[#This Row],[Date]]))</f>
        <v>2016-2017</v>
      </c>
      <c r="O951">
        <f>WEEKNUM(Table1[[#This Row],[Date]],2)</f>
        <v>46</v>
      </c>
      <c r="P951">
        <f>HOUR(Table1[[#This Row],[Start]])</f>
        <v>8</v>
      </c>
      <c r="Q9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51" t="str">
        <f>TEXT(Table1[[#This Row],[Date]],"ddd")</f>
        <v>Sat</v>
      </c>
    </row>
    <row r="952" spans="1:18" x14ac:dyDescent="0.55000000000000004">
      <c r="A952" s="2" t="s">
        <v>96</v>
      </c>
      <c r="B952" s="2" t="str">
        <f t="shared" si="84"/>
        <v>Client 1</v>
      </c>
      <c r="C952" s="12">
        <v>42686</v>
      </c>
      <c r="D952" s="2" t="s">
        <v>181</v>
      </c>
      <c r="E952" s="2" t="s">
        <v>875</v>
      </c>
      <c r="F952" s="28">
        <f>Table1[[#This Row],[End]]-Table1[[#This Row],[Start]]</f>
        <v>1.4583333333333448E-2</v>
      </c>
      <c r="G952" s="2" t="str">
        <f t="shared" ca="1" si="85"/>
        <v>Room A</v>
      </c>
      <c r="H952" s="2" t="str">
        <f t="shared" ca="1" si="86"/>
        <v>C</v>
      </c>
      <c r="I952" s="2" t="str">
        <f t="shared" ca="1" si="87"/>
        <v>Interaction</v>
      </c>
      <c r="J952" s="2" t="str">
        <f t="shared" ca="1" si="88"/>
        <v>Tone of voice</v>
      </c>
      <c r="K952" s="25" t="str">
        <f t="shared" ca="1" si="89"/>
        <v>Admin</v>
      </c>
      <c r="L952" t="str">
        <f>IF(OR(Table1[[#This Row],[Month2]]="Jul",Table1[[#This Row],[Month2]]="Aug",Table1[[#This Row],[Month2]]="Sep"),"Q1", IF(OR(Table1[[#This Row],[Month2]]="Oct",Table1[[#This Row],[Month2]]="Nov",Table1[[#This Row],[Month2]]="Dec"),"Q2",IF(OR(Table1[[#This Row],[Month2]]="Jan",Table1[[#This Row],[Month2]]="Feb",Table1[[#This Row],[Month2]]="Mar"),"Q3", "Q4")))</f>
        <v>Q2</v>
      </c>
      <c r="M952" t="str">
        <f>TEXT(Table1[[#This Row],[Date]],"mmm")</f>
        <v>Nov</v>
      </c>
      <c r="N952" t="str">
        <f>IF(MONTH(Table1[[#This Row],[Date]])&gt;6, YEAR(Table1[[#This Row],[Date]])&amp;"-"&amp;YEAR(Table1[[#This Row],[Date]])+1,YEAR(Table1[[#This Row],[Date]])-1&amp;"-"&amp;YEAR(Table1[[#This Row],[Date]]))</f>
        <v>2016-2017</v>
      </c>
      <c r="O952">
        <f>WEEKNUM(Table1[[#This Row],[Date]],2)</f>
        <v>46</v>
      </c>
      <c r="P952">
        <f>HOUR(Table1[[#This Row],[Start]])</f>
        <v>11</v>
      </c>
      <c r="Q9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52" t="str">
        <f>TEXT(Table1[[#This Row],[Date]],"ddd")</f>
        <v>Sat</v>
      </c>
    </row>
    <row r="953" spans="1:18" x14ac:dyDescent="0.55000000000000004">
      <c r="A953" s="2" t="s">
        <v>96</v>
      </c>
      <c r="B953" s="2" t="str">
        <f t="shared" si="84"/>
        <v>Client 2</v>
      </c>
      <c r="C953" s="12">
        <v>42686</v>
      </c>
      <c r="D953" s="2" t="s">
        <v>746</v>
      </c>
      <c r="E953" s="2" t="s">
        <v>198</v>
      </c>
      <c r="F953" s="28">
        <f>Table1[[#This Row],[End]]-Table1[[#This Row],[Start]]</f>
        <v>1.2500000000000067E-2</v>
      </c>
      <c r="G953" s="2" t="str">
        <f t="shared" ca="1" si="85"/>
        <v>Lab</v>
      </c>
      <c r="H953" s="2" t="str">
        <f t="shared" ca="1" si="86"/>
        <v>C</v>
      </c>
      <c r="I953" s="2" t="str">
        <f t="shared" ca="1" si="87"/>
        <v>Accident</v>
      </c>
      <c r="J953" s="2" t="str">
        <f t="shared" ca="1" si="88"/>
        <v>Tone of voice</v>
      </c>
      <c r="K953" s="25" t="str">
        <f t="shared" ca="1" si="89"/>
        <v>Admin</v>
      </c>
      <c r="L953" t="str">
        <f>IF(OR(Table1[[#This Row],[Month2]]="Jul",Table1[[#This Row],[Month2]]="Aug",Table1[[#This Row],[Month2]]="Sep"),"Q1", IF(OR(Table1[[#This Row],[Month2]]="Oct",Table1[[#This Row],[Month2]]="Nov",Table1[[#This Row],[Month2]]="Dec"),"Q2",IF(OR(Table1[[#This Row],[Month2]]="Jan",Table1[[#This Row],[Month2]]="Feb",Table1[[#This Row],[Month2]]="Mar"),"Q3", "Q4")))</f>
        <v>Q2</v>
      </c>
      <c r="M953" t="str">
        <f>TEXT(Table1[[#This Row],[Date]],"mmm")</f>
        <v>Nov</v>
      </c>
      <c r="N953" t="str">
        <f>IF(MONTH(Table1[[#This Row],[Date]])&gt;6, YEAR(Table1[[#This Row],[Date]])&amp;"-"&amp;YEAR(Table1[[#This Row],[Date]])+1,YEAR(Table1[[#This Row],[Date]])-1&amp;"-"&amp;YEAR(Table1[[#This Row],[Date]]))</f>
        <v>2016-2017</v>
      </c>
      <c r="O953">
        <f>WEEKNUM(Table1[[#This Row],[Date]],2)</f>
        <v>46</v>
      </c>
      <c r="P953">
        <f>HOUR(Table1[[#This Row],[Start]])</f>
        <v>18</v>
      </c>
      <c r="Q9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53" t="str">
        <f>TEXT(Table1[[#This Row],[Date]],"ddd")</f>
        <v>Sat</v>
      </c>
    </row>
    <row r="954" spans="1:18" x14ac:dyDescent="0.55000000000000004">
      <c r="A954" s="2" t="s">
        <v>100</v>
      </c>
      <c r="B954" s="2" t="str">
        <f t="shared" si="84"/>
        <v>Client 3</v>
      </c>
      <c r="C954" s="12">
        <v>42686</v>
      </c>
      <c r="D954" s="2" t="s">
        <v>390</v>
      </c>
      <c r="E954" s="2" t="s">
        <v>1014</v>
      </c>
      <c r="F954" s="28">
        <f>Table1[[#This Row],[End]]-Table1[[#This Row],[Start]]</f>
        <v>1.2499999999999845E-2</v>
      </c>
      <c r="G954" s="2" t="str">
        <f t="shared" ca="1" si="85"/>
        <v>Warehouse</v>
      </c>
      <c r="H954" s="2" t="str">
        <f t="shared" ca="1" si="86"/>
        <v>F</v>
      </c>
      <c r="I954" s="2" t="str">
        <f t="shared" ca="1" si="87"/>
        <v>Interaction</v>
      </c>
      <c r="J954" s="2" t="str">
        <f t="shared" ca="1" si="88"/>
        <v>Entry error</v>
      </c>
      <c r="K954" s="25" t="str">
        <f t="shared" ca="1" si="89"/>
        <v>Finance</v>
      </c>
      <c r="L954" t="str">
        <f>IF(OR(Table1[[#This Row],[Month2]]="Jul",Table1[[#This Row],[Month2]]="Aug",Table1[[#This Row],[Month2]]="Sep"),"Q1", IF(OR(Table1[[#This Row],[Month2]]="Oct",Table1[[#This Row],[Month2]]="Nov",Table1[[#This Row],[Month2]]="Dec"),"Q2",IF(OR(Table1[[#This Row],[Month2]]="Jan",Table1[[#This Row],[Month2]]="Feb",Table1[[#This Row],[Month2]]="Mar"),"Q3", "Q4")))</f>
        <v>Q2</v>
      </c>
      <c r="M954" t="str">
        <f>TEXT(Table1[[#This Row],[Date]],"mmm")</f>
        <v>Nov</v>
      </c>
      <c r="N954" t="str">
        <f>IF(MONTH(Table1[[#This Row],[Date]])&gt;6, YEAR(Table1[[#This Row],[Date]])&amp;"-"&amp;YEAR(Table1[[#This Row],[Date]])+1,YEAR(Table1[[#This Row],[Date]])-1&amp;"-"&amp;YEAR(Table1[[#This Row],[Date]]))</f>
        <v>2016-2017</v>
      </c>
      <c r="O954">
        <f>WEEKNUM(Table1[[#This Row],[Date]],2)</f>
        <v>46</v>
      </c>
      <c r="P954">
        <f>HOUR(Table1[[#This Row],[Start]])</f>
        <v>20</v>
      </c>
      <c r="Q9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954" t="str">
        <f>TEXT(Table1[[#This Row],[Date]],"ddd")</f>
        <v>Sat</v>
      </c>
    </row>
    <row r="955" spans="1:18" x14ac:dyDescent="0.55000000000000004">
      <c r="A955" s="2" t="s">
        <v>110</v>
      </c>
      <c r="B955" s="2" t="str">
        <f t="shared" si="84"/>
        <v>Client 4</v>
      </c>
      <c r="C955" s="12">
        <v>42686</v>
      </c>
      <c r="D955" s="2" t="s">
        <v>390</v>
      </c>
      <c r="E955" s="2" t="s">
        <v>658</v>
      </c>
      <c r="F955" s="28">
        <f>Table1[[#This Row],[End]]-Table1[[#This Row],[Start]]</f>
        <v>1.1805555555555403E-2</v>
      </c>
      <c r="G955" s="2" t="str">
        <f t="shared" ca="1" si="85"/>
        <v>Room A</v>
      </c>
      <c r="H955" s="2" t="str">
        <f t="shared" ca="1" si="86"/>
        <v>F</v>
      </c>
      <c r="I955" s="2" t="str">
        <f t="shared" ca="1" si="87"/>
        <v>Accident</v>
      </c>
      <c r="J955" s="2" t="str">
        <f t="shared" ca="1" si="88"/>
        <v>Entry error</v>
      </c>
      <c r="K955" s="25" t="str">
        <f t="shared" ca="1" si="89"/>
        <v>Floor</v>
      </c>
      <c r="L955" t="str">
        <f>IF(OR(Table1[[#This Row],[Month2]]="Jul",Table1[[#This Row],[Month2]]="Aug",Table1[[#This Row],[Month2]]="Sep"),"Q1", IF(OR(Table1[[#This Row],[Month2]]="Oct",Table1[[#This Row],[Month2]]="Nov",Table1[[#This Row],[Month2]]="Dec"),"Q2",IF(OR(Table1[[#This Row],[Month2]]="Jan",Table1[[#This Row],[Month2]]="Feb",Table1[[#This Row],[Month2]]="Mar"),"Q3", "Q4")))</f>
        <v>Q2</v>
      </c>
      <c r="M955" t="str">
        <f>TEXT(Table1[[#This Row],[Date]],"mmm")</f>
        <v>Nov</v>
      </c>
      <c r="N955" t="str">
        <f>IF(MONTH(Table1[[#This Row],[Date]])&gt;6, YEAR(Table1[[#This Row],[Date]])&amp;"-"&amp;YEAR(Table1[[#This Row],[Date]])+1,YEAR(Table1[[#This Row],[Date]])-1&amp;"-"&amp;YEAR(Table1[[#This Row],[Date]]))</f>
        <v>2016-2017</v>
      </c>
      <c r="O955">
        <f>WEEKNUM(Table1[[#This Row],[Date]],2)</f>
        <v>46</v>
      </c>
      <c r="P955">
        <f>HOUR(Table1[[#This Row],[Start]])</f>
        <v>20</v>
      </c>
      <c r="Q9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955" t="str">
        <f>TEXT(Table1[[#This Row],[Date]],"ddd")</f>
        <v>Sat</v>
      </c>
    </row>
    <row r="956" spans="1:18" x14ac:dyDescent="0.55000000000000004">
      <c r="A956" s="2" t="s">
        <v>109</v>
      </c>
      <c r="B956" s="2" t="str">
        <f t="shared" si="84"/>
        <v>Client 5</v>
      </c>
      <c r="C956" s="12">
        <v>42686</v>
      </c>
      <c r="D956" s="2" t="s">
        <v>663</v>
      </c>
      <c r="E956" s="2" t="s">
        <v>497</v>
      </c>
      <c r="F956" s="28">
        <f>Table1[[#This Row],[End]]-Table1[[#This Row],[Start]]</f>
        <v>1.1111111111111127E-2</v>
      </c>
      <c r="G956" s="2" t="str">
        <f t="shared" ca="1" si="85"/>
        <v>Room B</v>
      </c>
      <c r="H956" s="2" t="str">
        <f t="shared" ca="1" si="86"/>
        <v>G</v>
      </c>
      <c r="I956" s="2" t="str">
        <f t="shared" ca="1" si="87"/>
        <v>Accident</v>
      </c>
      <c r="J956" s="2" t="str">
        <f t="shared" ca="1" si="88"/>
        <v>Entry error</v>
      </c>
      <c r="K956" s="25" t="str">
        <f t="shared" ca="1" si="89"/>
        <v>Admin</v>
      </c>
      <c r="L956" t="str">
        <f>IF(OR(Table1[[#This Row],[Month2]]="Jul",Table1[[#This Row],[Month2]]="Aug",Table1[[#This Row],[Month2]]="Sep"),"Q1", IF(OR(Table1[[#This Row],[Month2]]="Oct",Table1[[#This Row],[Month2]]="Nov",Table1[[#This Row],[Month2]]="Dec"),"Q2",IF(OR(Table1[[#This Row],[Month2]]="Jan",Table1[[#This Row],[Month2]]="Feb",Table1[[#This Row],[Month2]]="Mar"),"Q3", "Q4")))</f>
        <v>Q2</v>
      </c>
      <c r="M956" t="str">
        <f>TEXT(Table1[[#This Row],[Date]],"mmm")</f>
        <v>Nov</v>
      </c>
      <c r="N956" t="str">
        <f>IF(MONTH(Table1[[#This Row],[Date]])&gt;6, YEAR(Table1[[#This Row],[Date]])&amp;"-"&amp;YEAR(Table1[[#This Row],[Date]])+1,YEAR(Table1[[#This Row],[Date]])-1&amp;"-"&amp;YEAR(Table1[[#This Row],[Date]]))</f>
        <v>2016-2017</v>
      </c>
      <c r="O956">
        <f>WEEKNUM(Table1[[#This Row],[Date]],2)</f>
        <v>46</v>
      </c>
      <c r="P956">
        <f>HOUR(Table1[[#This Row],[Start]])</f>
        <v>8</v>
      </c>
      <c r="Q9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56" t="str">
        <f>TEXT(Table1[[#This Row],[Date]],"ddd")</f>
        <v>Sat</v>
      </c>
    </row>
    <row r="957" spans="1:18" x14ac:dyDescent="0.55000000000000004">
      <c r="A957" s="2" t="s">
        <v>85</v>
      </c>
      <c r="B957" s="2" t="str">
        <f t="shared" si="84"/>
        <v>Client 6</v>
      </c>
      <c r="C957" s="12">
        <v>42687</v>
      </c>
      <c r="D957" s="2" t="s">
        <v>595</v>
      </c>
      <c r="E957" s="2" t="s">
        <v>197</v>
      </c>
      <c r="F957" s="28">
        <f>Table1[[#This Row],[End]]-Table1[[#This Row],[Start]]</f>
        <v>1.4583333333333393E-2</v>
      </c>
      <c r="G957" s="2" t="str">
        <f t="shared" ca="1" si="85"/>
        <v>Lab</v>
      </c>
      <c r="H957" s="2" t="str">
        <f t="shared" ca="1" si="86"/>
        <v>F</v>
      </c>
      <c r="I957" s="2" t="str">
        <f t="shared" ca="1" si="87"/>
        <v>Mistake</v>
      </c>
      <c r="J957" s="2" t="str">
        <f t="shared" ca="1" si="88"/>
        <v>Wrong placement</v>
      </c>
      <c r="K957" s="25" t="str">
        <f t="shared" ca="1" si="89"/>
        <v>Finance</v>
      </c>
      <c r="L957" t="str">
        <f>IF(OR(Table1[[#This Row],[Month2]]="Jul",Table1[[#This Row],[Month2]]="Aug",Table1[[#This Row],[Month2]]="Sep"),"Q1", IF(OR(Table1[[#This Row],[Month2]]="Oct",Table1[[#This Row],[Month2]]="Nov",Table1[[#This Row],[Month2]]="Dec"),"Q2",IF(OR(Table1[[#This Row],[Month2]]="Jan",Table1[[#This Row],[Month2]]="Feb",Table1[[#This Row],[Month2]]="Mar"),"Q3", "Q4")))</f>
        <v>Q2</v>
      </c>
      <c r="M957" t="str">
        <f>TEXT(Table1[[#This Row],[Date]],"mmm")</f>
        <v>Nov</v>
      </c>
      <c r="N957" t="str">
        <f>IF(MONTH(Table1[[#This Row],[Date]])&gt;6, YEAR(Table1[[#This Row],[Date]])&amp;"-"&amp;YEAR(Table1[[#This Row],[Date]])+1,YEAR(Table1[[#This Row],[Date]])-1&amp;"-"&amp;YEAR(Table1[[#This Row],[Date]]))</f>
        <v>2016-2017</v>
      </c>
      <c r="O957">
        <f>WEEKNUM(Table1[[#This Row],[Date]],2)</f>
        <v>46</v>
      </c>
      <c r="P957">
        <f>HOUR(Table1[[#This Row],[Start]])</f>
        <v>17</v>
      </c>
      <c r="Q9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57" t="str">
        <f>TEXT(Table1[[#This Row],[Date]],"ddd")</f>
        <v>Sun</v>
      </c>
    </row>
    <row r="958" spans="1:18" x14ac:dyDescent="0.55000000000000004">
      <c r="A958" s="2" t="s">
        <v>96</v>
      </c>
      <c r="B958" s="2" t="str">
        <f t="shared" si="84"/>
        <v>Client 7</v>
      </c>
      <c r="C958" s="12">
        <v>42688</v>
      </c>
      <c r="D958" s="2" t="s">
        <v>469</v>
      </c>
      <c r="E958" s="2" t="s">
        <v>351</v>
      </c>
      <c r="F958" s="28">
        <f>Table1[[#This Row],[End]]-Table1[[#This Row],[Start]]</f>
        <v>1.041666666666663E-2</v>
      </c>
      <c r="G958" s="2" t="str">
        <f t="shared" ca="1" si="85"/>
        <v>Office</v>
      </c>
      <c r="H958" s="2" t="str">
        <f t="shared" ca="1" si="86"/>
        <v>A</v>
      </c>
      <c r="I958" s="2" t="str">
        <f t="shared" ca="1" si="87"/>
        <v>Accident</v>
      </c>
      <c r="J958" s="2" t="str">
        <f t="shared" ca="1" si="88"/>
        <v>Mechanical failure</v>
      </c>
      <c r="K958" s="25" t="str">
        <f t="shared" ca="1" si="89"/>
        <v>Finance</v>
      </c>
      <c r="L958" t="str">
        <f>IF(OR(Table1[[#This Row],[Month2]]="Jul",Table1[[#This Row],[Month2]]="Aug",Table1[[#This Row],[Month2]]="Sep"),"Q1", IF(OR(Table1[[#This Row],[Month2]]="Oct",Table1[[#This Row],[Month2]]="Nov",Table1[[#This Row],[Month2]]="Dec"),"Q2",IF(OR(Table1[[#This Row],[Month2]]="Jan",Table1[[#This Row],[Month2]]="Feb",Table1[[#This Row],[Month2]]="Mar"),"Q3", "Q4")))</f>
        <v>Q2</v>
      </c>
      <c r="M958" t="str">
        <f>TEXT(Table1[[#This Row],[Date]],"mmm")</f>
        <v>Nov</v>
      </c>
      <c r="N958" t="str">
        <f>IF(MONTH(Table1[[#This Row],[Date]])&gt;6, YEAR(Table1[[#This Row],[Date]])&amp;"-"&amp;YEAR(Table1[[#This Row],[Date]])+1,YEAR(Table1[[#This Row],[Date]])-1&amp;"-"&amp;YEAR(Table1[[#This Row],[Date]]))</f>
        <v>2016-2017</v>
      </c>
      <c r="O958">
        <f>WEEKNUM(Table1[[#This Row],[Date]],2)</f>
        <v>47</v>
      </c>
      <c r="P958">
        <f>HOUR(Table1[[#This Row],[Start]])</f>
        <v>15</v>
      </c>
      <c r="Q9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958" t="str">
        <f>TEXT(Table1[[#This Row],[Date]],"ddd")</f>
        <v>Mon</v>
      </c>
    </row>
    <row r="959" spans="1:18" x14ac:dyDescent="0.55000000000000004">
      <c r="A959" s="2" t="s">
        <v>97</v>
      </c>
      <c r="B959" s="2" t="str">
        <f t="shared" si="84"/>
        <v>Client 8</v>
      </c>
      <c r="C959" s="12">
        <v>42688</v>
      </c>
      <c r="D959" s="2" t="s">
        <v>183</v>
      </c>
      <c r="E959" s="2" t="s">
        <v>601</v>
      </c>
      <c r="F959" s="28">
        <f>Table1[[#This Row],[End]]-Table1[[#This Row],[Start]]</f>
        <v>2.0138888888888928E-2</v>
      </c>
      <c r="G959" s="2" t="str">
        <f t="shared" ca="1" si="85"/>
        <v>Room B</v>
      </c>
      <c r="H959" s="2" t="str">
        <f t="shared" ca="1" si="86"/>
        <v>D</v>
      </c>
      <c r="I959" s="2" t="str">
        <f t="shared" ca="1" si="87"/>
        <v>Grievance</v>
      </c>
      <c r="J959" s="2" t="str">
        <f t="shared" ca="1" si="88"/>
        <v>Mechanical failure</v>
      </c>
      <c r="K959" s="25" t="str">
        <f t="shared" ca="1" si="89"/>
        <v>Finance</v>
      </c>
      <c r="L959" t="str">
        <f>IF(OR(Table1[[#This Row],[Month2]]="Jul",Table1[[#This Row],[Month2]]="Aug",Table1[[#This Row],[Month2]]="Sep"),"Q1", IF(OR(Table1[[#This Row],[Month2]]="Oct",Table1[[#This Row],[Month2]]="Nov",Table1[[#This Row],[Month2]]="Dec"),"Q2",IF(OR(Table1[[#This Row],[Month2]]="Jan",Table1[[#This Row],[Month2]]="Feb",Table1[[#This Row],[Month2]]="Mar"),"Q3", "Q4")))</f>
        <v>Q2</v>
      </c>
      <c r="M959" t="str">
        <f>TEXT(Table1[[#This Row],[Date]],"mmm")</f>
        <v>Nov</v>
      </c>
      <c r="N959" t="str">
        <f>IF(MONTH(Table1[[#This Row],[Date]])&gt;6, YEAR(Table1[[#This Row],[Date]])&amp;"-"&amp;YEAR(Table1[[#This Row],[Date]])+1,YEAR(Table1[[#This Row],[Date]])-1&amp;"-"&amp;YEAR(Table1[[#This Row],[Date]]))</f>
        <v>2016-2017</v>
      </c>
      <c r="O959">
        <f>WEEKNUM(Table1[[#This Row],[Date]],2)</f>
        <v>47</v>
      </c>
      <c r="P959">
        <f>HOUR(Table1[[#This Row],[Start]])</f>
        <v>19</v>
      </c>
      <c r="Q9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59" t="str">
        <f>TEXT(Table1[[#This Row],[Date]],"ddd")</f>
        <v>Mon</v>
      </c>
    </row>
    <row r="960" spans="1:18" x14ac:dyDescent="0.55000000000000004">
      <c r="A960" s="2" t="s">
        <v>96</v>
      </c>
      <c r="B960" s="2" t="str">
        <f t="shared" si="84"/>
        <v>Client 9</v>
      </c>
      <c r="C960" s="12">
        <v>42689</v>
      </c>
      <c r="D960" s="2" t="s">
        <v>377</v>
      </c>
      <c r="E960" s="2" t="s">
        <v>632</v>
      </c>
      <c r="F960" s="28">
        <f>Table1[[#This Row],[End]]-Table1[[#This Row],[Start]]</f>
        <v>1.2499999999999956E-2</v>
      </c>
      <c r="G960" s="2" t="str">
        <f t="shared" ca="1" si="85"/>
        <v>Warehouse</v>
      </c>
      <c r="H960" s="2" t="str">
        <f t="shared" ca="1" si="86"/>
        <v>F</v>
      </c>
      <c r="I960" s="2" t="str">
        <f t="shared" ca="1" si="87"/>
        <v>Interaction</v>
      </c>
      <c r="J960" s="2" t="str">
        <f t="shared" ca="1" si="88"/>
        <v>Wrong placement</v>
      </c>
      <c r="K960" s="25" t="str">
        <f t="shared" ca="1" si="89"/>
        <v>Floor</v>
      </c>
      <c r="L960" t="str">
        <f>IF(OR(Table1[[#This Row],[Month2]]="Jul",Table1[[#This Row],[Month2]]="Aug",Table1[[#This Row],[Month2]]="Sep"),"Q1", IF(OR(Table1[[#This Row],[Month2]]="Oct",Table1[[#This Row],[Month2]]="Nov",Table1[[#This Row],[Month2]]="Dec"),"Q2",IF(OR(Table1[[#This Row],[Month2]]="Jan",Table1[[#This Row],[Month2]]="Feb",Table1[[#This Row],[Month2]]="Mar"),"Q3", "Q4")))</f>
        <v>Q2</v>
      </c>
      <c r="M960" t="str">
        <f>TEXT(Table1[[#This Row],[Date]],"mmm")</f>
        <v>Nov</v>
      </c>
      <c r="N960" t="str">
        <f>IF(MONTH(Table1[[#This Row],[Date]])&gt;6, YEAR(Table1[[#This Row],[Date]])&amp;"-"&amp;YEAR(Table1[[#This Row],[Date]])+1,YEAR(Table1[[#This Row],[Date]])-1&amp;"-"&amp;YEAR(Table1[[#This Row],[Date]]))</f>
        <v>2016-2017</v>
      </c>
      <c r="O960">
        <f>WEEKNUM(Table1[[#This Row],[Date]],2)</f>
        <v>47</v>
      </c>
      <c r="P960">
        <f>HOUR(Table1[[#This Row],[Start]])</f>
        <v>17</v>
      </c>
      <c r="Q9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60" t="str">
        <f>TEXT(Table1[[#This Row],[Date]],"ddd")</f>
        <v>Tue</v>
      </c>
    </row>
    <row r="961" spans="1:18" x14ac:dyDescent="0.55000000000000004">
      <c r="A961" s="2" t="s">
        <v>96</v>
      </c>
      <c r="B961" s="2" t="str">
        <f t="shared" si="84"/>
        <v>Client 10</v>
      </c>
      <c r="C961" s="12">
        <v>42689</v>
      </c>
      <c r="D961" s="2" t="s">
        <v>174</v>
      </c>
      <c r="E961" s="2" t="s">
        <v>218</v>
      </c>
      <c r="F961" s="28">
        <f>Table1[[#This Row],[End]]-Table1[[#This Row],[Start]]</f>
        <v>2.9166666666666619E-2</v>
      </c>
      <c r="G961" s="2" t="str">
        <f t="shared" ca="1" si="85"/>
        <v>Warehouse</v>
      </c>
      <c r="H961" s="2" t="str">
        <f t="shared" ca="1" si="86"/>
        <v>C</v>
      </c>
      <c r="I961" s="2" t="str">
        <f t="shared" ca="1" si="87"/>
        <v>Grievance</v>
      </c>
      <c r="J961" s="2" t="str">
        <f t="shared" ca="1" si="88"/>
        <v>Wrong placement</v>
      </c>
      <c r="K961" s="25" t="str">
        <f t="shared" ca="1" si="89"/>
        <v>Admin</v>
      </c>
      <c r="L961" t="str">
        <f>IF(OR(Table1[[#This Row],[Month2]]="Jul",Table1[[#This Row],[Month2]]="Aug",Table1[[#This Row],[Month2]]="Sep"),"Q1", IF(OR(Table1[[#This Row],[Month2]]="Oct",Table1[[#This Row],[Month2]]="Nov",Table1[[#This Row],[Month2]]="Dec"),"Q2",IF(OR(Table1[[#This Row],[Month2]]="Jan",Table1[[#This Row],[Month2]]="Feb",Table1[[#This Row],[Month2]]="Mar"),"Q3", "Q4")))</f>
        <v>Q2</v>
      </c>
      <c r="M961" t="str">
        <f>TEXT(Table1[[#This Row],[Date]],"mmm")</f>
        <v>Nov</v>
      </c>
      <c r="N961" t="str">
        <f>IF(MONTH(Table1[[#This Row],[Date]])&gt;6, YEAR(Table1[[#This Row],[Date]])&amp;"-"&amp;YEAR(Table1[[#This Row],[Date]])+1,YEAR(Table1[[#This Row],[Date]])-1&amp;"-"&amp;YEAR(Table1[[#This Row],[Date]]))</f>
        <v>2016-2017</v>
      </c>
      <c r="O961">
        <f>WEEKNUM(Table1[[#This Row],[Date]],2)</f>
        <v>47</v>
      </c>
      <c r="P961">
        <f>HOUR(Table1[[#This Row],[Start]])</f>
        <v>8</v>
      </c>
      <c r="Q9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61" t="str">
        <f>TEXT(Table1[[#This Row],[Date]],"ddd")</f>
        <v>Tue</v>
      </c>
    </row>
    <row r="962" spans="1:18" x14ac:dyDescent="0.55000000000000004">
      <c r="A962" s="2" t="s">
        <v>101</v>
      </c>
      <c r="B962" s="2" t="str">
        <f t="shared" ref="B962:B1025" si="90">IF(B961="Name","Client 1",IF(B961="Client 1","Client 2",IF(B961="Client 2","Client 3",IF(B961="Client 3","Client 4", IF(B961="Client 4","Client 5", IF(B961="Client 5","Client 6", IF(B961="Client 6","Client 7",IF(B961="Client 7","Client 8", IF(B961="Client 8","Client 9", IF(B961="Client 9","Client 10", IF(B961="Client 10","Client 1", "Client 11")))))))))))</f>
        <v>Client 1</v>
      </c>
      <c r="C962" s="12">
        <v>42690</v>
      </c>
      <c r="D962" s="2" t="s">
        <v>747</v>
      </c>
      <c r="E962" s="2" t="s">
        <v>476</v>
      </c>
      <c r="F962" s="28">
        <f>Table1[[#This Row],[End]]-Table1[[#This Row],[Start]]</f>
        <v>1.388888888888884E-2</v>
      </c>
      <c r="G962" s="2" t="str">
        <f t="shared" ref="G962:G1025" ca="1" si="91">VLOOKUP(RANDBETWEEN(1,5),$T$1:$Y$8,2,FALSE)</f>
        <v>Room A</v>
      </c>
      <c r="H962" s="2" t="str">
        <f t="shared" ref="H962:H1025" ca="1" si="92">VLOOKUP(RANDBETWEEN(1,7),$T$1:$Y$8,3,FALSE)</f>
        <v>D</v>
      </c>
      <c r="I962" s="2" t="str">
        <f t="shared" ref="I962:I1025" ca="1" si="93">VLOOKUP(RANDBETWEEN(1,4),$T$1:$Y$8,4,FALSE)</f>
        <v>Accident</v>
      </c>
      <c r="J962" s="2" t="str">
        <f t="shared" ref="J962:J1025" ca="1" si="94">VLOOKUP(RANDBETWEEN(1,6),$T$1:$Y$8,5,FALSE)</f>
        <v>Tone of voice</v>
      </c>
      <c r="K962" s="25" t="str">
        <f t="shared" ref="K962:K1025" ca="1" si="95">VLOOKUP(RANDBETWEEN(1,6),$T$1:$Y$8,6,FALSE)</f>
        <v>Floor</v>
      </c>
      <c r="L962" t="str">
        <f>IF(OR(Table1[[#This Row],[Month2]]="Jul",Table1[[#This Row],[Month2]]="Aug",Table1[[#This Row],[Month2]]="Sep"),"Q1", IF(OR(Table1[[#This Row],[Month2]]="Oct",Table1[[#This Row],[Month2]]="Nov",Table1[[#This Row],[Month2]]="Dec"),"Q2",IF(OR(Table1[[#This Row],[Month2]]="Jan",Table1[[#This Row],[Month2]]="Feb",Table1[[#This Row],[Month2]]="Mar"),"Q3", "Q4")))</f>
        <v>Q2</v>
      </c>
      <c r="M962" t="str">
        <f>TEXT(Table1[[#This Row],[Date]],"mmm")</f>
        <v>Nov</v>
      </c>
      <c r="N962" t="str">
        <f>IF(MONTH(Table1[[#This Row],[Date]])&gt;6, YEAR(Table1[[#This Row],[Date]])&amp;"-"&amp;YEAR(Table1[[#This Row],[Date]])+1,YEAR(Table1[[#This Row],[Date]])-1&amp;"-"&amp;YEAR(Table1[[#This Row],[Date]]))</f>
        <v>2016-2017</v>
      </c>
      <c r="O962">
        <f>WEEKNUM(Table1[[#This Row],[Date]],2)</f>
        <v>47</v>
      </c>
      <c r="P962">
        <f>HOUR(Table1[[#This Row],[Start]])</f>
        <v>11</v>
      </c>
      <c r="Q9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62" t="str">
        <f>TEXT(Table1[[#This Row],[Date]],"ddd")</f>
        <v>Wed</v>
      </c>
    </row>
    <row r="963" spans="1:18" x14ac:dyDescent="0.55000000000000004">
      <c r="A963" s="2" t="s">
        <v>107</v>
      </c>
      <c r="B963" s="2" t="str">
        <f t="shared" si="90"/>
        <v>Client 2</v>
      </c>
      <c r="C963" s="12">
        <v>42692</v>
      </c>
      <c r="D963" s="2" t="s">
        <v>221</v>
      </c>
      <c r="E963" s="2" t="s">
        <v>357</v>
      </c>
      <c r="F963" s="28">
        <f>Table1[[#This Row],[End]]-Table1[[#This Row],[Start]]</f>
        <v>2.6388888888888906E-2</v>
      </c>
      <c r="G963" s="2" t="str">
        <f t="shared" ca="1" si="91"/>
        <v>Lab</v>
      </c>
      <c r="H963" s="2" t="str">
        <f t="shared" ca="1" si="92"/>
        <v>G</v>
      </c>
      <c r="I963" s="2" t="str">
        <f t="shared" ca="1" si="93"/>
        <v>Interaction</v>
      </c>
      <c r="J963" s="2" t="str">
        <f t="shared" ca="1" si="94"/>
        <v>Paperwork deficiency</v>
      </c>
      <c r="K963" s="25" t="str">
        <f t="shared" ca="1" si="95"/>
        <v>Floor</v>
      </c>
      <c r="L963" t="str">
        <f>IF(OR(Table1[[#This Row],[Month2]]="Jul",Table1[[#This Row],[Month2]]="Aug",Table1[[#This Row],[Month2]]="Sep"),"Q1", IF(OR(Table1[[#This Row],[Month2]]="Oct",Table1[[#This Row],[Month2]]="Nov",Table1[[#This Row],[Month2]]="Dec"),"Q2",IF(OR(Table1[[#This Row],[Month2]]="Jan",Table1[[#This Row],[Month2]]="Feb",Table1[[#This Row],[Month2]]="Mar"),"Q3", "Q4")))</f>
        <v>Q2</v>
      </c>
      <c r="M963" t="str">
        <f>TEXT(Table1[[#This Row],[Date]],"mmm")</f>
        <v>Nov</v>
      </c>
      <c r="N963" t="str">
        <f>IF(MONTH(Table1[[#This Row],[Date]])&gt;6, YEAR(Table1[[#This Row],[Date]])&amp;"-"&amp;YEAR(Table1[[#This Row],[Date]])+1,YEAR(Table1[[#This Row],[Date]])-1&amp;"-"&amp;YEAR(Table1[[#This Row],[Date]]))</f>
        <v>2016-2017</v>
      </c>
      <c r="O963">
        <f>WEEKNUM(Table1[[#This Row],[Date]],2)</f>
        <v>47</v>
      </c>
      <c r="P963">
        <f>HOUR(Table1[[#This Row],[Start]])</f>
        <v>17</v>
      </c>
      <c r="Q9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63" t="str">
        <f>TEXT(Table1[[#This Row],[Date]],"ddd")</f>
        <v>Fri</v>
      </c>
    </row>
    <row r="964" spans="1:18" x14ac:dyDescent="0.55000000000000004">
      <c r="A964" s="2" t="s">
        <v>89</v>
      </c>
      <c r="B964" s="2" t="str">
        <f t="shared" si="90"/>
        <v>Client 3</v>
      </c>
      <c r="C964" s="12">
        <v>42693</v>
      </c>
      <c r="D964" s="2" t="s">
        <v>727</v>
      </c>
      <c r="E964" s="2" t="s">
        <v>651</v>
      </c>
      <c r="F964" s="28">
        <f>Table1[[#This Row],[End]]-Table1[[#This Row],[Start]]</f>
        <v>1.5277777777777835E-2</v>
      </c>
      <c r="G964" s="2" t="str">
        <f t="shared" ca="1" si="91"/>
        <v>Office</v>
      </c>
      <c r="H964" s="2" t="str">
        <f t="shared" ca="1" si="92"/>
        <v>D</v>
      </c>
      <c r="I964" s="2" t="str">
        <f t="shared" ca="1" si="93"/>
        <v>Mistake</v>
      </c>
      <c r="J964" s="2" t="str">
        <f t="shared" ca="1" si="94"/>
        <v>Entry error</v>
      </c>
      <c r="K964" s="25" t="str">
        <f t="shared" ca="1" si="95"/>
        <v>Floor</v>
      </c>
      <c r="L964" t="str">
        <f>IF(OR(Table1[[#This Row],[Month2]]="Jul",Table1[[#This Row],[Month2]]="Aug",Table1[[#This Row],[Month2]]="Sep"),"Q1", IF(OR(Table1[[#This Row],[Month2]]="Oct",Table1[[#This Row],[Month2]]="Nov",Table1[[#This Row],[Month2]]="Dec"),"Q2",IF(OR(Table1[[#This Row],[Month2]]="Jan",Table1[[#This Row],[Month2]]="Feb",Table1[[#This Row],[Month2]]="Mar"),"Q3", "Q4")))</f>
        <v>Q2</v>
      </c>
      <c r="M964" t="str">
        <f>TEXT(Table1[[#This Row],[Date]],"mmm")</f>
        <v>Nov</v>
      </c>
      <c r="N964" t="str">
        <f>IF(MONTH(Table1[[#This Row],[Date]])&gt;6, YEAR(Table1[[#This Row],[Date]])&amp;"-"&amp;YEAR(Table1[[#This Row],[Date]])+1,YEAR(Table1[[#This Row],[Date]])-1&amp;"-"&amp;YEAR(Table1[[#This Row],[Date]]))</f>
        <v>2016-2017</v>
      </c>
      <c r="O964">
        <f>WEEKNUM(Table1[[#This Row],[Date]],2)</f>
        <v>47</v>
      </c>
      <c r="P964">
        <f>HOUR(Table1[[#This Row],[Start]])</f>
        <v>19</v>
      </c>
      <c r="Q9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64" t="str">
        <f>TEXT(Table1[[#This Row],[Date]],"ddd")</f>
        <v>Sat</v>
      </c>
    </row>
    <row r="965" spans="1:18" x14ac:dyDescent="0.55000000000000004">
      <c r="A965" s="2" t="s">
        <v>96</v>
      </c>
      <c r="B965" s="2" t="str">
        <f t="shared" si="90"/>
        <v>Client 4</v>
      </c>
      <c r="C965" s="12">
        <v>42693</v>
      </c>
      <c r="D965" s="2" t="s">
        <v>441</v>
      </c>
      <c r="E965" s="2" t="s">
        <v>1052</v>
      </c>
      <c r="F965" s="28">
        <f>Table1[[#This Row],[End]]-Table1[[#This Row],[Start]]</f>
        <v>1.1805555555555569E-2</v>
      </c>
      <c r="G965" s="2" t="str">
        <f t="shared" ca="1" si="91"/>
        <v>Warehouse</v>
      </c>
      <c r="H965" s="2" t="str">
        <f t="shared" ca="1" si="92"/>
        <v>E</v>
      </c>
      <c r="I965" s="2" t="str">
        <f t="shared" ca="1" si="93"/>
        <v>Accident</v>
      </c>
      <c r="J965" s="2" t="str">
        <f t="shared" ca="1" si="94"/>
        <v>Wrong placement</v>
      </c>
      <c r="K965" s="25" t="str">
        <f t="shared" ca="1" si="95"/>
        <v>Finance</v>
      </c>
      <c r="L965" t="str">
        <f>IF(OR(Table1[[#This Row],[Month2]]="Jul",Table1[[#This Row],[Month2]]="Aug",Table1[[#This Row],[Month2]]="Sep"),"Q1", IF(OR(Table1[[#This Row],[Month2]]="Oct",Table1[[#This Row],[Month2]]="Nov",Table1[[#This Row],[Month2]]="Dec"),"Q2",IF(OR(Table1[[#This Row],[Month2]]="Jan",Table1[[#This Row],[Month2]]="Feb",Table1[[#This Row],[Month2]]="Mar"),"Q3", "Q4")))</f>
        <v>Q2</v>
      </c>
      <c r="M965" t="str">
        <f>TEXT(Table1[[#This Row],[Date]],"mmm")</f>
        <v>Nov</v>
      </c>
      <c r="N965" t="str">
        <f>IF(MONTH(Table1[[#This Row],[Date]])&gt;6, YEAR(Table1[[#This Row],[Date]])&amp;"-"&amp;YEAR(Table1[[#This Row],[Date]])+1,YEAR(Table1[[#This Row],[Date]])-1&amp;"-"&amp;YEAR(Table1[[#This Row],[Date]]))</f>
        <v>2016-2017</v>
      </c>
      <c r="O965">
        <f>WEEKNUM(Table1[[#This Row],[Date]],2)</f>
        <v>47</v>
      </c>
      <c r="P965">
        <f>HOUR(Table1[[#This Row],[Start]])</f>
        <v>10</v>
      </c>
      <c r="Q9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965" t="str">
        <f>TEXT(Table1[[#This Row],[Date]],"ddd")</f>
        <v>Sat</v>
      </c>
    </row>
    <row r="966" spans="1:18" x14ac:dyDescent="0.55000000000000004">
      <c r="A966" s="2" t="s">
        <v>94</v>
      </c>
      <c r="B966" s="2" t="str">
        <f t="shared" si="90"/>
        <v>Client 5</v>
      </c>
      <c r="C966" s="12">
        <v>42693</v>
      </c>
      <c r="D966" s="2" t="s">
        <v>497</v>
      </c>
      <c r="E966" s="2" t="s">
        <v>655</v>
      </c>
      <c r="F966" s="28">
        <f>Table1[[#This Row],[End]]-Table1[[#This Row],[Start]]</f>
        <v>4.1666666666666519E-3</v>
      </c>
      <c r="G966" s="2" t="str">
        <f t="shared" ca="1" si="91"/>
        <v>Room A</v>
      </c>
      <c r="H966" s="2" t="str">
        <f t="shared" ca="1" si="92"/>
        <v>F</v>
      </c>
      <c r="I966" s="2" t="str">
        <f t="shared" ca="1" si="93"/>
        <v>Accident</v>
      </c>
      <c r="J966" s="2" t="str">
        <f t="shared" ca="1" si="94"/>
        <v>Wrong placement</v>
      </c>
      <c r="K966" s="25" t="str">
        <f t="shared" ca="1" si="95"/>
        <v>Widgets</v>
      </c>
      <c r="L966" t="str">
        <f>IF(OR(Table1[[#This Row],[Month2]]="Jul",Table1[[#This Row],[Month2]]="Aug",Table1[[#This Row],[Month2]]="Sep"),"Q1", IF(OR(Table1[[#This Row],[Month2]]="Oct",Table1[[#This Row],[Month2]]="Nov",Table1[[#This Row],[Month2]]="Dec"),"Q2",IF(OR(Table1[[#This Row],[Month2]]="Jan",Table1[[#This Row],[Month2]]="Feb",Table1[[#This Row],[Month2]]="Mar"),"Q3", "Q4")))</f>
        <v>Q2</v>
      </c>
      <c r="M966" t="str">
        <f>TEXT(Table1[[#This Row],[Date]],"mmm")</f>
        <v>Nov</v>
      </c>
      <c r="N966" t="str">
        <f>IF(MONTH(Table1[[#This Row],[Date]])&gt;6, YEAR(Table1[[#This Row],[Date]])&amp;"-"&amp;YEAR(Table1[[#This Row],[Date]])+1,YEAR(Table1[[#This Row],[Date]])-1&amp;"-"&amp;YEAR(Table1[[#This Row],[Date]]))</f>
        <v>2016-2017</v>
      </c>
      <c r="O966">
        <f>WEEKNUM(Table1[[#This Row],[Date]],2)</f>
        <v>47</v>
      </c>
      <c r="P966">
        <f>HOUR(Table1[[#This Row],[Start]])</f>
        <v>8</v>
      </c>
      <c r="Q9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66" t="str">
        <f>TEXT(Table1[[#This Row],[Date]],"ddd")</f>
        <v>Sat</v>
      </c>
    </row>
    <row r="967" spans="1:18" x14ac:dyDescent="0.55000000000000004">
      <c r="A967" s="2" t="s">
        <v>107</v>
      </c>
      <c r="B967" s="2" t="str">
        <f t="shared" si="90"/>
        <v>Client 6</v>
      </c>
      <c r="C967" s="12">
        <v>42693</v>
      </c>
      <c r="D967" s="2" t="s">
        <v>172</v>
      </c>
      <c r="E967" s="2" t="s">
        <v>696</v>
      </c>
      <c r="F967" s="28">
        <f>Table1[[#This Row],[End]]-Table1[[#This Row],[Start]]</f>
        <v>1.5972222222222276E-2</v>
      </c>
      <c r="G967" s="2" t="str">
        <f t="shared" ca="1" si="91"/>
        <v>Room A</v>
      </c>
      <c r="H967" s="2" t="str">
        <f t="shared" ca="1" si="92"/>
        <v>F</v>
      </c>
      <c r="I967" s="2" t="str">
        <f t="shared" ca="1" si="93"/>
        <v>Grievance</v>
      </c>
      <c r="J967" s="2" t="str">
        <f t="shared" ca="1" si="94"/>
        <v>Mechanical failure</v>
      </c>
      <c r="K967" s="25" t="str">
        <f t="shared" ca="1" si="95"/>
        <v>Shipping</v>
      </c>
      <c r="L967" t="str">
        <f>IF(OR(Table1[[#This Row],[Month2]]="Jul",Table1[[#This Row],[Month2]]="Aug",Table1[[#This Row],[Month2]]="Sep"),"Q1", IF(OR(Table1[[#This Row],[Month2]]="Oct",Table1[[#This Row],[Month2]]="Nov",Table1[[#This Row],[Month2]]="Dec"),"Q2",IF(OR(Table1[[#This Row],[Month2]]="Jan",Table1[[#This Row],[Month2]]="Feb",Table1[[#This Row],[Month2]]="Mar"),"Q3", "Q4")))</f>
        <v>Q2</v>
      </c>
      <c r="M967" t="str">
        <f>TEXT(Table1[[#This Row],[Date]],"mmm")</f>
        <v>Nov</v>
      </c>
      <c r="N967" t="str">
        <f>IF(MONTH(Table1[[#This Row],[Date]])&gt;6, YEAR(Table1[[#This Row],[Date]])&amp;"-"&amp;YEAR(Table1[[#This Row],[Date]])+1,YEAR(Table1[[#This Row],[Date]])-1&amp;"-"&amp;YEAR(Table1[[#This Row],[Date]]))</f>
        <v>2016-2017</v>
      </c>
      <c r="O967">
        <f>WEEKNUM(Table1[[#This Row],[Date]],2)</f>
        <v>47</v>
      </c>
      <c r="P967">
        <f>HOUR(Table1[[#This Row],[Start]])</f>
        <v>15</v>
      </c>
      <c r="Q9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967" t="str">
        <f>TEXT(Table1[[#This Row],[Date]],"ddd")</f>
        <v>Sat</v>
      </c>
    </row>
    <row r="968" spans="1:18" x14ac:dyDescent="0.55000000000000004">
      <c r="A968" s="2" t="s">
        <v>107</v>
      </c>
      <c r="B968" s="2" t="str">
        <f t="shared" si="90"/>
        <v>Client 7</v>
      </c>
      <c r="C968" s="12">
        <v>42693</v>
      </c>
      <c r="D968" s="2" t="s">
        <v>260</v>
      </c>
      <c r="E968" s="2" t="s">
        <v>283</v>
      </c>
      <c r="F968" s="28">
        <f>Table1[[#This Row],[End]]-Table1[[#This Row],[Start]]</f>
        <v>1.1805555555555625E-2</v>
      </c>
      <c r="G968" s="2" t="str">
        <f t="shared" ca="1" si="91"/>
        <v>Room A</v>
      </c>
      <c r="H968" s="2" t="str">
        <f t="shared" ca="1" si="92"/>
        <v>G</v>
      </c>
      <c r="I968" s="2" t="str">
        <f t="shared" ca="1" si="93"/>
        <v>Interaction</v>
      </c>
      <c r="J968" s="2" t="str">
        <f t="shared" ca="1" si="94"/>
        <v>Misconduct</v>
      </c>
      <c r="K968" s="25" t="str">
        <f t="shared" ca="1" si="95"/>
        <v>Admin</v>
      </c>
      <c r="L968" t="str">
        <f>IF(OR(Table1[[#This Row],[Month2]]="Jul",Table1[[#This Row],[Month2]]="Aug",Table1[[#This Row],[Month2]]="Sep"),"Q1", IF(OR(Table1[[#This Row],[Month2]]="Oct",Table1[[#This Row],[Month2]]="Nov",Table1[[#This Row],[Month2]]="Dec"),"Q2",IF(OR(Table1[[#This Row],[Month2]]="Jan",Table1[[#This Row],[Month2]]="Feb",Table1[[#This Row],[Month2]]="Mar"),"Q3", "Q4")))</f>
        <v>Q2</v>
      </c>
      <c r="M968" t="str">
        <f>TEXT(Table1[[#This Row],[Date]],"mmm")</f>
        <v>Nov</v>
      </c>
      <c r="N968" t="str">
        <f>IF(MONTH(Table1[[#This Row],[Date]])&gt;6, YEAR(Table1[[#This Row],[Date]])&amp;"-"&amp;YEAR(Table1[[#This Row],[Date]])+1,YEAR(Table1[[#This Row],[Date]])-1&amp;"-"&amp;YEAR(Table1[[#This Row],[Date]]))</f>
        <v>2016-2017</v>
      </c>
      <c r="O968">
        <f>WEEKNUM(Table1[[#This Row],[Date]],2)</f>
        <v>47</v>
      </c>
      <c r="P968">
        <f>HOUR(Table1[[#This Row],[Start]])</f>
        <v>16</v>
      </c>
      <c r="Q9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68" t="str">
        <f>TEXT(Table1[[#This Row],[Date]],"ddd")</f>
        <v>Sat</v>
      </c>
    </row>
    <row r="969" spans="1:18" x14ac:dyDescent="0.55000000000000004">
      <c r="A969" s="2" t="s">
        <v>107</v>
      </c>
      <c r="B969" s="2" t="str">
        <f t="shared" si="90"/>
        <v>Client 8</v>
      </c>
      <c r="C969" s="12">
        <v>42694</v>
      </c>
      <c r="D969" s="2" t="s">
        <v>748</v>
      </c>
      <c r="E969" s="2" t="s">
        <v>631</v>
      </c>
      <c r="F969" s="28">
        <f>Table1[[#This Row],[End]]-Table1[[#This Row],[Start]]</f>
        <v>7.6388888888888618E-3</v>
      </c>
      <c r="G969" s="2" t="str">
        <f t="shared" ca="1" si="91"/>
        <v>Warehouse</v>
      </c>
      <c r="H969" s="2" t="str">
        <f t="shared" ca="1" si="92"/>
        <v>G</v>
      </c>
      <c r="I969" s="2" t="str">
        <f t="shared" ca="1" si="93"/>
        <v>Accident</v>
      </c>
      <c r="J969" s="2" t="str">
        <f t="shared" ca="1" si="94"/>
        <v>Tone of voice</v>
      </c>
      <c r="K969" s="25" t="str">
        <f t="shared" ca="1" si="95"/>
        <v>Floor</v>
      </c>
      <c r="L969" t="str">
        <f>IF(OR(Table1[[#This Row],[Month2]]="Jul",Table1[[#This Row],[Month2]]="Aug",Table1[[#This Row],[Month2]]="Sep"),"Q1", IF(OR(Table1[[#This Row],[Month2]]="Oct",Table1[[#This Row],[Month2]]="Nov",Table1[[#This Row],[Month2]]="Dec"),"Q2",IF(OR(Table1[[#This Row],[Month2]]="Jan",Table1[[#This Row],[Month2]]="Feb",Table1[[#This Row],[Month2]]="Mar"),"Q3", "Q4")))</f>
        <v>Q2</v>
      </c>
      <c r="M969" t="str">
        <f>TEXT(Table1[[#This Row],[Date]],"mmm")</f>
        <v>Nov</v>
      </c>
      <c r="N969" t="str">
        <f>IF(MONTH(Table1[[#This Row],[Date]])&gt;6, YEAR(Table1[[#This Row],[Date]])&amp;"-"&amp;YEAR(Table1[[#This Row],[Date]])+1,YEAR(Table1[[#This Row],[Date]])-1&amp;"-"&amp;YEAR(Table1[[#This Row],[Date]]))</f>
        <v>2016-2017</v>
      </c>
      <c r="O969">
        <f>WEEKNUM(Table1[[#This Row],[Date]],2)</f>
        <v>47</v>
      </c>
      <c r="P969">
        <f>HOUR(Table1[[#This Row],[Start]])</f>
        <v>12</v>
      </c>
      <c r="Q9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969" t="str">
        <f>TEXT(Table1[[#This Row],[Date]],"ddd")</f>
        <v>Sun</v>
      </c>
    </row>
    <row r="970" spans="1:18" x14ac:dyDescent="0.55000000000000004">
      <c r="A970" s="2" t="s">
        <v>101</v>
      </c>
      <c r="B970" s="2" t="str">
        <f t="shared" si="90"/>
        <v>Client 9</v>
      </c>
      <c r="C970" s="12">
        <v>42695</v>
      </c>
      <c r="D970" s="2" t="s">
        <v>257</v>
      </c>
      <c r="E970" s="2" t="s">
        <v>625</v>
      </c>
      <c r="F970" s="28">
        <f>Table1[[#This Row],[End]]-Table1[[#This Row],[Start]]</f>
        <v>1.5972222222222276E-2</v>
      </c>
      <c r="G970" s="2" t="str">
        <f t="shared" ca="1" si="91"/>
        <v>Room A</v>
      </c>
      <c r="H970" s="2" t="str">
        <f t="shared" ca="1" si="92"/>
        <v>A</v>
      </c>
      <c r="I970" s="2" t="str">
        <f t="shared" ca="1" si="93"/>
        <v>Grievance</v>
      </c>
      <c r="J970" s="2" t="str">
        <f t="shared" ca="1" si="94"/>
        <v>Paperwork deficiency</v>
      </c>
      <c r="K970" s="25" t="str">
        <f t="shared" ca="1" si="95"/>
        <v>Finance</v>
      </c>
      <c r="L970" t="str">
        <f>IF(OR(Table1[[#This Row],[Month2]]="Jul",Table1[[#This Row],[Month2]]="Aug",Table1[[#This Row],[Month2]]="Sep"),"Q1", IF(OR(Table1[[#This Row],[Month2]]="Oct",Table1[[#This Row],[Month2]]="Nov",Table1[[#This Row],[Month2]]="Dec"),"Q2",IF(OR(Table1[[#This Row],[Month2]]="Jan",Table1[[#This Row],[Month2]]="Feb",Table1[[#This Row],[Month2]]="Mar"),"Q3", "Q4")))</f>
        <v>Q2</v>
      </c>
      <c r="M970" t="str">
        <f>TEXT(Table1[[#This Row],[Date]],"mmm")</f>
        <v>Nov</v>
      </c>
      <c r="N970" t="str">
        <f>IF(MONTH(Table1[[#This Row],[Date]])&gt;6, YEAR(Table1[[#This Row],[Date]])&amp;"-"&amp;YEAR(Table1[[#This Row],[Date]])+1,YEAR(Table1[[#This Row],[Date]])-1&amp;"-"&amp;YEAR(Table1[[#This Row],[Date]]))</f>
        <v>2016-2017</v>
      </c>
      <c r="O970">
        <f>WEEKNUM(Table1[[#This Row],[Date]],2)</f>
        <v>48</v>
      </c>
      <c r="P970">
        <f>HOUR(Table1[[#This Row],[Start]])</f>
        <v>17</v>
      </c>
      <c r="Q9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70" t="str">
        <f>TEXT(Table1[[#This Row],[Date]],"ddd")</f>
        <v>Mon</v>
      </c>
    </row>
    <row r="971" spans="1:18" x14ac:dyDescent="0.55000000000000004">
      <c r="A971" s="2" t="s">
        <v>96</v>
      </c>
      <c r="B971" s="2" t="str">
        <f t="shared" si="90"/>
        <v>Client 10</v>
      </c>
      <c r="C971" s="12">
        <v>42697</v>
      </c>
      <c r="D971" s="2" t="s">
        <v>414</v>
      </c>
      <c r="E971" s="2" t="s">
        <v>848</v>
      </c>
      <c r="F971" s="28">
        <f>Table1[[#This Row],[End]]-Table1[[#This Row],[Start]]</f>
        <v>2.777777777777779E-2</v>
      </c>
      <c r="G971" s="2" t="str">
        <f t="shared" ca="1" si="91"/>
        <v>Room A</v>
      </c>
      <c r="H971" s="2" t="str">
        <f t="shared" ca="1" si="92"/>
        <v>E</v>
      </c>
      <c r="I971" s="2" t="str">
        <f t="shared" ca="1" si="93"/>
        <v>Grievance</v>
      </c>
      <c r="J971" s="2" t="str">
        <f t="shared" ca="1" si="94"/>
        <v>Entry error</v>
      </c>
      <c r="K971" s="25" t="str">
        <f t="shared" ca="1" si="95"/>
        <v>Admin</v>
      </c>
      <c r="L971" t="str">
        <f>IF(OR(Table1[[#This Row],[Month2]]="Jul",Table1[[#This Row],[Month2]]="Aug",Table1[[#This Row],[Month2]]="Sep"),"Q1", IF(OR(Table1[[#This Row],[Month2]]="Oct",Table1[[#This Row],[Month2]]="Nov",Table1[[#This Row],[Month2]]="Dec"),"Q2",IF(OR(Table1[[#This Row],[Month2]]="Jan",Table1[[#This Row],[Month2]]="Feb",Table1[[#This Row],[Month2]]="Mar"),"Q3", "Q4")))</f>
        <v>Q2</v>
      </c>
      <c r="M971" t="str">
        <f>TEXT(Table1[[#This Row],[Date]],"mmm")</f>
        <v>Nov</v>
      </c>
      <c r="N971" t="str">
        <f>IF(MONTH(Table1[[#This Row],[Date]])&gt;6, YEAR(Table1[[#This Row],[Date]])&amp;"-"&amp;YEAR(Table1[[#This Row],[Date]])+1,YEAR(Table1[[#This Row],[Date]])-1&amp;"-"&amp;YEAR(Table1[[#This Row],[Date]]))</f>
        <v>2016-2017</v>
      </c>
      <c r="O971">
        <f>WEEKNUM(Table1[[#This Row],[Date]],2)</f>
        <v>48</v>
      </c>
      <c r="P971">
        <f>HOUR(Table1[[#This Row],[Start]])</f>
        <v>14</v>
      </c>
      <c r="Q9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71" t="str">
        <f>TEXT(Table1[[#This Row],[Date]],"ddd")</f>
        <v>Wed</v>
      </c>
    </row>
    <row r="972" spans="1:18" x14ac:dyDescent="0.55000000000000004">
      <c r="A972" s="2" t="s">
        <v>96</v>
      </c>
      <c r="B972" s="2" t="str">
        <f t="shared" si="90"/>
        <v>Client 1</v>
      </c>
      <c r="C972" s="12">
        <v>42697</v>
      </c>
      <c r="D972" s="2" t="s">
        <v>244</v>
      </c>
      <c r="E972" s="2" t="s">
        <v>1083</v>
      </c>
      <c r="F972" s="28">
        <f>Table1[[#This Row],[End]]-Table1[[#This Row],[Start]]</f>
        <v>1.041666666666663E-2</v>
      </c>
      <c r="G972" s="2" t="str">
        <f t="shared" ca="1" si="91"/>
        <v>Office</v>
      </c>
      <c r="H972" s="2" t="str">
        <f t="shared" ca="1" si="92"/>
        <v>A</v>
      </c>
      <c r="I972" s="2" t="str">
        <f t="shared" ca="1" si="93"/>
        <v>Interaction</v>
      </c>
      <c r="J972" s="2" t="str">
        <f t="shared" ca="1" si="94"/>
        <v>Mechanical failure</v>
      </c>
      <c r="K972" s="25" t="str">
        <f t="shared" ca="1" si="95"/>
        <v>Admin</v>
      </c>
      <c r="L972" t="str">
        <f>IF(OR(Table1[[#This Row],[Month2]]="Jul",Table1[[#This Row],[Month2]]="Aug",Table1[[#This Row],[Month2]]="Sep"),"Q1", IF(OR(Table1[[#This Row],[Month2]]="Oct",Table1[[#This Row],[Month2]]="Nov",Table1[[#This Row],[Month2]]="Dec"),"Q2",IF(OR(Table1[[#This Row],[Month2]]="Jan",Table1[[#This Row],[Month2]]="Feb",Table1[[#This Row],[Month2]]="Mar"),"Q3", "Q4")))</f>
        <v>Q2</v>
      </c>
      <c r="M972" t="str">
        <f>TEXT(Table1[[#This Row],[Date]],"mmm")</f>
        <v>Nov</v>
      </c>
      <c r="N972" t="str">
        <f>IF(MONTH(Table1[[#This Row],[Date]])&gt;6, YEAR(Table1[[#This Row],[Date]])&amp;"-"&amp;YEAR(Table1[[#This Row],[Date]])+1,YEAR(Table1[[#This Row],[Date]])-1&amp;"-"&amp;YEAR(Table1[[#This Row],[Date]]))</f>
        <v>2016-2017</v>
      </c>
      <c r="O972">
        <f>WEEKNUM(Table1[[#This Row],[Date]],2)</f>
        <v>48</v>
      </c>
      <c r="P972">
        <f>HOUR(Table1[[#This Row],[Start]])</f>
        <v>19</v>
      </c>
      <c r="Q9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72" t="str">
        <f>TEXT(Table1[[#This Row],[Date]],"ddd")</f>
        <v>Wed</v>
      </c>
    </row>
    <row r="973" spans="1:18" x14ac:dyDescent="0.55000000000000004">
      <c r="A973" s="2" t="s">
        <v>96</v>
      </c>
      <c r="B973" s="2" t="str">
        <f t="shared" si="90"/>
        <v>Client 2</v>
      </c>
      <c r="C973" s="12">
        <v>42697</v>
      </c>
      <c r="D973" s="2" t="s">
        <v>365</v>
      </c>
      <c r="E973" s="2" t="s">
        <v>1084</v>
      </c>
      <c r="F973" s="28">
        <f>Table1[[#This Row],[End]]-Table1[[#This Row],[Start]]</f>
        <v>8.3333333333335258E-3</v>
      </c>
      <c r="G973" s="2" t="str">
        <f t="shared" ca="1" si="91"/>
        <v>Office</v>
      </c>
      <c r="H973" s="2" t="str">
        <f t="shared" ca="1" si="92"/>
        <v>E</v>
      </c>
      <c r="I973" s="2" t="str">
        <f t="shared" ca="1" si="93"/>
        <v>Mistake</v>
      </c>
      <c r="J973" s="2" t="str">
        <f t="shared" ca="1" si="94"/>
        <v>Misconduct</v>
      </c>
      <c r="K973" s="25" t="str">
        <f t="shared" ca="1" si="95"/>
        <v>IT</v>
      </c>
      <c r="L973" t="str">
        <f>IF(OR(Table1[[#This Row],[Month2]]="Jul",Table1[[#This Row],[Month2]]="Aug",Table1[[#This Row],[Month2]]="Sep"),"Q1", IF(OR(Table1[[#This Row],[Month2]]="Oct",Table1[[#This Row],[Month2]]="Nov",Table1[[#This Row],[Month2]]="Dec"),"Q2",IF(OR(Table1[[#This Row],[Month2]]="Jan",Table1[[#This Row],[Month2]]="Feb",Table1[[#This Row],[Month2]]="Mar"),"Q3", "Q4")))</f>
        <v>Q2</v>
      </c>
      <c r="M973" t="str">
        <f>TEXT(Table1[[#This Row],[Date]],"mmm")</f>
        <v>Nov</v>
      </c>
      <c r="N973" t="str">
        <f>IF(MONTH(Table1[[#This Row],[Date]])&gt;6, YEAR(Table1[[#This Row],[Date]])&amp;"-"&amp;YEAR(Table1[[#This Row],[Date]])+1,YEAR(Table1[[#This Row],[Date]])-1&amp;"-"&amp;YEAR(Table1[[#This Row],[Date]]))</f>
        <v>2016-2017</v>
      </c>
      <c r="O973">
        <f>WEEKNUM(Table1[[#This Row],[Date]],2)</f>
        <v>48</v>
      </c>
      <c r="P973">
        <f>HOUR(Table1[[#This Row],[Start]])</f>
        <v>21</v>
      </c>
      <c r="Q9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973" t="str">
        <f>TEXT(Table1[[#This Row],[Date]],"ddd")</f>
        <v>Wed</v>
      </c>
    </row>
    <row r="974" spans="1:18" x14ac:dyDescent="0.55000000000000004">
      <c r="A974" s="2" t="s">
        <v>96</v>
      </c>
      <c r="B974" s="2" t="str">
        <f t="shared" si="90"/>
        <v>Client 3</v>
      </c>
      <c r="C974" s="12">
        <v>42701</v>
      </c>
      <c r="D974" s="2" t="s">
        <v>174</v>
      </c>
      <c r="E974" s="2" t="s">
        <v>1085</v>
      </c>
      <c r="F974" s="28">
        <f>Table1[[#This Row],[End]]-Table1[[#This Row],[Start]]</f>
        <v>1.4583333333333282E-2</v>
      </c>
      <c r="G974" s="2" t="str">
        <f t="shared" ca="1" si="91"/>
        <v>Warehouse</v>
      </c>
      <c r="H974" s="2" t="str">
        <f t="shared" ca="1" si="92"/>
        <v>G</v>
      </c>
      <c r="I974" s="2" t="str">
        <f t="shared" ca="1" si="93"/>
        <v>Mistake</v>
      </c>
      <c r="J974" s="2" t="str">
        <f t="shared" ca="1" si="94"/>
        <v>Paperwork deficiency</v>
      </c>
      <c r="K974" s="25" t="str">
        <f t="shared" ca="1" si="95"/>
        <v>Widgets</v>
      </c>
      <c r="L974" t="str">
        <f>IF(OR(Table1[[#This Row],[Month2]]="Jul",Table1[[#This Row],[Month2]]="Aug",Table1[[#This Row],[Month2]]="Sep"),"Q1", IF(OR(Table1[[#This Row],[Month2]]="Oct",Table1[[#This Row],[Month2]]="Nov",Table1[[#This Row],[Month2]]="Dec"),"Q2",IF(OR(Table1[[#This Row],[Month2]]="Jan",Table1[[#This Row],[Month2]]="Feb",Table1[[#This Row],[Month2]]="Mar"),"Q3", "Q4")))</f>
        <v>Q2</v>
      </c>
      <c r="M974" t="str">
        <f>TEXT(Table1[[#This Row],[Date]],"mmm")</f>
        <v>Nov</v>
      </c>
      <c r="N974" t="str">
        <f>IF(MONTH(Table1[[#This Row],[Date]])&gt;6, YEAR(Table1[[#This Row],[Date]])&amp;"-"&amp;YEAR(Table1[[#This Row],[Date]])+1,YEAR(Table1[[#This Row],[Date]])-1&amp;"-"&amp;YEAR(Table1[[#This Row],[Date]]))</f>
        <v>2016-2017</v>
      </c>
      <c r="O974">
        <f>WEEKNUM(Table1[[#This Row],[Date]],2)</f>
        <v>48</v>
      </c>
      <c r="P974">
        <f>HOUR(Table1[[#This Row],[Start]])</f>
        <v>8</v>
      </c>
      <c r="Q9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74" t="str">
        <f>TEXT(Table1[[#This Row],[Date]],"ddd")</f>
        <v>Sun</v>
      </c>
    </row>
    <row r="975" spans="1:18" x14ac:dyDescent="0.55000000000000004">
      <c r="A975" s="2" t="s">
        <v>107</v>
      </c>
      <c r="B975" s="2" t="str">
        <f t="shared" si="90"/>
        <v>Client 4</v>
      </c>
      <c r="C975" s="12">
        <v>42701</v>
      </c>
      <c r="D975" s="2" t="s">
        <v>689</v>
      </c>
      <c r="E975" s="2" t="s">
        <v>659</v>
      </c>
      <c r="F975" s="28">
        <f>Table1[[#This Row],[End]]-Table1[[#This Row],[Start]]</f>
        <v>9.0277777777778012E-3</v>
      </c>
      <c r="G975" s="2" t="str">
        <f t="shared" ca="1" si="91"/>
        <v>Lab</v>
      </c>
      <c r="H975" s="2" t="str">
        <f t="shared" ca="1" si="92"/>
        <v>B</v>
      </c>
      <c r="I975" s="2" t="str">
        <f t="shared" ca="1" si="93"/>
        <v>Accident</v>
      </c>
      <c r="J975" s="2" t="str">
        <f t="shared" ca="1" si="94"/>
        <v>Wrong placement</v>
      </c>
      <c r="K975" s="25" t="str">
        <f t="shared" ca="1" si="95"/>
        <v>Admin</v>
      </c>
      <c r="L975" t="str">
        <f>IF(OR(Table1[[#This Row],[Month2]]="Jul",Table1[[#This Row],[Month2]]="Aug",Table1[[#This Row],[Month2]]="Sep"),"Q1", IF(OR(Table1[[#This Row],[Month2]]="Oct",Table1[[#This Row],[Month2]]="Nov",Table1[[#This Row],[Month2]]="Dec"),"Q2",IF(OR(Table1[[#This Row],[Month2]]="Jan",Table1[[#This Row],[Month2]]="Feb",Table1[[#This Row],[Month2]]="Mar"),"Q3", "Q4")))</f>
        <v>Q2</v>
      </c>
      <c r="M975" t="str">
        <f>TEXT(Table1[[#This Row],[Date]],"mmm")</f>
        <v>Nov</v>
      </c>
      <c r="N975" t="str">
        <f>IF(MONTH(Table1[[#This Row],[Date]])&gt;6, YEAR(Table1[[#This Row],[Date]])&amp;"-"&amp;YEAR(Table1[[#This Row],[Date]])+1,YEAR(Table1[[#This Row],[Date]])-1&amp;"-"&amp;YEAR(Table1[[#This Row],[Date]]))</f>
        <v>2016-2017</v>
      </c>
      <c r="O975">
        <f>WEEKNUM(Table1[[#This Row],[Date]],2)</f>
        <v>48</v>
      </c>
      <c r="P975">
        <f>HOUR(Table1[[#This Row],[Start]])</f>
        <v>11</v>
      </c>
      <c r="Q9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975" t="str">
        <f>TEXT(Table1[[#This Row],[Date]],"ddd")</f>
        <v>Sun</v>
      </c>
    </row>
    <row r="976" spans="1:18" x14ac:dyDescent="0.55000000000000004">
      <c r="A976" s="2" t="s">
        <v>101</v>
      </c>
      <c r="B976" s="2" t="str">
        <f t="shared" si="90"/>
        <v>Client 5</v>
      </c>
      <c r="C976" s="12">
        <v>42701</v>
      </c>
      <c r="D976" s="2" t="s">
        <v>590</v>
      </c>
      <c r="E976" s="2" t="s">
        <v>1013</v>
      </c>
      <c r="F976" s="28">
        <f>Table1[[#This Row],[End]]-Table1[[#This Row],[Start]]</f>
        <v>1.1805555555555569E-2</v>
      </c>
      <c r="G976" s="2" t="str">
        <f t="shared" ca="1" si="91"/>
        <v>Warehouse</v>
      </c>
      <c r="H976" s="2" t="str">
        <f t="shared" ca="1" si="92"/>
        <v>B</v>
      </c>
      <c r="I976" s="2" t="str">
        <f t="shared" ca="1" si="93"/>
        <v>Grievance</v>
      </c>
      <c r="J976" s="2" t="str">
        <f t="shared" ca="1" si="94"/>
        <v>Wrong placement</v>
      </c>
      <c r="K976" s="25" t="str">
        <f t="shared" ca="1" si="95"/>
        <v>Widgets</v>
      </c>
      <c r="L976" t="str">
        <f>IF(OR(Table1[[#This Row],[Month2]]="Jul",Table1[[#This Row],[Month2]]="Aug",Table1[[#This Row],[Month2]]="Sep"),"Q1", IF(OR(Table1[[#This Row],[Month2]]="Oct",Table1[[#This Row],[Month2]]="Nov",Table1[[#This Row],[Month2]]="Dec"),"Q2",IF(OR(Table1[[#This Row],[Month2]]="Jan",Table1[[#This Row],[Month2]]="Feb",Table1[[#This Row],[Month2]]="Mar"),"Q3", "Q4")))</f>
        <v>Q2</v>
      </c>
      <c r="M976" t="str">
        <f>TEXT(Table1[[#This Row],[Date]],"mmm")</f>
        <v>Nov</v>
      </c>
      <c r="N976" t="str">
        <f>IF(MONTH(Table1[[#This Row],[Date]])&gt;6, YEAR(Table1[[#This Row],[Date]])&amp;"-"&amp;YEAR(Table1[[#This Row],[Date]])+1,YEAR(Table1[[#This Row],[Date]])-1&amp;"-"&amp;YEAR(Table1[[#This Row],[Date]]))</f>
        <v>2016-2017</v>
      </c>
      <c r="O976">
        <f>WEEKNUM(Table1[[#This Row],[Date]],2)</f>
        <v>48</v>
      </c>
      <c r="P976">
        <f>HOUR(Table1[[#This Row],[Start]])</f>
        <v>10</v>
      </c>
      <c r="Q9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976" t="str">
        <f>TEXT(Table1[[#This Row],[Date]],"ddd")</f>
        <v>Sun</v>
      </c>
    </row>
    <row r="977" spans="1:18" x14ac:dyDescent="0.55000000000000004">
      <c r="A977" s="2" t="s">
        <v>96</v>
      </c>
      <c r="B977" s="2" t="str">
        <f t="shared" si="90"/>
        <v>Client 6</v>
      </c>
      <c r="C977" s="12">
        <v>42702</v>
      </c>
      <c r="D977" s="2" t="s">
        <v>749</v>
      </c>
      <c r="E977" s="2" t="s">
        <v>457</v>
      </c>
      <c r="F977" s="28">
        <f>Table1[[#This Row],[End]]-Table1[[#This Row],[Start]]</f>
        <v>3.2638888888888939E-2</v>
      </c>
      <c r="G977" s="2" t="str">
        <f t="shared" ca="1" si="91"/>
        <v>Office</v>
      </c>
      <c r="H977" s="2" t="str">
        <f t="shared" ca="1" si="92"/>
        <v>A</v>
      </c>
      <c r="I977" s="2" t="str">
        <f t="shared" ca="1" si="93"/>
        <v>Grievance</v>
      </c>
      <c r="J977" s="2" t="str">
        <f t="shared" ca="1" si="94"/>
        <v>Mechanical failure</v>
      </c>
      <c r="K977" s="25" t="str">
        <f t="shared" ca="1" si="95"/>
        <v>Shipping</v>
      </c>
      <c r="L977" t="str">
        <f>IF(OR(Table1[[#This Row],[Month2]]="Jul",Table1[[#This Row],[Month2]]="Aug",Table1[[#This Row],[Month2]]="Sep"),"Q1", IF(OR(Table1[[#This Row],[Month2]]="Oct",Table1[[#This Row],[Month2]]="Nov",Table1[[#This Row],[Month2]]="Dec"),"Q2",IF(OR(Table1[[#This Row],[Month2]]="Jan",Table1[[#This Row],[Month2]]="Feb",Table1[[#This Row],[Month2]]="Mar"),"Q3", "Q4")))</f>
        <v>Q2</v>
      </c>
      <c r="M977" t="str">
        <f>TEXT(Table1[[#This Row],[Date]],"mmm")</f>
        <v>Nov</v>
      </c>
      <c r="N977" t="str">
        <f>IF(MONTH(Table1[[#This Row],[Date]])&gt;6, YEAR(Table1[[#This Row],[Date]])&amp;"-"&amp;YEAR(Table1[[#This Row],[Date]])+1,YEAR(Table1[[#This Row],[Date]])-1&amp;"-"&amp;YEAR(Table1[[#This Row],[Date]]))</f>
        <v>2016-2017</v>
      </c>
      <c r="O977">
        <f>WEEKNUM(Table1[[#This Row],[Date]],2)</f>
        <v>49</v>
      </c>
      <c r="P977">
        <f>HOUR(Table1[[#This Row],[Start]])</f>
        <v>7</v>
      </c>
      <c r="Q9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977" t="str">
        <f>TEXT(Table1[[#This Row],[Date]],"ddd")</f>
        <v>Mon</v>
      </c>
    </row>
    <row r="978" spans="1:18" x14ac:dyDescent="0.55000000000000004">
      <c r="A978" s="2" t="s">
        <v>96</v>
      </c>
      <c r="B978" s="2" t="str">
        <f t="shared" si="90"/>
        <v>Client 7</v>
      </c>
      <c r="C978" s="12">
        <v>42702</v>
      </c>
      <c r="D978" s="2" t="s">
        <v>750</v>
      </c>
      <c r="E978" s="2" t="s">
        <v>376</v>
      </c>
      <c r="F978" s="28">
        <f>Table1[[#This Row],[End]]-Table1[[#This Row],[Start]]</f>
        <v>1.041666666666663E-2</v>
      </c>
      <c r="G978" s="2" t="str">
        <f t="shared" ca="1" si="91"/>
        <v>Lab</v>
      </c>
      <c r="H978" s="2" t="str">
        <f t="shared" ca="1" si="92"/>
        <v>G</v>
      </c>
      <c r="I978" s="2" t="str">
        <f t="shared" ca="1" si="93"/>
        <v>Interaction</v>
      </c>
      <c r="J978" s="2" t="str">
        <f t="shared" ca="1" si="94"/>
        <v>Tone of voice</v>
      </c>
      <c r="K978" s="25" t="str">
        <f t="shared" ca="1" si="95"/>
        <v>Shipping</v>
      </c>
      <c r="L978" t="str">
        <f>IF(OR(Table1[[#This Row],[Month2]]="Jul",Table1[[#This Row],[Month2]]="Aug",Table1[[#This Row],[Month2]]="Sep"),"Q1", IF(OR(Table1[[#This Row],[Month2]]="Oct",Table1[[#This Row],[Month2]]="Nov",Table1[[#This Row],[Month2]]="Dec"),"Q2",IF(OR(Table1[[#This Row],[Month2]]="Jan",Table1[[#This Row],[Month2]]="Feb",Table1[[#This Row],[Month2]]="Mar"),"Q3", "Q4")))</f>
        <v>Q2</v>
      </c>
      <c r="M978" t="str">
        <f>TEXT(Table1[[#This Row],[Date]],"mmm")</f>
        <v>Nov</v>
      </c>
      <c r="N978" t="str">
        <f>IF(MONTH(Table1[[#This Row],[Date]])&gt;6, YEAR(Table1[[#This Row],[Date]])&amp;"-"&amp;YEAR(Table1[[#This Row],[Date]])+1,YEAR(Table1[[#This Row],[Date]])-1&amp;"-"&amp;YEAR(Table1[[#This Row],[Date]]))</f>
        <v>2016-2017</v>
      </c>
      <c r="O978">
        <f>WEEKNUM(Table1[[#This Row],[Date]],2)</f>
        <v>49</v>
      </c>
      <c r="P978">
        <f>HOUR(Table1[[#This Row],[Start]])</f>
        <v>16</v>
      </c>
      <c r="Q9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978" t="str">
        <f>TEXT(Table1[[#This Row],[Date]],"ddd")</f>
        <v>Mon</v>
      </c>
    </row>
    <row r="979" spans="1:18" x14ac:dyDescent="0.55000000000000004">
      <c r="A979" s="2" t="s">
        <v>96</v>
      </c>
      <c r="B979" s="2" t="str">
        <f t="shared" si="90"/>
        <v>Client 8</v>
      </c>
      <c r="C979" s="12">
        <v>42702</v>
      </c>
      <c r="D979" s="2" t="s">
        <v>197</v>
      </c>
      <c r="E979" s="2" t="s">
        <v>1015</v>
      </c>
      <c r="F979" s="28">
        <f>Table1[[#This Row],[End]]-Table1[[#This Row],[Start]]</f>
        <v>2.0138888888888928E-2</v>
      </c>
      <c r="G979" s="2" t="str">
        <f t="shared" ca="1" si="91"/>
        <v>Room A</v>
      </c>
      <c r="H979" s="2" t="str">
        <f t="shared" ca="1" si="92"/>
        <v>G</v>
      </c>
      <c r="I979" s="2" t="str">
        <f t="shared" ca="1" si="93"/>
        <v>Accident</v>
      </c>
      <c r="J979" s="2" t="str">
        <f t="shared" ca="1" si="94"/>
        <v>Mechanical failure</v>
      </c>
      <c r="K979" s="25" t="str">
        <f t="shared" ca="1" si="95"/>
        <v>Finance</v>
      </c>
      <c r="L979" t="str">
        <f>IF(OR(Table1[[#This Row],[Month2]]="Jul",Table1[[#This Row],[Month2]]="Aug",Table1[[#This Row],[Month2]]="Sep"),"Q1", IF(OR(Table1[[#This Row],[Month2]]="Oct",Table1[[#This Row],[Month2]]="Nov",Table1[[#This Row],[Month2]]="Dec"),"Q2",IF(OR(Table1[[#This Row],[Month2]]="Jan",Table1[[#This Row],[Month2]]="Feb",Table1[[#This Row],[Month2]]="Mar"),"Q3", "Q4")))</f>
        <v>Q2</v>
      </c>
      <c r="M979" t="str">
        <f>TEXT(Table1[[#This Row],[Date]],"mmm")</f>
        <v>Nov</v>
      </c>
      <c r="N979" t="str">
        <f>IF(MONTH(Table1[[#This Row],[Date]])&gt;6, YEAR(Table1[[#This Row],[Date]])&amp;"-"&amp;YEAR(Table1[[#This Row],[Date]])+1,YEAR(Table1[[#This Row],[Date]])-1&amp;"-"&amp;YEAR(Table1[[#This Row],[Date]]))</f>
        <v>2016-2017</v>
      </c>
      <c r="O979">
        <f>WEEKNUM(Table1[[#This Row],[Date]],2)</f>
        <v>49</v>
      </c>
      <c r="P979">
        <f>HOUR(Table1[[#This Row],[Start]])</f>
        <v>18</v>
      </c>
      <c r="Q9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79" t="str">
        <f>TEXT(Table1[[#This Row],[Date]],"ddd")</f>
        <v>Mon</v>
      </c>
    </row>
    <row r="980" spans="1:18" x14ac:dyDescent="0.55000000000000004">
      <c r="A980" s="2" t="s">
        <v>96</v>
      </c>
      <c r="B980" s="2" t="str">
        <f t="shared" si="90"/>
        <v>Client 9</v>
      </c>
      <c r="C980" s="12">
        <v>42702</v>
      </c>
      <c r="D980" s="2" t="s">
        <v>306</v>
      </c>
      <c r="E980" s="2" t="s">
        <v>628</v>
      </c>
      <c r="F980" s="28">
        <f>Table1[[#This Row],[End]]-Table1[[#This Row],[Start]]</f>
        <v>1.5972222222222165E-2</v>
      </c>
      <c r="G980" s="2" t="str">
        <f t="shared" ca="1" si="91"/>
        <v>Room A</v>
      </c>
      <c r="H980" s="2" t="str">
        <f t="shared" ca="1" si="92"/>
        <v>E</v>
      </c>
      <c r="I980" s="2" t="str">
        <f t="shared" ca="1" si="93"/>
        <v>Interaction</v>
      </c>
      <c r="J980" s="2" t="str">
        <f t="shared" ca="1" si="94"/>
        <v>Mechanical failure</v>
      </c>
      <c r="K980" s="25" t="str">
        <f t="shared" ca="1" si="95"/>
        <v>Widgets</v>
      </c>
      <c r="L980" t="str">
        <f>IF(OR(Table1[[#This Row],[Month2]]="Jul",Table1[[#This Row],[Month2]]="Aug",Table1[[#This Row],[Month2]]="Sep"),"Q1", IF(OR(Table1[[#This Row],[Month2]]="Oct",Table1[[#This Row],[Month2]]="Nov",Table1[[#This Row],[Month2]]="Dec"),"Q2",IF(OR(Table1[[#This Row],[Month2]]="Jan",Table1[[#This Row],[Month2]]="Feb",Table1[[#This Row],[Month2]]="Mar"),"Q3", "Q4")))</f>
        <v>Q2</v>
      </c>
      <c r="M980" t="str">
        <f>TEXT(Table1[[#This Row],[Date]],"mmm")</f>
        <v>Nov</v>
      </c>
      <c r="N980" t="str">
        <f>IF(MONTH(Table1[[#This Row],[Date]])&gt;6, YEAR(Table1[[#This Row],[Date]])&amp;"-"&amp;YEAR(Table1[[#This Row],[Date]])+1,YEAR(Table1[[#This Row],[Date]])-1&amp;"-"&amp;YEAR(Table1[[#This Row],[Date]]))</f>
        <v>2016-2017</v>
      </c>
      <c r="O980">
        <f>WEEKNUM(Table1[[#This Row],[Date]],2)</f>
        <v>49</v>
      </c>
      <c r="P980">
        <f>HOUR(Table1[[#This Row],[Start]])</f>
        <v>18</v>
      </c>
      <c r="Q9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80" t="str">
        <f>TEXT(Table1[[#This Row],[Date]],"ddd")</f>
        <v>Mon</v>
      </c>
    </row>
    <row r="981" spans="1:18" x14ac:dyDescent="0.55000000000000004">
      <c r="A981" s="2" t="s">
        <v>107</v>
      </c>
      <c r="B981" s="2" t="str">
        <f t="shared" si="90"/>
        <v>Client 10</v>
      </c>
      <c r="C981" s="12">
        <v>42702</v>
      </c>
      <c r="D981" s="2" t="s">
        <v>751</v>
      </c>
      <c r="E981" s="2" t="s">
        <v>682</v>
      </c>
      <c r="F981" s="28">
        <f>Table1[[#This Row],[End]]-Table1[[#This Row],[Start]]</f>
        <v>3.1944444444444386E-2</v>
      </c>
      <c r="G981" s="2" t="str">
        <f t="shared" ca="1" si="91"/>
        <v>Room B</v>
      </c>
      <c r="H981" s="2" t="str">
        <f t="shared" ca="1" si="92"/>
        <v>D</v>
      </c>
      <c r="I981" s="2" t="str">
        <f t="shared" ca="1" si="93"/>
        <v>Interaction</v>
      </c>
      <c r="J981" s="2" t="str">
        <f t="shared" ca="1" si="94"/>
        <v>Wrong placement</v>
      </c>
      <c r="K981" s="25" t="str">
        <f t="shared" ca="1" si="95"/>
        <v>Shipping</v>
      </c>
      <c r="L981" t="str">
        <f>IF(OR(Table1[[#This Row],[Month2]]="Jul",Table1[[#This Row],[Month2]]="Aug",Table1[[#This Row],[Month2]]="Sep"),"Q1", IF(OR(Table1[[#This Row],[Month2]]="Oct",Table1[[#This Row],[Month2]]="Nov",Table1[[#This Row],[Month2]]="Dec"),"Q2",IF(OR(Table1[[#This Row],[Month2]]="Jan",Table1[[#This Row],[Month2]]="Feb",Table1[[#This Row],[Month2]]="Mar"),"Q3", "Q4")))</f>
        <v>Q2</v>
      </c>
      <c r="M981" t="str">
        <f>TEXT(Table1[[#This Row],[Date]],"mmm")</f>
        <v>Nov</v>
      </c>
      <c r="N981" t="str">
        <f>IF(MONTH(Table1[[#This Row],[Date]])&gt;6, YEAR(Table1[[#This Row],[Date]])&amp;"-"&amp;YEAR(Table1[[#This Row],[Date]])+1,YEAR(Table1[[#This Row],[Date]])-1&amp;"-"&amp;YEAR(Table1[[#This Row],[Date]]))</f>
        <v>2016-2017</v>
      </c>
      <c r="O981">
        <f>WEEKNUM(Table1[[#This Row],[Date]],2)</f>
        <v>49</v>
      </c>
      <c r="P981">
        <f>HOUR(Table1[[#This Row],[Start]])</f>
        <v>9</v>
      </c>
      <c r="Q9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981" t="str">
        <f>TEXT(Table1[[#This Row],[Date]],"ddd")</f>
        <v>Mon</v>
      </c>
    </row>
    <row r="982" spans="1:18" x14ac:dyDescent="0.55000000000000004">
      <c r="A982" s="2" t="s">
        <v>96</v>
      </c>
      <c r="B982" s="2" t="str">
        <f t="shared" si="90"/>
        <v>Client 1</v>
      </c>
      <c r="C982" s="12">
        <v>42703</v>
      </c>
      <c r="D982" s="2" t="s">
        <v>349</v>
      </c>
      <c r="E982" s="2" t="s">
        <v>737</v>
      </c>
      <c r="F982" s="28">
        <f>Table1[[#This Row],[End]]-Table1[[#This Row],[Start]]</f>
        <v>1.9444444444444597E-2</v>
      </c>
      <c r="G982" s="2" t="str">
        <f t="shared" ca="1" si="91"/>
        <v>Room B</v>
      </c>
      <c r="H982" s="2" t="str">
        <f t="shared" ca="1" si="92"/>
        <v>A</v>
      </c>
      <c r="I982" s="2" t="str">
        <f t="shared" ca="1" si="93"/>
        <v>Interaction</v>
      </c>
      <c r="J982" s="2" t="str">
        <f t="shared" ca="1" si="94"/>
        <v>Tone of voice</v>
      </c>
      <c r="K982" s="25" t="str">
        <f t="shared" ca="1" si="95"/>
        <v>Widgets</v>
      </c>
      <c r="L982" t="str">
        <f>IF(OR(Table1[[#This Row],[Month2]]="Jul",Table1[[#This Row],[Month2]]="Aug",Table1[[#This Row],[Month2]]="Sep"),"Q1", IF(OR(Table1[[#This Row],[Month2]]="Oct",Table1[[#This Row],[Month2]]="Nov",Table1[[#This Row],[Month2]]="Dec"),"Q2",IF(OR(Table1[[#This Row],[Month2]]="Jan",Table1[[#This Row],[Month2]]="Feb",Table1[[#This Row],[Month2]]="Mar"),"Q3", "Q4")))</f>
        <v>Q2</v>
      </c>
      <c r="M982" t="str">
        <f>TEXT(Table1[[#This Row],[Date]],"mmm")</f>
        <v>Nov</v>
      </c>
      <c r="N982" t="str">
        <f>IF(MONTH(Table1[[#This Row],[Date]])&gt;6, YEAR(Table1[[#This Row],[Date]])&amp;"-"&amp;YEAR(Table1[[#This Row],[Date]])+1,YEAR(Table1[[#This Row],[Date]])-1&amp;"-"&amp;YEAR(Table1[[#This Row],[Date]]))</f>
        <v>2016-2017</v>
      </c>
      <c r="O982">
        <f>WEEKNUM(Table1[[#This Row],[Date]],2)</f>
        <v>49</v>
      </c>
      <c r="P982">
        <f>HOUR(Table1[[#This Row],[Start]])</f>
        <v>17</v>
      </c>
      <c r="Q9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82" t="str">
        <f>TEXT(Table1[[#This Row],[Date]],"ddd")</f>
        <v>Tue</v>
      </c>
    </row>
    <row r="983" spans="1:18" x14ac:dyDescent="0.55000000000000004">
      <c r="A983" s="2" t="s">
        <v>97</v>
      </c>
      <c r="B983" s="2" t="str">
        <f t="shared" si="90"/>
        <v>Client 2</v>
      </c>
      <c r="C983" s="12">
        <v>42703</v>
      </c>
      <c r="D983" s="2" t="s">
        <v>302</v>
      </c>
      <c r="E983" s="2" t="s">
        <v>888</v>
      </c>
      <c r="F983" s="28">
        <f>Table1[[#This Row],[End]]-Table1[[#This Row],[Start]]</f>
        <v>2.8472222222222232E-2</v>
      </c>
      <c r="G983" s="2" t="str">
        <f t="shared" ca="1" si="91"/>
        <v>Room B</v>
      </c>
      <c r="H983" s="2" t="str">
        <f t="shared" ca="1" si="92"/>
        <v>F</v>
      </c>
      <c r="I983" s="2" t="str">
        <f t="shared" ca="1" si="93"/>
        <v>Accident</v>
      </c>
      <c r="J983" s="2" t="str">
        <f t="shared" ca="1" si="94"/>
        <v>Mechanical failure</v>
      </c>
      <c r="K983" s="25" t="str">
        <f t="shared" ca="1" si="95"/>
        <v>Shipping</v>
      </c>
      <c r="L983" t="str">
        <f>IF(OR(Table1[[#This Row],[Month2]]="Jul",Table1[[#This Row],[Month2]]="Aug",Table1[[#This Row],[Month2]]="Sep"),"Q1", IF(OR(Table1[[#This Row],[Month2]]="Oct",Table1[[#This Row],[Month2]]="Nov",Table1[[#This Row],[Month2]]="Dec"),"Q2",IF(OR(Table1[[#This Row],[Month2]]="Jan",Table1[[#This Row],[Month2]]="Feb",Table1[[#This Row],[Month2]]="Mar"),"Q3", "Q4")))</f>
        <v>Q2</v>
      </c>
      <c r="M983" t="str">
        <f>TEXT(Table1[[#This Row],[Date]],"mmm")</f>
        <v>Nov</v>
      </c>
      <c r="N983" t="str">
        <f>IF(MONTH(Table1[[#This Row],[Date]])&gt;6, YEAR(Table1[[#This Row],[Date]])&amp;"-"&amp;YEAR(Table1[[#This Row],[Date]])+1,YEAR(Table1[[#This Row],[Date]])-1&amp;"-"&amp;YEAR(Table1[[#This Row],[Date]]))</f>
        <v>2016-2017</v>
      </c>
      <c r="O983">
        <f>WEEKNUM(Table1[[#This Row],[Date]],2)</f>
        <v>49</v>
      </c>
      <c r="P983">
        <f>HOUR(Table1[[#This Row],[Start]])</f>
        <v>19</v>
      </c>
      <c r="Q9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83" t="str">
        <f>TEXT(Table1[[#This Row],[Date]],"ddd")</f>
        <v>Tue</v>
      </c>
    </row>
    <row r="984" spans="1:18" x14ac:dyDescent="0.55000000000000004">
      <c r="A984" s="2" t="s">
        <v>96</v>
      </c>
      <c r="B984" s="2" t="str">
        <f t="shared" si="90"/>
        <v>Client 3</v>
      </c>
      <c r="C984" s="12">
        <v>42704</v>
      </c>
      <c r="D984" s="2" t="s">
        <v>752</v>
      </c>
      <c r="E984" s="2" t="s">
        <v>785</v>
      </c>
      <c r="F984" s="28">
        <f>Table1[[#This Row],[End]]-Table1[[#This Row],[Start]]</f>
        <v>1.5972222222222276E-2</v>
      </c>
      <c r="G984" s="2" t="str">
        <f t="shared" ca="1" si="91"/>
        <v>Office</v>
      </c>
      <c r="H984" s="2" t="str">
        <f t="shared" ca="1" si="92"/>
        <v>D</v>
      </c>
      <c r="I984" s="2" t="str">
        <f t="shared" ca="1" si="93"/>
        <v>Mistake</v>
      </c>
      <c r="J984" s="2" t="str">
        <f t="shared" ca="1" si="94"/>
        <v>Entry error</v>
      </c>
      <c r="K984" s="25" t="str">
        <f t="shared" ca="1" si="95"/>
        <v>Floor</v>
      </c>
      <c r="L984" t="str">
        <f>IF(OR(Table1[[#This Row],[Month2]]="Jul",Table1[[#This Row],[Month2]]="Aug",Table1[[#This Row],[Month2]]="Sep"),"Q1", IF(OR(Table1[[#This Row],[Month2]]="Oct",Table1[[#This Row],[Month2]]="Nov",Table1[[#This Row],[Month2]]="Dec"),"Q2",IF(OR(Table1[[#This Row],[Month2]]="Jan",Table1[[#This Row],[Month2]]="Feb",Table1[[#This Row],[Month2]]="Mar"),"Q3", "Q4")))</f>
        <v>Q2</v>
      </c>
      <c r="M984" t="str">
        <f>TEXT(Table1[[#This Row],[Date]],"mmm")</f>
        <v>Nov</v>
      </c>
      <c r="N984" t="str">
        <f>IF(MONTH(Table1[[#This Row],[Date]])&gt;6, YEAR(Table1[[#This Row],[Date]])&amp;"-"&amp;YEAR(Table1[[#This Row],[Date]])+1,YEAR(Table1[[#This Row],[Date]])-1&amp;"-"&amp;YEAR(Table1[[#This Row],[Date]]))</f>
        <v>2016-2017</v>
      </c>
      <c r="O984">
        <f>WEEKNUM(Table1[[#This Row],[Date]],2)</f>
        <v>49</v>
      </c>
      <c r="P984">
        <f>HOUR(Table1[[#This Row],[Start]])</f>
        <v>19</v>
      </c>
      <c r="Q9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84" t="str">
        <f>TEXT(Table1[[#This Row],[Date]],"ddd")</f>
        <v>Wed</v>
      </c>
    </row>
    <row r="985" spans="1:18" x14ac:dyDescent="0.55000000000000004">
      <c r="A985" s="2" t="s">
        <v>96</v>
      </c>
      <c r="B985" s="2" t="str">
        <f t="shared" si="90"/>
        <v>Client 4</v>
      </c>
      <c r="C985" s="12">
        <v>42704</v>
      </c>
      <c r="D985" s="2" t="s">
        <v>442</v>
      </c>
      <c r="E985" s="2" t="s">
        <v>519</v>
      </c>
      <c r="F985" s="28">
        <f>Table1[[#This Row],[End]]-Table1[[#This Row],[Start]]</f>
        <v>3.333333333333327E-2</v>
      </c>
      <c r="G985" s="2" t="str">
        <f t="shared" ca="1" si="91"/>
        <v>Office</v>
      </c>
      <c r="H985" s="2" t="str">
        <f t="shared" ca="1" si="92"/>
        <v>B</v>
      </c>
      <c r="I985" s="2" t="str">
        <f t="shared" ca="1" si="93"/>
        <v>Accident</v>
      </c>
      <c r="J985" s="2" t="str">
        <f t="shared" ca="1" si="94"/>
        <v>Wrong placement</v>
      </c>
      <c r="K985" s="25" t="str">
        <f t="shared" ca="1" si="95"/>
        <v>Widgets</v>
      </c>
      <c r="L985" t="str">
        <f>IF(OR(Table1[[#This Row],[Month2]]="Jul",Table1[[#This Row],[Month2]]="Aug",Table1[[#This Row],[Month2]]="Sep"),"Q1", IF(OR(Table1[[#This Row],[Month2]]="Oct",Table1[[#This Row],[Month2]]="Nov",Table1[[#This Row],[Month2]]="Dec"),"Q2",IF(OR(Table1[[#This Row],[Month2]]="Jan",Table1[[#This Row],[Month2]]="Feb",Table1[[#This Row],[Month2]]="Mar"),"Q3", "Q4")))</f>
        <v>Q2</v>
      </c>
      <c r="M985" t="str">
        <f>TEXT(Table1[[#This Row],[Date]],"mmm")</f>
        <v>Nov</v>
      </c>
      <c r="N985" t="str">
        <f>IF(MONTH(Table1[[#This Row],[Date]])&gt;6, YEAR(Table1[[#This Row],[Date]])&amp;"-"&amp;YEAR(Table1[[#This Row],[Date]])+1,YEAR(Table1[[#This Row],[Date]])-1&amp;"-"&amp;YEAR(Table1[[#This Row],[Date]]))</f>
        <v>2016-2017</v>
      </c>
      <c r="O985">
        <f>WEEKNUM(Table1[[#This Row],[Date]],2)</f>
        <v>49</v>
      </c>
      <c r="P985">
        <f>HOUR(Table1[[#This Row],[Start]])</f>
        <v>8</v>
      </c>
      <c r="Q9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85" t="str">
        <f>TEXT(Table1[[#This Row],[Date]],"ddd")</f>
        <v>Wed</v>
      </c>
    </row>
    <row r="986" spans="1:18" x14ac:dyDescent="0.55000000000000004">
      <c r="A986" s="2" t="s">
        <v>108</v>
      </c>
      <c r="B986" s="2" t="str">
        <f t="shared" si="90"/>
        <v>Client 5</v>
      </c>
      <c r="C986" s="12">
        <v>42704</v>
      </c>
      <c r="D986" s="2" t="s">
        <v>194</v>
      </c>
      <c r="E986" s="2" t="s">
        <v>769</v>
      </c>
      <c r="F986" s="28">
        <f>Table1[[#This Row],[End]]-Table1[[#This Row],[Start]]</f>
        <v>6.9444444444444198E-3</v>
      </c>
      <c r="G986" s="2" t="str">
        <f t="shared" ca="1" si="91"/>
        <v>Lab</v>
      </c>
      <c r="H986" s="2" t="str">
        <f t="shared" ca="1" si="92"/>
        <v>A</v>
      </c>
      <c r="I986" s="2" t="str">
        <f t="shared" ca="1" si="93"/>
        <v>Grievance</v>
      </c>
      <c r="J986" s="2" t="str">
        <f t="shared" ca="1" si="94"/>
        <v>Tone of voice</v>
      </c>
      <c r="K986" s="25" t="str">
        <f t="shared" ca="1" si="95"/>
        <v>Floor</v>
      </c>
      <c r="L986" t="str">
        <f>IF(OR(Table1[[#This Row],[Month2]]="Jul",Table1[[#This Row],[Month2]]="Aug",Table1[[#This Row],[Month2]]="Sep"),"Q1", IF(OR(Table1[[#This Row],[Month2]]="Oct",Table1[[#This Row],[Month2]]="Nov",Table1[[#This Row],[Month2]]="Dec"),"Q2",IF(OR(Table1[[#This Row],[Month2]]="Jan",Table1[[#This Row],[Month2]]="Feb",Table1[[#This Row],[Month2]]="Mar"),"Q3", "Q4")))</f>
        <v>Q2</v>
      </c>
      <c r="M986" t="str">
        <f>TEXT(Table1[[#This Row],[Date]],"mmm")</f>
        <v>Nov</v>
      </c>
      <c r="N986" t="str">
        <f>IF(MONTH(Table1[[#This Row],[Date]])&gt;6, YEAR(Table1[[#This Row],[Date]])&amp;"-"&amp;YEAR(Table1[[#This Row],[Date]])+1,YEAR(Table1[[#This Row],[Date]])-1&amp;"-"&amp;YEAR(Table1[[#This Row],[Date]]))</f>
        <v>2016-2017</v>
      </c>
      <c r="O986">
        <f>WEEKNUM(Table1[[#This Row],[Date]],2)</f>
        <v>49</v>
      </c>
      <c r="P986">
        <f>HOUR(Table1[[#This Row],[Start]])</f>
        <v>18</v>
      </c>
      <c r="Q9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986" t="str">
        <f>TEXT(Table1[[#This Row],[Date]],"ddd")</f>
        <v>Wed</v>
      </c>
    </row>
    <row r="987" spans="1:18" x14ac:dyDescent="0.55000000000000004">
      <c r="A987" s="2" t="s">
        <v>110</v>
      </c>
      <c r="B987" s="2" t="str">
        <f t="shared" si="90"/>
        <v>Client 6</v>
      </c>
      <c r="C987" s="12">
        <v>42704</v>
      </c>
      <c r="D987" s="2" t="s">
        <v>753</v>
      </c>
      <c r="E987" s="2" t="s">
        <v>244</v>
      </c>
      <c r="F987" s="28">
        <f>Table1[[#This Row],[End]]-Table1[[#This Row],[Start]]</f>
        <v>1.1805555555555514E-2</v>
      </c>
      <c r="G987" s="2" t="str">
        <f t="shared" ca="1" si="91"/>
        <v>Lab</v>
      </c>
      <c r="H987" s="2" t="str">
        <f t="shared" ca="1" si="92"/>
        <v>G</v>
      </c>
      <c r="I987" s="2" t="str">
        <f t="shared" ca="1" si="93"/>
        <v>Mistake</v>
      </c>
      <c r="J987" s="2" t="str">
        <f t="shared" ca="1" si="94"/>
        <v>Paperwork deficiency</v>
      </c>
      <c r="K987" s="25" t="str">
        <f t="shared" ca="1" si="95"/>
        <v>IT</v>
      </c>
      <c r="L987" t="str">
        <f>IF(OR(Table1[[#This Row],[Month2]]="Jul",Table1[[#This Row],[Month2]]="Aug",Table1[[#This Row],[Month2]]="Sep"),"Q1", IF(OR(Table1[[#This Row],[Month2]]="Oct",Table1[[#This Row],[Month2]]="Nov",Table1[[#This Row],[Month2]]="Dec"),"Q2",IF(OR(Table1[[#This Row],[Month2]]="Jan",Table1[[#This Row],[Month2]]="Feb",Table1[[#This Row],[Month2]]="Mar"),"Q3", "Q4")))</f>
        <v>Q2</v>
      </c>
      <c r="M987" t="str">
        <f>TEXT(Table1[[#This Row],[Date]],"mmm")</f>
        <v>Nov</v>
      </c>
      <c r="N987" t="str">
        <f>IF(MONTH(Table1[[#This Row],[Date]])&gt;6, YEAR(Table1[[#This Row],[Date]])&amp;"-"&amp;YEAR(Table1[[#This Row],[Date]])+1,YEAR(Table1[[#This Row],[Date]])-1&amp;"-"&amp;YEAR(Table1[[#This Row],[Date]]))</f>
        <v>2016-2017</v>
      </c>
      <c r="O987">
        <f>WEEKNUM(Table1[[#This Row],[Date]],2)</f>
        <v>49</v>
      </c>
      <c r="P987">
        <f>HOUR(Table1[[#This Row],[Start]])</f>
        <v>19</v>
      </c>
      <c r="Q9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987" t="str">
        <f>TEXT(Table1[[#This Row],[Date]],"ddd")</f>
        <v>Wed</v>
      </c>
    </row>
    <row r="988" spans="1:18" x14ac:dyDescent="0.55000000000000004">
      <c r="A988" s="2" t="s">
        <v>111</v>
      </c>
      <c r="B988" s="2" t="str">
        <f t="shared" si="90"/>
        <v>Client 7</v>
      </c>
      <c r="C988" s="12">
        <v>42704</v>
      </c>
      <c r="D988" s="2" t="s">
        <v>754</v>
      </c>
      <c r="E988" s="2" t="s">
        <v>318</v>
      </c>
      <c r="F988" s="28">
        <f>Table1[[#This Row],[End]]-Table1[[#This Row],[Start]]</f>
        <v>1.3194444444444453E-2</v>
      </c>
      <c r="G988" s="2" t="str">
        <f t="shared" ca="1" si="91"/>
        <v>Room B</v>
      </c>
      <c r="H988" s="2" t="str">
        <f t="shared" ca="1" si="92"/>
        <v>F</v>
      </c>
      <c r="I988" s="2" t="str">
        <f t="shared" ca="1" si="93"/>
        <v>Grievance</v>
      </c>
      <c r="J988" s="2" t="str">
        <f t="shared" ca="1" si="94"/>
        <v>Tone of voice</v>
      </c>
      <c r="K988" s="25" t="str">
        <f t="shared" ca="1" si="95"/>
        <v>Floor</v>
      </c>
      <c r="L988" t="str">
        <f>IF(OR(Table1[[#This Row],[Month2]]="Jul",Table1[[#This Row],[Month2]]="Aug",Table1[[#This Row],[Month2]]="Sep"),"Q1", IF(OR(Table1[[#This Row],[Month2]]="Oct",Table1[[#This Row],[Month2]]="Nov",Table1[[#This Row],[Month2]]="Dec"),"Q2",IF(OR(Table1[[#This Row],[Month2]]="Jan",Table1[[#This Row],[Month2]]="Feb",Table1[[#This Row],[Month2]]="Mar"),"Q3", "Q4")))</f>
        <v>Q2</v>
      </c>
      <c r="M988" t="str">
        <f>TEXT(Table1[[#This Row],[Date]],"mmm")</f>
        <v>Nov</v>
      </c>
      <c r="N988" t="str">
        <f>IF(MONTH(Table1[[#This Row],[Date]])&gt;6, YEAR(Table1[[#This Row],[Date]])&amp;"-"&amp;YEAR(Table1[[#This Row],[Date]])+1,YEAR(Table1[[#This Row],[Date]])-1&amp;"-"&amp;YEAR(Table1[[#This Row],[Date]]))</f>
        <v>2016-2017</v>
      </c>
      <c r="O988">
        <f>WEEKNUM(Table1[[#This Row],[Date]],2)</f>
        <v>49</v>
      </c>
      <c r="P988">
        <f>HOUR(Table1[[#This Row],[Start]])</f>
        <v>8</v>
      </c>
      <c r="Q9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88" t="str">
        <f>TEXT(Table1[[#This Row],[Date]],"ddd")</f>
        <v>Wed</v>
      </c>
    </row>
    <row r="989" spans="1:18" x14ac:dyDescent="0.55000000000000004">
      <c r="A989" s="2" t="s">
        <v>94</v>
      </c>
      <c r="B989" s="2" t="str">
        <f t="shared" si="90"/>
        <v>Client 8</v>
      </c>
      <c r="C989" s="12">
        <v>42705</v>
      </c>
      <c r="D989" s="2" t="s">
        <v>755</v>
      </c>
      <c r="E989" s="2" t="s">
        <v>807</v>
      </c>
      <c r="F989" s="28">
        <f>Table1[[#This Row],[End]]-Table1[[#This Row],[Start]]</f>
        <v>2.9861111111111116E-2</v>
      </c>
      <c r="G989" s="2" t="str">
        <f t="shared" ca="1" si="91"/>
        <v>Room B</v>
      </c>
      <c r="H989" s="2" t="str">
        <f t="shared" ca="1" si="92"/>
        <v>D</v>
      </c>
      <c r="I989" s="2" t="str">
        <f t="shared" ca="1" si="93"/>
        <v>Mistake</v>
      </c>
      <c r="J989" s="2" t="str">
        <f t="shared" ca="1" si="94"/>
        <v>Tone of voice</v>
      </c>
      <c r="K989" s="25" t="str">
        <f t="shared" ca="1" si="95"/>
        <v>Admin</v>
      </c>
      <c r="L989" t="str">
        <f>IF(OR(Table1[[#This Row],[Month2]]="Jul",Table1[[#This Row],[Month2]]="Aug",Table1[[#This Row],[Month2]]="Sep"),"Q1", IF(OR(Table1[[#This Row],[Month2]]="Oct",Table1[[#This Row],[Month2]]="Nov",Table1[[#This Row],[Month2]]="Dec"),"Q2",IF(OR(Table1[[#This Row],[Month2]]="Jan",Table1[[#This Row],[Month2]]="Feb",Table1[[#This Row],[Month2]]="Mar"),"Q3", "Q4")))</f>
        <v>Q2</v>
      </c>
      <c r="M989" t="str">
        <f>TEXT(Table1[[#This Row],[Date]],"mmm")</f>
        <v>Dec</v>
      </c>
      <c r="N989" t="str">
        <f>IF(MONTH(Table1[[#This Row],[Date]])&gt;6, YEAR(Table1[[#This Row],[Date]])&amp;"-"&amp;YEAR(Table1[[#This Row],[Date]])+1,YEAR(Table1[[#This Row],[Date]])-1&amp;"-"&amp;YEAR(Table1[[#This Row],[Date]]))</f>
        <v>2016-2017</v>
      </c>
      <c r="O989">
        <f>WEEKNUM(Table1[[#This Row],[Date]],2)</f>
        <v>49</v>
      </c>
      <c r="P989">
        <f>HOUR(Table1[[#This Row],[Start]])</f>
        <v>9</v>
      </c>
      <c r="Q9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989" t="str">
        <f>TEXT(Table1[[#This Row],[Date]],"ddd")</f>
        <v>Thu</v>
      </c>
    </row>
    <row r="990" spans="1:18" x14ac:dyDescent="0.55000000000000004">
      <c r="A990" s="2" t="s">
        <v>112</v>
      </c>
      <c r="B990" s="2" t="str">
        <f t="shared" si="90"/>
        <v>Client 9</v>
      </c>
      <c r="C990" s="12">
        <v>42705</v>
      </c>
      <c r="D990" s="2" t="s">
        <v>232</v>
      </c>
      <c r="E990" s="2" t="s">
        <v>259</v>
      </c>
      <c r="F990" s="28">
        <f>Table1[[#This Row],[End]]-Table1[[#This Row],[Start]]</f>
        <v>1.3888888888888951E-2</v>
      </c>
      <c r="G990" s="2" t="str">
        <f t="shared" ca="1" si="91"/>
        <v>Office</v>
      </c>
      <c r="H990" s="2" t="str">
        <f t="shared" ca="1" si="92"/>
        <v>G</v>
      </c>
      <c r="I990" s="2" t="str">
        <f t="shared" ca="1" si="93"/>
        <v>Grievance</v>
      </c>
      <c r="J990" s="2" t="str">
        <f t="shared" ca="1" si="94"/>
        <v>Misconduct</v>
      </c>
      <c r="K990" s="25" t="str">
        <f t="shared" ca="1" si="95"/>
        <v>Admin</v>
      </c>
      <c r="L990" t="str">
        <f>IF(OR(Table1[[#This Row],[Month2]]="Jul",Table1[[#This Row],[Month2]]="Aug",Table1[[#This Row],[Month2]]="Sep"),"Q1", IF(OR(Table1[[#This Row],[Month2]]="Oct",Table1[[#This Row],[Month2]]="Nov",Table1[[#This Row],[Month2]]="Dec"),"Q2",IF(OR(Table1[[#This Row],[Month2]]="Jan",Table1[[#This Row],[Month2]]="Feb",Table1[[#This Row],[Month2]]="Mar"),"Q3", "Q4")))</f>
        <v>Q2</v>
      </c>
      <c r="M990" t="str">
        <f>TEXT(Table1[[#This Row],[Date]],"mmm")</f>
        <v>Dec</v>
      </c>
      <c r="N990" t="str">
        <f>IF(MONTH(Table1[[#This Row],[Date]])&gt;6, YEAR(Table1[[#This Row],[Date]])&amp;"-"&amp;YEAR(Table1[[#This Row],[Date]])+1,YEAR(Table1[[#This Row],[Date]])-1&amp;"-"&amp;YEAR(Table1[[#This Row],[Date]]))</f>
        <v>2016-2017</v>
      </c>
      <c r="O990">
        <f>WEEKNUM(Table1[[#This Row],[Date]],2)</f>
        <v>49</v>
      </c>
      <c r="P990">
        <f>HOUR(Table1[[#This Row],[Start]])</f>
        <v>8</v>
      </c>
      <c r="Q9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90" t="str">
        <f>TEXT(Table1[[#This Row],[Date]],"ddd")</f>
        <v>Thu</v>
      </c>
    </row>
    <row r="991" spans="1:18" x14ac:dyDescent="0.55000000000000004">
      <c r="A991" s="2" t="s">
        <v>112</v>
      </c>
      <c r="B991" s="2" t="str">
        <f t="shared" si="90"/>
        <v>Client 10</v>
      </c>
      <c r="C991" s="12">
        <v>42706</v>
      </c>
      <c r="D991" s="2" t="s">
        <v>575</v>
      </c>
      <c r="E991" s="2" t="s">
        <v>428</v>
      </c>
      <c r="F991" s="28">
        <f>Table1[[#This Row],[End]]-Table1[[#This Row],[Start]]</f>
        <v>1.5277777777777835E-2</v>
      </c>
      <c r="G991" s="2" t="str">
        <f t="shared" ca="1" si="91"/>
        <v>Room B</v>
      </c>
      <c r="H991" s="2" t="str">
        <f t="shared" ca="1" si="92"/>
        <v>G</v>
      </c>
      <c r="I991" s="2" t="str">
        <f t="shared" ca="1" si="93"/>
        <v>Grievance</v>
      </c>
      <c r="J991" s="2" t="str">
        <f t="shared" ca="1" si="94"/>
        <v>Tone of voice</v>
      </c>
      <c r="K991" s="25" t="str">
        <f t="shared" ca="1" si="95"/>
        <v>Admin</v>
      </c>
      <c r="L991" t="str">
        <f>IF(OR(Table1[[#This Row],[Month2]]="Jul",Table1[[#This Row],[Month2]]="Aug",Table1[[#This Row],[Month2]]="Sep"),"Q1", IF(OR(Table1[[#This Row],[Month2]]="Oct",Table1[[#This Row],[Month2]]="Nov",Table1[[#This Row],[Month2]]="Dec"),"Q2",IF(OR(Table1[[#This Row],[Month2]]="Jan",Table1[[#This Row],[Month2]]="Feb",Table1[[#This Row],[Month2]]="Mar"),"Q3", "Q4")))</f>
        <v>Q2</v>
      </c>
      <c r="M991" t="str">
        <f>TEXT(Table1[[#This Row],[Date]],"mmm")</f>
        <v>Dec</v>
      </c>
      <c r="N991" t="str">
        <f>IF(MONTH(Table1[[#This Row],[Date]])&gt;6, YEAR(Table1[[#This Row],[Date]])&amp;"-"&amp;YEAR(Table1[[#This Row],[Date]])+1,YEAR(Table1[[#This Row],[Date]])-1&amp;"-"&amp;YEAR(Table1[[#This Row],[Date]]))</f>
        <v>2016-2017</v>
      </c>
      <c r="O991">
        <f>WEEKNUM(Table1[[#This Row],[Date]],2)</f>
        <v>49</v>
      </c>
      <c r="P991">
        <f>HOUR(Table1[[#This Row],[Start]])</f>
        <v>17</v>
      </c>
      <c r="Q9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91" t="str">
        <f>TEXT(Table1[[#This Row],[Date]],"ddd")</f>
        <v>Fri</v>
      </c>
    </row>
    <row r="992" spans="1:18" x14ac:dyDescent="0.55000000000000004">
      <c r="A992" s="2" t="s">
        <v>97</v>
      </c>
      <c r="B992" s="2" t="str">
        <f t="shared" si="90"/>
        <v>Client 1</v>
      </c>
      <c r="C992" s="12">
        <v>42708</v>
      </c>
      <c r="D992" s="2" t="s">
        <v>298</v>
      </c>
      <c r="E992" s="2" t="s">
        <v>852</v>
      </c>
      <c r="F992" s="28">
        <f>Table1[[#This Row],[End]]-Table1[[#This Row],[Start]]</f>
        <v>2.1527777777777701E-2</v>
      </c>
      <c r="G992" s="2" t="str">
        <f t="shared" ca="1" si="91"/>
        <v>Lab</v>
      </c>
      <c r="H992" s="2" t="str">
        <f t="shared" ca="1" si="92"/>
        <v>D</v>
      </c>
      <c r="I992" s="2" t="str">
        <f t="shared" ca="1" si="93"/>
        <v>Mistake</v>
      </c>
      <c r="J992" s="2" t="str">
        <f t="shared" ca="1" si="94"/>
        <v>Misconduct</v>
      </c>
      <c r="K992" s="25" t="str">
        <f t="shared" ca="1" si="95"/>
        <v>Finance</v>
      </c>
      <c r="L992" t="str">
        <f>IF(OR(Table1[[#This Row],[Month2]]="Jul",Table1[[#This Row],[Month2]]="Aug",Table1[[#This Row],[Month2]]="Sep"),"Q1", IF(OR(Table1[[#This Row],[Month2]]="Oct",Table1[[#This Row],[Month2]]="Nov",Table1[[#This Row],[Month2]]="Dec"),"Q2",IF(OR(Table1[[#This Row],[Month2]]="Jan",Table1[[#This Row],[Month2]]="Feb",Table1[[#This Row],[Month2]]="Mar"),"Q3", "Q4")))</f>
        <v>Q2</v>
      </c>
      <c r="M992" t="str">
        <f>TEXT(Table1[[#This Row],[Date]],"mmm")</f>
        <v>Dec</v>
      </c>
      <c r="N992" t="str">
        <f>IF(MONTH(Table1[[#This Row],[Date]])&gt;6, YEAR(Table1[[#This Row],[Date]])&amp;"-"&amp;YEAR(Table1[[#This Row],[Date]])+1,YEAR(Table1[[#This Row],[Date]])-1&amp;"-"&amp;YEAR(Table1[[#This Row],[Date]]))</f>
        <v>2016-2017</v>
      </c>
      <c r="O992">
        <f>WEEKNUM(Table1[[#This Row],[Date]],2)</f>
        <v>49</v>
      </c>
      <c r="P992">
        <f>HOUR(Table1[[#This Row],[Start]])</f>
        <v>17</v>
      </c>
      <c r="Q9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92" t="str">
        <f>TEXT(Table1[[#This Row],[Date]],"ddd")</f>
        <v>Sun</v>
      </c>
    </row>
    <row r="993" spans="1:18" x14ac:dyDescent="0.55000000000000004">
      <c r="A993" s="2" t="s">
        <v>107</v>
      </c>
      <c r="B993" s="2" t="str">
        <f t="shared" si="90"/>
        <v>Client 2</v>
      </c>
      <c r="C993" s="12">
        <v>42709</v>
      </c>
      <c r="D993" s="2" t="s">
        <v>756</v>
      </c>
      <c r="E993" s="2" t="s">
        <v>452</v>
      </c>
      <c r="F993" s="28">
        <f>Table1[[#This Row],[End]]-Table1[[#This Row],[Start]]</f>
        <v>8.3333333333333037E-3</v>
      </c>
      <c r="G993" s="2" t="str">
        <f t="shared" ca="1" si="91"/>
        <v>Room B</v>
      </c>
      <c r="H993" s="2" t="str">
        <f t="shared" ca="1" si="92"/>
        <v>A</v>
      </c>
      <c r="I993" s="2" t="str">
        <f t="shared" ca="1" si="93"/>
        <v>Grievance</v>
      </c>
      <c r="J993" s="2" t="str">
        <f t="shared" ca="1" si="94"/>
        <v>Mechanical failure</v>
      </c>
      <c r="K993" s="25" t="str">
        <f t="shared" ca="1" si="95"/>
        <v>Admin</v>
      </c>
      <c r="L993" t="str">
        <f>IF(OR(Table1[[#This Row],[Month2]]="Jul",Table1[[#This Row],[Month2]]="Aug",Table1[[#This Row],[Month2]]="Sep"),"Q1", IF(OR(Table1[[#This Row],[Month2]]="Oct",Table1[[#This Row],[Month2]]="Nov",Table1[[#This Row],[Month2]]="Dec"),"Q2",IF(OR(Table1[[#This Row],[Month2]]="Jan",Table1[[#This Row],[Month2]]="Feb",Table1[[#This Row],[Month2]]="Mar"),"Q3", "Q4")))</f>
        <v>Q2</v>
      </c>
      <c r="M993" t="str">
        <f>TEXT(Table1[[#This Row],[Date]],"mmm")</f>
        <v>Dec</v>
      </c>
      <c r="N993" t="str">
        <f>IF(MONTH(Table1[[#This Row],[Date]])&gt;6, YEAR(Table1[[#This Row],[Date]])&amp;"-"&amp;YEAR(Table1[[#This Row],[Date]])+1,YEAR(Table1[[#This Row],[Date]])-1&amp;"-"&amp;YEAR(Table1[[#This Row],[Date]]))</f>
        <v>2016-2017</v>
      </c>
      <c r="O993">
        <f>WEEKNUM(Table1[[#This Row],[Date]],2)</f>
        <v>50</v>
      </c>
      <c r="P993">
        <f>HOUR(Table1[[#This Row],[Start]])</f>
        <v>14</v>
      </c>
      <c r="Q9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93" t="str">
        <f>TEXT(Table1[[#This Row],[Date]],"ddd")</f>
        <v>Mon</v>
      </c>
    </row>
    <row r="994" spans="1:18" x14ac:dyDescent="0.55000000000000004">
      <c r="A994" s="2" t="s">
        <v>112</v>
      </c>
      <c r="B994" s="2" t="str">
        <f t="shared" si="90"/>
        <v>Client 3</v>
      </c>
      <c r="C994" s="12">
        <v>42709</v>
      </c>
      <c r="D994" s="2" t="s">
        <v>757</v>
      </c>
      <c r="E994" s="2" t="s">
        <v>1086</v>
      </c>
      <c r="F994" s="28">
        <f>Table1[[#This Row],[End]]-Table1[[#This Row],[Start]]</f>
        <v>1.1805555555555541E-2</v>
      </c>
      <c r="G994" s="2" t="str">
        <f t="shared" ca="1" si="91"/>
        <v>Room B</v>
      </c>
      <c r="H994" s="2" t="str">
        <f t="shared" ca="1" si="92"/>
        <v>G</v>
      </c>
      <c r="I994" s="2" t="str">
        <f t="shared" ca="1" si="93"/>
        <v>Mistake</v>
      </c>
      <c r="J994" s="2" t="str">
        <f t="shared" ca="1" si="94"/>
        <v>Tone of voice</v>
      </c>
      <c r="K994" s="25" t="str">
        <f t="shared" ca="1" si="95"/>
        <v>IT</v>
      </c>
      <c r="L994" t="str">
        <f>IF(OR(Table1[[#This Row],[Month2]]="Jul",Table1[[#This Row],[Month2]]="Aug",Table1[[#This Row],[Month2]]="Sep"),"Q1", IF(OR(Table1[[#This Row],[Month2]]="Oct",Table1[[#This Row],[Month2]]="Nov",Table1[[#This Row],[Month2]]="Dec"),"Q2",IF(OR(Table1[[#This Row],[Month2]]="Jan",Table1[[#This Row],[Month2]]="Feb",Table1[[#This Row],[Month2]]="Mar"),"Q3", "Q4")))</f>
        <v>Q2</v>
      </c>
      <c r="M994" t="str">
        <f>TEXT(Table1[[#This Row],[Date]],"mmm")</f>
        <v>Dec</v>
      </c>
      <c r="N994" t="str">
        <f>IF(MONTH(Table1[[#This Row],[Date]])&gt;6, YEAR(Table1[[#This Row],[Date]])&amp;"-"&amp;YEAR(Table1[[#This Row],[Date]])+1,YEAR(Table1[[#This Row],[Date]])-1&amp;"-"&amp;YEAR(Table1[[#This Row],[Date]]))</f>
        <v>2016-2017</v>
      </c>
      <c r="O994">
        <f>WEEKNUM(Table1[[#This Row],[Date]],2)</f>
        <v>50</v>
      </c>
      <c r="P994">
        <f>HOUR(Table1[[#This Row],[Start]])</f>
        <v>4</v>
      </c>
      <c r="Q9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994" t="str">
        <f>TEXT(Table1[[#This Row],[Date]],"ddd")</f>
        <v>Mon</v>
      </c>
    </row>
    <row r="995" spans="1:18" x14ac:dyDescent="0.55000000000000004">
      <c r="A995" s="2" t="s">
        <v>94</v>
      </c>
      <c r="B995" s="2" t="str">
        <f t="shared" si="90"/>
        <v>Client 4</v>
      </c>
      <c r="C995" s="12">
        <v>42710</v>
      </c>
      <c r="D995" s="2" t="s">
        <v>758</v>
      </c>
      <c r="E995" s="2" t="s">
        <v>832</v>
      </c>
      <c r="F995" s="28">
        <f>Table1[[#This Row],[End]]-Table1[[#This Row],[Start]]</f>
        <v>7.6388888888889728E-3</v>
      </c>
      <c r="G995" s="2" t="str">
        <f t="shared" ca="1" si="91"/>
        <v>Lab</v>
      </c>
      <c r="H995" s="2" t="str">
        <f t="shared" ca="1" si="92"/>
        <v>D</v>
      </c>
      <c r="I995" s="2" t="str">
        <f t="shared" ca="1" si="93"/>
        <v>Mistake</v>
      </c>
      <c r="J995" s="2" t="str">
        <f t="shared" ca="1" si="94"/>
        <v>Tone of voice</v>
      </c>
      <c r="K995" s="25" t="str">
        <f t="shared" ca="1" si="95"/>
        <v>Finance</v>
      </c>
      <c r="L995" t="str">
        <f>IF(OR(Table1[[#This Row],[Month2]]="Jul",Table1[[#This Row],[Month2]]="Aug",Table1[[#This Row],[Month2]]="Sep"),"Q1", IF(OR(Table1[[#This Row],[Month2]]="Oct",Table1[[#This Row],[Month2]]="Nov",Table1[[#This Row],[Month2]]="Dec"),"Q2",IF(OR(Table1[[#This Row],[Month2]]="Jan",Table1[[#This Row],[Month2]]="Feb",Table1[[#This Row],[Month2]]="Mar"),"Q3", "Q4")))</f>
        <v>Q2</v>
      </c>
      <c r="M995" t="str">
        <f>TEXT(Table1[[#This Row],[Date]],"mmm")</f>
        <v>Dec</v>
      </c>
      <c r="N995" t="str">
        <f>IF(MONTH(Table1[[#This Row],[Date]])&gt;6, YEAR(Table1[[#This Row],[Date]])&amp;"-"&amp;YEAR(Table1[[#This Row],[Date]])+1,YEAR(Table1[[#This Row],[Date]])-1&amp;"-"&amp;YEAR(Table1[[#This Row],[Date]]))</f>
        <v>2016-2017</v>
      </c>
      <c r="O995">
        <f>WEEKNUM(Table1[[#This Row],[Date]],2)</f>
        <v>50</v>
      </c>
      <c r="P995">
        <f>HOUR(Table1[[#This Row],[Start]])</f>
        <v>14</v>
      </c>
      <c r="Q9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995" t="str">
        <f>TEXT(Table1[[#This Row],[Date]],"ddd")</f>
        <v>Tue</v>
      </c>
    </row>
    <row r="996" spans="1:18" x14ac:dyDescent="0.55000000000000004">
      <c r="A996" s="2" t="s">
        <v>112</v>
      </c>
      <c r="B996" s="2" t="str">
        <f t="shared" si="90"/>
        <v>Client 5</v>
      </c>
      <c r="C996" s="12">
        <v>42710</v>
      </c>
      <c r="D996" s="2" t="s">
        <v>759</v>
      </c>
      <c r="E996" s="2" t="s">
        <v>186</v>
      </c>
      <c r="F996" s="28">
        <f>Table1[[#This Row],[End]]-Table1[[#This Row],[Start]]</f>
        <v>5.1388888888888928E-2</v>
      </c>
      <c r="G996" s="2" t="str">
        <f t="shared" ca="1" si="91"/>
        <v>Warehouse</v>
      </c>
      <c r="H996" s="2" t="str">
        <f t="shared" ca="1" si="92"/>
        <v>A</v>
      </c>
      <c r="I996" s="2" t="str">
        <f t="shared" ca="1" si="93"/>
        <v>Interaction</v>
      </c>
      <c r="J996" s="2" t="str">
        <f t="shared" ca="1" si="94"/>
        <v>Tone of voice</v>
      </c>
      <c r="K996" s="25" t="str">
        <f t="shared" ca="1" si="95"/>
        <v>Admin</v>
      </c>
      <c r="L996" t="str">
        <f>IF(OR(Table1[[#This Row],[Month2]]="Jul",Table1[[#This Row],[Month2]]="Aug",Table1[[#This Row],[Month2]]="Sep"),"Q1", IF(OR(Table1[[#This Row],[Month2]]="Oct",Table1[[#This Row],[Month2]]="Nov",Table1[[#This Row],[Month2]]="Dec"),"Q2",IF(OR(Table1[[#This Row],[Month2]]="Jan",Table1[[#This Row],[Month2]]="Feb",Table1[[#This Row],[Month2]]="Mar"),"Q3", "Q4")))</f>
        <v>Q2</v>
      </c>
      <c r="M996" t="str">
        <f>TEXT(Table1[[#This Row],[Date]],"mmm")</f>
        <v>Dec</v>
      </c>
      <c r="N996" t="str">
        <f>IF(MONTH(Table1[[#This Row],[Date]])&gt;6, YEAR(Table1[[#This Row],[Date]])&amp;"-"&amp;YEAR(Table1[[#This Row],[Date]])+1,YEAR(Table1[[#This Row],[Date]])-1&amp;"-"&amp;YEAR(Table1[[#This Row],[Date]]))</f>
        <v>2016-2017</v>
      </c>
      <c r="O996">
        <f>WEEKNUM(Table1[[#This Row],[Date]],2)</f>
        <v>50</v>
      </c>
      <c r="P996">
        <f>HOUR(Table1[[#This Row],[Start]])</f>
        <v>17</v>
      </c>
      <c r="Q9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996" t="str">
        <f>TEXT(Table1[[#This Row],[Date]],"ddd")</f>
        <v>Tue</v>
      </c>
    </row>
    <row r="997" spans="1:18" x14ac:dyDescent="0.55000000000000004">
      <c r="A997" s="2" t="s">
        <v>101</v>
      </c>
      <c r="B997" s="2" t="str">
        <f t="shared" si="90"/>
        <v>Client 6</v>
      </c>
      <c r="C997" s="12">
        <v>42710</v>
      </c>
      <c r="D997" s="2" t="s">
        <v>397</v>
      </c>
      <c r="E997" s="2" t="s">
        <v>432</v>
      </c>
      <c r="F997" s="28">
        <f>Table1[[#This Row],[End]]-Table1[[#This Row],[Start]]</f>
        <v>1.1805555555555569E-2</v>
      </c>
      <c r="G997" s="2" t="str">
        <f t="shared" ca="1" si="91"/>
        <v>Room B</v>
      </c>
      <c r="H997" s="2" t="str">
        <f t="shared" ca="1" si="92"/>
        <v>B</v>
      </c>
      <c r="I997" s="2" t="str">
        <f t="shared" ca="1" si="93"/>
        <v>Mistake</v>
      </c>
      <c r="J997" s="2" t="str">
        <f t="shared" ca="1" si="94"/>
        <v>Wrong placement</v>
      </c>
      <c r="K997" s="25" t="str">
        <f t="shared" ca="1" si="95"/>
        <v>Finance</v>
      </c>
      <c r="L997" t="str">
        <f>IF(OR(Table1[[#This Row],[Month2]]="Jul",Table1[[#This Row],[Month2]]="Aug",Table1[[#This Row],[Month2]]="Sep"),"Q1", IF(OR(Table1[[#This Row],[Month2]]="Oct",Table1[[#This Row],[Month2]]="Nov",Table1[[#This Row],[Month2]]="Dec"),"Q2",IF(OR(Table1[[#This Row],[Month2]]="Jan",Table1[[#This Row],[Month2]]="Feb",Table1[[#This Row],[Month2]]="Mar"),"Q3", "Q4")))</f>
        <v>Q2</v>
      </c>
      <c r="M997" t="str">
        <f>TEXT(Table1[[#This Row],[Date]],"mmm")</f>
        <v>Dec</v>
      </c>
      <c r="N997" t="str">
        <f>IF(MONTH(Table1[[#This Row],[Date]])&gt;6, YEAR(Table1[[#This Row],[Date]])&amp;"-"&amp;YEAR(Table1[[#This Row],[Date]])+1,YEAR(Table1[[#This Row],[Date]])-1&amp;"-"&amp;YEAR(Table1[[#This Row],[Date]]))</f>
        <v>2016-2017</v>
      </c>
      <c r="O997">
        <f>WEEKNUM(Table1[[#This Row],[Date]],2)</f>
        <v>50</v>
      </c>
      <c r="P997">
        <f>HOUR(Table1[[#This Row],[Start]])</f>
        <v>8</v>
      </c>
      <c r="Q9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997" t="str">
        <f>TEXT(Table1[[#This Row],[Date]],"ddd")</f>
        <v>Tue</v>
      </c>
    </row>
    <row r="998" spans="1:18" x14ac:dyDescent="0.55000000000000004">
      <c r="A998" s="2" t="s">
        <v>111</v>
      </c>
      <c r="B998" s="2" t="str">
        <f t="shared" si="90"/>
        <v>Client 7</v>
      </c>
      <c r="C998" s="12">
        <v>42710</v>
      </c>
      <c r="D998" s="2" t="s">
        <v>503</v>
      </c>
      <c r="E998" s="2" t="s">
        <v>1049</v>
      </c>
      <c r="F998" s="28">
        <f>Table1[[#This Row],[End]]-Table1[[#This Row],[Start]]</f>
        <v>1.2499999999999956E-2</v>
      </c>
      <c r="G998" s="2" t="str">
        <f t="shared" ca="1" si="91"/>
        <v>Warehouse</v>
      </c>
      <c r="H998" s="2" t="str">
        <f t="shared" ca="1" si="92"/>
        <v>G</v>
      </c>
      <c r="I998" s="2" t="str">
        <f t="shared" ca="1" si="93"/>
        <v>Mistake</v>
      </c>
      <c r="J998" s="2" t="str">
        <f t="shared" ca="1" si="94"/>
        <v>Tone of voice</v>
      </c>
      <c r="K998" s="25" t="str">
        <f t="shared" ca="1" si="95"/>
        <v>Finance</v>
      </c>
      <c r="L998" t="str">
        <f>IF(OR(Table1[[#This Row],[Month2]]="Jul",Table1[[#This Row],[Month2]]="Aug",Table1[[#This Row],[Month2]]="Sep"),"Q1", IF(OR(Table1[[#This Row],[Month2]]="Oct",Table1[[#This Row],[Month2]]="Nov",Table1[[#This Row],[Month2]]="Dec"),"Q2",IF(OR(Table1[[#This Row],[Month2]]="Jan",Table1[[#This Row],[Month2]]="Feb",Table1[[#This Row],[Month2]]="Mar"),"Q3", "Q4")))</f>
        <v>Q2</v>
      </c>
      <c r="M998" t="str">
        <f>TEXT(Table1[[#This Row],[Date]],"mmm")</f>
        <v>Dec</v>
      </c>
      <c r="N998" t="str">
        <f>IF(MONTH(Table1[[#This Row],[Date]])&gt;6, YEAR(Table1[[#This Row],[Date]])&amp;"-"&amp;YEAR(Table1[[#This Row],[Date]])+1,YEAR(Table1[[#This Row],[Date]])-1&amp;"-"&amp;YEAR(Table1[[#This Row],[Date]]))</f>
        <v>2016-2017</v>
      </c>
      <c r="O998">
        <f>WEEKNUM(Table1[[#This Row],[Date]],2)</f>
        <v>50</v>
      </c>
      <c r="P998">
        <f>HOUR(Table1[[#This Row],[Start]])</f>
        <v>13</v>
      </c>
      <c r="Q9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998" t="str">
        <f>TEXT(Table1[[#This Row],[Date]],"ddd")</f>
        <v>Tue</v>
      </c>
    </row>
    <row r="999" spans="1:18" x14ac:dyDescent="0.55000000000000004">
      <c r="A999" s="2" t="s">
        <v>96</v>
      </c>
      <c r="B999" s="2" t="str">
        <f t="shared" si="90"/>
        <v>Client 8</v>
      </c>
      <c r="C999" s="12">
        <v>42711</v>
      </c>
      <c r="D999" s="2" t="s">
        <v>760</v>
      </c>
      <c r="E999" s="2" t="s">
        <v>1087</v>
      </c>
      <c r="F999" s="28">
        <f>Table1[[#This Row],[End]]-Table1[[#This Row],[Start]]</f>
        <v>1.5972222222222193E-2</v>
      </c>
      <c r="G999" s="2" t="str">
        <f t="shared" ca="1" si="91"/>
        <v>Room A</v>
      </c>
      <c r="H999" s="2" t="str">
        <f t="shared" ca="1" si="92"/>
        <v>C</v>
      </c>
      <c r="I999" s="2" t="str">
        <f t="shared" ca="1" si="93"/>
        <v>Grievance</v>
      </c>
      <c r="J999" s="2" t="str">
        <f t="shared" ca="1" si="94"/>
        <v>Paperwork deficiency</v>
      </c>
      <c r="K999" s="25" t="str">
        <f t="shared" ca="1" si="95"/>
        <v>Admin</v>
      </c>
      <c r="L999" t="str">
        <f>IF(OR(Table1[[#This Row],[Month2]]="Jul",Table1[[#This Row],[Month2]]="Aug",Table1[[#This Row],[Month2]]="Sep"),"Q1", IF(OR(Table1[[#This Row],[Month2]]="Oct",Table1[[#This Row],[Month2]]="Nov",Table1[[#This Row],[Month2]]="Dec"),"Q2",IF(OR(Table1[[#This Row],[Month2]]="Jan",Table1[[#This Row],[Month2]]="Feb",Table1[[#This Row],[Month2]]="Mar"),"Q3", "Q4")))</f>
        <v>Q2</v>
      </c>
      <c r="M999" t="str">
        <f>TEXT(Table1[[#This Row],[Date]],"mmm")</f>
        <v>Dec</v>
      </c>
      <c r="N999" t="str">
        <f>IF(MONTH(Table1[[#This Row],[Date]])&gt;6, YEAR(Table1[[#This Row],[Date]])&amp;"-"&amp;YEAR(Table1[[#This Row],[Date]])+1,YEAR(Table1[[#This Row],[Date]])-1&amp;"-"&amp;YEAR(Table1[[#This Row],[Date]]))</f>
        <v>2016-2017</v>
      </c>
      <c r="O999">
        <f>WEEKNUM(Table1[[#This Row],[Date]],2)</f>
        <v>50</v>
      </c>
      <c r="P999">
        <f>HOUR(Table1[[#This Row],[Start]])</f>
        <v>4</v>
      </c>
      <c r="Q9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999" t="str">
        <f>TEXT(Table1[[#This Row],[Date]],"ddd")</f>
        <v>Wed</v>
      </c>
    </row>
    <row r="1000" spans="1:18" x14ac:dyDescent="0.55000000000000004">
      <c r="A1000" s="2" t="s">
        <v>112</v>
      </c>
      <c r="B1000" s="2" t="str">
        <f t="shared" si="90"/>
        <v>Client 9</v>
      </c>
      <c r="C1000" s="12">
        <v>42711</v>
      </c>
      <c r="D1000" s="2" t="s">
        <v>492</v>
      </c>
      <c r="E1000" s="2" t="s">
        <v>354</v>
      </c>
      <c r="F1000" s="28">
        <f>Table1[[#This Row],[End]]-Table1[[#This Row],[Start]]</f>
        <v>1.5277777777777612E-2</v>
      </c>
      <c r="G1000" s="2" t="str">
        <f t="shared" ca="1" si="91"/>
        <v>Lab</v>
      </c>
      <c r="H1000" s="2" t="str">
        <f t="shared" ca="1" si="92"/>
        <v>G</v>
      </c>
      <c r="I1000" s="2" t="str">
        <f t="shared" ca="1" si="93"/>
        <v>Interaction</v>
      </c>
      <c r="J1000" s="2" t="str">
        <f t="shared" ca="1" si="94"/>
        <v>Entry error</v>
      </c>
      <c r="K1000" s="25" t="str">
        <f t="shared" ca="1" si="95"/>
        <v>Shipping</v>
      </c>
      <c r="L1000" t="str">
        <f>IF(OR(Table1[[#This Row],[Month2]]="Jul",Table1[[#This Row],[Month2]]="Aug",Table1[[#This Row],[Month2]]="Sep"),"Q1", IF(OR(Table1[[#This Row],[Month2]]="Oct",Table1[[#This Row],[Month2]]="Nov",Table1[[#This Row],[Month2]]="Dec"),"Q2",IF(OR(Table1[[#This Row],[Month2]]="Jan",Table1[[#This Row],[Month2]]="Feb",Table1[[#This Row],[Month2]]="Mar"),"Q3", "Q4")))</f>
        <v>Q2</v>
      </c>
      <c r="M1000" t="str">
        <f>TEXT(Table1[[#This Row],[Date]],"mmm")</f>
        <v>Dec</v>
      </c>
      <c r="N1000" t="str">
        <f>IF(MONTH(Table1[[#This Row],[Date]])&gt;6, YEAR(Table1[[#This Row],[Date]])&amp;"-"&amp;YEAR(Table1[[#This Row],[Date]])+1,YEAR(Table1[[#This Row],[Date]])-1&amp;"-"&amp;YEAR(Table1[[#This Row],[Date]]))</f>
        <v>2016-2017</v>
      </c>
      <c r="O1000">
        <f>WEEKNUM(Table1[[#This Row],[Date]],2)</f>
        <v>50</v>
      </c>
      <c r="P1000">
        <f>HOUR(Table1[[#This Row],[Start]])</f>
        <v>18</v>
      </c>
      <c r="Q10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00" t="str">
        <f>TEXT(Table1[[#This Row],[Date]],"ddd")</f>
        <v>Wed</v>
      </c>
    </row>
    <row r="1001" spans="1:18" x14ac:dyDescent="0.55000000000000004">
      <c r="A1001" s="2" t="s">
        <v>112</v>
      </c>
      <c r="B1001" s="2" t="str">
        <f t="shared" si="90"/>
        <v>Client 10</v>
      </c>
      <c r="C1001" s="12">
        <v>42711</v>
      </c>
      <c r="D1001" s="2" t="s">
        <v>253</v>
      </c>
      <c r="E1001" s="2" t="s">
        <v>1088</v>
      </c>
      <c r="F1001" s="28">
        <f>Table1[[#This Row],[End]]-Table1[[#This Row],[Start]]</f>
        <v>4.166666666666663E-2</v>
      </c>
      <c r="G1001" s="2" t="str">
        <f t="shared" ca="1" si="91"/>
        <v>Lab</v>
      </c>
      <c r="H1001" s="2" t="str">
        <f t="shared" ca="1" si="92"/>
        <v>G</v>
      </c>
      <c r="I1001" s="2" t="str">
        <f t="shared" ca="1" si="93"/>
        <v>Accident</v>
      </c>
      <c r="J1001" s="2" t="str">
        <f t="shared" ca="1" si="94"/>
        <v>Tone of voice</v>
      </c>
      <c r="K1001" s="25" t="str">
        <f t="shared" ca="1" si="95"/>
        <v>Floor</v>
      </c>
      <c r="L1001" t="str">
        <f>IF(OR(Table1[[#This Row],[Month2]]="Jul",Table1[[#This Row],[Month2]]="Aug",Table1[[#This Row],[Month2]]="Sep"),"Q1", IF(OR(Table1[[#This Row],[Month2]]="Oct",Table1[[#This Row],[Month2]]="Nov",Table1[[#This Row],[Month2]]="Dec"),"Q2",IF(OR(Table1[[#This Row],[Month2]]="Jan",Table1[[#This Row],[Month2]]="Feb",Table1[[#This Row],[Month2]]="Mar"),"Q3", "Q4")))</f>
        <v>Q2</v>
      </c>
      <c r="M1001" t="str">
        <f>TEXT(Table1[[#This Row],[Date]],"mmm")</f>
        <v>Dec</v>
      </c>
      <c r="N1001" t="str">
        <f>IF(MONTH(Table1[[#This Row],[Date]])&gt;6, YEAR(Table1[[#This Row],[Date]])&amp;"-"&amp;YEAR(Table1[[#This Row],[Date]])+1,YEAR(Table1[[#This Row],[Date]])-1&amp;"-"&amp;YEAR(Table1[[#This Row],[Date]]))</f>
        <v>2016-2017</v>
      </c>
      <c r="O1001">
        <f>WEEKNUM(Table1[[#This Row],[Date]],2)</f>
        <v>50</v>
      </c>
      <c r="P1001">
        <f>HOUR(Table1[[#This Row],[Start]])</f>
        <v>19</v>
      </c>
      <c r="Q10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01" t="str">
        <f>TEXT(Table1[[#This Row],[Date]],"ddd")</f>
        <v>Wed</v>
      </c>
    </row>
    <row r="1002" spans="1:18" x14ac:dyDescent="0.55000000000000004">
      <c r="A1002" s="2" t="s">
        <v>100</v>
      </c>
      <c r="B1002" s="2" t="str">
        <f t="shared" si="90"/>
        <v>Client 1</v>
      </c>
      <c r="C1002" s="12">
        <v>42711</v>
      </c>
      <c r="D1002" s="2" t="s">
        <v>465</v>
      </c>
      <c r="E1002" s="2" t="s">
        <v>1020</v>
      </c>
      <c r="F1002" s="28">
        <f>Table1[[#This Row],[End]]-Table1[[#This Row],[Start]]</f>
        <v>1.1111111111111183E-2</v>
      </c>
      <c r="G1002" s="2" t="str">
        <f t="shared" ca="1" si="91"/>
        <v>Warehouse</v>
      </c>
      <c r="H1002" s="2" t="str">
        <f t="shared" ca="1" si="92"/>
        <v>D</v>
      </c>
      <c r="I1002" s="2" t="str">
        <f t="shared" ca="1" si="93"/>
        <v>Grievance</v>
      </c>
      <c r="J1002" s="2" t="str">
        <f t="shared" ca="1" si="94"/>
        <v>Entry error</v>
      </c>
      <c r="K1002" s="25" t="str">
        <f t="shared" ca="1" si="95"/>
        <v>Widgets</v>
      </c>
      <c r="L1002" t="str">
        <f>IF(OR(Table1[[#This Row],[Month2]]="Jul",Table1[[#This Row],[Month2]]="Aug",Table1[[#This Row],[Month2]]="Sep"),"Q1", IF(OR(Table1[[#This Row],[Month2]]="Oct",Table1[[#This Row],[Month2]]="Nov",Table1[[#This Row],[Month2]]="Dec"),"Q2",IF(OR(Table1[[#This Row],[Month2]]="Jan",Table1[[#This Row],[Month2]]="Feb",Table1[[#This Row],[Month2]]="Mar"),"Q3", "Q4")))</f>
        <v>Q2</v>
      </c>
      <c r="M1002" t="str">
        <f>TEXT(Table1[[#This Row],[Date]],"mmm")</f>
        <v>Dec</v>
      </c>
      <c r="N1002" t="str">
        <f>IF(MONTH(Table1[[#This Row],[Date]])&gt;6, YEAR(Table1[[#This Row],[Date]])&amp;"-"&amp;YEAR(Table1[[#This Row],[Date]])+1,YEAR(Table1[[#This Row],[Date]])-1&amp;"-"&amp;YEAR(Table1[[#This Row],[Date]]))</f>
        <v>2016-2017</v>
      </c>
      <c r="O1002">
        <f>WEEKNUM(Table1[[#This Row],[Date]],2)</f>
        <v>50</v>
      </c>
      <c r="P1002">
        <f>HOUR(Table1[[#This Row],[Start]])</f>
        <v>10</v>
      </c>
      <c r="Q10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02" t="str">
        <f>TEXT(Table1[[#This Row],[Date]],"ddd")</f>
        <v>Wed</v>
      </c>
    </row>
    <row r="1003" spans="1:18" x14ac:dyDescent="0.55000000000000004">
      <c r="A1003" s="2" t="s">
        <v>100</v>
      </c>
      <c r="B1003" s="2" t="str">
        <f t="shared" si="90"/>
        <v>Client 2</v>
      </c>
      <c r="C1003" s="12">
        <v>42711</v>
      </c>
      <c r="D1003" s="2" t="s">
        <v>567</v>
      </c>
      <c r="E1003" s="2" t="s">
        <v>277</v>
      </c>
      <c r="F1003" s="28">
        <f>Table1[[#This Row],[End]]-Table1[[#This Row],[Start]]</f>
        <v>2.9861111111111116E-2</v>
      </c>
      <c r="G1003" s="2" t="str">
        <f t="shared" ca="1" si="91"/>
        <v>Warehouse</v>
      </c>
      <c r="H1003" s="2" t="str">
        <f t="shared" ca="1" si="92"/>
        <v>F</v>
      </c>
      <c r="I1003" s="2" t="str">
        <f t="shared" ca="1" si="93"/>
        <v>Grievance</v>
      </c>
      <c r="J1003" s="2" t="str">
        <f t="shared" ca="1" si="94"/>
        <v>Tone of voice</v>
      </c>
      <c r="K1003" s="25" t="str">
        <f t="shared" ca="1" si="95"/>
        <v>Widgets</v>
      </c>
      <c r="L1003" t="str">
        <f>IF(OR(Table1[[#This Row],[Month2]]="Jul",Table1[[#This Row],[Month2]]="Aug",Table1[[#This Row],[Month2]]="Sep"),"Q1", IF(OR(Table1[[#This Row],[Month2]]="Oct",Table1[[#This Row],[Month2]]="Nov",Table1[[#This Row],[Month2]]="Dec"),"Q2",IF(OR(Table1[[#This Row],[Month2]]="Jan",Table1[[#This Row],[Month2]]="Feb",Table1[[#This Row],[Month2]]="Mar"),"Q3", "Q4")))</f>
        <v>Q2</v>
      </c>
      <c r="M1003" t="str">
        <f>TEXT(Table1[[#This Row],[Date]],"mmm")</f>
        <v>Dec</v>
      </c>
      <c r="N1003" t="str">
        <f>IF(MONTH(Table1[[#This Row],[Date]])&gt;6, YEAR(Table1[[#This Row],[Date]])&amp;"-"&amp;YEAR(Table1[[#This Row],[Date]])+1,YEAR(Table1[[#This Row],[Date]])-1&amp;"-"&amp;YEAR(Table1[[#This Row],[Date]]))</f>
        <v>2016-2017</v>
      </c>
      <c r="O1003">
        <f>WEEKNUM(Table1[[#This Row],[Date]],2)</f>
        <v>50</v>
      </c>
      <c r="P1003">
        <f>HOUR(Table1[[#This Row],[Start]])</f>
        <v>9</v>
      </c>
      <c r="Q10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03" t="str">
        <f>TEXT(Table1[[#This Row],[Date]],"ddd")</f>
        <v>Wed</v>
      </c>
    </row>
    <row r="1004" spans="1:18" x14ac:dyDescent="0.55000000000000004">
      <c r="A1004" s="2" t="s">
        <v>85</v>
      </c>
      <c r="B1004" s="2" t="str">
        <f t="shared" si="90"/>
        <v>Client 3</v>
      </c>
      <c r="C1004" s="12">
        <v>42712</v>
      </c>
      <c r="D1004" s="2" t="s">
        <v>341</v>
      </c>
      <c r="E1004" s="2" t="s">
        <v>998</v>
      </c>
      <c r="F1004" s="28">
        <f>Table1[[#This Row],[End]]-Table1[[#This Row],[Start]]</f>
        <v>1.5972222222222165E-2</v>
      </c>
      <c r="G1004" s="2" t="str">
        <f t="shared" ca="1" si="91"/>
        <v>Lab</v>
      </c>
      <c r="H1004" s="2" t="str">
        <f t="shared" ca="1" si="92"/>
        <v>E</v>
      </c>
      <c r="I1004" s="2" t="str">
        <f t="shared" ca="1" si="93"/>
        <v>Interaction</v>
      </c>
      <c r="J1004" s="2" t="str">
        <f t="shared" ca="1" si="94"/>
        <v>Entry error</v>
      </c>
      <c r="K1004" s="25" t="str">
        <f t="shared" ca="1" si="95"/>
        <v>Shipping</v>
      </c>
      <c r="L1004" t="str">
        <f>IF(OR(Table1[[#This Row],[Month2]]="Jul",Table1[[#This Row],[Month2]]="Aug",Table1[[#This Row],[Month2]]="Sep"),"Q1", IF(OR(Table1[[#This Row],[Month2]]="Oct",Table1[[#This Row],[Month2]]="Nov",Table1[[#This Row],[Month2]]="Dec"),"Q2",IF(OR(Table1[[#This Row],[Month2]]="Jan",Table1[[#This Row],[Month2]]="Feb",Table1[[#This Row],[Month2]]="Mar"),"Q3", "Q4")))</f>
        <v>Q2</v>
      </c>
      <c r="M1004" t="str">
        <f>TEXT(Table1[[#This Row],[Date]],"mmm")</f>
        <v>Dec</v>
      </c>
      <c r="N1004" t="str">
        <f>IF(MONTH(Table1[[#This Row],[Date]])&gt;6, YEAR(Table1[[#This Row],[Date]])&amp;"-"&amp;YEAR(Table1[[#This Row],[Date]])+1,YEAR(Table1[[#This Row],[Date]])-1&amp;"-"&amp;YEAR(Table1[[#This Row],[Date]]))</f>
        <v>2016-2017</v>
      </c>
      <c r="O1004">
        <f>WEEKNUM(Table1[[#This Row],[Date]],2)</f>
        <v>50</v>
      </c>
      <c r="P1004">
        <f>HOUR(Table1[[#This Row],[Start]])</f>
        <v>20</v>
      </c>
      <c r="Q10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004" t="str">
        <f>TEXT(Table1[[#This Row],[Date]],"ddd")</f>
        <v>Thu</v>
      </c>
    </row>
    <row r="1005" spans="1:18" x14ac:dyDescent="0.55000000000000004">
      <c r="A1005" s="2" t="s">
        <v>96</v>
      </c>
      <c r="B1005" s="2" t="str">
        <f t="shared" si="90"/>
        <v>Client 4</v>
      </c>
      <c r="C1005" s="12">
        <v>42713</v>
      </c>
      <c r="D1005" s="2" t="s">
        <v>761</v>
      </c>
      <c r="E1005" s="2" t="s">
        <v>1089</v>
      </c>
      <c r="F1005" s="28">
        <f>Table1[[#This Row],[End]]-Table1[[#This Row],[Start]]</f>
        <v>6.2499999999999778E-3</v>
      </c>
      <c r="G1005" s="2" t="str">
        <f t="shared" ca="1" si="91"/>
        <v>Office</v>
      </c>
      <c r="H1005" s="2" t="str">
        <f t="shared" ca="1" si="92"/>
        <v>G</v>
      </c>
      <c r="I1005" s="2" t="str">
        <f t="shared" ca="1" si="93"/>
        <v>Mistake</v>
      </c>
      <c r="J1005" s="2" t="str">
        <f t="shared" ca="1" si="94"/>
        <v>Wrong placement</v>
      </c>
      <c r="K1005" s="25" t="str">
        <f t="shared" ca="1" si="95"/>
        <v>IT</v>
      </c>
      <c r="L1005" t="str">
        <f>IF(OR(Table1[[#This Row],[Month2]]="Jul",Table1[[#This Row],[Month2]]="Aug",Table1[[#This Row],[Month2]]="Sep"),"Q1", IF(OR(Table1[[#This Row],[Month2]]="Oct",Table1[[#This Row],[Month2]]="Nov",Table1[[#This Row],[Month2]]="Dec"),"Q2",IF(OR(Table1[[#This Row],[Month2]]="Jan",Table1[[#This Row],[Month2]]="Feb",Table1[[#This Row],[Month2]]="Mar"),"Q3", "Q4")))</f>
        <v>Q2</v>
      </c>
      <c r="M1005" t="str">
        <f>TEXT(Table1[[#This Row],[Date]],"mmm")</f>
        <v>Dec</v>
      </c>
      <c r="N1005" t="str">
        <f>IF(MONTH(Table1[[#This Row],[Date]])&gt;6, YEAR(Table1[[#This Row],[Date]])&amp;"-"&amp;YEAR(Table1[[#This Row],[Date]])+1,YEAR(Table1[[#This Row],[Date]])-1&amp;"-"&amp;YEAR(Table1[[#This Row],[Date]]))</f>
        <v>2016-2017</v>
      </c>
      <c r="O1005">
        <f>WEEKNUM(Table1[[#This Row],[Date]],2)</f>
        <v>50</v>
      </c>
      <c r="P1005">
        <f>HOUR(Table1[[#This Row],[Start]])</f>
        <v>5</v>
      </c>
      <c r="Q10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005" t="str">
        <f>TEXT(Table1[[#This Row],[Date]],"ddd")</f>
        <v>Fri</v>
      </c>
    </row>
    <row r="1006" spans="1:18" x14ac:dyDescent="0.55000000000000004">
      <c r="A1006" s="2" t="s">
        <v>112</v>
      </c>
      <c r="B1006" s="2" t="str">
        <f t="shared" si="90"/>
        <v>Client 5</v>
      </c>
      <c r="C1006" s="12">
        <v>42713</v>
      </c>
      <c r="D1006" s="2" t="s">
        <v>762</v>
      </c>
      <c r="E1006" s="2" t="s">
        <v>825</v>
      </c>
      <c r="F1006" s="28">
        <f>Table1[[#This Row],[End]]-Table1[[#This Row],[Start]]</f>
        <v>1.041666666666663E-2</v>
      </c>
      <c r="G1006" s="2" t="str">
        <f t="shared" ca="1" si="91"/>
        <v>Room B</v>
      </c>
      <c r="H1006" s="2" t="str">
        <f t="shared" ca="1" si="92"/>
        <v>A</v>
      </c>
      <c r="I1006" s="2" t="str">
        <f t="shared" ca="1" si="93"/>
        <v>Interaction</v>
      </c>
      <c r="J1006" s="2" t="str">
        <f t="shared" ca="1" si="94"/>
        <v>Entry error</v>
      </c>
      <c r="K1006" s="25" t="str">
        <f t="shared" ca="1" si="95"/>
        <v>Admin</v>
      </c>
      <c r="L1006" t="str">
        <f>IF(OR(Table1[[#This Row],[Month2]]="Jul",Table1[[#This Row],[Month2]]="Aug",Table1[[#This Row],[Month2]]="Sep"),"Q1", IF(OR(Table1[[#This Row],[Month2]]="Oct",Table1[[#This Row],[Month2]]="Nov",Table1[[#This Row],[Month2]]="Dec"),"Q2",IF(OR(Table1[[#This Row],[Month2]]="Jan",Table1[[#This Row],[Month2]]="Feb",Table1[[#This Row],[Month2]]="Mar"),"Q3", "Q4")))</f>
        <v>Q2</v>
      </c>
      <c r="M1006" t="str">
        <f>TEXT(Table1[[#This Row],[Date]],"mmm")</f>
        <v>Dec</v>
      </c>
      <c r="N1006" t="str">
        <f>IF(MONTH(Table1[[#This Row],[Date]])&gt;6, YEAR(Table1[[#This Row],[Date]])&amp;"-"&amp;YEAR(Table1[[#This Row],[Date]])+1,YEAR(Table1[[#This Row],[Date]])-1&amp;"-"&amp;YEAR(Table1[[#This Row],[Date]]))</f>
        <v>2016-2017</v>
      </c>
      <c r="O1006">
        <f>WEEKNUM(Table1[[#This Row],[Date]],2)</f>
        <v>50</v>
      </c>
      <c r="P1006">
        <f>HOUR(Table1[[#This Row],[Start]])</f>
        <v>6</v>
      </c>
      <c r="Q10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06" t="str">
        <f>TEXT(Table1[[#This Row],[Date]],"ddd")</f>
        <v>Fri</v>
      </c>
    </row>
    <row r="1007" spans="1:18" x14ac:dyDescent="0.55000000000000004">
      <c r="A1007" s="2" t="s">
        <v>112</v>
      </c>
      <c r="B1007" s="2" t="str">
        <f t="shared" si="90"/>
        <v>Client 6</v>
      </c>
      <c r="C1007" s="12">
        <v>42713</v>
      </c>
      <c r="D1007" s="2" t="s">
        <v>763</v>
      </c>
      <c r="E1007" s="2" t="s">
        <v>312</v>
      </c>
      <c r="F1007" s="28">
        <f>Table1[[#This Row],[End]]-Table1[[#This Row],[Start]]</f>
        <v>6.2499999999999778E-3</v>
      </c>
      <c r="G1007" s="2" t="str">
        <f t="shared" ca="1" si="91"/>
        <v>Room B</v>
      </c>
      <c r="H1007" s="2" t="str">
        <f t="shared" ca="1" si="92"/>
        <v>B</v>
      </c>
      <c r="I1007" s="2" t="str">
        <f t="shared" ca="1" si="93"/>
        <v>Grievance</v>
      </c>
      <c r="J1007" s="2" t="str">
        <f t="shared" ca="1" si="94"/>
        <v>Wrong placement</v>
      </c>
      <c r="K1007" s="25" t="str">
        <f t="shared" ca="1" si="95"/>
        <v>Finance</v>
      </c>
      <c r="L1007" t="str">
        <f>IF(OR(Table1[[#This Row],[Month2]]="Jul",Table1[[#This Row],[Month2]]="Aug",Table1[[#This Row],[Month2]]="Sep"),"Q1", IF(OR(Table1[[#This Row],[Month2]]="Oct",Table1[[#This Row],[Month2]]="Nov",Table1[[#This Row],[Month2]]="Dec"),"Q2",IF(OR(Table1[[#This Row],[Month2]]="Jan",Table1[[#This Row],[Month2]]="Feb",Table1[[#This Row],[Month2]]="Mar"),"Q3", "Q4")))</f>
        <v>Q2</v>
      </c>
      <c r="M1007" t="str">
        <f>TEXT(Table1[[#This Row],[Date]],"mmm")</f>
        <v>Dec</v>
      </c>
      <c r="N1007" t="str">
        <f>IF(MONTH(Table1[[#This Row],[Date]])&gt;6, YEAR(Table1[[#This Row],[Date]])&amp;"-"&amp;YEAR(Table1[[#This Row],[Date]])+1,YEAR(Table1[[#This Row],[Date]])-1&amp;"-"&amp;YEAR(Table1[[#This Row],[Date]]))</f>
        <v>2016-2017</v>
      </c>
      <c r="O1007">
        <f>WEEKNUM(Table1[[#This Row],[Date]],2)</f>
        <v>50</v>
      </c>
      <c r="P1007">
        <f>HOUR(Table1[[#This Row],[Start]])</f>
        <v>7</v>
      </c>
      <c r="Q10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07" t="str">
        <f>TEXT(Table1[[#This Row],[Date]],"ddd")</f>
        <v>Fri</v>
      </c>
    </row>
    <row r="1008" spans="1:18" x14ac:dyDescent="0.55000000000000004">
      <c r="A1008" s="2" t="s">
        <v>109</v>
      </c>
      <c r="B1008" s="2" t="str">
        <f t="shared" si="90"/>
        <v>Client 7</v>
      </c>
      <c r="C1008" s="12">
        <v>42714</v>
      </c>
      <c r="D1008" s="2" t="s">
        <v>754</v>
      </c>
      <c r="E1008" s="2" t="s">
        <v>457</v>
      </c>
      <c r="F1008" s="28">
        <f>Table1[[#This Row],[End]]-Table1[[#This Row],[Start]]</f>
        <v>3.4722222222222654E-3</v>
      </c>
      <c r="G1008" s="2" t="str">
        <f t="shared" ca="1" si="91"/>
        <v>Room B</v>
      </c>
      <c r="H1008" s="2" t="str">
        <f t="shared" ca="1" si="92"/>
        <v>D</v>
      </c>
      <c r="I1008" s="2" t="str">
        <f t="shared" ca="1" si="93"/>
        <v>Interaction</v>
      </c>
      <c r="J1008" s="2" t="str">
        <f t="shared" ca="1" si="94"/>
        <v>Entry error</v>
      </c>
      <c r="K1008" s="25" t="str">
        <f t="shared" ca="1" si="95"/>
        <v>Shipping</v>
      </c>
      <c r="L1008" t="str">
        <f>IF(OR(Table1[[#This Row],[Month2]]="Jul",Table1[[#This Row],[Month2]]="Aug",Table1[[#This Row],[Month2]]="Sep"),"Q1", IF(OR(Table1[[#This Row],[Month2]]="Oct",Table1[[#This Row],[Month2]]="Nov",Table1[[#This Row],[Month2]]="Dec"),"Q2",IF(OR(Table1[[#This Row],[Month2]]="Jan",Table1[[#This Row],[Month2]]="Feb",Table1[[#This Row],[Month2]]="Mar"),"Q3", "Q4")))</f>
        <v>Q2</v>
      </c>
      <c r="M1008" t="str">
        <f>TEXT(Table1[[#This Row],[Date]],"mmm")</f>
        <v>Dec</v>
      </c>
      <c r="N1008" t="str">
        <f>IF(MONTH(Table1[[#This Row],[Date]])&gt;6, YEAR(Table1[[#This Row],[Date]])&amp;"-"&amp;YEAR(Table1[[#This Row],[Date]])+1,YEAR(Table1[[#This Row],[Date]])-1&amp;"-"&amp;YEAR(Table1[[#This Row],[Date]]))</f>
        <v>2016-2017</v>
      </c>
      <c r="O1008">
        <f>WEEKNUM(Table1[[#This Row],[Date]],2)</f>
        <v>50</v>
      </c>
      <c r="P1008">
        <f>HOUR(Table1[[#This Row],[Start]])</f>
        <v>8</v>
      </c>
      <c r="Q10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008" t="str">
        <f>TEXT(Table1[[#This Row],[Date]],"ddd")</f>
        <v>Sat</v>
      </c>
    </row>
    <row r="1009" spans="1:18" x14ac:dyDescent="0.55000000000000004">
      <c r="A1009" s="2" t="s">
        <v>96</v>
      </c>
      <c r="B1009" s="2" t="str">
        <f t="shared" si="90"/>
        <v>Client 8</v>
      </c>
      <c r="C1009" s="12">
        <v>42716</v>
      </c>
      <c r="D1009" s="2" t="s">
        <v>764</v>
      </c>
      <c r="E1009" s="2" t="s">
        <v>1090</v>
      </c>
      <c r="F1009" s="28">
        <f>Table1[[#This Row],[End]]-Table1[[#This Row],[Start]]</f>
        <v>2.4305555555555552E-2</v>
      </c>
      <c r="G1009" s="2" t="str">
        <f t="shared" ca="1" si="91"/>
        <v>Room A</v>
      </c>
      <c r="H1009" s="2" t="str">
        <f t="shared" ca="1" si="92"/>
        <v>E</v>
      </c>
      <c r="I1009" s="2" t="str">
        <f t="shared" ca="1" si="93"/>
        <v>Accident</v>
      </c>
      <c r="J1009" s="2" t="str">
        <f t="shared" ca="1" si="94"/>
        <v>Paperwork deficiency</v>
      </c>
      <c r="K1009" s="25" t="str">
        <f t="shared" ca="1" si="95"/>
        <v>Admin</v>
      </c>
      <c r="L1009" t="str">
        <f>IF(OR(Table1[[#This Row],[Month2]]="Jul",Table1[[#This Row],[Month2]]="Aug",Table1[[#This Row],[Month2]]="Sep"),"Q1", IF(OR(Table1[[#This Row],[Month2]]="Oct",Table1[[#This Row],[Month2]]="Nov",Table1[[#This Row],[Month2]]="Dec"),"Q2",IF(OR(Table1[[#This Row],[Month2]]="Jan",Table1[[#This Row],[Month2]]="Feb",Table1[[#This Row],[Month2]]="Mar"),"Q3", "Q4")))</f>
        <v>Q2</v>
      </c>
      <c r="M1009" t="str">
        <f>TEXT(Table1[[#This Row],[Date]],"mmm")</f>
        <v>Dec</v>
      </c>
      <c r="N1009" t="str">
        <f>IF(MONTH(Table1[[#This Row],[Date]])&gt;6, YEAR(Table1[[#This Row],[Date]])&amp;"-"&amp;YEAR(Table1[[#This Row],[Date]])+1,YEAR(Table1[[#This Row],[Date]])-1&amp;"-"&amp;YEAR(Table1[[#This Row],[Date]]))</f>
        <v>2016-2017</v>
      </c>
      <c r="O1009">
        <f>WEEKNUM(Table1[[#This Row],[Date]],2)</f>
        <v>51</v>
      </c>
      <c r="P1009">
        <f>HOUR(Table1[[#This Row],[Start]])</f>
        <v>5</v>
      </c>
      <c r="Q10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009" t="str">
        <f>TEXT(Table1[[#This Row],[Date]],"ddd")</f>
        <v>Mon</v>
      </c>
    </row>
    <row r="1010" spans="1:18" x14ac:dyDescent="0.55000000000000004">
      <c r="A1010" s="2" t="s">
        <v>112</v>
      </c>
      <c r="B1010" s="2" t="str">
        <f t="shared" si="90"/>
        <v>Client 9</v>
      </c>
      <c r="C1010" s="12">
        <v>42716</v>
      </c>
      <c r="D1010" s="2" t="s">
        <v>762</v>
      </c>
      <c r="E1010" s="2" t="s">
        <v>474</v>
      </c>
      <c r="F1010" s="28">
        <f>Table1[[#This Row],[End]]-Table1[[#This Row],[Start]]</f>
        <v>4.166666666666663E-2</v>
      </c>
      <c r="G1010" s="2" t="str">
        <f t="shared" ca="1" si="91"/>
        <v>Warehouse</v>
      </c>
      <c r="H1010" s="2" t="str">
        <f t="shared" ca="1" si="92"/>
        <v>C</v>
      </c>
      <c r="I1010" s="2" t="str">
        <f t="shared" ca="1" si="93"/>
        <v>Grievance</v>
      </c>
      <c r="J1010" s="2" t="str">
        <f t="shared" ca="1" si="94"/>
        <v>Paperwork deficiency</v>
      </c>
      <c r="K1010" s="25" t="str">
        <f t="shared" ca="1" si="95"/>
        <v>IT</v>
      </c>
      <c r="L1010" t="str">
        <f>IF(OR(Table1[[#This Row],[Month2]]="Jul",Table1[[#This Row],[Month2]]="Aug",Table1[[#This Row],[Month2]]="Sep"),"Q1", IF(OR(Table1[[#This Row],[Month2]]="Oct",Table1[[#This Row],[Month2]]="Nov",Table1[[#This Row],[Month2]]="Dec"),"Q2",IF(OR(Table1[[#This Row],[Month2]]="Jan",Table1[[#This Row],[Month2]]="Feb",Table1[[#This Row],[Month2]]="Mar"),"Q3", "Q4")))</f>
        <v>Q2</v>
      </c>
      <c r="M1010" t="str">
        <f>TEXT(Table1[[#This Row],[Date]],"mmm")</f>
        <v>Dec</v>
      </c>
      <c r="N1010" t="str">
        <f>IF(MONTH(Table1[[#This Row],[Date]])&gt;6, YEAR(Table1[[#This Row],[Date]])&amp;"-"&amp;YEAR(Table1[[#This Row],[Date]])+1,YEAR(Table1[[#This Row],[Date]])-1&amp;"-"&amp;YEAR(Table1[[#This Row],[Date]]))</f>
        <v>2016-2017</v>
      </c>
      <c r="O1010">
        <f>WEEKNUM(Table1[[#This Row],[Date]],2)</f>
        <v>51</v>
      </c>
      <c r="P1010">
        <f>HOUR(Table1[[#This Row],[Start]])</f>
        <v>6</v>
      </c>
      <c r="Q10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10" t="str">
        <f>TEXT(Table1[[#This Row],[Date]],"ddd")</f>
        <v>Mon</v>
      </c>
    </row>
    <row r="1011" spans="1:18" x14ac:dyDescent="0.55000000000000004">
      <c r="A1011" s="2" t="s">
        <v>96</v>
      </c>
      <c r="B1011" s="2" t="str">
        <f t="shared" si="90"/>
        <v>Client 10</v>
      </c>
      <c r="C1011" s="12">
        <v>42717</v>
      </c>
      <c r="D1011" s="2" t="s">
        <v>765</v>
      </c>
      <c r="E1011" s="2" t="s">
        <v>1091</v>
      </c>
      <c r="F1011" s="28">
        <f>Table1[[#This Row],[End]]-Table1[[#This Row],[Start]]</f>
        <v>8.3333333333333037E-3</v>
      </c>
      <c r="G1011" s="2" t="str">
        <f t="shared" ca="1" si="91"/>
        <v>Office</v>
      </c>
      <c r="H1011" s="2" t="str">
        <f t="shared" ca="1" si="92"/>
        <v>B</v>
      </c>
      <c r="I1011" s="2" t="str">
        <f t="shared" ca="1" si="93"/>
        <v>Grievance</v>
      </c>
      <c r="J1011" s="2" t="str">
        <f t="shared" ca="1" si="94"/>
        <v>Wrong placement</v>
      </c>
      <c r="K1011" s="25" t="str">
        <f t="shared" ca="1" si="95"/>
        <v>Widgets</v>
      </c>
      <c r="L1011" t="str">
        <f>IF(OR(Table1[[#This Row],[Month2]]="Jul",Table1[[#This Row],[Month2]]="Aug",Table1[[#This Row],[Month2]]="Sep"),"Q1", IF(OR(Table1[[#This Row],[Month2]]="Oct",Table1[[#This Row],[Month2]]="Nov",Table1[[#This Row],[Month2]]="Dec"),"Q2",IF(OR(Table1[[#This Row],[Month2]]="Jan",Table1[[#This Row],[Month2]]="Feb",Table1[[#This Row],[Month2]]="Mar"),"Q3", "Q4")))</f>
        <v>Q2</v>
      </c>
      <c r="M1011" t="str">
        <f>TEXT(Table1[[#This Row],[Date]],"mmm")</f>
        <v>Dec</v>
      </c>
      <c r="N1011" t="str">
        <f>IF(MONTH(Table1[[#This Row],[Date]])&gt;6, YEAR(Table1[[#This Row],[Date]])&amp;"-"&amp;YEAR(Table1[[#This Row],[Date]])+1,YEAR(Table1[[#This Row],[Date]])-1&amp;"-"&amp;YEAR(Table1[[#This Row],[Date]]))</f>
        <v>2016-2017</v>
      </c>
      <c r="O1011">
        <f>WEEKNUM(Table1[[#This Row],[Date]],2)</f>
        <v>51</v>
      </c>
      <c r="P1011">
        <f>HOUR(Table1[[#This Row],[Start]])</f>
        <v>5</v>
      </c>
      <c r="Q10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011" t="str">
        <f>TEXT(Table1[[#This Row],[Date]],"ddd")</f>
        <v>Tue</v>
      </c>
    </row>
    <row r="1012" spans="1:18" x14ac:dyDescent="0.55000000000000004">
      <c r="A1012" s="2" t="s">
        <v>96</v>
      </c>
      <c r="B1012" s="2" t="str">
        <f t="shared" si="90"/>
        <v>Client 1</v>
      </c>
      <c r="C1012" s="12">
        <v>42717</v>
      </c>
      <c r="D1012" s="2" t="s">
        <v>297</v>
      </c>
      <c r="E1012" s="2" t="s">
        <v>1092</v>
      </c>
      <c r="F1012" s="28">
        <f>Table1[[#This Row],[End]]-Table1[[#This Row],[Start]]</f>
        <v>9.0277777777778012E-3</v>
      </c>
      <c r="G1012" s="2" t="str">
        <f t="shared" ca="1" si="91"/>
        <v>Warehouse</v>
      </c>
      <c r="H1012" s="2" t="str">
        <f t="shared" ca="1" si="92"/>
        <v>G</v>
      </c>
      <c r="I1012" s="2" t="str">
        <f t="shared" ca="1" si="93"/>
        <v>Accident</v>
      </c>
      <c r="J1012" s="2" t="str">
        <f t="shared" ca="1" si="94"/>
        <v>Paperwork deficiency</v>
      </c>
      <c r="K1012" s="25" t="str">
        <f t="shared" ca="1" si="95"/>
        <v>IT</v>
      </c>
      <c r="L1012" t="str">
        <f>IF(OR(Table1[[#This Row],[Month2]]="Jul",Table1[[#This Row],[Month2]]="Aug",Table1[[#This Row],[Month2]]="Sep"),"Q1", IF(OR(Table1[[#This Row],[Month2]]="Oct",Table1[[#This Row],[Month2]]="Nov",Table1[[#This Row],[Month2]]="Dec"),"Q2",IF(OR(Table1[[#This Row],[Month2]]="Jan",Table1[[#This Row],[Month2]]="Feb",Table1[[#This Row],[Month2]]="Mar"),"Q3", "Q4")))</f>
        <v>Q2</v>
      </c>
      <c r="M1012" t="str">
        <f>TEXT(Table1[[#This Row],[Date]],"mmm")</f>
        <v>Dec</v>
      </c>
      <c r="N1012" t="str">
        <f>IF(MONTH(Table1[[#This Row],[Date]])&gt;6, YEAR(Table1[[#This Row],[Date]])&amp;"-"&amp;YEAR(Table1[[#This Row],[Date]])+1,YEAR(Table1[[#This Row],[Date]])-1&amp;"-"&amp;YEAR(Table1[[#This Row],[Date]]))</f>
        <v>2016-2017</v>
      </c>
      <c r="O1012">
        <f>WEEKNUM(Table1[[#This Row],[Date]],2)</f>
        <v>51</v>
      </c>
      <c r="P1012">
        <f>HOUR(Table1[[#This Row],[Start]])</f>
        <v>5</v>
      </c>
      <c r="Q10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012" t="str">
        <f>TEXT(Table1[[#This Row],[Date]],"ddd")</f>
        <v>Tue</v>
      </c>
    </row>
    <row r="1013" spans="1:18" x14ac:dyDescent="0.55000000000000004">
      <c r="A1013" s="2" t="s">
        <v>112</v>
      </c>
      <c r="B1013" s="2" t="str">
        <f t="shared" si="90"/>
        <v>Client 2</v>
      </c>
      <c r="C1013" s="12">
        <v>42717</v>
      </c>
      <c r="D1013" s="2" t="s">
        <v>766</v>
      </c>
      <c r="E1013" s="2" t="s">
        <v>1093</v>
      </c>
      <c r="F1013" s="28">
        <f>Table1[[#This Row],[End]]-Table1[[#This Row],[Start]]</f>
        <v>3.9583333333333359E-2</v>
      </c>
      <c r="G1013" s="2" t="str">
        <f t="shared" ca="1" si="91"/>
        <v>Office</v>
      </c>
      <c r="H1013" s="2" t="str">
        <f t="shared" ca="1" si="92"/>
        <v>A</v>
      </c>
      <c r="I1013" s="2" t="str">
        <f t="shared" ca="1" si="93"/>
        <v>Accident</v>
      </c>
      <c r="J1013" s="2" t="str">
        <f t="shared" ca="1" si="94"/>
        <v>Misconduct</v>
      </c>
      <c r="K1013" s="25" t="str">
        <f t="shared" ca="1" si="95"/>
        <v>Admin</v>
      </c>
      <c r="L1013" t="str">
        <f>IF(OR(Table1[[#This Row],[Month2]]="Jul",Table1[[#This Row],[Month2]]="Aug",Table1[[#This Row],[Month2]]="Sep"),"Q1", IF(OR(Table1[[#This Row],[Month2]]="Oct",Table1[[#This Row],[Month2]]="Nov",Table1[[#This Row],[Month2]]="Dec"),"Q2",IF(OR(Table1[[#This Row],[Month2]]="Jan",Table1[[#This Row],[Month2]]="Feb",Table1[[#This Row],[Month2]]="Mar"),"Q3", "Q4")))</f>
        <v>Q2</v>
      </c>
      <c r="M1013" t="str">
        <f>TEXT(Table1[[#This Row],[Date]],"mmm")</f>
        <v>Dec</v>
      </c>
      <c r="N1013" t="str">
        <f>IF(MONTH(Table1[[#This Row],[Date]])&gt;6, YEAR(Table1[[#This Row],[Date]])&amp;"-"&amp;YEAR(Table1[[#This Row],[Date]])+1,YEAR(Table1[[#This Row],[Date]])-1&amp;"-"&amp;YEAR(Table1[[#This Row],[Date]]))</f>
        <v>2016-2017</v>
      </c>
      <c r="O1013">
        <f>WEEKNUM(Table1[[#This Row],[Date]],2)</f>
        <v>51</v>
      </c>
      <c r="P1013">
        <f>HOUR(Table1[[#This Row],[Start]])</f>
        <v>4</v>
      </c>
      <c r="Q10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1013" t="str">
        <f>TEXT(Table1[[#This Row],[Date]],"ddd")</f>
        <v>Tue</v>
      </c>
    </row>
    <row r="1014" spans="1:18" x14ac:dyDescent="0.55000000000000004">
      <c r="A1014" s="2" t="s">
        <v>112</v>
      </c>
      <c r="B1014" s="2" t="str">
        <f t="shared" si="90"/>
        <v>Client 3</v>
      </c>
      <c r="C1014" s="12">
        <v>42717</v>
      </c>
      <c r="D1014" s="2" t="s">
        <v>767</v>
      </c>
      <c r="E1014" s="2" t="s">
        <v>772</v>
      </c>
      <c r="F1014" s="28">
        <f>Table1[[#This Row],[End]]-Table1[[#This Row],[Start]]</f>
        <v>4.1666666666666657E-2</v>
      </c>
      <c r="G1014" s="2" t="str">
        <f t="shared" ca="1" si="91"/>
        <v>Office</v>
      </c>
      <c r="H1014" s="2" t="str">
        <f t="shared" ca="1" si="92"/>
        <v>G</v>
      </c>
      <c r="I1014" s="2" t="str">
        <f t="shared" ca="1" si="93"/>
        <v>Grievance</v>
      </c>
      <c r="J1014" s="2" t="str">
        <f t="shared" ca="1" si="94"/>
        <v>Tone of voice</v>
      </c>
      <c r="K1014" s="25" t="str">
        <f t="shared" ca="1" si="95"/>
        <v>Shipping</v>
      </c>
      <c r="L1014" t="str">
        <f>IF(OR(Table1[[#This Row],[Month2]]="Jul",Table1[[#This Row],[Month2]]="Aug",Table1[[#This Row],[Month2]]="Sep"),"Q1", IF(OR(Table1[[#This Row],[Month2]]="Oct",Table1[[#This Row],[Month2]]="Nov",Table1[[#This Row],[Month2]]="Dec"),"Q2",IF(OR(Table1[[#This Row],[Month2]]="Jan",Table1[[#This Row],[Month2]]="Feb",Table1[[#This Row],[Month2]]="Mar"),"Q3", "Q4")))</f>
        <v>Q2</v>
      </c>
      <c r="M1014" t="str">
        <f>TEXT(Table1[[#This Row],[Date]],"mmm")</f>
        <v>Dec</v>
      </c>
      <c r="N1014" t="str">
        <f>IF(MONTH(Table1[[#This Row],[Date]])&gt;6, YEAR(Table1[[#This Row],[Date]])&amp;"-"&amp;YEAR(Table1[[#This Row],[Date]])+1,YEAR(Table1[[#This Row],[Date]])-1&amp;"-"&amp;YEAR(Table1[[#This Row],[Date]]))</f>
        <v>2016-2017</v>
      </c>
      <c r="O1014">
        <f>WEEKNUM(Table1[[#This Row],[Date]],2)</f>
        <v>51</v>
      </c>
      <c r="P1014">
        <f>HOUR(Table1[[#This Row],[Start]])</f>
        <v>5</v>
      </c>
      <c r="Q10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014" t="str">
        <f>TEXT(Table1[[#This Row],[Date]],"ddd")</f>
        <v>Tue</v>
      </c>
    </row>
    <row r="1015" spans="1:18" x14ac:dyDescent="0.55000000000000004">
      <c r="A1015" s="2" t="s">
        <v>100</v>
      </c>
      <c r="B1015" s="2" t="str">
        <f t="shared" si="90"/>
        <v>Client 4</v>
      </c>
      <c r="C1015" s="12">
        <v>42717</v>
      </c>
      <c r="D1015" s="2" t="s">
        <v>768</v>
      </c>
      <c r="E1015" s="2" t="s">
        <v>1094</v>
      </c>
      <c r="F1015" s="28">
        <f>Table1[[#This Row],[End]]-Table1[[#This Row],[Start]]</f>
        <v>1.736111111111116E-2</v>
      </c>
      <c r="G1015" s="2" t="str">
        <f t="shared" ca="1" si="91"/>
        <v>Office</v>
      </c>
      <c r="H1015" s="2" t="str">
        <f t="shared" ca="1" si="92"/>
        <v>E</v>
      </c>
      <c r="I1015" s="2" t="str">
        <f t="shared" ca="1" si="93"/>
        <v>Grievance</v>
      </c>
      <c r="J1015" s="2" t="str">
        <f t="shared" ca="1" si="94"/>
        <v>Entry error</v>
      </c>
      <c r="K1015" s="25" t="str">
        <f t="shared" ca="1" si="95"/>
        <v>Widgets</v>
      </c>
      <c r="L1015" t="str">
        <f>IF(OR(Table1[[#This Row],[Month2]]="Jul",Table1[[#This Row],[Month2]]="Aug",Table1[[#This Row],[Month2]]="Sep"),"Q1", IF(OR(Table1[[#This Row],[Month2]]="Oct",Table1[[#This Row],[Month2]]="Nov",Table1[[#This Row],[Month2]]="Dec"),"Q2",IF(OR(Table1[[#This Row],[Month2]]="Jan",Table1[[#This Row],[Month2]]="Feb",Table1[[#This Row],[Month2]]="Mar"),"Q3", "Q4")))</f>
        <v>Q2</v>
      </c>
      <c r="M1015" t="str">
        <f>TEXT(Table1[[#This Row],[Date]],"mmm")</f>
        <v>Dec</v>
      </c>
      <c r="N1015" t="str">
        <f>IF(MONTH(Table1[[#This Row],[Date]])&gt;6, YEAR(Table1[[#This Row],[Date]])&amp;"-"&amp;YEAR(Table1[[#This Row],[Date]])+1,YEAR(Table1[[#This Row],[Date]])-1&amp;"-"&amp;YEAR(Table1[[#This Row],[Date]]))</f>
        <v>2016-2017</v>
      </c>
      <c r="O1015">
        <f>WEEKNUM(Table1[[#This Row],[Date]],2)</f>
        <v>51</v>
      </c>
      <c r="P1015">
        <f>HOUR(Table1[[#This Row],[Start]])</f>
        <v>17</v>
      </c>
      <c r="Q10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15" t="str">
        <f>TEXT(Table1[[#This Row],[Date]],"ddd")</f>
        <v>Tue</v>
      </c>
    </row>
    <row r="1016" spans="1:18" x14ac:dyDescent="0.55000000000000004">
      <c r="A1016" s="2" t="s">
        <v>113</v>
      </c>
      <c r="B1016" s="2" t="str">
        <f t="shared" si="90"/>
        <v>Client 5</v>
      </c>
      <c r="C1016" s="12">
        <v>42717</v>
      </c>
      <c r="D1016" s="2" t="s">
        <v>435</v>
      </c>
      <c r="E1016" s="2" t="s">
        <v>1079</v>
      </c>
      <c r="F1016" s="28">
        <f>Table1[[#This Row],[End]]-Table1[[#This Row],[Start]]</f>
        <v>9.7222222222222987E-3</v>
      </c>
      <c r="G1016" s="2" t="str">
        <f t="shared" ca="1" si="91"/>
        <v>Room A</v>
      </c>
      <c r="H1016" s="2" t="str">
        <f t="shared" ca="1" si="92"/>
        <v>C</v>
      </c>
      <c r="I1016" s="2" t="str">
        <f t="shared" ca="1" si="93"/>
        <v>Accident</v>
      </c>
      <c r="J1016" s="2" t="str">
        <f t="shared" ca="1" si="94"/>
        <v>Tone of voice</v>
      </c>
      <c r="K1016" s="25" t="str">
        <f t="shared" ca="1" si="95"/>
        <v>Shipping</v>
      </c>
      <c r="L1016" t="str">
        <f>IF(OR(Table1[[#This Row],[Month2]]="Jul",Table1[[#This Row],[Month2]]="Aug",Table1[[#This Row],[Month2]]="Sep"),"Q1", IF(OR(Table1[[#This Row],[Month2]]="Oct",Table1[[#This Row],[Month2]]="Nov",Table1[[#This Row],[Month2]]="Dec"),"Q2",IF(OR(Table1[[#This Row],[Month2]]="Jan",Table1[[#This Row],[Month2]]="Feb",Table1[[#This Row],[Month2]]="Mar"),"Q3", "Q4")))</f>
        <v>Q2</v>
      </c>
      <c r="M1016" t="str">
        <f>TEXT(Table1[[#This Row],[Date]],"mmm")</f>
        <v>Dec</v>
      </c>
      <c r="N1016" t="str">
        <f>IF(MONTH(Table1[[#This Row],[Date]])&gt;6, YEAR(Table1[[#This Row],[Date]])&amp;"-"&amp;YEAR(Table1[[#This Row],[Date]])+1,YEAR(Table1[[#This Row],[Date]])-1&amp;"-"&amp;YEAR(Table1[[#This Row],[Date]]))</f>
        <v>2016-2017</v>
      </c>
      <c r="O1016">
        <f>WEEKNUM(Table1[[#This Row],[Date]],2)</f>
        <v>51</v>
      </c>
      <c r="P1016">
        <f>HOUR(Table1[[#This Row],[Start]])</f>
        <v>8</v>
      </c>
      <c r="Q10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016" t="str">
        <f>TEXT(Table1[[#This Row],[Date]],"ddd")</f>
        <v>Tue</v>
      </c>
    </row>
    <row r="1017" spans="1:18" x14ac:dyDescent="0.55000000000000004">
      <c r="A1017" s="2" t="s">
        <v>110</v>
      </c>
      <c r="B1017" s="2" t="str">
        <f t="shared" si="90"/>
        <v>Client 6</v>
      </c>
      <c r="C1017" s="12">
        <v>42718</v>
      </c>
      <c r="D1017" s="2" t="s">
        <v>449</v>
      </c>
      <c r="E1017" s="2" t="s">
        <v>849</v>
      </c>
      <c r="F1017" s="28">
        <f>Table1[[#This Row],[End]]-Table1[[#This Row],[Start]]</f>
        <v>1.8055555555555602E-2</v>
      </c>
      <c r="G1017" s="2" t="str">
        <f t="shared" ca="1" si="91"/>
        <v>Lab</v>
      </c>
      <c r="H1017" s="2" t="str">
        <f t="shared" ca="1" si="92"/>
        <v>A</v>
      </c>
      <c r="I1017" s="2" t="str">
        <f t="shared" ca="1" si="93"/>
        <v>Accident</v>
      </c>
      <c r="J1017" s="2" t="str">
        <f t="shared" ca="1" si="94"/>
        <v>Paperwork deficiency</v>
      </c>
      <c r="K1017" s="25" t="str">
        <f t="shared" ca="1" si="95"/>
        <v>IT</v>
      </c>
      <c r="L1017" t="str">
        <f>IF(OR(Table1[[#This Row],[Month2]]="Jul",Table1[[#This Row],[Month2]]="Aug",Table1[[#This Row],[Month2]]="Sep"),"Q1", IF(OR(Table1[[#This Row],[Month2]]="Oct",Table1[[#This Row],[Month2]]="Nov",Table1[[#This Row],[Month2]]="Dec"),"Q2",IF(OR(Table1[[#This Row],[Month2]]="Jan",Table1[[#This Row],[Month2]]="Feb",Table1[[#This Row],[Month2]]="Mar"),"Q3", "Q4")))</f>
        <v>Q2</v>
      </c>
      <c r="M1017" t="str">
        <f>TEXT(Table1[[#This Row],[Date]],"mmm")</f>
        <v>Dec</v>
      </c>
      <c r="N1017" t="str">
        <f>IF(MONTH(Table1[[#This Row],[Date]])&gt;6, YEAR(Table1[[#This Row],[Date]])&amp;"-"&amp;YEAR(Table1[[#This Row],[Date]])+1,YEAR(Table1[[#This Row],[Date]])-1&amp;"-"&amp;YEAR(Table1[[#This Row],[Date]]))</f>
        <v>2016-2017</v>
      </c>
      <c r="O1017">
        <f>WEEKNUM(Table1[[#This Row],[Date]],2)</f>
        <v>51</v>
      </c>
      <c r="P1017">
        <f>HOUR(Table1[[#This Row],[Start]])</f>
        <v>18</v>
      </c>
      <c r="Q10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17" t="str">
        <f>TEXT(Table1[[#This Row],[Date]],"ddd")</f>
        <v>Wed</v>
      </c>
    </row>
    <row r="1018" spans="1:18" x14ac:dyDescent="0.55000000000000004">
      <c r="A1018" s="2" t="s">
        <v>101</v>
      </c>
      <c r="B1018" s="2" t="str">
        <f t="shared" si="90"/>
        <v>Client 7</v>
      </c>
      <c r="C1018" s="12">
        <v>42719</v>
      </c>
      <c r="D1018" s="2" t="s">
        <v>461</v>
      </c>
      <c r="E1018" s="2" t="s">
        <v>904</v>
      </c>
      <c r="F1018" s="28">
        <f>Table1[[#This Row],[End]]-Table1[[#This Row],[Start]]</f>
        <v>6.9444444444444198E-3</v>
      </c>
      <c r="G1018" s="2" t="str">
        <f t="shared" ca="1" si="91"/>
        <v>Office</v>
      </c>
      <c r="H1018" s="2" t="str">
        <f t="shared" ca="1" si="92"/>
        <v>G</v>
      </c>
      <c r="I1018" s="2" t="str">
        <f t="shared" ca="1" si="93"/>
        <v>Grievance</v>
      </c>
      <c r="J1018" s="2" t="str">
        <f t="shared" ca="1" si="94"/>
        <v>Wrong placement</v>
      </c>
      <c r="K1018" s="25" t="str">
        <f t="shared" ca="1" si="95"/>
        <v>IT</v>
      </c>
      <c r="L1018" t="str">
        <f>IF(OR(Table1[[#This Row],[Month2]]="Jul",Table1[[#This Row],[Month2]]="Aug",Table1[[#This Row],[Month2]]="Sep"),"Q1", IF(OR(Table1[[#This Row],[Month2]]="Oct",Table1[[#This Row],[Month2]]="Nov",Table1[[#This Row],[Month2]]="Dec"),"Q2",IF(OR(Table1[[#This Row],[Month2]]="Jan",Table1[[#This Row],[Month2]]="Feb",Table1[[#This Row],[Month2]]="Mar"),"Q3", "Q4")))</f>
        <v>Q2</v>
      </c>
      <c r="M1018" t="str">
        <f>TEXT(Table1[[#This Row],[Date]],"mmm")</f>
        <v>Dec</v>
      </c>
      <c r="N1018" t="str">
        <f>IF(MONTH(Table1[[#This Row],[Date]])&gt;6, YEAR(Table1[[#This Row],[Date]])&amp;"-"&amp;YEAR(Table1[[#This Row],[Date]])+1,YEAR(Table1[[#This Row],[Date]])-1&amp;"-"&amp;YEAR(Table1[[#This Row],[Date]]))</f>
        <v>2016-2017</v>
      </c>
      <c r="O1018">
        <f>WEEKNUM(Table1[[#This Row],[Date]],2)</f>
        <v>51</v>
      </c>
      <c r="P1018">
        <f>HOUR(Table1[[#This Row],[Start]])</f>
        <v>17</v>
      </c>
      <c r="Q10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18" t="str">
        <f>TEXT(Table1[[#This Row],[Date]],"ddd")</f>
        <v>Thu</v>
      </c>
    </row>
    <row r="1019" spans="1:18" x14ac:dyDescent="0.55000000000000004">
      <c r="A1019" s="2" t="s">
        <v>101</v>
      </c>
      <c r="B1019" s="2" t="str">
        <f t="shared" si="90"/>
        <v>Client 8</v>
      </c>
      <c r="C1019" s="12">
        <v>42719</v>
      </c>
      <c r="D1019" s="2" t="s">
        <v>769</v>
      </c>
      <c r="E1019" s="2" t="s">
        <v>981</v>
      </c>
      <c r="F1019" s="28">
        <f>Table1[[#This Row],[End]]-Table1[[#This Row],[Start]]</f>
        <v>2.430555555555558E-2</v>
      </c>
      <c r="G1019" s="2" t="str">
        <f t="shared" ca="1" si="91"/>
        <v>Office</v>
      </c>
      <c r="H1019" s="2" t="str">
        <f t="shared" ca="1" si="92"/>
        <v>F</v>
      </c>
      <c r="I1019" s="2" t="str">
        <f t="shared" ca="1" si="93"/>
        <v>Mistake</v>
      </c>
      <c r="J1019" s="2" t="str">
        <f t="shared" ca="1" si="94"/>
        <v>Tone of voice</v>
      </c>
      <c r="K1019" s="25" t="str">
        <f t="shared" ca="1" si="95"/>
        <v>Admin</v>
      </c>
      <c r="L1019" t="str">
        <f>IF(OR(Table1[[#This Row],[Month2]]="Jul",Table1[[#This Row],[Month2]]="Aug",Table1[[#This Row],[Month2]]="Sep"),"Q1", IF(OR(Table1[[#This Row],[Month2]]="Oct",Table1[[#This Row],[Month2]]="Nov",Table1[[#This Row],[Month2]]="Dec"),"Q2",IF(OR(Table1[[#This Row],[Month2]]="Jan",Table1[[#This Row],[Month2]]="Feb",Table1[[#This Row],[Month2]]="Mar"),"Q3", "Q4")))</f>
        <v>Q2</v>
      </c>
      <c r="M1019" t="str">
        <f>TEXT(Table1[[#This Row],[Date]],"mmm")</f>
        <v>Dec</v>
      </c>
      <c r="N1019" t="str">
        <f>IF(MONTH(Table1[[#This Row],[Date]])&gt;6, YEAR(Table1[[#This Row],[Date]])&amp;"-"&amp;YEAR(Table1[[#This Row],[Date]])+1,YEAR(Table1[[#This Row],[Date]])-1&amp;"-"&amp;YEAR(Table1[[#This Row],[Date]]))</f>
        <v>2016-2017</v>
      </c>
      <c r="O1019">
        <f>WEEKNUM(Table1[[#This Row],[Date]],2)</f>
        <v>51</v>
      </c>
      <c r="P1019">
        <f>HOUR(Table1[[#This Row],[Start]])</f>
        <v>18</v>
      </c>
      <c r="Q10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19" t="str">
        <f>TEXT(Table1[[#This Row],[Date]],"ddd")</f>
        <v>Thu</v>
      </c>
    </row>
    <row r="1020" spans="1:18" x14ac:dyDescent="0.55000000000000004">
      <c r="A1020" s="2" t="s">
        <v>91</v>
      </c>
      <c r="B1020" s="2" t="str">
        <f t="shared" si="90"/>
        <v>Client 9</v>
      </c>
      <c r="C1020" s="12">
        <v>42720</v>
      </c>
      <c r="D1020" s="2" t="s">
        <v>476</v>
      </c>
      <c r="E1020" s="2" t="s">
        <v>329</v>
      </c>
      <c r="F1020" s="28">
        <f>Table1[[#This Row],[End]]-Table1[[#This Row],[Start]]</f>
        <v>6.9444444444445308E-3</v>
      </c>
      <c r="G1020" s="2" t="str">
        <f t="shared" ca="1" si="91"/>
        <v>Warehouse</v>
      </c>
      <c r="H1020" s="2" t="str">
        <f t="shared" ca="1" si="92"/>
        <v>E</v>
      </c>
      <c r="I1020" s="2" t="str">
        <f t="shared" ca="1" si="93"/>
        <v>Interaction</v>
      </c>
      <c r="J1020" s="2" t="str">
        <f t="shared" ca="1" si="94"/>
        <v>Mechanical failure</v>
      </c>
      <c r="K1020" s="25" t="str">
        <f t="shared" ca="1" si="95"/>
        <v>Admin</v>
      </c>
      <c r="L1020" t="str">
        <f>IF(OR(Table1[[#This Row],[Month2]]="Jul",Table1[[#This Row],[Month2]]="Aug",Table1[[#This Row],[Month2]]="Sep"),"Q1", IF(OR(Table1[[#This Row],[Month2]]="Oct",Table1[[#This Row],[Month2]]="Nov",Table1[[#This Row],[Month2]]="Dec"),"Q2",IF(OR(Table1[[#This Row],[Month2]]="Jan",Table1[[#This Row],[Month2]]="Feb",Table1[[#This Row],[Month2]]="Mar"),"Q3", "Q4")))</f>
        <v>Q2</v>
      </c>
      <c r="M1020" t="str">
        <f>TEXT(Table1[[#This Row],[Date]],"mmm")</f>
        <v>Dec</v>
      </c>
      <c r="N1020" t="str">
        <f>IF(MONTH(Table1[[#This Row],[Date]])&gt;6, YEAR(Table1[[#This Row],[Date]])&amp;"-"&amp;YEAR(Table1[[#This Row],[Date]])+1,YEAR(Table1[[#This Row],[Date]])-1&amp;"-"&amp;YEAR(Table1[[#This Row],[Date]]))</f>
        <v>2016-2017</v>
      </c>
      <c r="O1020">
        <f>WEEKNUM(Table1[[#This Row],[Date]],2)</f>
        <v>51</v>
      </c>
      <c r="P1020">
        <f>HOUR(Table1[[#This Row],[Start]])</f>
        <v>12</v>
      </c>
      <c r="Q10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020" t="str">
        <f>TEXT(Table1[[#This Row],[Date]],"ddd")</f>
        <v>Fri</v>
      </c>
    </row>
    <row r="1021" spans="1:18" x14ac:dyDescent="0.55000000000000004">
      <c r="A1021" s="2" t="s">
        <v>100</v>
      </c>
      <c r="B1021" s="2" t="str">
        <f t="shared" si="90"/>
        <v>Client 10</v>
      </c>
      <c r="C1021" s="12">
        <v>42720</v>
      </c>
      <c r="D1021" s="2" t="s">
        <v>476</v>
      </c>
      <c r="E1021" s="2" t="s">
        <v>972</v>
      </c>
      <c r="F1021" s="28">
        <f>Table1[[#This Row],[End]]-Table1[[#This Row],[Start]]</f>
        <v>1.5972222222222276E-2</v>
      </c>
      <c r="G1021" s="2" t="str">
        <f t="shared" ca="1" si="91"/>
        <v>Room B</v>
      </c>
      <c r="H1021" s="2" t="str">
        <f t="shared" ca="1" si="92"/>
        <v>F</v>
      </c>
      <c r="I1021" s="2" t="str">
        <f t="shared" ca="1" si="93"/>
        <v>Interaction</v>
      </c>
      <c r="J1021" s="2" t="str">
        <f t="shared" ca="1" si="94"/>
        <v>Paperwork deficiency</v>
      </c>
      <c r="K1021" s="25" t="str">
        <f t="shared" ca="1" si="95"/>
        <v>IT</v>
      </c>
      <c r="L1021" t="str">
        <f>IF(OR(Table1[[#This Row],[Month2]]="Jul",Table1[[#This Row],[Month2]]="Aug",Table1[[#This Row],[Month2]]="Sep"),"Q1", IF(OR(Table1[[#This Row],[Month2]]="Oct",Table1[[#This Row],[Month2]]="Nov",Table1[[#This Row],[Month2]]="Dec"),"Q2",IF(OR(Table1[[#This Row],[Month2]]="Jan",Table1[[#This Row],[Month2]]="Feb",Table1[[#This Row],[Month2]]="Mar"),"Q3", "Q4")))</f>
        <v>Q2</v>
      </c>
      <c r="M1021" t="str">
        <f>TEXT(Table1[[#This Row],[Date]],"mmm")</f>
        <v>Dec</v>
      </c>
      <c r="N1021" t="str">
        <f>IF(MONTH(Table1[[#This Row],[Date]])&gt;6, YEAR(Table1[[#This Row],[Date]])&amp;"-"&amp;YEAR(Table1[[#This Row],[Date]])+1,YEAR(Table1[[#This Row],[Date]])-1&amp;"-"&amp;YEAR(Table1[[#This Row],[Date]]))</f>
        <v>2016-2017</v>
      </c>
      <c r="O1021">
        <f>WEEKNUM(Table1[[#This Row],[Date]],2)</f>
        <v>51</v>
      </c>
      <c r="P1021">
        <f>HOUR(Table1[[#This Row],[Start]])</f>
        <v>12</v>
      </c>
      <c r="Q10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021" t="str">
        <f>TEXT(Table1[[#This Row],[Date]],"ddd")</f>
        <v>Fri</v>
      </c>
    </row>
    <row r="1022" spans="1:18" x14ac:dyDescent="0.55000000000000004">
      <c r="A1022" s="2" t="s">
        <v>47</v>
      </c>
      <c r="B1022" s="2" t="str">
        <f t="shared" si="90"/>
        <v>Client 1</v>
      </c>
      <c r="C1022" s="12">
        <v>42720</v>
      </c>
      <c r="D1022" s="2" t="s">
        <v>562</v>
      </c>
      <c r="E1022" s="2" t="s">
        <v>872</v>
      </c>
      <c r="F1022" s="28">
        <f>Table1[[#This Row],[End]]-Table1[[#This Row],[Start]]</f>
        <v>1.5972222222222165E-2</v>
      </c>
      <c r="G1022" s="2" t="str">
        <f t="shared" ca="1" si="91"/>
        <v>Office</v>
      </c>
      <c r="H1022" s="2" t="str">
        <f t="shared" ca="1" si="92"/>
        <v>G</v>
      </c>
      <c r="I1022" s="2" t="str">
        <f t="shared" ca="1" si="93"/>
        <v>Interaction</v>
      </c>
      <c r="J1022" s="2" t="str">
        <f t="shared" ca="1" si="94"/>
        <v>Entry error</v>
      </c>
      <c r="K1022" s="25" t="str">
        <f t="shared" ca="1" si="95"/>
        <v>Floor</v>
      </c>
      <c r="L1022" t="str">
        <f>IF(OR(Table1[[#This Row],[Month2]]="Jul",Table1[[#This Row],[Month2]]="Aug",Table1[[#This Row],[Month2]]="Sep"),"Q1", IF(OR(Table1[[#This Row],[Month2]]="Oct",Table1[[#This Row],[Month2]]="Nov",Table1[[#This Row],[Month2]]="Dec"),"Q2",IF(OR(Table1[[#This Row],[Month2]]="Jan",Table1[[#This Row],[Month2]]="Feb",Table1[[#This Row],[Month2]]="Mar"),"Q3", "Q4")))</f>
        <v>Q2</v>
      </c>
      <c r="M1022" t="str">
        <f>TEXT(Table1[[#This Row],[Date]],"mmm")</f>
        <v>Dec</v>
      </c>
      <c r="N1022" t="str">
        <f>IF(MONTH(Table1[[#This Row],[Date]])&gt;6, YEAR(Table1[[#This Row],[Date]])&amp;"-"&amp;YEAR(Table1[[#This Row],[Date]])+1,YEAR(Table1[[#This Row],[Date]])-1&amp;"-"&amp;YEAR(Table1[[#This Row],[Date]]))</f>
        <v>2016-2017</v>
      </c>
      <c r="O1022">
        <f>WEEKNUM(Table1[[#This Row],[Date]],2)</f>
        <v>51</v>
      </c>
      <c r="P1022">
        <f>HOUR(Table1[[#This Row],[Start]])</f>
        <v>19</v>
      </c>
      <c r="Q10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22" t="str">
        <f>TEXT(Table1[[#This Row],[Date]],"ddd")</f>
        <v>Fri</v>
      </c>
    </row>
    <row r="1023" spans="1:18" x14ac:dyDescent="0.55000000000000004">
      <c r="A1023" s="2" t="s">
        <v>111</v>
      </c>
      <c r="B1023" s="2" t="str">
        <f t="shared" si="90"/>
        <v>Client 2</v>
      </c>
      <c r="C1023" s="12">
        <v>42720</v>
      </c>
      <c r="D1023" s="2" t="s">
        <v>284</v>
      </c>
      <c r="E1023" s="2" t="s">
        <v>630</v>
      </c>
      <c r="F1023" s="28">
        <f>Table1[[#This Row],[End]]-Table1[[#This Row],[Start]]</f>
        <v>2.7777777777778789E-3</v>
      </c>
      <c r="G1023" s="2" t="str">
        <f t="shared" ca="1" si="91"/>
        <v>Warehouse</v>
      </c>
      <c r="H1023" s="2" t="str">
        <f t="shared" ca="1" si="92"/>
        <v>F</v>
      </c>
      <c r="I1023" s="2" t="str">
        <f t="shared" ca="1" si="93"/>
        <v>Interaction</v>
      </c>
      <c r="J1023" s="2" t="str">
        <f t="shared" ca="1" si="94"/>
        <v>Mechanical failure</v>
      </c>
      <c r="K1023" s="25" t="str">
        <f t="shared" ca="1" si="95"/>
        <v>Admin</v>
      </c>
      <c r="L1023" t="str">
        <f>IF(OR(Table1[[#This Row],[Month2]]="Jul",Table1[[#This Row],[Month2]]="Aug",Table1[[#This Row],[Month2]]="Sep"),"Q1", IF(OR(Table1[[#This Row],[Month2]]="Oct",Table1[[#This Row],[Month2]]="Nov",Table1[[#This Row],[Month2]]="Dec"),"Q2",IF(OR(Table1[[#This Row],[Month2]]="Jan",Table1[[#This Row],[Month2]]="Feb",Table1[[#This Row],[Month2]]="Mar"),"Q3", "Q4")))</f>
        <v>Q2</v>
      </c>
      <c r="M1023" t="str">
        <f>TEXT(Table1[[#This Row],[Date]],"mmm")</f>
        <v>Dec</v>
      </c>
      <c r="N1023" t="str">
        <f>IF(MONTH(Table1[[#This Row],[Date]])&gt;6, YEAR(Table1[[#This Row],[Date]])&amp;"-"&amp;YEAR(Table1[[#This Row],[Date]])+1,YEAR(Table1[[#This Row],[Date]])-1&amp;"-"&amp;YEAR(Table1[[#This Row],[Date]]))</f>
        <v>2016-2017</v>
      </c>
      <c r="O1023">
        <f>WEEKNUM(Table1[[#This Row],[Date]],2)</f>
        <v>51</v>
      </c>
      <c r="P1023">
        <f>HOUR(Table1[[#This Row],[Start]])</f>
        <v>19</v>
      </c>
      <c r="Q10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23" t="str">
        <f>TEXT(Table1[[#This Row],[Date]],"ddd")</f>
        <v>Fri</v>
      </c>
    </row>
    <row r="1024" spans="1:18" x14ac:dyDescent="0.55000000000000004">
      <c r="A1024" s="2" t="s">
        <v>111</v>
      </c>
      <c r="B1024" s="2" t="str">
        <f t="shared" si="90"/>
        <v>Client 3</v>
      </c>
      <c r="C1024" s="12">
        <v>42720</v>
      </c>
      <c r="D1024" s="2" t="s">
        <v>753</v>
      </c>
      <c r="E1024" s="2" t="s">
        <v>1083</v>
      </c>
      <c r="F1024" s="28">
        <f>Table1[[#This Row],[End]]-Table1[[#This Row],[Start]]</f>
        <v>2.2222222222222143E-2</v>
      </c>
      <c r="G1024" s="2" t="str">
        <f t="shared" ca="1" si="91"/>
        <v>Warehouse</v>
      </c>
      <c r="H1024" s="2" t="str">
        <f t="shared" ca="1" si="92"/>
        <v>C</v>
      </c>
      <c r="I1024" s="2" t="str">
        <f t="shared" ca="1" si="93"/>
        <v>Interaction</v>
      </c>
      <c r="J1024" s="2" t="str">
        <f t="shared" ca="1" si="94"/>
        <v>Wrong placement</v>
      </c>
      <c r="K1024" s="25" t="str">
        <f t="shared" ca="1" si="95"/>
        <v>Admin</v>
      </c>
      <c r="L1024" t="str">
        <f>IF(OR(Table1[[#This Row],[Month2]]="Jul",Table1[[#This Row],[Month2]]="Aug",Table1[[#This Row],[Month2]]="Sep"),"Q1", IF(OR(Table1[[#This Row],[Month2]]="Oct",Table1[[#This Row],[Month2]]="Nov",Table1[[#This Row],[Month2]]="Dec"),"Q2",IF(OR(Table1[[#This Row],[Month2]]="Jan",Table1[[#This Row],[Month2]]="Feb",Table1[[#This Row],[Month2]]="Mar"),"Q3", "Q4")))</f>
        <v>Q2</v>
      </c>
      <c r="M1024" t="str">
        <f>TEXT(Table1[[#This Row],[Date]],"mmm")</f>
        <v>Dec</v>
      </c>
      <c r="N1024" t="str">
        <f>IF(MONTH(Table1[[#This Row],[Date]])&gt;6, YEAR(Table1[[#This Row],[Date]])&amp;"-"&amp;YEAR(Table1[[#This Row],[Date]])+1,YEAR(Table1[[#This Row],[Date]])-1&amp;"-"&amp;YEAR(Table1[[#This Row],[Date]]))</f>
        <v>2016-2017</v>
      </c>
      <c r="O1024">
        <f>WEEKNUM(Table1[[#This Row],[Date]],2)</f>
        <v>51</v>
      </c>
      <c r="P1024">
        <f>HOUR(Table1[[#This Row],[Start]])</f>
        <v>19</v>
      </c>
      <c r="Q10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24" t="str">
        <f>TEXT(Table1[[#This Row],[Date]],"ddd")</f>
        <v>Fri</v>
      </c>
    </row>
    <row r="1025" spans="1:18" x14ac:dyDescent="0.55000000000000004">
      <c r="A1025" s="2" t="s">
        <v>114</v>
      </c>
      <c r="B1025" s="2" t="str">
        <f t="shared" si="90"/>
        <v>Client 4</v>
      </c>
      <c r="C1025" s="12">
        <v>42721</v>
      </c>
      <c r="D1025" s="2" t="s">
        <v>481</v>
      </c>
      <c r="E1025" s="2" t="s">
        <v>280</v>
      </c>
      <c r="F1025" s="28">
        <f>Table1[[#This Row],[End]]-Table1[[#This Row],[Start]]</f>
        <v>1.041666666666663E-2</v>
      </c>
      <c r="G1025" s="2" t="str">
        <f t="shared" ca="1" si="91"/>
        <v>Lab</v>
      </c>
      <c r="H1025" s="2" t="str">
        <f t="shared" ca="1" si="92"/>
        <v>D</v>
      </c>
      <c r="I1025" s="2" t="str">
        <f t="shared" ca="1" si="93"/>
        <v>Accident</v>
      </c>
      <c r="J1025" s="2" t="str">
        <f t="shared" ca="1" si="94"/>
        <v>Tone of voice</v>
      </c>
      <c r="K1025" s="25" t="str">
        <f t="shared" ca="1" si="95"/>
        <v>Shipping</v>
      </c>
      <c r="L1025" t="str">
        <f>IF(OR(Table1[[#This Row],[Month2]]="Jul",Table1[[#This Row],[Month2]]="Aug",Table1[[#This Row],[Month2]]="Sep"),"Q1", IF(OR(Table1[[#This Row],[Month2]]="Oct",Table1[[#This Row],[Month2]]="Nov",Table1[[#This Row],[Month2]]="Dec"),"Q2",IF(OR(Table1[[#This Row],[Month2]]="Jan",Table1[[#This Row],[Month2]]="Feb",Table1[[#This Row],[Month2]]="Mar"),"Q3", "Q4")))</f>
        <v>Q2</v>
      </c>
      <c r="M1025" t="str">
        <f>TEXT(Table1[[#This Row],[Date]],"mmm")</f>
        <v>Dec</v>
      </c>
      <c r="N1025" t="str">
        <f>IF(MONTH(Table1[[#This Row],[Date]])&gt;6, YEAR(Table1[[#This Row],[Date]])&amp;"-"&amp;YEAR(Table1[[#This Row],[Date]])+1,YEAR(Table1[[#This Row],[Date]])-1&amp;"-"&amp;YEAR(Table1[[#This Row],[Date]]))</f>
        <v>2016-2017</v>
      </c>
      <c r="O1025">
        <f>WEEKNUM(Table1[[#This Row],[Date]],2)</f>
        <v>51</v>
      </c>
      <c r="P1025">
        <f>HOUR(Table1[[#This Row],[Start]])</f>
        <v>19</v>
      </c>
      <c r="Q10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25" t="str">
        <f>TEXT(Table1[[#This Row],[Date]],"ddd")</f>
        <v>Sat</v>
      </c>
    </row>
    <row r="1026" spans="1:18" x14ac:dyDescent="0.55000000000000004">
      <c r="A1026" s="2" t="s">
        <v>101</v>
      </c>
      <c r="B1026" s="2" t="str">
        <f t="shared" ref="B1026:B1089" si="96">IF(B1025="Name","Client 1",IF(B1025="Client 1","Client 2",IF(B1025="Client 2","Client 3",IF(B1025="Client 3","Client 4", IF(B1025="Client 4","Client 5", IF(B1025="Client 5","Client 6", IF(B1025="Client 6","Client 7",IF(B1025="Client 7","Client 8", IF(B1025="Client 8","Client 9", IF(B1025="Client 9","Client 10", IF(B1025="Client 10","Client 1", "Client 11")))))))))))</f>
        <v>Client 5</v>
      </c>
      <c r="C1026" s="12">
        <v>42721</v>
      </c>
      <c r="D1026" s="2" t="s">
        <v>343</v>
      </c>
      <c r="E1026" s="2" t="s">
        <v>800</v>
      </c>
      <c r="F1026" s="28">
        <f>Table1[[#This Row],[End]]-Table1[[#This Row],[Start]]</f>
        <v>2.4305555555555469E-2</v>
      </c>
      <c r="G1026" s="2" t="str">
        <f t="shared" ref="G1026:G1089" ca="1" si="97">VLOOKUP(RANDBETWEEN(1,5),$T$1:$Y$8,2,FALSE)</f>
        <v>Room B</v>
      </c>
      <c r="H1026" s="2" t="str">
        <f t="shared" ref="H1026:H1089" ca="1" si="98">VLOOKUP(RANDBETWEEN(1,7),$T$1:$Y$8,3,FALSE)</f>
        <v>F</v>
      </c>
      <c r="I1026" s="2" t="str">
        <f t="shared" ref="I1026:I1089" ca="1" si="99">VLOOKUP(RANDBETWEEN(1,4),$T$1:$Y$8,4,FALSE)</f>
        <v>Interaction</v>
      </c>
      <c r="J1026" s="2" t="str">
        <f t="shared" ref="J1026:J1089" ca="1" si="100">VLOOKUP(RANDBETWEEN(1,6),$T$1:$Y$8,5,FALSE)</f>
        <v>Paperwork deficiency</v>
      </c>
      <c r="K1026" s="25" t="str">
        <f t="shared" ref="K1026:K1089" ca="1" si="101">VLOOKUP(RANDBETWEEN(1,6),$T$1:$Y$8,6,FALSE)</f>
        <v>IT</v>
      </c>
      <c r="L1026" t="str">
        <f>IF(OR(Table1[[#This Row],[Month2]]="Jul",Table1[[#This Row],[Month2]]="Aug",Table1[[#This Row],[Month2]]="Sep"),"Q1", IF(OR(Table1[[#This Row],[Month2]]="Oct",Table1[[#This Row],[Month2]]="Nov",Table1[[#This Row],[Month2]]="Dec"),"Q2",IF(OR(Table1[[#This Row],[Month2]]="Jan",Table1[[#This Row],[Month2]]="Feb",Table1[[#This Row],[Month2]]="Mar"),"Q3", "Q4")))</f>
        <v>Q2</v>
      </c>
      <c r="M1026" t="str">
        <f>TEXT(Table1[[#This Row],[Date]],"mmm")</f>
        <v>Dec</v>
      </c>
      <c r="N1026" t="str">
        <f>IF(MONTH(Table1[[#This Row],[Date]])&gt;6, YEAR(Table1[[#This Row],[Date]])&amp;"-"&amp;YEAR(Table1[[#This Row],[Date]])+1,YEAR(Table1[[#This Row],[Date]])-1&amp;"-"&amp;YEAR(Table1[[#This Row],[Date]]))</f>
        <v>2016-2017</v>
      </c>
      <c r="O1026">
        <f>WEEKNUM(Table1[[#This Row],[Date]],2)</f>
        <v>51</v>
      </c>
      <c r="P1026">
        <f>HOUR(Table1[[#This Row],[Start]])</f>
        <v>9</v>
      </c>
      <c r="Q10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26" t="str">
        <f>TEXT(Table1[[#This Row],[Date]],"ddd")</f>
        <v>Sat</v>
      </c>
    </row>
    <row r="1027" spans="1:18" x14ac:dyDescent="0.55000000000000004">
      <c r="A1027" s="2" t="s">
        <v>100</v>
      </c>
      <c r="B1027" s="2" t="str">
        <f t="shared" si="96"/>
        <v>Client 6</v>
      </c>
      <c r="C1027" s="12">
        <v>42722</v>
      </c>
      <c r="D1027" s="2" t="s">
        <v>516</v>
      </c>
      <c r="E1027" s="2" t="s">
        <v>495</v>
      </c>
      <c r="F1027" s="28">
        <f>Table1[[#This Row],[End]]-Table1[[#This Row],[Start]]</f>
        <v>1.041666666666663E-2</v>
      </c>
      <c r="G1027" s="2" t="str">
        <f t="shared" ca="1" si="97"/>
        <v>Office</v>
      </c>
      <c r="H1027" s="2" t="str">
        <f t="shared" ca="1" si="98"/>
        <v>B</v>
      </c>
      <c r="I1027" s="2" t="str">
        <f t="shared" ca="1" si="99"/>
        <v>Grievance</v>
      </c>
      <c r="J1027" s="2" t="str">
        <f t="shared" ca="1" si="100"/>
        <v>Entry error</v>
      </c>
      <c r="K1027" s="25" t="str">
        <f t="shared" ca="1" si="101"/>
        <v>Admin</v>
      </c>
      <c r="L1027" t="str">
        <f>IF(OR(Table1[[#This Row],[Month2]]="Jul",Table1[[#This Row],[Month2]]="Aug",Table1[[#This Row],[Month2]]="Sep"),"Q1", IF(OR(Table1[[#This Row],[Month2]]="Oct",Table1[[#This Row],[Month2]]="Nov",Table1[[#This Row],[Month2]]="Dec"),"Q2",IF(OR(Table1[[#This Row],[Month2]]="Jan",Table1[[#This Row],[Month2]]="Feb",Table1[[#This Row],[Month2]]="Mar"),"Q3", "Q4")))</f>
        <v>Q2</v>
      </c>
      <c r="M1027" t="str">
        <f>TEXT(Table1[[#This Row],[Date]],"mmm")</f>
        <v>Dec</v>
      </c>
      <c r="N1027" t="str">
        <f>IF(MONTH(Table1[[#This Row],[Date]])&gt;6, YEAR(Table1[[#This Row],[Date]])&amp;"-"&amp;YEAR(Table1[[#This Row],[Date]])+1,YEAR(Table1[[#This Row],[Date]])-1&amp;"-"&amp;YEAR(Table1[[#This Row],[Date]]))</f>
        <v>2016-2017</v>
      </c>
      <c r="O1027">
        <f>WEEKNUM(Table1[[#This Row],[Date]],2)</f>
        <v>51</v>
      </c>
      <c r="P1027">
        <f>HOUR(Table1[[#This Row],[Start]])</f>
        <v>14</v>
      </c>
      <c r="Q10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027" t="str">
        <f>TEXT(Table1[[#This Row],[Date]],"ddd")</f>
        <v>Sun</v>
      </c>
    </row>
    <row r="1028" spans="1:18" x14ac:dyDescent="0.55000000000000004">
      <c r="A1028" s="2" t="s">
        <v>96</v>
      </c>
      <c r="B1028" s="2" t="str">
        <f t="shared" si="96"/>
        <v>Client 7</v>
      </c>
      <c r="C1028" s="12">
        <v>42723</v>
      </c>
      <c r="D1028" s="2" t="s">
        <v>770</v>
      </c>
      <c r="E1028" s="2" t="s">
        <v>908</v>
      </c>
      <c r="F1028" s="28">
        <f>Table1[[#This Row],[End]]-Table1[[#This Row],[Start]]</f>
        <v>1.9444444444444431E-2</v>
      </c>
      <c r="G1028" s="2" t="str">
        <f t="shared" ca="1" si="97"/>
        <v>Warehouse</v>
      </c>
      <c r="H1028" s="2" t="str">
        <f t="shared" ca="1" si="98"/>
        <v>B</v>
      </c>
      <c r="I1028" s="2" t="str">
        <f t="shared" ca="1" si="99"/>
        <v>Accident</v>
      </c>
      <c r="J1028" s="2" t="str">
        <f t="shared" ca="1" si="100"/>
        <v>Mechanical failure</v>
      </c>
      <c r="K1028" s="25" t="str">
        <f t="shared" ca="1" si="101"/>
        <v>IT</v>
      </c>
      <c r="L1028" t="str">
        <f>IF(OR(Table1[[#This Row],[Month2]]="Jul",Table1[[#This Row],[Month2]]="Aug",Table1[[#This Row],[Month2]]="Sep"),"Q1", IF(OR(Table1[[#This Row],[Month2]]="Oct",Table1[[#This Row],[Month2]]="Nov",Table1[[#This Row],[Month2]]="Dec"),"Q2",IF(OR(Table1[[#This Row],[Month2]]="Jan",Table1[[#This Row],[Month2]]="Feb",Table1[[#This Row],[Month2]]="Mar"),"Q3", "Q4")))</f>
        <v>Q2</v>
      </c>
      <c r="M1028" t="str">
        <f>TEXT(Table1[[#This Row],[Date]],"mmm")</f>
        <v>Dec</v>
      </c>
      <c r="N1028" t="str">
        <f>IF(MONTH(Table1[[#This Row],[Date]])&gt;6, YEAR(Table1[[#This Row],[Date]])&amp;"-"&amp;YEAR(Table1[[#This Row],[Date]])+1,YEAR(Table1[[#This Row],[Date]])-1&amp;"-"&amp;YEAR(Table1[[#This Row],[Date]]))</f>
        <v>2016-2017</v>
      </c>
      <c r="O1028">
        <f>WEEKNUM(Table1[[#This Row],[Date]],2)</f>
        <v>52</v>
      </c>
      <c r="P1028">
        <f>HOUR(Table1[[#This Row],[Start]])</f>
        <v>5</v>
      </c>
      <c r="Q10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028" t="str">
        <f>TEXT(Table1[[#This Row],[Date]],"ddd")</f>
        <v>Mon</v>
      </c>
    </row>
    <row r="1029" spans="1:18" x14ac:dyDescent="0.55000000000000004">
      <c r="A1029" s="2" t="s">
        <v>47</v>
      </c>
      <c r="B1029" s="2" t="str">
        <f t="shared" si="96"/>
        <v>Client 8</v>
      </c>
      <c r="C1029" s="12">
        <v>42723</v>
      </c>
      <c r="D1029" s="2" t="s">
        <v>173</v>
      </c>
      <c r="E1029" s="2" t="s">
        <v>449</v>
      </c>
      <c r="F1029" s="28">
        <f>Table1[[#This Row],[End]]-Table1[[#This Row],[Start]]</f>
        <v>1.8749999999999933E-2</v>
      </c>
      <c r="G1029" s="2" t="str">
        <f t="shared" ca="1" si="97"/>
        <v>Office</v>
      </c>
      <c r="H1029" s="2" t="str">
        <f t="shared" ca="1" si="98"/>
        <v>F</v>
      </c>
      <c r="I1029" s="2" t="str">
        <f t="shared" ca="1" si="99"/>
        <v>Interaction</v>
      </c>
      <c r="J1029" s="2" t="str">
        <f t="shared" ca="1" si="100"/>
        <v>Paperwork deficiency</v>
      </c>
      <c r="K1029" s="25" t="str">
        <f t="shared" ca="1" si="101"/>
        <v>IT</v>
      </c>
      <c r="L1029" t="str">
        <f>IF(OR(Table1[[#This Row],[Month2]]="Jul",Table1[[#This Row],[Month2]]="Aug",Table1[[#This Row],[Month2]]="Sep"),"Q1", IF(OR(Table1[[#This Row],[Month2]]="Oct",Table1[[#This Row],[Month2]]="Nov",Table1[[#This Row],[Month2]]="Dec"),"Q2",IF(OR(Table1[[#This Row],[Month2]]="Jan",Table1[[#This Row],[Month2]]="Feb",Table1[[#This Row],[Month2]]="Mar"),"Q3", "Q4")))</f>
        <v>Q2</v>
      </c>
      <c r="M1029" t="str">
        <f>TEXT(Table1[[#This Row],[Date]],"mmm")</f>
        <v>Dec</v>
      </c>
      <c r="N1029" t="str">
        <f>IF(MONTH(Table1[[#This Row],[Date]])&gt;6, YEAR(Table1[[#This Row],[Date]])&amp;"-"&amp;YEAR(Table1[[#This Row],[Date]])+1,YEAR(Table1[[#This Row],[Date]])-1&amp;"-"&amp;YEAR(Table1[[#This Row],[Date]]))</f>
        <v>2016-2017</v>
      </c>
      <c r="O1029">
        <f>WEEKNUM(Table1[[#This Row],[Date]],2)</f>
        <v>52</v>
      </c>
      <c r="P1029">
        <f>HOUR(Table1[[#This Row],[Start]])</f>
        <v>17</v>
      </c>
      <c r="Q10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29" t="str">
        <f>TEXT(Table1[[#This Row],[Date]],"ddd")</f>
        <v>Mon</v>
      </c>
    </row>
    <row r="1030" spans="1:18" x14ac:dyDescent="0.55000000000000004">
      <c r="A1030" s="2" t="s">
        <v>96</v>
      </c>
      <c r="B1030" s="2" t="str">
        <f t="shared" si="96"/>
        <v>Client 9</v>
      </c>
      <c r="C1030" s="12">
        <v>42725</v>
      </c>
      <c r="D1030" s="2" t="s">
        <v>771</v>
      </c>
      <c r="E1030" s="2" t="s">
        <v>193</v>
      </c>
      <c r="F1030" s="28">
        <f>Table1[[#This Row],[End]]-Table1[[#This Row],[Start]]</f>
        <v>1.5277777777777835E-2</v>
      </c>
      <c r="G1030" s="2" t="str">
        <f t="shared" ca="1" si="97"/>
        <v>Room A</v>
      </c>
      <c r="H1030" s="2" t="str">
        <f t="shared" ca="1" si="98"/>
        <v>C</v>
      </c>
      <c r="I1030" s="2" t="str">
        <f t="shared" ca="1" si="99"/>
        <v>Grievance</v>
      </c>
      <c r="J1030" s="2" t="str">
        <f t="shared" ca="1" si="100"/>
        <v>Paperwork deficiency</v>
      </c>
      <c r="K1030" s="25" t="str">
        <f t="shared" ca="1" si="101"/>
        <v>IT</v>
      </c>
      <c r="L1030" t="str">
        <f>IF(OR(Table1[[#This Row],[Month2]]="Jul",Table1[[#This Row],[Month2]]="Aug",Table1[[#This Row],[Month2]]="Sep"),"Q1", IF(OR(Table1[[#This Row],[Month2]]="Oct",Table1[[#This Row],[Month2]]="Nov",Table1[[#This Row],[Month2]]="Dec"),"Q2",IF(OR(Table1[[#This Row],[Month2]]="Jan",Table1[[#This Row],[Month2]]="Feb",Table1[[#This Row],[Month2]]="Mar"),"Q3", "Q4")))</f>
        <v>Q2</v>
      </c>
      <c r="M1030" t="str">
        <f>TEXT(Table1[[#This Row],[Date]],"mmm")</f>
        <v>Dec</v>
      </c>
      <c r="N1030" t="str">
        <f>IF(MONTH(Table1[[#This Row],[Date]])&gt;6, YEAR(Table1[[#This Row],[Date]])&amp;"-"&amp;YEAR(Table1[[#This Row],[Date]])+1,YEAR(Table1[[#This Row],[Date]])-1&amp;"-"&amp;YEAR(Table1[[#This Row],[Date]]))</f>
        <v>2016-2017</v>
      </c>
      <c r="O1030">
        <f>WEEKNUM(Table1[[#This Row],[Date]],2)</f>
        <v>52</v>
      </c>
      <c r="P1030">
        <f>HOUR(Table1[[#This Row],[Start]])</f>
        <v>17</v>
      </c>
      <c r="Q10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30" t="str">
        <f>TEXT(Table1[[#This Row],[Date]],"ddd")</f>
        <v>Wed</v>
      </c>
    </row>
    <row r="1031" spans="1:18" x14ac:dyDescent="0.55000000000000004">
      <c r="A1031" s="2" t="s">
        <v>112</v>
      </c>
      <c r="B1031" s="2" t="str">
        <f t="shared" si="96"/>
        <v>Client 10</v>
      </c>
      <c r="C1031" s="12">
        <v>42725</v>
      </c>
      <c r="D1031" s="2" t="s">
        <v>219</v>
      </c>
      <c r="E1031" s="2" t="s">
        <v>541</v>
      </c>
      <c r="F1031" s="28">
        <f>Table1[[#This Row],[End]]-Table1[[#This Row],[Start]]</f>
        <v>2.5000000000000022E-2</v>
      </c>
      <c r="G1031" s="2" t="str">
        <f t="shared" ca="1" si="97"/>
        <v>Office</v>
      </c>
      <c r="H1031" s="2" t="str">
        <f t="shared" ca="1" si="98"/>
        <v>B</v>
      </c>
      <c r="I1031" s="2" t="str">
        <f t="shared" ca="1" si="99"/>
        <v>Mistake</v>
      </c>
      <c r="J1031" s="2" t="str">
        <f t="shared" ca="1" si="100"/>
        <v>Entry error</v>
      </c>
      <c r="K1031" s="25" t="str">
        <f t="shared" ca="1" si="101"/>
        <v>Floor</v>
      </c>
      <c r="L1031" t="str">
        <f>IF(OR(Table1[[#This Row],[Month2]]="Jul",Table1[[#This Row],[Month2]]="Aug",Table1[[#This Row],[Month2]]="Sep"),"Q1", IF(OR(Table1[[#This Row],[Month2]]="Oct",Table1[[#This Row],[Month2]]="Nov",Table1[[#This Row],[Month2]]="Dec"),"Q2",IF(OR(Table1[[#This Row],[Month2]]="Jan",Table1[[#This Row],[Month2]]="Feb",Table1[[#This Row],[Month2]]="Mar"),"Q3", "Q4")))</f>
        <v>Q2</v>
      </c>
      <c r="M1031" t="str">
        <f>TEXT(Table1[[#This Row],[Date]],"mmm")</f>
        <v>Dec</v>
      </c>
      <c r="N1031" t="str">
        <f>IF(MONTH(Table1[[#This Row],[Date]])&gt;6, YEAR(Table1[[#This Row],[Date]])&amp;"-"&amp;YEAR(Table1[[#This Row],[Date]])+1,YEAR(Table1[[#This Row],[Date]])-1&amp;"-"&amp;YEAR(Table1[[#This Row],[Date]]))</f>
        <v>2016-2017</v>
      </c>
      <c r="O1031">
        <f>WEEKNUM(Table1[[#This Row],[Date]],2)</f>
        <v>52</v>
      </c>
      <c r="P1031">
        <f>HOUR(Table1[[#This Row],[Start]])</f>
        <v>17</v>
      </c>
      <c r="Q10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31" t="str">
        <f>TEXT(Table1[[#This Row],[Date]],"ddd")</f>
        <v>Wed</v>
      </c>
    </row>
    <row r="1032" spans="1:18" x14ac:dyDescent="0.55000000000000004">
      <c r="A1032" s="2" t="s">
        <v>111</v>
      </c>
      <c r="B1032" s="2" t="str">
        <f t="shared" si="96"/>
        <v>Client 1</v>
      </c>
      <c r="C1032" s="12">
        <v>42730</v>
      </c>
      <c r="D1032" s="2" t="s">
        <v>530</v>
      </c>
      <c r="E1032" s="2" t="s">
        <v>193</v>
      </c>
      <c r="F1032" s="28">
        <f>Table1[[#This Row],[End]]-Table1[[#This Row],[Start]]</f>
        <v>6.2499999999999778E-3</v>
      </c>
      <c r="G1032" s="2" t="str">
        <f t="shared" ca="1" si="97"/>
        <v>Office</v>
      </c>
      <c r="H1032" s="2" t="str">
        <f t="shared" ca="1" si="98"/>
        <v>B</v>
      </c>
      <c r="I1032" s="2" t="str">
        <f t="shared" ca="1" si="99"/>
        <v>Accident</v>
      </c>
      <c r="J1032" s="2" t="str">
        <f t="shared" ca="1" si="100"/>
        <v>Mechanical failure</v>
      </c>
      <c r="K1032" s="25" t="str">
        <f t="shared" ca="1" si="101"/>
        <v>IT</v>
      </c>
      <c r="L1032" t="str">
        <f>IF(OR(Table1[[#This Row],[Month2]]="Jul",Table1[[#This Row],[Month2]]="Aug",Table1[[#This Row],[Month2]]="Sep"),"Q1", IF(OR(Table1[[#This Row],[Month2]]="Oct",Table1[[#This Row],[Month2]]="Nov",Table1[[#This Row],[Month2]]="Dec"),"Q2",IF(OR(Table1[[#This Row],[Month2]]="Jan",Table1[[#This Row],[Month2]]="Feb",Table1[[#This Row],[Month2]]="Mar"),"Q3", "Q4")))</f>
        <v>Q2</v>
      </c>
      <c r="M1032" t="str">
        <f>TEXT(Table1[[#This Row],[Date]],"mmm")</f>
        <v>Dec</v>
      </c>
      <c r="N1032" t="str">
        <f>IF(MONTH(Table1[[#This Row],[Date]])&gt;6, YEAR(Table1[[#This Row],[Date]])&amp;"-"&amp;YEAR(Table1[[#This Row],[Date]])+1,YEAR(Table1[[#This Row],[Date]])-1&amp;"-"&amp;YEAR(Table1[[#This Row],[Date]]))</f>
        <v>2016-2017</v>
      </c>
      <c r="O1032">
        <f>WEEKNUM(Table1[[#This Row],[Date]],2)</f>
        <v>53</v>
      </c>
      <c r="P1032">
        <f>HOUR(Table1[[#This Row],[Start]])</f>
        <v>17</v>
      </c>
      <c r="Q10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32" t="str">
        <f>TEXT(Table1[[#This Row],[Date]],"ddd")</f>
        <v>Mon</v>
      </c>
    </row>
    <row r="1033" spans="1:18" x14ac:dyDescent="0.55000000000000004">
      <c r="A1033" s="2" t="s">
        <v>98</v>
      </c>
      <c r="B1033" s="2" t="str">
        <f t="shared" si="96"/>
        <v>Client 2</v>
      </c>
      <c r="C1033" s="12">
        <v>42732</v>
      </c>
      <c r="D1033" s="2" t="s">
        <v>294</v>
      </c>
      <c r="E1033" s="2" t="s">
        <v>1095</v>
      </c>
      <c r="F1033" s="28">
        <f>Table1[[#This Row],[End]]-Table1[[#This Row],[Start]]</f>
        <v>2.0138888888888928E-2</v>
      </c>
      <c r="G1033" s="2" t="str">
        <f t="shared" ca="1" si="97"/>
        <v>Warehouse</v>
      </c>
      <c r="H1033" s="2" t="str">
        <f t="shared" ca="1" si="98"/>
        <v>D</v>
      </c>
      <c r="I1033" s="2" t="str">
        <f t="shared" ca="1" si="99"/>
        <v>Mistake</v>
      </c>
      <c r="J1033" s="2" t="str">
        <f t="shared" ca="1" si="100"/>
        <v>Entry error</v>
      </c>
      <c r="K1033" s="25" t="str">
        <f t="shared" ca="1" si="101"/>
        <v>Widgets</v>
      </c>
      <c r="L1033" t="str">
        <f>IF(OR(Table1[[#This Row],[Month2]]="Jul",Table1[[#This Row],[Month2]]="Aug",Table1[[#This Row],[Month2]]="Sep"),"Q1", IF(OR(Table1[[#This Row],[Month2]]="Oct",Table1[[#This Row],[Month2]]="Nov",Table1[[#This Row],[Month2]]="Dec"),"Q2",IF(OR(Table1[[#This Row],[Month2]]="Jan",Table1[[#This Row],[Month2]]="Feb",Table1[[#This Row],[Month2]]="Mar"),"Q3", "Q4")))</f>
        <v>Q2</v>
      </c>
      <c r="M1033" t="str">
        <f>TEXT(Table1[[#This Row],[Date]],"mmm")</f>
        <v>Dec</v>
      </c>
      <c r="N1033" t="str">
        <f>IF(MONTH(Table1[[#This Row],[Date]])&gt;6, YEAR(Table1[[#This Row],[Date]])&amp;"-"&amp;YEAR(Table1[[#This Row],[Date]])+1,YEAR(Table1[[#This Row],[Date]])-1&amp;"-"&amp;YEAR(Table1[[#This Row],[Date]]))</f>
        <v>2016-2017</v>
      </c>
      <c r="O1033">
        <f>WEEKNUM(Table1[[#This Row],[Date]],2)</f>
        <v>53</v>
      </c>
      <c r="P1033">
        <f>HOUR(Table1[[#This Row],[Start]])</f>
        <v>20</v>
      </c>
      <c r="Q10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033" t="str">
        <f>TEXT(Table1[[#This Row],[Date]],"ddd")</f>
        <v>Wed</v>
      </c>
    </row>
    <row r="1034" spans="1:18" x14ac:dyDescent="0.55000000000000004">
      <c r="A1034" s="2" t="s">
        <v>112</v>
      </c>
      <c r="B1034" s="2" t="str">
        <f t="shared" si="96"/>
        <v>Client 3</v>
      </c>
      <c r="C1034" s="12">
        <v>42733</v>
      </c>
      <c r="D1034" s="2" t="s">
        <v>452</v>
      </c>
      <c r="E1034" s="2" t="s">
        <v>553</v>
      </c>
      <c r="F1034" s="28">
        <f>Table1[[#This Row],[End]]-Table1[[#This Row],[Start]]</f>
        <v>1.4583333333333282E-2</v>
      </c>
      <c r="G1034" s="2" t="str">
        <f t="shared" ca="1" si="97"/>
        <v>Room B</v>
      </c>
      <c r="H1034" s="2" t="str">
        <f t="shared" ca="1" si="98"/>
        <v>D</v>
      </c>
      <c r="I1034" s="2" t="str">
        <f t="shared" ca="1" si="99"/>
        <v>Accident</v>
      </c>
      <c r="J1034" s="2" t="str">
        <f t="shared" ca="1" si="100"/>
        <v>Misconduct</v>
      </c>
      <c r="K1034" s="25" t="str">
        <f t="shared" ca="1" si="101"/>
        <v>Floor</v>
      </c>
      <c r="L1034" t="str">
        <f>IF(OR(Table1[[#This Row],[Month2]]="Jul",Table1[[#This Row],[Month2]]="Aug",Table1[[#This Row],[Month2]]="Sep"),"Q1", IF(OR(Table1[[#This Row],[Month2]]="Oct",Table1[[#This Row],[Month2]]="Nov",Table1[[#This Row],[Month2]]="Dec"),"Q2",IF(OR(Table1[[#This Row],[Month2]]="Jan",Table1[[#This Row],[Month2]]="Feb",Table1[[#This Row],[Month2]]="Mar"),"Q3", "Q4")))</f>
        <v>Q2</v>
      </c>
      <c r="M1034" t="str">
        <f>TEXT(Table1[[#This Row],[Date]],"mmm")</f>
        <v>Dec</v>
      </c>
      <c r="N1034" t="str">
        <f>IF(MONTH(Table1[[#This Row],[Date]])&gt;6, YEAR(Table1[[#This Row],[Date]])&amp;"-"&amp;YEAR(Table1[[#This Row],[Date]])+1,YEAR(Table1[[#This Row],[Date]])-1&amp;"-"&amp;YEAR(Table1[[#This Row],[Date]]))</f>
        <v>2016-2017</v>
      </c>
      <c r="O1034">
        <f>WEEKNUM(Table1[[#This Row],[Date]],2)</f>
        <v>53</v>
      </c>
      <c r="P1034">
        <f>HOUR(Table1[[#This Row],[Start]])</f>
        <v>14</v>
      </c>
      <c r="Q10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034" t="str">
        <f>TEXT(Table1[[#This Row],[Date]],"ddd")</f>
        <v>Thu</v>
      </c>
    </row>
    <row r="1035" spans="1:18" x14ac:dyDescent="0.55000000000000004">
      <c r="A1035" s="2" t="s">
        <v>96</v>
      </c>
      <c r="B1035" s="2" t="str">
        <f t="shared" si="96"/>
        <v>Client 4</v>
      </c>
      <c r="C1035" s="12">
        <v>42736</v>
      </c>
      <c r="D1035" s="2" t="s">
        <v>569</v>
      </c>
      <c r="E1035" s="2" t="s">
        <v>587</v>
      </c>
      <c r="F1035" s="28">
        <f>Table1[[#This Row],[End]]-Table1[[#This Row],[Start]]</f>
        <v>2.6388888888888906E-2</v>
      </c>
      <c r="G1035" s="2" t="str">
        <f t="shared" ca="1" si="97"/>
        <v>Warehouse</v>
      </c>
      <c r="H1035" s="2" t="str">
        <f t="shared" ca="1" si="98"/>
        <v>B</v>
      </c>
      <c r="I1035" s="2" t="str">
        <f t="shared" ca="1" si="99"/>
        <v>Interaction</v>
      </c>
      <c r="J1035" s="2" t="str">
        <f t="shared" ca="1" si="100"/>
        <v>Wrong placement</v>
      </c>
      <c r="K1035" s="25" t="str">
        <f t="shared" ca="1" si="101"/>
        <v>Finance</v>
      </c>
      <c r="L1035" t="str">
        <f>IF(OR(Table1[[#This Row],[Month2]]="Jul",Table1[[#This Row],[Month2]]="Aug",Table1[[#This Row],[Month2]]="Sep"),"Q1", IF(OR(Table1[[#This Row],[Month2]]="Oct",Table1[[#This Row],[Month2]]="Nov",Table1[[#This Row],[Month2]]="Dec"),"Q2",IF(OR(Table1[[#This Row],[Month2]]="Jan",Table1[[#This Row],[Month2]]="Feb",Table1[[#This Row],[Month2]]="Mar"),"Q3", "Q4")))</f>
        <v>Q3</v>
      </c>
      <c r="M1035" t="str">
        <f>TEXT(Table1[[#This Row],[Date]],"mmm")</f>
        <v>Jan</v>
      </c>
      <c r="N1035" t="str">
        <f>IF(MONTH(Table1[[#This Row],[Date]])&gt;6, YEAR(Table1[[#This Row],[Date]])&amp;"-"&amp;YEAR(Table1[[#This Row],[Date]])+1,YEAR(Table1[[#This Row],[Date]])-1&amp;"-"&amp;YEAR(Table1[[#This Row],[Date]]))</f>
        <v>2016-2017</v>
      </c>
      <c r="O1035">
        <f>WEEKNUM(Table1[[#This Row],[Date]],2)</f>
        <v>1</v>
      </c>
      <c r="P1035">
        <f>HOUR(Table1[[#This Row],[Start]])</f>
        <v>10</v>
      </c>
      <c r="Q10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35" t="str">
        <f>TEXT(Table1[[#This Row],[Date]],"ddd")</f>
        <v>Sun</v>
      </c>
    </row>
    <row r="1036" spans="1:18" x14ac:dyDescent="0.55000000000000004">
      <c r="A1036" s="2" t="s">
        <v>96</v>
      </c>
      <c r="B1036" s="2" t="str">
        <f t="shared" si="96"/>
        <v>Client 5</v>
      </c>
      <c r="C1036" s="12">
        <v>42736</v>
      </c>
      <c r="D1036" s="2" t="s">
        <v>327</v>
      </c>
      <c r="E1036" s="2" t="s">
        <v>323</v>
      </c>
      <c r="F1036" s="28">
        <f>Table1[[#This Row],[End]]-Table1[[#This Row],[Start]]</f>
        <v>1.388888888888884E-2</v>
      </c>
      <c r="G1036" s="2" t="str">
        <f t="shared" ca="1" si="97"/>
        <v>Warehouse</v>
      </c>
      <c r="H1036" s="2" t="str">
        <f t="shared" ca="1" si="98"/>
        <v>G</v>
      </c>
      <c r="I1036" s="2" t="str">
        <f t="shared" ca="1" si="99"/>
        <v>Accident</v>
      </c>
      <c r="J1036" s="2" t="str">
        <f t="shared" ca="1" si="100"/>
        <v>Tone of voice</v>
      </c>
      <c r="K1036" s="25" t="str">
        <f t="shared" ca="1" si="101"/>
        <v>Shipping</v>
      </c>
      <c r="L1036" t="str">
        <f>IF(OR(Table1[[#This Row],[Month2]]="Jul",Table1[[#This Row],[Month2]]="Aug",Table1[[#This Row],[Month2]]="Sep"),"Q1", IF(OR(Table1[[#This Row],[Month2]]="Oct",Table1[[#This Row],[Month2]]="Nov",Table1[[#This Row],[Month2]]="Dec"),"Q2",IF(OR(Table1[[#This Row],[Month2]]="Jan",Table1[[#This Row],[Month2]]="Feb",Table1[[#This Row],[Month2]]="Mar"),"Q3", "Q4")))</f>
        <v>Q3</v>
      </c>
      <c r="M1036" t="str">
        <f>TEXT(Table1[[#This Row],[Date]],"mmm")</f>
        <v>Jan</v>
      </c>
      <c r="N1036" t="str">
        <f>IF(MONTH(Table1[[#This Row],[Date]])&gt;6, YEAR(Table1[[#This Row],[Date]])&amp;"-"&amp;YEAR(Table1[[#This Row],[Date]])+1,YEAR(Table1[[#This Row],[Date]])-1&amp;"-"&amp;YEAR(Table1[[#This Row],[Date]]))</f>
        <v>2016-2017</v>
      </c>
      <c r="O1036">
        <f>WEEKNUM(Table1[[#This Row],[Date]],2)</f>
        <v>1</v>
      </c>
      <c r="P1036">
        <f>HOUR(Table1[[#This Row],[Start]])</f>
        <v>12</v>
      </c>
      <c r="Q10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036" t="str">
        <f>TEXT(Table1[[#This Row],[Date]],"ddd")</f>
        <v>Sun</v>
      </c>
    </row>
    <row r="1037" spans="1:18" x14ac:dyDescent="0.55000000000000004">
      <c r="A1037" s="2" t="s">
        <v>115</v>
      </c>
      <c r="B1037" s="2" t="str">
        <f t="shared" si="96"/>
        <v>Client 6</v>
      </c>
      <c r="C1037" s="12">
        <v>42737</v>
      </c>
      <c r="D1037" s="2" t="s">
        <v>542</v>
      </c>
      <c r="E1037" s="2" t="s">
        <v>866</v>
      </c>
      <c r="F1037" s="28">
        <f>Table1[[#This Row],[End]]-Table1[[#This Row],[Start]]</f>
        <v>4.8611111111110938E-3</v>
      </c>
      <c r="G1037" s="2" t="str">
        <f t="shared" ca="1" si="97"/>
        <v>Room A</v>
      </c>
      <c r="H1037" s="2" t="str">
        <f t="shared" ca="1" si="98"/>
        <v>B</v>
      </c>
      <c r="I1037" s="2" t="str">
        <f t="shared" ca="1" si="99"/>
        <v>Accident</v>
      </c>
      <c r="J1037" s="2" t="str">
        <f t="shared" ca="1" si="100"/>
        <v>Mechanical failure</v>
      </c>
      <c r="K1037" s="25" t="str">
        <f t="shared" ca="1" si="101"/>
        <v>Finance</v>
      </c>
      <c r="L1037" t="str">
        <f>IF(OR(Table1[[#This Row],[Month2]]="Jul",Table1[[#This Row],[Month2]]="Aug",Table1[[#This Row],[Month2]]="Sep"),"Q1", IF(OR(Table1[[#This Row],[Month2]]="Oct",Table1[[#This Row],[Month2]]="Nov",Table1[[#This Row],[Month2]]="Dec"),"Q2",IF(OR(Table1[[#This Row],[Month2]]="Jan",Table1[[#This Row],[Month2]]="Feb",Table1[[#This Row],[Month2]]="Mar"),"Q3", "Q4")))</f>
        <v>Q3</v>
      </c>
      <c r="M1037" t="str">
        <f>TEXT(Table1[[#This Row],[Date]],"mmm")</f>
        <v>Jan</v>
      </c>
      <c r="N1037" t="str">
        <f>IF(MONTH(Table1[[#This Row],[Date]])&gt;6, YEAR(Table1[[#This Row],[Date]])&amp;"-"&amp;YEAR(Table1[[#This Row],[Date]])+1,YEAR(Table1[[#This Row],[Date]])-1&amp;"-"&amp;YEAR(Table1[[#This Row],[Date]]))</f>
        <v>2016-2017</v>
      </c>
      <c r="O1037">
        <f>WEEKNUM(Table1[[#This Row],[Date]],2)</f>
        <v>2</v>
      </c>
      <c r="P1037">
        <f>HOUR(Table1[[#This Row],[Start]])</f>
        <v>18</v>
      </c>
      <c r="Q10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37" t="str">
        <f>TEXT(Table1[[#This Row],[Date]],"ddd")</f>
        <v>Mon</v>
      </c>
    </row>
    <row r="1038" spans="1:18" x14ac:dyDescent="0.55000000000000004">
      <c r="A1038" s="2" t="s">
        <v>96</v>
      </c>
      <c r="B1038" s="2" t="str">
        <f t="shared" si="96"/>
        <v>Client 7</v>
      </c>
      <c r="C1038" s="12">
        <v>42739</v>
      </c>
      <c r="D1038" s="2" t="s">
        <v>674</v>
      </c>
      <c r="E1038" s="2" t="s">
        <v>1096</v>
      </c>
      <c r="F1038" s="28">
        <f>Table1[[#This Row],[End]]-Table1[[#This Row],[Start]]</f>
        <v>1.3888888888888895E-2</v>
      </c>
      <c r="G1038" s="2" t="str">
        <f t="shared" ca="1" si="97"/>
        <v>Room B</v>
      </c>
      <c r="H1038" s="2" t="str">
        <f t="shared" ca="1" si="98"/>
        <v>D</v>
      </c>
      <c r="I1038" s="2" t="str">
        <f t="shared" ca="1" si="99"/>
        <v>Grievance</v>
      </c>
      <c r="J1038" s="2" t="str">
        <f t="shared" ca="1" si="100"/>
        <v>Paperwork deficiency</v>
      </c>
      <c r="K1038" s="25" t="str">
        <f t="shared" ca="1" si="101"/>
        <v>Admin</v>
      </c>
      <c r="L1038" t="str">
        <f>IF(OR(Table1[[#This Row],[Month2]]="Jul",Table1[[#This Row],[Month2]]="Aug",Table1[[#This Row],[Month2]]="Sep"),"Q1", IF(OR(Table1[[#This Row],[Month2]]="Oct",Table1[[#This Row],[Month2]]="Nov",Table1[[#This Row],[Month2]]="Dec"),"Q2",IF(OR(Table1[[#This Row],[Month2]]="Jan",Table1[[#This Row],[Month2]]="Feb",Table1[[#This Row],[Month2]]="Mar"),"Q3", "Q4")))</f>
        <v>Q3</v>
      </c>
      <c r="M1038" t="str">
        <f>TEXT(Table1[[#This Row],[Date]],"mmm")</f>
        <v>Jan</v>
      </c>
      <c r="N1038" t="str">
        <f>IF(MONTH(Table1[[#This Row],[Date]])&gt;6, YEAR(Table1[[#This Row],[Date]])&amp;"-"&amp;YEAR(Table1[[#This Row],[Date]])+1,YEAR(Table1[[#This Row],[Date]])-1&amp;"-"&amp;YEAR(Table1[[#This Row],[Date]]))</f>
        <v>2016-2017</v>
      </c>
      <c r="O1038">
        <f>WEEKNUM(Table1[[#This Row],[Date]],2)</f>
        <v>2</v>
      </c>
      <c r="P1038">
        <f>HOUR(Table1[[#This Row],[Start]])</f>
        <v>6</v>
      </c>
      <c r="Q10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38" t="str">
        <f>TEXT(Table1[[#This Row],[Date]],"ddd")</f>
        <v>Wed</v>
      </c>
    </row>
    <row r="1039" spans="1:18" x14ac:dyDescent="0.55000000000000004">
      <c r="A1039" s="2" t="s">
        <v>112</v>
      </c>
      <c r="B1039" s="2" t="str">
        <f t="shared" si="96"/>
        <v>Client 8</v>
      </c>
      <c r="C1039" s="12">
        <v>42739</v>
      </c>
      <c r="D1039" s="2" t="s">
        <v>772</v>
      </c>
      <c r="E1039" s="2" t="s">
        <v>1097</v>
      </c>
      <c r="F1039" s="28">
        <f>Table1[[#This Row],[End]]-Table1[[#This Row],[Start]]</f>
        <v>1.3194444444444453E-2</v>
      </c>
      <c r="G1039" s="2" t="str">
        <f t="shared" ca="1" si="97"/>
        <v>Warehouse</v>
      </c>
      <c r="H1039" s="2" t="str">
        <f t="shared" ca="1" si="98"/>
        <v>D</v>
      </c>
      <c r="I1039" s="2" t="str">
        <f t="shared" ca="1" si="99"/>
        <v>Grievance</v>
      </c>
      <c r="J1039" s="2" t="str">
        <f t="shared" ca="1" si="100"/>
        <v>Tone of voice</v>
      </c>
      <c r="K1039" s="25" t="str">
        <f t="shared" ca="1" si="101"/>
        <v>IT</v>
      </c>
      <c r="L1039" t="str">
        <f>IF(OR(Table1[[#This Row],[Month2]]="Jul",Table1[[#This Row],[Month2]]="Aug",Table1[[#This Row],[Month2]]="Sep"),"Q1", IF(OR(Table1[[#This Row],[Month2]]="Oct",Table1[[#This Row],[Month2]]="Nov",Table1[[#This Row],[Month2]]="Dec"),"Q2",IF(OR(Table1[[#This Row],[Month2]]="Jan",Table1[[#This Row],[Month2]]="Feb",Table1[[#This Row],[Month2]]="Mar"),"Q3", "Q4")))</f>
        <v>Q3</v>
      </c>
      <c r="M1039" t="str">
        <f>TEXT(Table1[[#This Row],[Date]],"mmm")</f>
        <v>Jan</v>
      </c>
      <c r="N1039" t="str">
        <f>IF(MONTH(Table1[[#This Row],[Date]])&gt;6, YEAR(Table1[[#This Row],[Date]])&amp;"-"&amp;YEAR(Table1[[#This Row],[Date]])+1,YEAR(Table1[[#This Row],[Date]])-1&amp;"-"&amp;YEAR(Table1[[#This Row],[Date]]))</f>
        <v>2016-2017</v>
      </c>
      <c r="O1039">
        <f>WEEKNUM(Table1[[#This Row],[Date]],2)</f>
        <v>2</v>
      </c>
      <c r="P1039">
        <f>HOUR(Table1[[#This Row],[Start]])</f>
        <v>6</v>
      </c>
      <c r="Q10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39" t="str">
        <f>TEXT(Table1[[#This Row],[Date]],"ddd")</f>
        <v>Wed</v>
      </c>
    </row>
    <row r="1040" spans="1:18" x14ac:dyDescent="0.55000000000000004">
      <c r="A1040" s="2" t="s">
        <v>115</v>
      </c>
      <c r="B1040" s="2" t="str">
        <f t="shared" si="96"/>
        <v>Client 9</v>
      </c>
      <c r="C1040" s="12">
        <v>42739</v>
      </c>
      <c r="D1040" s="2" t="s">
        <v>469</v>
      </c>
      <c r="E1040" s="2" t="s">
        <v>362</v>
      </c>
      <c r="F1040" s="28">
        <f>Table1[[#This Row],[End]]-Table1[[#This Row],[Start]]</f>
        <v>3.4027777777777768E-2</v>
      </c>
      <c r="G1040" s="2" t="str">
        <f t="shared" ca="1" si="97"/>
        <v>Lab</v>
      </c>
      <c r="H1040" s="2" t="str">
        <f t="shared" ca="1" si="98"/>
        <v>G</v>
      </c>
      <c r="I1040" s="2" t="str">
        <f t="shared" ca="1" si="99"/>
        <v>Grievance</v>
      </c>
      <c r="J1040" s="2" t="str">
        <f t="shared" ca="1" si="100"/>
        <v>Entry error</v>
      </c>
      <c r="K1040" s="25" t="str">
        <f t="shared" ca="1" si="101"/>
        <v>Widgets</v>
      </c>
      <c r="L1040" t="str">
        <f>IF(OR(Table1[[#This Row],[Month2]]="Jul",Table1[[#This Row],[Month2]]="Aug",Table1[[#This Row],[Month2]]="Sep"),"Q1", IF(OR(Table1[[#This Row],[Month2]]="Oct",Table1[[#This Row],[Month2]]="Nov",Table1[[#This Row],[Month2]]="Dec"),"Q2",IF(OR(Table1[[#This Row],[Month2]]="Jan",Table1[[#This Row],[Month2]]="Feb",Table1[[#This Row],[Month2]]="Mar"),"Q3", "Q4")))</f>
        <v>Q3</v>
      </c>
      <c r="M1040" t="str">
        <f>TEXT(Table1[[#This Row],[Date]],"mmm")</f>
        <v>Jan</v>
      </c>
      <c r="N1040" t="str">
        <f>IF(MONTH(Table1[[#This Row],[Date]])&gt;6, YEAR(Table1[[#This Row],[Date]])&amp;"-"&amp;YEAR(Table1[[#This Row],[Date]])+1,YEAR(Table1[[#This Row],[Date]])-1&amp;"-"&amp;YEAR(Table1[[#This Row],[Date]]))</f>
        <v>2016-2017</v>
      </c>
      <c r="O1040">
        <f>WEEKNUM(Table1[[#This Row],[Date]],2)</f>
        <v>2</v>
      </c>
      <c r="P1040">
        <f>HOUR(Table1[[#This Row],[Start]])</f>
        <v>15</v>
      </c>
      <c r="Q10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040" t="str">
        <f>TEXT(Table1[[#This Row],[Date]],"ddd")</f>
        <v>Wed</v>
      </c>
    </row>
    <row r="1041" spans="1:18" x14ac:dyDescent="0.55000000000000004">
      <c r="A1041" s="2" t="s">
        <v>115</v>
      </c>
      <c r="B1041" s="2" t="str">
        <f t="shared" si="96"/>
        <v>Client 10</v>
      </c>
      <c r="C1041" s="12">
        <v>42739</v>
      </c>
      <c r="D1041" s="2" t="s">
        <v>773</v>
      </c>
      <c r="E1041" s="2" t="s">
        <v>1039</v>
      </c>
      <c r="F1041" s="28">
        <f>Table1[[#This Row],[End]]-Table1[[#This Row],[Start]]</f>
        <v>2.430555555555558E-2</v>
      </c>
      <c r="G1041" s="2" t="str">
        <f t="shared" ca="1" si="97"/>
        <v>Warehouse</v>
      </c>
      <c r="H1041" s="2" t="str">
        <f t="shared" ca="1" si="98"/>
        <v>A</v>
      </c>
      <c r="I1041" s="2" t="str">
        <f t="shared" ca="1" si="99"/>
        <v>Interaction</v>
      </c>
      <c r="J1041" s="2" t="str">
        <f t="shared" ca="1" si="100"/>
        <v>Wrong placement</v>
      </c>
      <c r="K1041" s="25" t="str">
        <f t="shared" ca="1" si="101"/>
        <v>Shipping</v>
      </c>
      <c r="L1041" t="str">
        <f>IF(OR(Table1[[#This Row],[Month2]]="Jul",Table1[[#This Row],[Month2]]="Aug",Table1[[#This Row],[Month2]]="Sep"),"Q1", IF(OR(Table1[[#This Row],[Month2]]="Oct",Table1[[#This Row],[Month2]]="Nov",Table1[[#This Row],[Month2]]="Dec"),"Q2",IF(OR(Table1[[#This Row],[Month2]]="Jan",Table1[[#This Row],[Month2]]="Feb",Table1[[#This Row],[Month2]]="Mar"),"Q3", "Q4")))</f>
        <v>Q3</v>
      </c>
      <c r="M1041" t="str">
        <f>TEXT(Table1[[#This Row],[Date]],"mmm")</f>
        <v>Jan</v>
      </c>
      <c r="N1041" t="str">
        <f>IF(MONTH(Table1[[#This Row],[Date]])&gt;6, YEAR(Table1[[#This Row],[Date]])&amp;"-"&amp;YEAR(Table1[[#This Row],[Date]])+1,YEAR(Table1[[#This Row],[Date]])-1&amp;"-"&amp;YEAR(Table1[[#This Row],[Date]]))</f>
        <v>2016-2017</v>
      </c>
      <c r="O1041">
        <f>WEEKNUM(Table1[[#This Row],[Date]],2)</f>
        <v>2</v>
      </c>
      <c r="P1041">
        <f>HOUR(Table1[[#This Row],[Start]])</f>
        <v>17</v>
      </c>
      <c r="Q10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41" t="str">
        <f>TEXT(Table1[[#This Row],[Date]],"ddd")</f>
        <v>Wed</v>
      </c>
    </row>
    <row r="1042" spans="1:18" x14ac:dyDescent="0.55000000000000004">
      <c r="A1042" s="2" t="s">
        <v>115</v>
      </c>
      <c r="B1042" s="2" t="str">
        <f t="shared" si="96"/>
        <v>Client 1</v>
      </c>
      <c r="C1042" s="12">
        <v>42740</v>
      </c>
      <c r="D1042" s="2" t="s">
        <v>774</v>
      </c>
      <c r="E1042" s="2" t="s">
        <v>461</v>
      </c>
      <c r="F1042" s="28">
        <f>Table1[[#This Row],[End]]-Table1[[#This Row],[Start]]</f>
        <v>2.7777777777777901E-2</v>
      </c>
      <c r="G1042" s="2" t="str">
        <f t="shared" ca="1" si="97"/>
        <v>Office</v>
      </c>
      <c r="H1042" s="2" t="str">
        <f t="shared" ca="1" si="98"/>
        <v>A</v>
      </c>
      <c r="I1042" s="2" t="str">
        <f t="shared" ca="1" si="99"/>
        <v>Accident</v>
      </c>
      <c r="J1042" s="2" t="str">
        <f t="shared" ca="1" si="100"/>
        <v>Wrong placement</v>
      </c>
      <c r="K1042" s="25" t="str">
        <f t="shared" ca="1" si="101"/>
        <v>Admin</v>
      </c>
      <c r="L1042" t="str">
        <f>IF(OR(Table1[[#This Row],[Month2]]="Jul",Table1[[#This Row],[Month2]]="Aug",Table1[[#This Row],[Month2]]="Sep"),"Q1", IF(OR(Table1[[#This Row],[Month2]]="Oct",Table1[[#This Row],[Month2]]="Nov",Table1[[#This Row],[Month2]]="Dec"),"Q2",IF(OR(Table1[[#This Row],[Month2]]="Jan",Table1[[#This Row],[Month2]]="Feb",Table1[[#This Row],[Month2]]="Mar"),"Q3", "Q4")))</f>
        <v>Q3</v>
      </c>
      <c r="M1042" t="str">
        <f>TEXT(Table1[[#This Row],[Date]],"mmm")</f>
        <v>Jan</v>
      </c>
      <c r="N1042" t="str">
        <f>IF(MONTH(Table1[[#This Row],[Date]])&gt;6, YEAR(Table1[[#This Row],[Date]])&amp;"-"&amp;YEAR(Table1[[#This Row],[Date]])+1,YEAR(Table1[[#This Row],[Date]])-1&amp;"-"&amp;YEAR(Table1[[#This Row],[Date]]))</f>
        <v>2016-2017</v>
      </c>
      <c r="O1042">
        <f>WEEKNUM(Table1[[#This Row],[Date]],2)</f>
        <v>2</v>
      </c>
      <c r="P1042">
        <f>HOUR(Table1[[#This Row],[Start]])</f>
        <v>17</v>
      </c>
      <c r="Q10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42" t="str">
        <f>TEXT(Table1[[#This Row],[Date]],"ddd")</f>
        <v>Thu</v>
      </c>
    </row>
    <row r="1043" spans="1:18" x14ac:dyDescent="0.55000000000000004">
      <c r="A1043" s="2" t="s">
        <v>114</v>
      </c>
      <c r="B1043" s="2" t="str">
        <f t="shared" si="96"/>
        <v>Client 2</v>
      </c>
      <c r="C1043" s="12">
        <v>42740</v>
      </c>
      <c r="D1043" s="2" t="s">
        <v>596</v>
      </c>
      <c r="E1043" s="2" t="s">
        <v>859</v>
      </c>
      <c r="F1043" s="28">
        <f>Table1[[#This Row],[End]]-Table1[[#This Row],[Start]]</f>
        <v>1.8750000000000044E-2</v>
      </c>
      <c r="G1043" s="2" t="str">
        <f t="shared" ca="1" si="97"/>
        <v>Room B</v>
      </c>
      <c r="H1043" s="2" t="str">
        <f t="shared" ca="1" si="98"/>
        <v>D</v>
      </c>
      <c r="I1043" s="2" t="str">
        <f t="shared" ca="1" si="99"/>
        <v>Mistake</v>
      </c>
      <c r="J1043" s="2" t="str">
        <f t="shared" ca="1" si="100"/>
        <v>Paperwork deficiency</v>
      </c>
      <c r="K1043" s="25" t="str">
        <f t="shared" ca="1" si="101"/>
        <v>IT</v>
      </c>
      <c r="L1043" t="str">
        <f>IF(OR(Table1[[#This Row],[Month2]]="Jul",Table1[[#This Row],[Month2]]="Aug",Table1[[#This Row],[Month2]]="Sep"),"Q1", IF(OR(Table1[[#This Row],[Month2]]="Oct",Table1[[#This Row],[Month2]]="Nov",Table1[[#This Row],[Month2]]="Dec"),"Q2",IF(OR(Table1[[#This Row],[Month2]]="Jan",Table1[[#This Row],[Month2]]="Feb",Table1[[#This Row],[Month2]]="Mar"),"Q3", "Q4")))</f>
        <v>Q3</v>
      </c>
      <c r="M1043" t="str">
        <f>TEXT(Table1[[#This Row],[Date]],"mmm")</f>
        <v>Jan</v>
      </c>
      <c r="N1043" t="str">
        <f>IF(MONTH(Table1[[#This Row],[Date]])&gt;6, YEAR(Table1[[#This Row],[Date]])&amp;"-"&amp;YEAR(Table1[[#This Row],[Date]])+1,YEAR(Table1[[#This Row],[Date]])-1&amp;"-"&amp;YEAR(Table1[[#This Row],[Date]]))</f>
        <v>2016-2017</v>
      </c>
      <c r="O1043">
        <f>WEEKNUM(Table1[[#This Row],[Date]],2)</f>
        <v>2</v>
      </c>
      <c r="P1043">
        <f>HOUR(Table1[[#This Row],[Start]])</f>
        <v>18</v>
      </c>
      <c r="Q10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43" t="str">
        <f>TEXT(Table1[[#This Row],[Date]],"ddd")</f>
        <v>Thu</v>
      </c>
    </row>
    <row r="1044" spans="1:18" x14ac:dyDescent="0.55000000000000004">
      <c r="A1044" s="2" t="s">
        <v>96</v>
      </c>
      <c r="B1044" s="2" t="str">
        <f t="shared" si="96"/>
        <v>Client 3</v>
      </c>
      <c r="C1044" s="12">
        <v>42741</v>
      </c>
      <c r="D1044" s="2" t="s">
        <v>772</v>
      </c>
      <c r="E1044" s="2" t="s">
        <v>820</v>
      </c>
      <c r="F1044" s="28">
        <f>Table1[[#This Row],[End]]-Table1[[#This Row],[Start]]</f>
        <v>6.9444444444444198E-3</v>
      </c>
      <c r="G1044" s="2" t="str">
        <f t="shared" ca="1" si="97"/>
        <v>Room A</v>
      </c>
      <c r="H1044" s="2" t="str">
        <f t="shared" ca="1" si="98"/>
        <v>A</v>
      </c>
      <c r="I1044" s="2" t="str">
        <f t="shared" ca="1" si="99"/>
        <v>Interaction</v>
      </c>
      <c r="J1044" s="2" t="str">
        <f t="shared" ca="1" si="100"/>
        <v>Mechanical failure</v>
      </c>
      <c r="K1044" s="25" t="str">
        <f t="shared" ca="1" si="101"/>
        <v>Widgets</v>
      </c>
      <c r="L1044" t="str">
        <f>IF(OR(Table1[[#This Row],[Month2]]="Jul",Table1[[#This Row],[Month2]]="Aug",Table1[[#This Row],[Month2]]="Sep"),"Q1", IF(OR(Table1[[#This Row],[Month2]]="Oct",Table1[[#This Row],[Month2]]="Nov",Table1[[#This Row],[Month2]]="Dec"),"Q2",IF(OR(Table1[[#This Row],[Month2]]="Jan",Table1[[#This Row],[Month2]]="Feb",Table1[[#This Row],[Month2]]="Mar"),"Q3", "Q4")))</f>
        <v>Q3</v>
      </c>
      <c r="M1044" t="str">
        <f>TEXT(Table1[[#This Row],[Date]],"mmm")</f>
        <v>Jan</v>
      </c>
      <c r="N1044" t="str">
        <f>IF(MONTH(Table1[[#This Row],[Date]])&gt;6, YEAR(Table1[[#This Row],[Date]])&amp;"-"&amp;YEAR(Table1[[#This Row],[Date]])+1,YEAR(Table1[[#This Row],[Date]])-1&amp;"-"&amp;YEAR(Table1[[#This Row],[Date]]))</f>
        <v>2016-2017</v>
      </c>
      <c r="O1044">
        <f>WEEKNUM(Table1[[#This Row],[Date]],2)</f>
        <v>2</v>
      </c>
      <c r="P1044">
        <f>HOUR(Table1[[#This Row],[Start]])</f>
        <v>6</v>
      </c>
      <c r="Q10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44" t="str">
        <f>TEXT(Table1[[#This Row],[Date]],"ddd")</f>
        <v>Fri</v>
      </c>
    </row>
    <row r="1045" spans="1:18" x14ac:dyDescent="0.55000000000000004">
      <c r="A1045" s="2" t="s">
        <v>96</v>
      </c>
      <c r="B1045" s="2" t="str">
        <f t="shared" si="96"/>
        <v>Client 4</v>
      </c>
      <c r="C1045" s="12">
        <v>42741</v>
      </c>
      <c r="D1045" s="2" t="s">
        <v>775</v>
      </c>
      <c r="E1045" s="2" t="s">
        <v>314</v>
      </c>
      <c r="F1045" s="28">
        <f>Table1[[#This Row],[End]]-Table1[[#This Row],[Start]]</f>
        <v>6.9444444444444198E-3</v>
      </c>
      <c r="G1045" s="2" t="str">
        <f t="shared" ca="1" si="97"/>
        <v>Room B</v>
      </c>
      <c r="H1045" s="2" t="str">
        <f t="shared" ca="1" si="98"/>
        <v>B</v>
      </c>
      <c r="I1045" s="2" t="str">
        <f t="shared" ca="1" si="99"/>
        <v>Interaction</v>
      </c>
      <c r="J1045" s="2" t="str">
        <f t="shared" ca="1" si="100"/>
        <v>Wrong placement</v>
      </c>
      <c r="K1045" s="25" t="str">
        <f t="shared" ca="1" si="101"/>
        <v>Finance</v>
      </c>
      <c r="L1045" t="str">
        <f>IF(OR(Table1[[#This Row],[Month2]]="Jul",Table1[[#This Row],[Month2]]="Aug",Table1[[#This Row],[Month2]]="Sep"),"Q1", IF(OR(Table1[[#This Row],[Month2]]="Oct",Table1[[#This Row],[Month2]]="Nov",Table1[[#This Row],[Month2]]="Dec"),"Q2",IF(OR(Table1[[#This Row],[Month2]]="Jan",Table1[[#This Row],[Month2]]="Feb",Table1[[#This Row],[Month2]]="Mar"),"Q3", "Q4")))</f>
        <v>Q3</v>
      </c>
      <c r="M1045" t="str">
        <f>TEXT(Table1[[#This Row],[Date]],"mmm")</f>
        <v>Jan</v>
      </c>
      <c r="N1045" t="str">
        <f>IF(MONTH(Table1[[#This Row],[Date]])&gt;6, YEAR(Table1[[#This Row],[Date]])&amp;"-"&amp;YEAR(Table1[[#This Row],[Date]])+1,YEAR(Table1[[#This Row],[Date]])-1&amp;"-"&amp;YEAR(Table1[[#This Row],[Date]]))</f>
        <v>2016-2017</v>
      </c>
      <c r="O1045">
        <f>WEEKNUM(Table1[[#This Row],[Date]],2)</f>
        <v>2</v>
      </c>
      <c r="P1045">
        <f>HOUR(Table1[[#This Row],[Start]])</f>
        <v>20</v>
      </c>
      <c r="Q10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045" t="str">
        <f>TEXT(Table1[[#This Row],[Date]],"ddd")</f>
        <v>Fri</v>
      </c>
    </row>
    <row r="1046" spans="1:18" x14ac:dyDescent="0.55000000000000004">
      <c r="A1046" s="2" t="s">
        <v>96</v>
      </c>
      <c r="B1046" s="2" t="str">
        <f t="shared" si="96"/>
        <v>Client 5</v>
      </c>
      <c r="C1046" s="12">
        <v>42743</v>
      </c>
      <c r="D1046" s="2" t="s">
        <v>649</v>
      </c>
      <c r="E1046" s="2" t="s">
        <v>714</v>
      </c>
      <c r="F1046" s="28">
        <f>Table1[[#This Row],[End]]-Table1[[#This Row],[Start]]</f>
        <v>4.1666666666666519E-3</v>
      </c>
      <c r="G1046" s="2" t="str">
        <f t="shared" ca="1" si="97"/>
        <v>Room B</v>
      </c>
      <c r="H1046" s="2" t="str">
        <f t="shared" ca="1" si="98"/>
        <v>G</v>
      </c>
      <c r="I1046" s="2" t="str">
        <f t="shared" ca="1" si="99"/>
        <v>Interaction</v>
      </c>
      <c r="J1046" s="2" t="str">
        <f t="shared" ca="1" si="100"/>
        <v>Paperwork deficiency</v>
      </c>
      <c r="K1046" s="25" t="str">
        <f t="shared" ca="1" si="101"/>
        <v>Floor</v>
      </c>
      <c r="L1046" t="str">
        <f>IF(OR(Table1[[#This Row],[Month2]]="Jul",Table1[[#This Row],[Month2]]="Aug",Table1[[#This Row],[Month2]]="Sep"),"Q1", IF(OR(Table1[[#This Row],[Month2]]="Oct",Table1[[#This Row],[Month2]]="Nov",Table1[[#This Row],[Month2]]="Dec"),"Q2",IF(OR(Table1[[#This Row],[Month2]]="Jan",Table1[[#This Row],[Month2]]="Feb",Table1[[#This Row],[Month2]]="Mar"),"Q3", "Q4")))</f>
        <v>Q3</v>
      </c>
      <c r="M1046" t="str">
        <f>TEXT(Table1[[#This Row],[Date]],"mmm")</f>
        <v>Jan</v>
      </c>
      <c r="N1046" t="str">
        <f>IF(MONTH(Table1[[#This Row],[Date]])&gt;6, YEAR(Table1[[#This Row],[Date]])&amp;"-"&amp;YEAR(Table1[[#This Row],[Date]])+1,YEAR(Table1[[#This Row],[Date]])-1&amp;"-"&amp;YEAR(Table1[[#This Row],[Date]]))</f>
        <v>2016-2017</v>
      </c>
      <c r="O1046">
        <f>WEEKNUM(Table1[[#This Row],[Date]],2)</f>
        <v>2</v>
      </c>
      <c r="P1046">
        <f>HOUR(Table1[[#This Row],[Start]])</f>
        <v>7</v>
      </c>
      <c r="Q10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46" t="str">
        <f>TEXT(Table1[[#This Row],[Date]],"ddd")</f>
        <v>Sun</v>
      </c>
    </row>
    <row r="1047" spans="1:18" x14ac:dyDescent="0.55000000000000004">
      <c r="A1047" s="2" t="s">
        <v>96</v>
      </c>
      <c r="B1047" s="2" t="str">
        <f t="shared" si="96"/>
        <v>Client 6</v>
      </c>
      <c r="C1047" s="12">
        <v>42744</v>
      </c>
      <c r="D1047" s="2" t="s">
        <v>776</v>
      </c>
      <c r="E1047" s="2" t="s">
        <v>466</v>
      </c>
      <c r="F1047" s="28">
        <f>Table1[[#This Row],[End]]-Table1[[#This Row],[Start]]</f>
        <v>4.0972222222222243E-2</v>
      </c>
      <c r="G1047" s="2" t="str">
        <f t="shared" ca="1" si="97"/>
        <v>Room B</v>
      </c>
      <c r="H1047" s="2" t="str">
        <f t="shared" ca="1" si="98"/>
        <v>E</v>
      </c>
      <c r="I1047" s="2" t="str">
        <f t="shared" ca="1" si="99"/>
        <v>Mistake</v>
      </c>
      <c r="J1047" s="2" t="str">
        <f t="shared" ca="1" si="100"/>
        <v>Wrong placement</v>
      </c>
      <c r="K1047" s="25" t="str">
        <f t="shared" ca="1" si="101"/>
        <v>Widgets</v>
      </c>
      <c r="L1047" t="str">
        <f>IF(OR(Table1[[#This Row],[Month2]]="Jul",Table1[[#This Row],[Month2]]="Aug",Table1[[#This Row],[Month2]]="Sep"),"Q1", IF(OR(Table1[[#This Row],[Month2]]="Oct",Table1[[#This Row],[Month2]]="Nov",Table1[[#This Row],[Month2]]="Dec"),"Q2",IF(OR(Table1[[#This Row],[Month2]]="Jan",Table1[[#This Row],[Month2]]="Feb",Table1[[#This Row],[Month2]]="Mar"),"Q3", "Q4")))</f>
        <v>Q3</v>
      </c>
      <c r="M1047" t="str">
        <f>TEXT(Table1[[#This Row],[Date]],"mmm")</f>
        <v>Jan</v>
      </c>
      <c r="N1047" t="str">
        <f>IF(MONTH(Table1[[#This Row],[Date]])&gt;6, YEAR(Table1[[#This Row],[Date]])&amp;"-"&amp;YEAR(Table1[[#This Row],[Date]])+1,YEAR(Table1[[#This Row],[Date]])-1&amp;"-"&amp;YEAR(Table1[[#This Row],[Date]]))</f>
        <v>2016-2017</v>
      </c>
      <c r="O1047">
        <f>WEEKNUM(Table1[[#This Row],[Date]],2)</f>
        <v>3</v>
      </c>
      <c r="P1047">
        <f>HOUR(Table1[[#This Row],[Start]])</f>
        <v>6</v>
      </c>
      <c r="Q10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47" t="str">
        <f>TEXT(Table1[[#This Row],[Date]],"ddd")</f>
        <v>Mon</v>
      </c>
    </row>
    <row r="1048" spans="1:18" x14ac:dyDescent="0.55000000000000004">
      <c r="A1048" s="2" t="s">
        <v>96</v>
      </c>
      <c r="B1048" s="2" t="str">
        <f t="shared" si="96"/>
        <v>Client 7</v>
      </c>
      <c r="C1048" s="12">
        <v>42744</v>
      </c>
      <c r="D1048" s="2" t="s">
        <v>777</v>
      </c>
      <c r="E1048" s="2" t="s">
        <v>1011</v>
      </c>
      <c r="F1048" s="28">
        <f>Table1[[#This Row],[End]]-Table1[[#This Row],[Start]]</f>
        <v>9.0277777777778012E-3</v>
      </c>
      <c r="G1048" s="2" t="str">
        <f t="shared" ca="1" si="97"/>
        <v>Office</v>
      </c>
      <c r="H1048" s="2" t="str">
        <f t="shared" ca="1" si="98"/>
        <v>C</v>
      </c>
      <c r="I1048" s="2" t="str">
        <f t="shared" ca="1" si="99"/>
        <v>Grievance</v>
      </c>
      <c r="J1048" s="2" t="str">
        <f t="shared" ca="1" si="100"/>
        <v>Mechanical failure</v>
      </c>
      <c r="K1048" s="25" t="str">
        <f t="shared" ca="1" si="101"/>
        <v>Widgets</v>
      </c>
      <c r="L1048" t="str">
        <f>IF(OR(Table1[[#This Row],[Month2]]="Jul",Table1[[#This Row],[Month2]]="Aug",Table1[[#This Row],[Month2]]="Sep"),"Q1", IF(OR(Table1[[#This Row],[Month2]]="Oct",Table1[[#This Row],[Month2]]="Nov",Table1[[#This Row],[Month2]]="Dec"),"Q2",IF(OR(Table1[[#This Row],[Month2]]="Jan",Table1[[#This Row],[Month2]]="Feb",Table1[[#This Row],[Month2]]="Mar"),"Q3", "Q4")))</f>
        <v>Q3</v>
      </c>
      <c r="M1048" t="str">
        <f>TEXT(Table1[[#This Row],[Date]],"mmm")</f>
        <v>Jan</v>
      </c>
      <c r="N1048" t="str">
        <f>IF(MONTH(Table1[[#This Row],[Date]])&gt;6, YEAR(Table1[[#This Row],[Date]])&amp;"-"&amp;YEAR(Table1[[#This Row],[Date]])+1,YEAR(Table1[[#This Row],[Date]])-1&amp;"-"&amp;YEAR(Table1[[#This Row],[Date]]))</f>
        <v>2016-2017</v>
      </c>
      <c r="O1048">
        <f>WEEKNUM(Table1[[#This Row],[Date]],2)</f>
        <v>3</v>
      </c>
      <c r="P1048">
        <f>HOUR(Table1[[#This Row],[Start]])</f>
        <v>11</v>
      </c>
      <c r="Q10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048" t="str">
        <f>TEXT(Table1[[#This Row],[Date]],"ddd")</f>
        <v>Mon</v>
      </c>
    </row>
    <row r="1049" spans="1:18" x14ac:dyDescent="0.55000000000000004">
      <c r="A1049" s="2" t="s">
        <v>115</v>
      </c>
      <c r="B1049" s="2" t="str">
        <f t="shared" si="96"/>
        <v>Client 8</v>
      </c>
      <c r="C1049" s="12">
        <v>42745</v>
      </c>
      <c r="D1049" s="2" t="s">
        <v>778</v>
      </c>
      <c r="E1049" s="2" t="s">
        <v>1098</v>
      </c>
      <c r="F1049" s="28">
        <f>Table1[[#This Row],[End]]-Table1[[#This Row],[Start]]</f>
        <v>3.4027777777777768E-2</v>
      </c>
      <c r="G1049" s="2" t="str">
        <f t="shared" ca="1" si="97"/>
        <v>Warehouse</v>
      </c>
      <c r="H1049" s="2" t="str">
        <f t="shared" ca="1" si="98"/>
        <v>B</v>
      </c>
      <c r="I1049" s="2" t="str">
        <f t="shared" ca="1" si="99"/>
        <v>Interaction</v>
      </c>
      <c r="J1049" s="2" t="str">
        <f t="shared" ca="1" si="100"/>
        <v>Paperwork deficiency</v>
      </c>
      <c r="K1049" s="25" t="str">
        <f t="shared" ca="1" si="101"/>
        <v>Shipping</v>
      </c>
      <c r="L1049" t="str">
        <f>IF(OR(Table1[[#This Row],[Month2]]="Jul",Table1[[#This Row],[Month2]]="Aug",Table1[[#This Row],[Month2]]="Sep"),"Q1", IF(OR(Table1[[#This Row],[Month2]]="Oct",Table1[[#This Row],[Month2]]="Nov",Table1[[#This Row],[Month2]]="Dec"),"Q2",IF(OR(Table1[[#This Row],[Month2]]="Jan",Table1[[#This Row],[Month2]]="Feb",Table1[[#This Row],[Month2]]="Mar"),"Q3", "Q4")))</f>
        <v>Q3</v>
      </c>
      <c r="M1049" t="str">
        <f>TEXT(Table1[[#This Row],[Date]],"mmm")</f>
        <v>Jan</v>
      </c>
      <c r="N1049" t="str">
        <f>IF(MONTH(Table1[[#This Row],[Date]])&gt;6, YEAR(Table1[[#This Row],[Date]])&amp;"-"&amp;YEAR(Table1[[#This Row],[Date]])+1,YEAR(Table1[[#This Row],[Date]])-1&amp;"-"&amp;YEAR(Table1[[#This Row],[Date]]))</f>
        <v>2016-2017</v>
      </c>
      <c r="O1049">
        <f>WEEKNUM(Table1[[#This Row],[Date]],2)</f>
        <v>3</v>
      </c>
      <c r="P1049">
        <f>HOUR(Table1[[#This Row],[Start]])</f>
        <v>7</v>
      </c>
      <c r="Q10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49" t="str">
        <f>TEXT(Table1[[#This Row],[Date]],"ddd")</f>
        <v>Tue</v>
      </c>
    </row>
    <row r="1050" spans="1:18" x14ac:dyDescent="0.55000000000000004">
      <c r="A1050" s="2" t="s">
        <v>114</v>
      </c>
      <c r="B1050" s="2" t="str">
        <f t="shared" si="96"/>
        <v>Client 9</v>
      </c>
      <c r="C1050" s="12">
        <v>42745</v>
      </c>
      <c r="D1050" s="2" t="s">
        <v>250</v>
      </c>
      <c r="E1050" s="2" t="s">
        <v>489</v>
      </c>
      <c r="F1050" s="28">
        <f>Table1[[#This Row],[End]]-Table1[[#This Row],[Start]]</f>
        <v>2.8472222222222232E-2</v>
      </c>
      <c r="G1050" s="2" t="str">
        <f t="shared" ca="1" si="97"/>
        <v>Room B</v>
      </c>
      <c r="H1050" s="2" t="str">
        <f t="shared" ca="1" si="98"/>
        <v>G</v>
      </c>
      <c r="I1050" s="2" t="str">
        <f t="shared" ca="1" si="99"/>
        <v>Mistake</v>
      </c>
      <c r="J1050" s="2" t="str">
        <f t="shared" ca="1" si="100"/>
        <v>Paperwork deficiency</v>
      </c>
      <c r="K1050" s="25" t="str">
        <f t="shared" ca="1" si="101"/>
        <v>Floor</v>
      </c>
      <c r="L1050" t="str">
        <f>IF(OR(Table1[[#This Row],[Month2]]="Jul",Table1[[#This Row],[Month2]]="Aug",Table1[[#This Row],[Month2]]="Sep"),"Q1", IF(OR(Table1[[#This Row],[Month2]]="Oct",Table1[[#This Row],[Month2]]="Nov",Table1[[#This Row],[Month2]]="Dec"),"Q2",IF(OR(Table1[[#This Row],[Month2]]="Jan",Table1[[#This Row],[Month2]]="Feb",Table1[[#This Row],[Month2]]="Mar"),"Q3", "Q4")))</f>
        <v>Q3</v>
      </c>
      <c r="M1050" t="str">
        <f>TEXT(Table1[[#This Row],[Date]],"mmm")</f>
        <v>Jan</v>
      </c>
      <c r="N1050" t="str">
        <f>IF(MONTH(Table1[[#This Row],[Date]])&gt;6, YEAR(Table1[[#This Row],[Date]])&amp;"-"&amp;YEAR(Table1[[#This Row],[Date]])+1,YEAR(Table1[[#This Row],[Date]])-1&amp;"-"&amp;YEAR(Table1[[#This Row],[Date]]))</f>
        <v>2016-2017</v>
      </c>
      <c r="O1050">
        <f>WEEKNUM(Table1[[#This Row],[Date]],2)</f>
        <v>3</v>
      </c>
      <c r="P1050">
        <f>HOUR(Table1[[#This Row],[Start]])</f>
        <v>10</v>
      </c>
      <c r="Q10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50" t="str">
        <f>TEXT(Table1[[#This Row],[Date]],"ddd")</f>
        <v>Tue</v>
      </c>
    </row>
    <row r="1051" spans="1:18" x14ac:dyDescent="0.55000000000000004">
      <c r="A1051" s="2" t="s">
        <v>114</v>
      </c>
      <c r="B1051" s="2" t="str">
        <f t="shared" si="96"/>
        <v>Client 10</v>
      </c>
      <c r="C1051" s="12">
        <v>42745</v>
      </c>
      <c r="D1051" s="2" t="s">
        <v>707</v>
      </c>
      <c r="E1051" s="2" t="s">
        <v>1035</v>
      </c>
      <c r="F1051" s="28">
        <f>Table1[[#This Row],[End]]-Table1[[#This Row],[Start]]</f>
        <v>1.2499999999999956E-2</v>
      </c>
      <c r="G1051" s="2" t="str">
        <f t="shared" ca="1" si="97"/>
        <v>Room A</v>
      </c>
      <c r="H1051" s="2" t="str">
        <f t="shared" ca="1" si="98"/>
        <v>E</v>
      </c>
      <c r="I1051" s="2" t="str">
        <f t="shared" ca="1" si="99"/>
        <v>Interaction</v>
      </c>
      <c r="J1051" s="2" t="str">
        <f t="shared" ca="1" si="100"/>
        <v>Paperwork deficiency</v>
      </c>
      <c r="K1051" s="25" t="str">
        <f t="shared" ca="1" si="101"/>
        <v>Shipping</v>
      </c>
      <c r="L1051" t="str">
        <f>IF(OR(Table1[[#This Row],[Month2]]="Jul",Table1[[#This Row],[Month2]]="Aug",Table1[[#This Row],[Month2]]="Sep"),"Q1", IF(OR(Table1[[#This Row],[Month2]]="Oct",Table1[[#This Row],[Month2]]="Nov",Table1[[#This Row],[Month2]]="Dec"),"Q2",IF(OR(Table1[[#This Row],[Month2]]="Jan",Table1[[#This Row],[Month2]]="Feb",Table1[[#This Row],[Month2]]="Mar"),"Q3", "Q4")))</f>
        <v>Q3</v>
      </c>
      <c r="M1051" t="str">
        <f>TEXT(Table1[[#This Row],[Date]],"mmm")</f>
        <v>Jan</v>
      </c>
      <c r="N1051" t="str">
        <f>IF(MONTH(Table1[[#This Row],[Date]])&gt;6, YEAR(Table1[[#This Row],[Date]])&amp;"-"&amp;YEAR(Table1[[#This Row],[Date]])+1,YEAR(Table1[[#This Row],[Date]])-1&amp;"-"&amp;YEAR(Table1[[#This Row],[Date]]))</f>
        <v>2016-2017</v>
      </c>
      <c r="O1051">
        <f>WEEKNUM(Table1[[#This Row],[Date]],2)</f>
        <v>3</v>
      </c>
      <c r="P1051">
        <f>HOUR(Table1[[#This Row],[Start]])</f>
        <v>11</v>
      </c>
      <c r="Q10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051" t="str">
        <f>TEXT(Table1[[#This Row],[Date]],"ddd")</f>
        <v>Tue</v>
      </c>
    </row>
    <row r="1052" spans="1:18" x14ac:dyDescent="0.55000000000000004">
      <c r="A1052" s="2" t="s">
        <v>115</v>
      </c>
      <c r="B1052" s="2" t="str">
        <f t="shared" si="96"/>
        <v>Client 1</v>
      </c>
      <c r="C1052" s="12">
        <v>42746</v>
      </c>
      <c r="D1052" s="2" t="s">
        <v>779</v>
      </c>
      <c r="E1052" s="2" t="s">
        <v>981</v>
      </c>
      <c r="F1052" s="28">
        <f>Table1[[#This Row],[End]]-Table1[[#This Row],[Start]]</f>
        <v>1.5277777777777835E-2</v>
      </c>
      <c r="G1052" s="2" t="str">
        <f t="shared" ca="1" si="97"/>
        <v>Lab</v>
      </c>
      <c r="H1052" s="2" t="str">
        <f t="shared" ca="1" si="98"/>
        <v>E</v>
      </c>
      <c r="I1052" s="2" t="str">
        <f t="shared" ca="1" si="99"/>
        <v>Interaction</v>
      </c>
      <c r="J1052" s="2" t="str">
        <f t="shared" ca="1" si="100"/>
        <v>Tone of voice</v>
      </c>
      <c r="K1052" s="25" t="str">
        <f t="shared" ca="1" si="101"/>
        <v>Shipping</v>
      </c>
      <c r="L1052" t="str">
        <f>IF(OR(Table1[[#This Row],[Month2]]="Jul",Table1[[#This Row],[Month2]]="Aug",Table1[[#This Row],[Month2]]="Sep"),"Q1", IF(OR(Table1[[#This Row],[Month2]]="Oct",Table1[[#This Row],[Month2]]="Nov",Table1[[#This Row],[Month2]]="Dec"),"Q2",IF(OR(Table1[[#This Row],[Month2]]="Jan",Table1[[#This Row],[Month2]]="Feb",Table1[[#This Row],[Month2]]="Mar"),"Q3", "Q4")))</f>
        <v>Q3</v>
      </c>
      <c r="M1052" t="str">
        <f>TEXT(Table1[[#This Row],[Date]],"mmm")</f>
        <v>Jan</v>
      </c>
      <c r="N1052" t="str">
        <f>IF(MONTH(Table1[[#This Row],[Date]])&gt;6, YEAR(Table1[[#This Row],[Date]])&amp;"-"&amp;YEAR(Table1[[#This Row],[Date]])+1,YEAR(Table1[[#This Row],[Date]])-1&amp;"-"&amp;YEAR(Table1[[#This Row],[Date]]))</f>
        <v>2016-2017</v>
      </c>
      <c r="O1052">
        <f>WEEKNUM(Table1[[#This Row],[Date]],2)</f>
        <v>3</v>
      </c>
      <c r="P1052">
        <f>HOUR(Table1[[#This Row],[Start]])</f>
        <v>18</v>
      </c>
      <c r="Q10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52" t="str">
        <f>TEXT(Table1[[#This Row],[Date]],"ddd")</f>
        <v>Wed</v>
      </c>
    </row>
    <row r="1053" spans="1:18" x14ac:dyDescent="0.55000000000000004">
      <c r="A1053" s="2" t="s">
        <v>115</v>
      </c>
      <c r="B1053" s="2" t="str">
        <f t="shared" si="96"/>
        <v>Client 2</v>
      </c>
      <c r="C1053" s="12">
        <v>42747</v>
      </c>
      <c r="D1053" s="2" t="s">
        <v>780</v>
      </c>
      <c r="E1053" s="2" t="s">
        <v>546</v>
      </c>
      <c r="F1053" s="28">
        <f>Table1[[#This Row],[End]]-Table1[[#This Row],[Start]]</f>
        <v>1.2499999999999956E-2</v>
      </c>
      <c r="G1053" s="2" t="str">
        <f t="shared" ca="1" si="97"/>
        <v>Room A</v>
      </c>
      <c r="H1053" s="2" t="str">
        <f t="shared" ca="1" si="98"/>
        <v>B</v>
      </c>
      <c r="I1053" s="2" t="str">
        <f t="shared" ca="1" si="99"/>
        <v>Mistake</v>
      </c>
      <c r="J1053" s="2" t="str">
        <f t="shared" ca="1" si="100"/>
        <v>Entry error</v>
      </c>
      <c r="K1053" s="25" t="str">
        <f t="shared" ca="1" si="101"/>
        <v>Finance</v>
      </c>
      <c r="L1053" t="str">
        <f>IF(OR(Table1[[#This Row],[Month2]]="Jul",Table1[[#This Row],[Month2]]="Aug",Table1[[#This Row],[Month2]]="Sep"),"Q1", IF(OR(Table1[[#This Row],[Month2]]="Oct",Table1[[#This Row],[Month2]]="Nov",Table1[[#This Row],[Month2]]="Dec"),"Q2",IF(OR(Table1[[#This Row],[Month2]]="Jan",Table1[[#This Row],[Month2]]="Feb",Table1[[#This Row],[Month2]]="Mar"),"Q3", "Q4")))</f>
        <v>Q3</v>
      </c>
      <c r="M1053" t="str">
        <f>TEXT(Table1[[#This Row],[Date]],"mmm")</f>
        <v>Jan</v>
      </c>
      <c r="N1053" t="str">
        <f>IF(MONTH(Table1[[#This Row],[Date]])&gt;6, YEAR(Table1[[#This Row],[Date]])&amp;"-"&amp;YEAR(Table1[[#This Row],[Date]])+1,YEAR(Table1[[#This Row],[Date]])-1&amp;"-"&amp;YEAR(Table1[[#This Row],[Date]]))</f>
        <v>2016-2017</v>
      </c>
      <c r="O1053">
        <f>WEEKNUM(Table1[[#This Row],[Date]],2)</f>
        <v>3</v>
      </c>
      <c r="P1053">
        <f>HOUR(Table1[[#This Row],[Start]])</f>
        <v>14</v>
      </c>
      <c r="Q10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053" t="str">
        <f>TEXT(Table1[[#This Row],[Date]],"ddd")</f>
        <v>Thu</v>
      </c>
    </row>
    <row r="1054" spans="1:18" x14ac:dyDescent="0.55000000000000004">
      <c r="A1054" s="2" t="s">
        <v>115</v>
      </c>
      <c r="B1054" s="2" t="str">
        <f t="shared" si="96"/>
        <v>Client 3</v>
      </c>
      <c r="C1054" s="12">
        <v>42747</v>
      </c>
      <c r="D1054" s="2" t="s">
        <v>465</v>
      </c>
      <c r="E1054" s="2" t="s">
        <v>791</v>
      </c>
      <c r="F1054" s="28">
        <f>Table1[[#This Row],[End]]-Table1[[#This Row],[Start]]</f>
        <v>3.5416666666666763E-2</v>
      </c>
      <c r="G1054" s="2" t="str">
        <f t="shared" ca="1" si="97"/>
        <v>Room B</v>
      </c>
      <c r="H1054" s="2" t="str">
        <f t="shared" ca="1" si="98"/>
        <v>A</v>
      </c>
      <c r="I1054" s="2" t="str">
        <f t="shared" ca="1" si="99"/>
        <v>Grievance</v>
      </c>
      <c r="J1054" s="2" t="str">
        <f t="shared" ca="1" si="100"/>
        <v>Paperwork deficiency</v>
      </c>
      <c r="K1054" s="25" t="str">
        <f t="shared" ca="1" si="101"/>
        <v>Admin</v>
      </c>
      <c r="L1054" t="str">
        <f>IF(OR(Table1[[#This Row],[Month2]]="Jul",Table1[[#This Row],[Month2]]="Aug",Table1[[#This Row],[Month2]]="Sep"),"Q1", IF(OR(Table1[[#This Row],[Month2]]="Oct",Table1[[#This Row],[Month2]]="Nov",Table1[[#This Row],[Month2]]="Dec"),"Q2",IF(OR(Table1[[#This Row],[Month2]]="Jan",Table1[[#This Row],[Month2]]="Feb",Table1[[#This Row],[Month2]]="Mar"),"Q3", "Q4")))</f>
        <v>Q3</v>
      </c>
      <c r="M1054" t="str">
        <f>TEXT(Table1[[#This Row],[Date]],"mmm")</f>
        <v>Jan</v>
      </c>
      <c r="N1054" t="str">
        <f>IF(MONTH(Table1[[#This Row],[Date]])&gt;6, YEAR(Table1[[#This Row],[Date]])&amp;"-"&amp;YEAR(Table1[[#This Row],[Date]])+1,YEAR(Table1[[#This Row],[Date]])-1&amp;"-"&amp;YEAR(Table1[[#This Row],[Date]]))</f>
        <v>2016-2017</v>
      </c>
      <c r="O1054">
        <f>WEEKNUM(Table1[[#This Row],[Date]],2)</f>
        <v>3</v>
      </c>
      <c r="P1054">
        <f>HOUR(Table1[[#This Row],[Start]])</f>
        <v>10</v>
      </c>
      <c r="Q10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54" t="str">
        <f>TEXT(Table1[[#This Row],[Date]],"ddd")</f>
        <v>Thu</v>
      </c>
    </row>
    <row r="1055" spans="1:18" x14ac:dyDescent="0.55000000000000004">
      <c r="A1055" s="2" t="s">
        <v>95</v>
      </c>
      <c r="B1055" s="2" t="str">
        <f t="shared" si="96"/>
        <v>Client 4</v>
      </c>
      <c r="C1055" s="12">
        <v>42747</v>
      </c>
      <c r="D1055" s="2" t="s">
        <v>461</v>
      </c>
      <c r="E1055" s="2" t="s">
        <v>592</v>
      </c>
      <c r="F1055" s="28">
        <f>Table1[[#This Row],[End]]-Table1[[#This Row],[Start]]</f>
        <v>1.5277777777777724E-2</v>
      </c>
      <c r="G1055" s="2" t="str">
        <f t="shared" ca="1" si="97"/>
        <v>Lab</v>
      </c>
      <c r="H1055" s="2" t="str">
        <f t="shared" ca="1" si="98"/>
        <v>G</v>
      </c>
      <c r="I1055" s="2" t="str">
        <f t="shared" ca="1" si="99"/>
        <v>Mistake</v>
      </c>
      <c r="J1055" s="2" t="str">
        <f t="shared" ca="1" si="100"/>
        <v>Entry error</v>
      </c>
      <c r="K1055" s="25" t="str">
        <f t="shared" ca="1" si="101"/>
        <v>Admin</v>
      </c>
      <c r="L1055" t="str">
        <f>IF(OR(Table1[[#This Row],[Month2]]="Jul",Table1[[#This Row],[Month2]]="Aug",Table1[[#This Row],[Month2]]="Sep"),"Q1", IF(OR(Table1[[#This Row],[Month2]]="Oct",Table1[[#This Row],[Month2]]="Nov",Table1[[#This Row],[Month2]]="Dec"),"Q2",IF(OR(Table1[[#This Row],[Month2]]="Jan",Table1[[#This Row],[Month2]]="Feb",Table1[[#This Row],[Month2]]="Mar"),"Q3", "Q4")))</f>
        <v>Q3</v>
      </c>
      <c r="M1055" t="str">
        <f>TEXT(Table1[[#This Row],[Date]],"mmm")</f>
        <v>Jan</v>
      </c>
      <c r="N1055" t="str">
        <f>IF(MONTH(Table1[[#This Row],[Date]])&gt;6, YEAR(Table1[[#This Row],[Date]])&amp;"-"&amp;YEAR(Table1[[#This Row],[Date]])+1,YEAR(Table1[[#This Row],[Date]])-1&amp;"-"&amp;YEAR(Table1[[#This Row],[Date]]))</f>
        <v>2016-2017</v>
      </c>
      <c r="O1055">
        <f>WEEKNUM(Table1[[#This Row],[Date]],2)</f>
        <v>3</v>
      </c>
      <c r="P1055">
        <f>HOUR(Table1[[#This Row],[Start]])</f>
        <v>17</v>
      </c>
      <c r="Q10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55" t="str">
        <f>TEXT(Table1[[#This Row],[Date]],"ddd")</f>
        <v>Thu</v>
      </c>
    </row>
    <row r="1056" spans="1:18" x14ac:dyDescent="0.55000000000000004">
      <c r="A1056" s="2" t="s">
        <v>115</v>
      </c>
      <c r="B1056" s="2" t="str">
        <f t="shared" si="96"/>
        <v>Client 5</v>
      </c>
      <c r="C1056" s="12">
        <v>42748</v>
      </c>
      <c r="D1056" s="2" t="s">
        <v>684</v>
      </c>
      <c r="E1056" s="2" t="s">
        <v>273</v>
      </c>
      <c r="F1056" s="28">
        <f>Table1[[#This Row],[End]]-Table1[[#This Row],[Start]]</f>
        <v>2.7777777777777679E-3</v>
      </c>
      <c r="G1056" s="2" t="str">
        <f t="shared" ca="1" si="97"/>
        <v>Office</v>
      </c>
      <c r="H1056" s="2" t="str">
        <f t="shared" ca="1" si="98"/>
        <v>B</v>
      </c>
      <c r="I1056" s="2" t="str">
        <f t="shared" ca="1" si="99"/>
        <v>Mistake</v>
      </c>
      <c r="J1056" s="2" t="str">
        <f t="shared" ca="1" si="100"/>
        <v>Paperwork deficiency</v>
      </c>
      <c r="K1056" s="25" t="str">
        <f t="shared" ca="1" si="101"/>
        <v>Floor</v>
      </c>
      <c r="L1056" t="str">
        <f>IF(OR(Table1[[#This Row],[Month2]]="Jul",Table1[[#This Row],[Month2]]="Aug",Table1[[#This Row],[Month2]]="Sep"),"Q1", IF(OR(Table1[[#This Row],[Month2]]="Oct",Table1[[#This Row],[Month2]]="Nov",Table1[[#This Row],[Month2]]="Dec"),"Q2",IF(OR(Table1[[#This Row],[Month2]]="Jan",Table1[[#This Row],[Month2]]="Feb",Table1[[#This Row],[Month2]]="Mar"),"Q3", "Q4")))</f>
        <v>Q3</v>
      </c>
      <c r="M1056" t="str">
        <f>TEXT(Table1[[#This Row],[Date]],"mmm")</f>
        <v>Jan</v>
      </c>
      <c r="N1056" t="str">
        <f>IF(MONTH(Table1[[#This Row],[Date]])&gt;6, YEAR(Table1[[#This Row],[Date]])&amp;"-"&amp;YEAR(Table1[[#This Row],[Date]])+1,YEAR(Table1[[#This Row],[Date]])-1&amp;"-"&amp;YEAR(Table1[[#This Row],[Date]]))</f>
        <v>2016-2017</v>
      </c>
      <c r="O1056">
        <f>WEEKNUM(Table1[[#This Row],[Date]],2)</f>
        <v>3</v>
      </c>
      <c r="P1056">
        <f>HOUR(Table1[[#This Row],[Start]])</f>
        <v>9</v>
      </c>
      <c r="Q10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56" t="str">
        <f>TEXT(Table1[[#This Row],[Date]],"ddd")</f>
        <v>Fri</v>
      </c>
    </row>
    <row r="1057" spans="1:18" x14ac:dyDescent="0.55000000000000004">
      <c r="A1057" s="2" t="s">
        <v>115</v>
      </c>
      <c r="B1057" s="2" t="str">
        <f t="shared" si="96"/>
        <v>Client 6</v>
      </c>
      <c r="C1057" s="12">
        <v>42748</v>
      </c>
      <c r="D1057" s="2" t="s">
        <v>304</v>
      </c>
      <c r="E1057" s="2" t="s">
        <v>257</v>
      </c>
      <c r="F1057" s="28">
        <f>Table1[[#This Row],[End]]-Table1[[#This Row],[Start]]</f>
        <v>1.041666666666663E-2</v>
      </c>
      <c r="G1057" s="2" t="str">
        <f t="shared" ca="1" si="97"/>
        <v>Warehouse</v>
      </c>
      <c r="H1057" s="2" t="str">
        <f t="shared" ca="1" si="98"/>
        <v>G</v>
      </c>
      <c r="I1057" s="2" t="str">
        <f t="shared" ca="1" si="99"/>
        <v>Accident</v>
      </c>
      <c r="J1057" s="2" t="str">
        <f t="shared" ca="1" si="100"/>
        <v>Mechanical failure</v>
      </c>
      <c r="K1057" s="25" t="str">
        <f t="shared" ca="1" si="101"/>
        <v>Finance</v>
      </c>
      <c r="L1057" t="str">
        <f>IF(OR(Table1[[#This Row],[Month2]]="Jul",Table1[[#This Row],[Month2]]="Aug",Table1[[#This Row],[Month2]]="Sep"),"Q1", IF(OR(Table1[[#This Row],[Month2]]="Oct",Table1[[#This Row],[Month2]]="Nov",Table1[[#This Row],[Month2]]="Dec"),"Q2",IF(OR(Table1[[#This Row],[Month2]]="Jan",Table1[[#This Row],[Month2]]="Feb",Table1[[#This Row],[Month2]]="Mar"),"Q3", "Q4")))</f>
        <v>Q3</v>
      </c>
      <c r="M1057" t="str">
        <f>TEXT(Table1[[#This Row],[Date]],"mmm")</f>
        <v>Jan</v>
      </c>
      <c r="N1057" t="str">
        <f>IF(MONTH(Table1[[#This Row],[Date]])&gt;6, YEAR(Table1[[#This Row],[Date]])&amp;"-"&amp;YEAR(Table1[[#This Row],[Date]])+1,YEAR(Table1[[#This Row],[Date]])-1&amp;"-"&amp;YEAR(Table1[[#This Row],[Date]]))</f>
        <v>2016-2017</v>
      </c>
      <c r="O1057">
        <f>WEEKNUM(Table1[[#This Row],[Date]],2)</f>
        <v>3</v>
      </c>
      <c r="P1057">
        <f>HOUR(Table1[[#This Row],[Start]])</f>
        <v>16</v>
      </c>
      <c r="Q10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057" t="str">
        <f>TEXT(Table1[[#This Row],[Date]],"ddd")</f>
        <v>Fri</v>
      </c>
    </row>
    <row r="1058" spans="1:18" x14ac:dyDescent="0.55000000000000004">
      <c r="A1058" s="2" t="s">
        <v>101</v>
      </c>
      <c r="B1058" s="2" t="str">
        <f t="shared" si="96"/>
        <v>Client 7</v>
      </c>
      <c r="C1058" s="12">
        <v>42749</v>
      </c>
      <c r="D1058" s="2" t="s">
        <v>255</v>
      </c>
      <c r="E1058" s="2" t="s">
        <v>1099</v>
      </c>
      <c r="F1058" s="28">
        <f>Table1[[#This Row],[End]]-Table1[[#This Row],[Start]]</f>
        <v>4.8611111111110938E-3</v>
      </c>
      <c r="G1058" s="2" t="str">
        <f t="shared" ca="1" si="97"/>
        <v>Lab</v>
      </c>
      <c r="H1058" s="2" t="str">
        <f t="shared" ca="1" si="98"/>
        <v>E</v>
      </c>
      <c r="I1058" s="2" t="str">
        <f t="shared" ca="1" si="99"/>
        <v>Interaction</v>
      </c>
      <c r="J1058" s="2" t="str">
        <f t="shared" ca="1" si="100"/>
        <v>Misconduct</v>
      </c>
      <c r="K1058" s="25" t="str">
        <f t="shared" ca="1" si="101"/>
        <v>Finance</v>
      </c>
      <c r="L1058" t="str">
        <f>IF(OR(Table1[[#This Row],[Month2]]="Jul",Table1[[#This Row],[Month2]]="Aug",Table1[[#This Row],[Month2]]="Sep"),"Q1", IF(OR(Table1[[#This Row],[Month2]]="Oct",Table1[[#This Row],[Month2]]="Nov",Table1[[#This Row],[Month2]]="Dec"),"Q2",IF(OR(Table1[[#This Row],[Month2]]="Jan",Table1[[#This Row],[Month2]]="Feb",Table1[[#This Row],[Month2]]="Mar"),"Q3", "Q4")))</f>
        <v>Q3</v>
      </c>
      <c r="M1058" t="str">
        <f>TEXT(Table1[[#This Row],[Date]],"mmm")</f>
        <v>Jan</v>
      </c>
      <c r="N1058" t="str">
        <f>IF(MONTH(Table1[[#This Row],[Date]])&gt;6, YEAR(Table1[[#This Row],[Date]])&amp;"-"&amp;YEAR(Table1[[#This Row],[Date]])+1,YEAR(Table1[[#This Row],[Date]])-1&amp;"-"&amp;YEAR(Table1[[#This Row],[Date]]))</f>
        <v>2016-2017</v>
      </c>
      <c r="O1058">
        <f>WEEKNUM(Table1[[#This Row],[Date]],2)</f>
        <v>3</v>
      </c>
      <c r="P1058">
        <f>HOUR(Table1[[#This Row],[Start]])</f>
        <v>7</v>
      </c>
      <c r="Q10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58" t="str">
        <f>TEXT(Table1[[#This Row],[Date]],"ddd")</f>
        <v>Sat</v>
      </c>
    </row>
    <row r="1059" spans="1:18" x14ac:dyDescent="0.55000000000000004">
      <c r="A1059" s="2" t="s">
        <v>112</v>
      </c>
      <c r="B1059" s="2" t="str">
        <f t="shared" si="96"/>
        <v>Client 8</v>
      </c>
      <c r="C1059" s="12">
        <v>42750</v>
      </c>
      <c r="D1059" s="2" t="s">
        <v>324</v>
      </c>
      <c r="E1059" s="2" t="s">
        <v>412</v>
      </c>
      <c r="F1059" s="28">
        <f>Table1[[#This Row],[End]]-Table1[[#This Row],[Start]]</f>
        <v>1.041666666666663E-2</v>
      </c>
      <c r="G1059" s="2" t="str">
        <f t="shared" ca="1" si="97"/>
        <v>Room B</v>
      </c>
      <c r="H1059" s="2" t="str">
        <f t="shared" ca="1" si="98"/>
        <v>G</v>
      </c>
      <c r="I1059" s="2" t="str">
        <f t="shared" ca="1" si="99"/>
        <v>Accident</v>
      </c>
      <c r="J1059" s="2" t="str">
        <f t="shared" ca="1" si="100"/>
        <v>Entry error</v>
      </c>
      <c r="K1059" s="25" t="str">
        <f t="shared" ca="1" si="101"/>
        <v>Admin</v>
      </c>
      <c r="L1059" t="str">
        <f>IF(OR(Table1[[#This Row],[Month2]]="Jul",Table1[[#This Row],[Month2]]="Aug",Table1[[#This Row],[Month2]]="Sep"),"Q1", IF(OR(Table1[[#This Row],[Month2]]="Oct",Table1[[#This Row],[Month2]]="Nov",Table1[[#This Row],[Month2]]="Dec"),"Q2",IF(OR(Table1[[#This Row],[Month2]]="Jan",Table1[[#This Row],[Month2]]="Feb",Table1[[#This Row],[Month2]]="Mar"),"Q3", "Q4")))</f>
        <v>Q3</v>
      </c>
      <c r="M1059" t="str">
        <f>TEXT(Table1[[#This Row],[Date]],"mmm")</f>
        <v>Jan</v>
      </c>
      <c r="N1059" t="str">
        <f>IF(MONTH(Table1[[#This Row],[Date]])&gt;6, YEAR(Table1[[#This Row],[Date]])&amp;"-"&amp;YEAR(Table1[[#This Row],[Date]])+1,YEAR(Table1[[#This Row],[Date]])-1&amp;"-"&amp;YEAR(Table1[[#This Row],[Date]]))</f>
        <v>2016-2017</v>
      </c>
      <c r="O1059">
        <f>WEEKNUM(Table1[[#This Row],[Date]],2)</f>
        <v>3</v>
      </c>
      <c r="P1059">
        <f>HOUR(Table1[[#This Row],[Start]])</f>
        <v>18</v>
      </c>
      <c r="Q10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59" t="str">
        <f>TEXT(Table1[[#This Row],[Date]],"ddd")</f>
        <v>Sun</v>
      </c>
    </row>
    <row r="1060" spans="1:18" x14ac:dyDescent="0.55000000000000004">
      <c r="A1060" s="2" t="s">
        <v>85</v>
      </c>
      <c r="B1060" s="2" t="str">
        <f t="shared" si="96"/>
        <v>Client 9</v>
      </c>
      <c r="C1060" s="12">
        <v>42750</v>
      </c>
      <c r="D1060" s="2" t="s">
        <v>530</v>
      </c>
      <c r="E1060" s="2" t="s">
        <v>193</v>
      </c>
      <c r="F1060" s="28">
        <f>Table1[[#This Row],[End]]-Table1[[#This Row],[Start]]</f>
        <v>6.2499999999999778E-3</v>
      </c>
      <c r="G1060" s="2" t="str">
        <f t="shared" ca="1" si="97"/>
        <v>Lab</v>
      </c>
      <c r="H1060" s="2" t="str">
        <f t="shared" ca="1" si="98"/>
        <v>C</v>
      </c>
      <c r="I1060" s="2" t="str">
        <f t="shared" ca="1" si="99"/>
        <v>Interaction</v>
      </c>
      <c r="J1060" s="2" t="str">
        <f t="shared" ca="1" si="100"/>
        <v>Tone of voice</v>
      </c>
      <c r="K1060" s="25" t="str">
        <f t="shared" ca="1" si="101"/>
        <v>Widgets</v>
      </c>
      <c r="L1060" t="str">
        <f>IF(OR(Table1[[#This Row],[Month2]]="Jul",Table1[[#This Row],[Month2]]="Aug",Table1[[#This Row],[Month2]]="Sep"),"Q1", IF(OR(Table1[[#This Row],[Month2]]="Oct",Table1[[#This Row],[Month2]]="Nov",Table1[[#This Row],[Month2]]="Dec"),"Q2",IF(OR(Table1[[#This Row],[Month2]]="Jan",Table1[[#This Row],[Month2]]="Feb",Table1[[#This Row],[Month2]]="Mar"),"Q3", "Q4")))</f>
        <v>Q3</v>
      </c>
      <c r="M1060" t="str">
        <f>TEXT(Table1[[#This Row],[Date]],"mmm")</f>
        <v>Jan</v>
      </c>
      <c r="N1060" t="str">
        <f>IF(MONTH(Table1[[#This Row],[Date]])&gt;6, YEAR(Table1[[#This Row],[Date]])&amp;"-"&amp;YEAR(Table1[[#This Row],[Date]])+1,YEAR(Table1[[#This Row],[Date]])-1&amp;"-"&amp;YEAR(Table1[[#This Row],[Date]]))</f>
        <v>2016-2017</v>
      </c>
      <c r="O1060">
        <f>WEEKNUM(Table1[[#This Row],[Date]],2)</f>
        <v>3</v>
      </c>
      <c r="P1060">
        <f>HOUR(Table1[[#This Row],[Start]])</f>
        <v>17</v>
      </c>
      <c r="Q10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60" t="str">
        <f>TEXT(Table1[[#This Row],[Date]],"ddd")</f>
        <v>Sun</v>
      </c>
    </row>
    <row r="1061" spans="1:18" x14ac:dyDescent="0.55000000000000004">
      <c r="A1061" s="2" t="s">
        <v>101</v>
      </c>
      <c r="B1061" s="2" t="str">
        <f t="shared" si="96"/>
        <v>Client 10</v>
      </c>
      <c r="C1061" s="12">
        <v>42750</v>
      </c>
      <c r="D1061" s="2" t="s">
        <v>781</v>
      </c>
      <c r="E1061" s="2" t="s">
        <v>555</v>
      </c>
      <c r="F1061" s="28">
        <f>Table1[[#This Row],[End]]-Table1[[#This Row],[Start]]</f>
        <v>1.8749999999999989E-2</v>
      </c>
      <c r="G1061" s="2" t="str">
        <f t="shared" ca="1" si="97"/>
        <v>Room A</v>
      </c>
      <c r="H1061" s="2" t="str">
        <f t="shared" ca="1" si="98"/>
        <v>E</v>
      </c>
      <c r="I1061" s="2" t="str">
        <f t="shared" ca="1" si="99"/>
        <v>Interaction</v>
      </c>
      <c r="J1061" s="2" t="str">
        <f t="shared" ca="1" si="100"/>
        <v>Paperwork deficiency</v>
      </c>
      <c r="K1061" s="25" t="str">
        <f t="shared" ca="1" si="101"/>
        <v>IT</v>
      </c>
      <c r="L1061" t="str">
        <f>IF(OR(Table1[[#This Row],[Month2]]="Jul",Table1[[#This Row],[Month2]]="Aug",Table1[[#This Row],[Month2]]="Sep"),"Q1", IF(OR(Table1[[#This Row],[Month2]]="Oct",Table1[[#This Row],[Month2]]="Nov",Table1[[#This Row],[Month2]]="Dec"),"Q2",IF(OR(Table1[[#This Row],[Month2]]="Jan",Table1[[#This Row],[Month2]]="Feb",Table1[[#This Row],[Month2]]="Mar"),"Q3", "Q4")))</f>
        <v>Q3</v>
      </c>
      <c r="M1061" t="str">
        <f>TEXT(Table1[[#This Row],[Date]],"mmm")</f>
        <v>Jan</v>
      </c>
      <c r="N1061" t="str">
        <f>IF(MONTH(Table1[[#This Row],[Date]])&gt;6, YEAR(Table1[[#This Row],[Date]])&amp;"-"&amp;YEAR(Table1[[#This Row],[Date]])+1,YEAR(Table1[[#This Row],[Date]])-1&amp;"-"&amp;YEAR(Table1[[#This Row],[Date]]))</f>
        <v>2016-2017</v>
      </c>
      <c r="O1061">
        <f>WEEKNUM(Table1[[#This Row],[Date]],2)</f>
        <v>3</v>
      </c>
      <c r="P1061">
        <f>HOUR(Table1[[#This Row],[Start]])</f>
        <v>7</v>
      </c>
      <c r="Q10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61" t="str">
        <f>TEXT(Table1[[#This Row],[Date]],"ddd")</f>
        <v>Sun</v>
      </c>
    </row>
    <row r="1062" spans="1:18" x14ac:dyDescent="0.55000000000000004">
      <c r="A1062" s="2" t="s">
        <v>85</v>
      </c>
      <c r="B1062" s="2" t="str">
        <f t="shared" si="96"/>
        <v>Client 1</v>
      </c>
      <c r="C1062" s="12">
        <v>42752</v>
      </c>
      <c r="D1062" s="2" t="s">
        <v>448</v>
      </c>
      <c r="E1062" s="2" t="s">
        <v>403</v>
      </c>
      <c r="F1062" s="28">
        <f>Table1[[#This Row],[End]]-Table1[[#This Row],[Start]]</f>
        <v>7.6388888888888951E-2</v>
      </c>
      <c r="G1062" s="2" t="str">
        <f t="shared" ca="1" si="97"/>
        <v>Room B</v>
      </c>
      <c r="H1062" s="2" t="str">
        <f t="shared" ca="1" si="98"/>
        <v>C</v>
      </c>
      <c r="I1062" s="2" t="str">
        <f t="shared" ca="1" si="99"/>
        <v>Grievance</v>
      </c>
      <c r="J1062" s="2" t="str">
        <f t="shared" ca="1" si="100"/>
        <v>Mechanical failure</v>
      </c>
      <c r="K1062" s="25" t="str">
        <f t="shared" ca="1" si="101"/>
        <v>Widgets</v>
      </c>
      <c r="L1062" t="str">
        <f>IF(OR(Table1[[#This Row],[Month2]]="Jul",Table1[[#This Row],[Month2]]="Aug",Table1[[#This Row],[Month2]]="Sep"),"Q1", IF(OR(Table1[[#This Row],[Month2]]="Oct",Table1[[#This Row],[Month2]]="Nov",Table1[[#This Row],[Month2]]="Dec"),"Q2",IF(OR(Table1[[#This Row],[Month2]]="Jan",Table1[[#This Row],[Month2]]="Feb",Table1[[#This Row],[Month2]]="Mar"),"Q3", "Q4")))</f>
        <v>Q3</v>
      </c>
      <c r="M1062" t="str">
        <f>TEXT(Table1[[#This Row],[Date]],"mmm")</f>
        <v>Jan</v>
      </c>
      <c r="N1062" t="str">
        <f>IF(MONTH(Table1[[#This Row],[Date]])&gt;6, YEAR(Table1[[#This Row],[Date]])&amp;"-"&amp;YEAR(Table1[[#This Row],[Date]])+1,YEAR(Table1[[#This Row],[Date]])-1&amp;"-"&amp;YEAR(Table1[[#This Row],[Date]]))</f>
        <v>2016-2017</v>
      </c>
      <c r="O1062">
        <f>WEEKNUM(Table1[[#This Row],[Date]],2)</f>
        <v>4</v>
      </c>
      <c r="P1062">
        <f>HOUR(Table1[[#This Row],[Start]])</f>
        <v>8</v>
      </c>
      <c r="Q10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062" t="str">
        <f>TEXT(Table1[[#This Row],[Date]],"ddd")</f>
        <v>Tue</v>
      </c>
    </row>
    <row r="1063" spans="1:18" x14ac:dyDescent="0.55000000000000004">
      <c r="A1063" s="2" t="s">
        <v>47</v>
      </c>
      <c r="B1063" s="2" t="str">
        <f t="shared" si="96"/>
        <v>Client 2</v>
      </c>
      <c r="C1063" s="12">
        <v>42752</v>
      </c>
      <c r="D1063" s="2" t="s">
        <v>259</v>
      </c>
      <c r="E1063" s="2" t="s">
        <v>654</v>
      </c>
      <c r="F1063" s="28">
        <f>Table1[[#This Row],[End]]-Table1[[#This Row],[Start]]</f>
        <v>3.1944444444444442E-2</v>
      </c>
      <c r="G1063" s="2" t="str">
        <f t="shared" ca="1" si="97"/>
        <v>Lab</v>
      </c>
      <c r="H1063" s="2" t="str">
        <f t="shared" ca="1" si="98"/>
        <v>D</v>
      </c>
      <c r="I1063" s="2" t="str">
        <f t="shared" ca="1" si="99"/>
        <v>Interaction</v>
      </c>
      <c r="J1063" s="2" t="str">
        <f t="shared" ca="1" si="100"/>
        <v>Entry error</v>
      </c>
      <c r="K1063" s="25" t="str">
        <f t="shared" ca="1" si="101"/>
        <v>Floor</v>
      </c>
      <c r="L1063" t="str">
        <f>IF(OR(Table1[[#This Row],[Month2]]="Jul",Table1[[#This Row],[Month2]]="Aug",Table1[[#This Row],[Month2]]="Sep"),"Q1", IF(OR(Table1[[#This Row],[Month2]]="Oct",Table1[[#This Row],[Month2]]="Nov",Table1[[#This Row],[Month2]]="Dec"),"Q2",IF(OR(Table1[[#This Row],[Month2]]="Jan",Table1[[#This Row],[Month2]]="Feb",Table1[[#This Row],[Month2]]="Mar"),"Q3", "Q4")))</f>
        <v>Q3</v>
      </c>
      <c r="M1063" t="str">
        <f>TEXT(Table1[[#This Row],[Date]],"mmm")</f>
        <v>Jan</v>
      </c>
      <c r="N1063" t="str">
        <f>IF(MONTH(Table1[[#This Row],[Date]])&gt;6, YEAR(Table1[[#This Row],[Date]])&amp;"-"&amp;YEAR(Table1[[#This Row],[Date]])+1,YEAR(Table1[[#This Row],[Date]])-1&amp;"-"&amp;YEAR(Table1[[#This Row],[Date]]))</f>
        <v>2016-2017</v>
      </c>
      <c r="O1063">
        <f>WEEKNUM(Table1[[#This Row],[Date]],2)</f>
        <v>4</v>
      </c>
      <c r="P1063">
        <f>HOUR(Table1[[#This Row],[Start]])</f>
        <v>9</v>
      </c>
      <c r="Q10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63" t="str">
        <f>TEXT(Table1[[#This Row],[Date]],"ddd")</f>
        <v>Tue</v>
      </c>
    </row>
    <row r="1064" spans="1:18" x14ac:dyDescent="0.55000000000000004">
      <c r="A1064" s="2" t="s">
        <v>96</v>
      </c>
      <c r="B1064" s="2" t="str">
        <f t="shared" si="96"/>
        <v>Client 3</v>
      </c>
      <c r="C1064" s="12">
        <v>42753</v>
      </c>
      <c r="D1064" s="2" t="s">
        <v>742</v>
      </c>
      <c r="E1064" s="2" t="s">
        <v>377</v>
      </c>
      <c r="F1064" s="28">
        <f>Table1[[#This Row],[End]]-Table1[[#This Row],[Start]]</f>
        <v>2.5000000000000133E-2</v>
      </c>
      <c r="G1064" s="2" t="str">
        <f t="shared" ca="1" si="97"/>
        <v>Warehouse</v>
      </c>
      <c r="H1064" s="2" t="str">
        <f t="shared" ca="1" si="98"/>
        <v>F</v>
      </c>
      <c r="I1064" s="2" t="str">
        <f t="shared" ca="1" si="99"/>
        <v>Mistake</v>
      </c>
      <c r="J1064" s="2" t="str">
        <f t="shared" ca="1" si="100"/>
        <v>Paperwork deficiency</v>
      </c>
      <c r="K1064" s="25" t="str">
        <f t="shared" ca="1" si="101"/>
        <v>Floor</v>
      </c>
      <c r="L1064" t="str">
        <f>IF(OR(Table1[[#This Row],[Month2]]="Jul",Table1[[#This Row],[Month2]]="Aug",Table1[[#This Row],[Month2]]="Sep"),"Q1", IF(OR(Table1[[#This Row],[Month2]]="Oct",Table1[[#This Row],[Month2]]="Nov",Table1[[#This Row],[Month2]]="Dec"),"Q2",IF(OR(Table1[[#This Row],[Month2]]="Jan",Table1[[#This Row],[Month2]]="Feb",Table1[[#This Row],[Month2]]="Mar"),"Q3", "Q4")))</f>
        <v>Q3</v>
      </c>
      <c r="M1064" t="str">
        <f>TEXT(Table1[[#This Row],[Date]],"mmm")</f>
        <v>Jan</v>
      </c>
      <c r="N1064" t="str">
        <f>IF(MONTH(Table1[[#This Row],[Date]])&gt;6, YEAR(Table1[[#This Row],[Date]])&amp;"-"&amp;YEAR(Table1[[#This Row],[Date]])+1,YEAR(Table1[[#This Row],[Date]])-1&amp;"-"&amp;YEAR(Table1[[#This Row],[Date]]))</f>
        <v>2016-2017</v>
      </c>
      <c r="O1064">
        <f>WEEKNUM(Table1[[#This Row],[Date]],2)</f>
        <v>4</v>
      </c>
      <c r="P1064">
        <f>HOUR(Table1[[#This Row],[Start]])</f>
        <v>16</v>
      </c>
      <c r="Q10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064" t="str">
        <f>TEXT(Table1[[#This Row],[Date]],"ddd")</f>
        <v>Wed</v>
      </c>
    </row>
    <row r="1065" spans="1:18" x14ac:dyDescent="0.55000000000000004">
      <c r="A1065" s="2" t="s">
        <v>115</v>
      </c>
      <c r="B1065" s="2" t="str">
        <f t="shared" si="96"/>
        <v>Client 4</v>
      </c>
      <c r="C1065" s="12">
        <v>42753</v>
      </c>
      <c r="D1065" s="2" t="s">
        <v>782</v>
      </c>
      <c r="E1065" s="2" t="s">
        <v>547</v>
      </c>
      <c r="F1065" s="28">
        <f>Table1[[#This Row],[End]]-Table1[[#This Row],[Start]]</f>
        <v>1.2499999999999956E-2</v>
      </c>
      <c r="G1065" s="2" t="str">
        <f t="shared" ca="1" si="97"/>
        <v>Room A</v>
      </c>
      <c r="H1065" s="2" t="str">
        <f t="shared" ca="1" si="98"/>
        <v>E</v>
      </c>
      <c r="I1065" s="2" t="str">
        <f t="shared" ca="1" si="99"/>
        <v>Interaction</v>
      </c>
      <c r="J1065" s="2" t="str">
        <f t="shared" ca="1" si="100"/>
        <v>Entry error</v>
      </c>
      <c r="K1065" s="25" t="str">
        <f t="shared" ca="1" si="101"/>
        <v>Widgets</v>
      </c>
      <c r="L1065" t="str">
        <f>IF(OR(Table1[[#This Row],[Month2]]="Jul",Table1[[#This Row],[Month2]]="Aug",Table1[[#This Row],[Month2]]="Sep"),"Q1", IF(OR(Table1[[#This Row],[Month2]]="Oct",Table1[[#This Row],[Month2]]="Nov",Table1[[#This Row],[Month2]]="Dec"),"Q2",IF(OR(Table1[[#This Row],[Month2]]="Jan",Table1[[#This Row],[Month2]]="Feb",Table1[[#This Row],[Month2]]="Mar"),"Q3", "Q4")))</f>
        <v>Q3</v>
      </c>
      <c r="M1065" t="str">
        <f>TEXT(Table1[[#This Row],[Date]],"mmm")</f>
        <v>Jan</v>
      </c>
      <c r="N1065" t="str">
        <f>IF(MONTH(Table1[[#This Row],[Date]])&gt;6, YEAR(Table1[[#This Row],[Date]])&amp;"-"&amp;YEAR(Table1[[#This Row],[Date]])+1,YEAR(Table1[[#This Row],[Date]])-1&amp;"-"&amp;YEAR(Table1[[#This Row],[Date]]))</f>
        <v>2016-2017</v>
      </c>
      <c r="O1065">
        <f>WEEKNUM(Table1[[#This Row],[Date]],2)</f>
        <v>4</v>
      </c>
      <c r="P1065">
        <f>HOUR(Table1[[#This Row],[Start]])</f>
        <v>10</v>
      </c>
      <c r="Q10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65" t="str">
        <f>TEXT(Table1[[#This Row],[Date]],"ddd")</f>
        <v>Wed</v>
      </c>
    </row>
    <row r="1066" spans="1:18" x14ac:dyDescent="0.55000000000000004">
      <c r="A1066" s="2" t="s">
        <v>112</v>
      </c>
      <c r="B1066" s="2" t="str">
        <f t="shared" si="96"/>
        <v>Client 5</v>
      </c>
      <c r="C1066" s="12">
        <v>42754</v>
      </c>
      <c r="D1066" s="2" t="s">
        <v>783</v>
      </c>
      <c r="E1066" s="2" t="s">
        <v>355</v>
      </c>
      <c r="F1066" s="28">
        <f>Table1[[#This Row],[End]]-Table1[[#This Row],[Start]]</f>
        <v>1.6666666666666607E-2</v>
      </c>
      <c r="G1066" s="2" t="str">
        <f t="shared" ca="1" si="97"/>
        <v>Room A</v>
      </c>
      <c r="H1066" s="2" t="str">
        <f t="shared" ca="1" si="98"/>
        <v>A</v>
      </c>
      <c r="I1066" s="2" t="str">
        <f t="shared" ca="1" si="99"/>
        <v>Accident</v>
      </c>
      <c r="J1066" s="2" t="str">
        <f t="shared" ca="1" si="100"/>
        <v>Paperwork deficiency</v>
      </c>
      <c r="K1066" s="25" t="str">
        <f t="shared" ca="1" si="101"/>
        <v>IT</v>
      </c>
      <c r="L1066" t="str">
        <f>IF(OR(Table1[[#This Row],[Month2]]="Jul",Table1[[#This Row],[Month2]]="Aug",Table1[[#This Row],[Month2]]="Sep"),"Q1", IF(OR(Table1[[#This Row],[Month2]]="Oct",Table1[[#This Row],[Month2]]="Nov",Table1[[#This Row],[Month2]]="Dec"),"Q2",IF(OR(Table1[[#This Row],[Month2]]="Jan",Table1[[#This Row],[Month2]]="Feb",Table1[[#This Row],[Month2]]="Mar"),"Q3", "Q4")))</f>
        <v>Q3</v>
      </c>
      <c r="M1066" t="str">
        <f>TEXT(Table1[[#This Row],[Date]],"mmm")</f>
        <v>Jan</v>
      </c>
      <c r="N1066" t="str">
        <f>IF(MONTH(Table1[[#This Row],[Date]])&gt;6, YEAR(Table1[[#This Row],[Date]])&amp;"-"&amp;YEAR(Table1[[#This Row],[Date]])+1,YEAR(Table1[[#This Row],[Date]])-1&amp;"-"&amp;YEAR(Table1[[#This Row],[Date]]))</f>
        <v>2016-2017</v>
      </c>
      <c r="O1066">
        <f>WEEKNUM(Table1[[#This Row],[Date]],2)</f>
        <v>4</v>
      </c>
      <c r="P1066">
        <f>HOUR(Table1[[#This Row],[Start]])</f>
        <v>17</v>
      </c>
      <c r="Q10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66" t="str">
        <f>TEXT(Table1[[#This Row],[Date]],"ddd")</f>
        <v>Thu</v>
      </c>
    </row>
    <row r="1067" spans="1:18" x14ac:dyDescent="0.55000000000000004">
      <c r="A1067" s="2" t="s">
        <v>101</v>
      </c>
      <c r="B1067" s="2" t="str">
        <f t="shared" si="96"/>
        <v>Client 6</v>
      </c>
      <c r="C1067" s="12">
        <v>42754</v>
      </c>
      <c r="D1067" s="2" t="s">
        <v>682</v>
      </c>
      <c r="E1067" s="2" t="s">
        <v>1100</v>
      </c>
      <c r="F1067" s="28">
        <f>Table1[[#This Row],[End]]-Table1[[#This Row],[Start]]</f>
        <v>1.0416666666666685E-2</v>
      </c>
      <c r="G1067" s="2" t="str">
        <f t="shared" ca="1" si="97"/>
        <v>Room A</v>
      </c>
      <c r="H1067" s="2" t="str">
        <f t="shared" ca="1" si="98"/>
        <v>A</v>
      </c>
      <c r="I1067" s="2" t="str">
        <f t="shared" ca="1" si="99"/>
        <v>Accident</v>
      </c>
      <c r="J1067" s="2" t="str">
        <f t="shared" ca="1" si="100"/>
        <v>Tone of voice</v>
      </c>
      <c r="K1067" s="25" t="str">
        <f t="shared" ca="1" si="101"/>
        <v>Floor</v>
      </c>
      <c r="L1067" t="str">
        <f>IF(OR(Table1[[#This Row],[Month2]]="Jul",Table1[[#This Row],[Month2]]="Aug",Table1[[#This Row],[Month2]]="Sep"),"Q1", IF(OR(Table1[[#This Row],[Month2]]="Oct",Table1[[#This Row],[Month2]]="Nov",Table1[[#This Row],[Month2]]="Dec"),"Q2",IF(OR(Table1[[#This Row],[Month2]]="Jan",Table1[[#This Row],[Month2]]="Feb",Table1[[#This Row],[Month2]]="Mar"),"Q3", "Q4")))</f>
        <v>Q3</v>
      </c>
      <c r="M1067" t="str">
        <f>TEXT(Table1[[#This Row],[Date]],"mmm")</f>
        <v>Jan</v>
      </c>
      <c r="N1067" t="str">
        <f>IF(MONTH(Table1[[#This Row],[Date]])&gt;6, YEAR(Table1[[#This Row],[Date]])&amp;"-"&amp;YEAR(Table1[[#This Row],[Date]])+1,YEAR(Table1[[#This Row],[Date]])-1&amp;"-"&amp;YEAR(Table1[[#This Row],[Date]]))</f>
        <v>2016-2017</v>
      </c>
      <c r="O1067">
        <f>WEEKNUM(Table1[[#This Row],[Date]],2)</f>
        <v>4</v>
      </c>
      <c r="P1067">
        <f>HOUR(Table1[[#This Row],[Start]])</f>
        <v>10</v>
      </c>
      <c r="Q10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67" t="str">
        <f>TEXT(Table1[[#This Row],[Date]],"ddd")</f>
        <v>Thu</v>
      </c>
    </row>
    <row r="1068" spans="1:18" x14ac:dyDescent="0.55000000000000004">
      <c r="A1068" s="2" t="s">
        <v>96</v>
      </c>
      <c r="B1068" s="2" t="str">
        <f t="shared" si="96"/>
        <v>Client 7</v>
      </c>
      <c r="C1068" s="12">
        <v>42755</v>
      </c>
      <c r="D1068" s="2" t="s">
        <v>784</v>
      </c>
      <c r="E1068" s="2" t="s">
        <v>650</v>
      </c>
      <c r="F1068" s="28">
        <f>Table1[[#This Row],[End]]-Table1[[#This Row],[Start]]</f>
        <v>2.2916666666666585E-2</v>
      </c>
      <c r="G1068" s="2" t="str">
        <f t="shared" ca="1" si="97"/>
        <v>Office</v>
      </c>
      <c r="H1068" s="2" t="str">
        <f t="shared" ca="1" si="98"/>
        <v>B</v>
      </c>
      <c r="I1068" s="2" t="str">
        <f t="shared" ca="1" si="99"/>
        <v>Interaction</v>
      </c>
      <c r="J1068" s="2" t="str">
        <f t="shared" ca="1" si="100"/>
        <v>Wrong placement</v>
      </c>
      <c r="K1068" s="25" t="str">
        <f t="shared" ca="1" si="101"/>
        <v>IT</v>
      </c>
      <c r="L1068" t="str">
        <f>IF(OR(Table1[[#This Row],[Month2]]="Jul",Table1[[#This Row],[Month2]]="Aug",Table1[[#This Row],[Month2]]="Sep"),"Q1", IF(OR(Table1[[#This Row],[Month2]]="Oct",Table1[[#This Row],[Month2]]="Nov",Table1[[#This Row],[Month2]]="Dec"),"Q2",IF(OR(Table1[[#This Row],[Month2]]="Jan",Table1[[#This Row],[Month2]]="Feb",Table1[[#This Row],[Month2]]="Mar"),"Q3", "Q4")))</f>
        <v>Q3</v>
      </c>
      <c r="M1068" t="str">
        <f>TEXT(Table1[[#This Row],[Date]],"mmm")</f>
        <v>Jan</v>
      </c>
      <c r="N1068" t="str">
        <f>IF(MONTH(Table1[[#This Row],[Date]])&gt;6, YEAR(Table1[[#This Row],[Date]])&amp;"-"&amp;YEAR(Table1[[#This Row],[Date]])+1,YEAR(Table1[[#This Row],[Date]])-1&amp;"-"&amp;YEAR(Table1[[#This Row],[Date]]))</f>
        <v>2016-2017</v>
      </c>
      <c r="O1068">
        <f>WEEKNUM(Table1[[#This Row],[Date]],2)</f>
        <v>4</v>
      </c>
      <c r="P1068">
        <f>HOUR(Table1[[#This Row],[Start]])</f>
        <v>15</v>
      </c>
      <c r="Q10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068" t="str">
        <f>TEXT(Table1[[#This Row],[Date]],"ddd")</f>
        <v>Fri</v>
      </c>
    </row>
    <row r="1069" spans="1:18" x14ac:dyDescent="0.55000000000000004">
      <c r="A1069" s="2" t="s">
        <v>96</v>
      </c>
      <c r="B1069" s="2" t="str">
        <f t="shared" si="96"/>
        <v>Client 8</v>
      </c>
      <c r="C1069" s="12">
        <v>42757</v>
      </c>
      <c r="D1069" s="2" t="s">
        <v>422</v>
      </c>
      <c r="E1069" s="2" t="s">
        <v>580</v>
      </c>
      <c r="F1069" s="28">
        <f>Table1[[#This Row],[End]]-Table1[[#This Row],[Start]]</f>
        <v>1.3888888888888895E-2</v>
      </c>
      <c r="G1069" s="2" t="str">
        <f t="shared" ca="1" si="97"/>
        <v>Room A</v>
      </c>
      <c r="H1069" s="2" t="str">
        <f t="shared" ca="1" si="98"/>
        <v>B</v>
      </c>
      <c r="I1069" s="2" t="str">
        <f t="shared" ca="1" si="99"/>
        <v>Mistake</v>
      </c>
      <c r="J1069" s="2" t="str">
        <f t="shared" ca="1" si="100"/>
        <v>Mechanical failure</v>
      </c>
      <c r="K1069" s="25" t="str">
        <f t="shared" ca="1" si="101"/>
        <v>Floor</v>
      </c>
      <c r="L1069" t="str">
        <f>IF(OR(Table1[[#This Row],[Month2]]="Jul",Table1[[#This Row],[Month2]]="Aug",Table1[[#This Row],[Month2]]="Sep"),"Q1", IF(OR(Table1[[#This Row],[Month2]]="Oct",Table1[[#This Row],[Month2]]="Nov",Table1[[#This Row],[Month2]]="Dec"),"Q2",IF(OR(Table1[[#This Row],[Month2]]="Jan",Table1[[#This Row],[Month2]]="Feb",Table1[[#This Row],[Month2]]="Mar"),"Q3", "Q4")))</f>
        <v>Q3</v>
      </c>
      <c r="M1069" t="str">
        <f>TEXT(Table1[[#This Row],[Date]],"mmm")</f>
        <v>Jan</v>
      </c>
      <c r="N1069" t="str">
        <f>IF(MONTH(Table1[[#This Row],[Date]])&gt;6, YEAR(Table1[[#This Row],[Date]])&amp;"-"&amp;YEAR(Table1[[#This Row],[Date]])+1,YEAR(Table1[[#This Row],[Date]])-1&amp;"-"&amp;YEAR(Table1[[#This Row],[Date]]))</f>
        <v>2016-2017</v>
      </c>
      <c r="O1069">
        <f>WEEKNUM(Table1[[#This Row],[Date]],2)</f>
        <v>4</v>
      </c>
      <c r="P1069">
        <f>HOUR(Table1[[#This Row],[Start]])</f>
        <v>9</v>
      </c>
      <c r="Q10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69" t="str">
        <f>TEXT(Table1[[#This Row],[Date]],"ddd")</f>
        <v>Sun</v>
      </c>
    </row>
    <row r="1070" spans="1:18" x14ac:dyDescent="0.55000000000000004">
      <c r="A1070" s="2" t="s">
        <v>107</v>
      </c>
      <c r="B1070" s="2" t="str">
        <f t="shared" si="96"/>
        <v>Client 9</v>
      </c>
      <c r="C1070" s="12">
        <v>42757</v>
      </c>
      <c r="D1070" s="2" t="s">
        <v>409</v>
      </c>
      <c r="E1070" s="2" t="s">
        <v>459</v>
      </c>
      <c r="F1070" s="28">
        <f>Table1[[#This Row],[End]]-Table1[[#This Row],[Start]]</f>
        <v>1.1805555555555514E-2</v>
      </c>
      <c r="G1070" s="2" t="str">
        <f t="shared" ca="1" si="97"/>
        <v>Office</v>
      </c>
      <c r="H1070" s="2" t="str">
        <f t="shared" ca="1" si="98"/>
        <v>G</v>
      </c>
      <c r="I1070" s="2" t="str">
        <f t="shared" ca="1" si="99"/>
        <v>Interaction</v>
      </c>
      <c r="J1070" s="2" t="str">
        <f t="shared" ca="1" si="100"/>
        <v>Misconduct</v>
      </c>
      <c r="K1070" s="25" t="str">
        <f t="shared" ca="1" si="101"/>
        <v>Finance</v>
      </c>
      <c r="L1070" t="str">
        <f>IF(OR(Table1[[#This Row],[Month2]]="Jul",Table1[[#This Row],[Month2]]="Aug",Table1[[#This Row],[Month2]]="Sep"),"Q1", IF(OR(Table1[[#This Row],[Month2]]="Oct",Table1[[#This Row],[Month2]]="Nov",Table1[[#This Row],[Month2]]="Dec"),"Q2",IF(OR(Table1[[#This Row],[Month2]]="Jan",Table1[[#This Row],[Month2]]="Feb",Table1[[#This Row],[Month2]]="Mar"),"Q3", "Q4")))</f>
        <v>Q3</v>
      </c>
      <c r="M1070" t="str">
        <f>TEXT(Table1[[#This Row],[Date]],"mmm")</f>
        <v>Jan</v>
      </c>
      <c r="N1070" t="str">
        <f>IF(MONTH(Table1[[#This Row],[Date]])&gt;6, YEAR(Table1[[#This Row],[Date]])&amp;"-"&amp;YEAR(Table1[[#This Row],[Date]])+1,YEAR(Table1[[#This Row],[Date]])-1&amp;"-"&amp;YEAR(Table1[[#This Row],[Date]]))</f>
        <v>2016-2017</v>
      </c>
      <c r="O1070">
        <f>WEEKNUM(Table1[[#This Row],[Date]],2)</f>
        <v>4</v>
      </c>
      <c r="P1070">
        <f>HOUR(Table1[[#This Row],[Start]])</f>
        <v>10</v>
      </c>
      <c r="Q10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70" t="str">
        <f>TEXT(Table1[[#This Row],[Date]],"ddd")</f>
        <v>Sun</v>
      </c>
    </row>
    <row r="1071" spans="1:18" x14ac:dyDescent="0.55000000000000004">
      <c r="A1071" s="2" t="s">
        <v>112</v>
      </c>
      <c r="B1071" s="2" t="str">
        <f t="shared" si="96"/>
        <v>Client 10</v>
      </c>
      <c r="C1071" s="12">
        <v>42757</v>
      </c>
      <c r="D1071" s="2" t="s">
        <v>712</v>
      </c>
      <c r="E1071" s="2" t="s">
        <v>590</v>
      </c>
      <c r="F1071" s="28">
        <f>Table1[[#This Row],[End]]-Table1[[#This Row],[Start]]</f>
        <v>1.1805555555555514E-2</v>
      </c>
      <c r="G1071" s="2" t="str">
        <f t="shared" ca="1" si="97"/>
        <v>Warehouse</v>
      </c>
      <c r="H1071" s="2" t="str">
        <f t="shared" ca="1" si="98"/>
        <v>F</v>
      </c>
      <c r="I1071" s="2" t="str">
        <f t="shared" ca="1" si="99"/>
        <v>Grievance</v>
      </c>
      <c r="J1071" s="2" t="str">
        <f t="shared" ca="1" si="100"/>
        <v>Paperwork deficiency</v>
      </c>
      <c r="K1071" s="25" t="str">
        <f t="shared" ca="1" si="101"/>
        <v>IT</v>
      </c>
      <c r="L1071" t="str">
        <f>IF(OR(Table1[[#This Row],[Month2]]="Jul",Table1[[#This Row],[Month2]]="Aug",Table1[[#This Row],[Month2]]="Sep"),"Q1", IF(OR(Table1[[#This Row],[Month2]]="Oct",Table1[[#This Row],[Month2]]="Nov",Table1[[#This Row],[Month2]]="Dec"),"Q2",IF(OR(Table1[[#This Row],[Month2]]="Jan",Table1[[#This Row],[Month2]]="Feb",Table1[[#This Row],[Month2]]="Mar"),"Q3", "Q4")))</f>
        <v>Q3</v>
      </c>
      <c r="M1071" t="str">
        <f>TEXT(Table1[[#This Row],[Date]],"mmm")</f>
        <v>Jan</v>
      </c>
      <c r="N1071" t="str">
        <f>IF(MONTH(Table1[[#This Row],[Date]])&gt;6, YEAR(Table1[[#This Row],[Date]])&amp;"-"&amp;YEAR(Table1[[#This Row],[Date]])+1,YEAR(Table1[[#This Row],[Date]])-1&amp;"-"&amp;YEAR(Table1[[#This Row],[Date]]))</f>
        <v>2016-2017</v>
      </c>
      <c r="O1071">
        <f>WEEKNUM(Table1[[#This Row],[Date]],2)</f>
        <v>4</v>
      </c>
      <c r="P1071">
        <f>HOUR(Table1[[#This Row],[Start]])</f>
        <v>9</v>
      </c>
      <c r="Q10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71" t="str">
        <f>TEXT(Table1[[#This Row],[Date]],"ddd")</f>
        <v>Sun</v>
      </c>
    </row>
    <row r="1072" spans="1:18" x14ac:dyDescent="0.55000000000000004">
      <c r="A1072" s="2" t="s">
        <v>96</v>
      </c>
      <c r="B1072" s="2" t="str">
        <f t="shared" si="96"/>
        <v>Client 1</v>
      </c>
      <c r="C1072" s="12">
        <v>42758</v>
      </c>
      <c r="D1072" s="2" t="s">
        <v>785</v>
      </c>
      <c r="E1072" s="2" t="s">
        <v>226</v>
      </c>
      <c r="F1072" s="28">
        <f>Table1[[#This Row],[End]]-Table1[[#This Row],[Start]]</f>
        <v>1.5277777777777724E-2</v>
      </c>
      <c r="G1072" s="2" t="str">
        <f t="shared" ca="1" si="97"/>
        <v>Room B</v>
      </c>
      <c r="H1072" s="2" t="str">
        <f t="shared" ca="1" si="98"/>
        <v>F</v>
      </c>
      <c r="I1072" s="2" t="str">
        <f t="shared" ca="1" si="99"/>
        <v>Grievance</v>
      </c>
      <c r="J1072" s="2" t="str">
        <f t="shared" ca="1" si="100"/>
        <v>Mechanical failure</v>
      </c>
      <c r="K1072" s="25" t="str">
        <f t="shared" ca="1" si="101"/>
        <v>Finance</v>
      </c>
      <c r="L1072" t="str">
        <f>IF(OR(Table1[[#This Row],[Month2]]="Jul",Table1[[#This Row],[Month2]]="Aug",Table1[[#This Row],[Month2]]="Sep"),"Q1", IF(OR(Table1[[#This Row],[Month2]]="Oct",Table1[[#This Row],[Month2]]="Nov",Table1[[#This Row],[Month2]]="Dec"),"Q2",IF(OR(Table1[[#This Row],[Month2]]="Jan",Table1[[#This Row],[Month2]]="Feb",Table1[[#This Row],[Month2]]="Mar"),"Q3", "Q4")))</f>
        <v>Q3</v>
      </c>
      <c r="M1072" t="str">
        <f>TEXT(Table1[[#This Row],[Date]],"mmm")</f>
        <v>Jan</v>
      </c>
      <c r="N1072" t="str">
        <f>IF(MONTH(Table1[[#This Row],[Date]])&gt;6, YEAR(Table1[[#This Row],[Date]])&amp;"-"&amp;YEAR(Table1[[#This Row],[Date]])+1,YEAR(Table1[[#This Row],[Date]])-1&amp;"-"&amp;YEAR(Table1[[#This Row],[Date]]))</f>
        <v>2016-2017</v>
      </c>
      <c r="O1072">
        <f>WEEKNUM(Table1[[#This Row],[Date]],2)</f>
        <v>5</v>
      </c>
      <c r="P1072">
        <f>HOUR(Table1[[#This Row],[Start]])</f>
        <v>19</v>
      </c>
      <c r="Q10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72" t="str">
        <f>TEXT(Table1[[#This Row],[Date]],"ddd")</f>
        <v>Mon</v>
      </c>
    </row>
    <row r="1073" spans="1:18" x14ac:dyDescent="0.55000000000000004">
      <c r="A1073" s="2" t="s">
        <v>96</v>
      </c>
      <c r="B1073" s="2" t="str">
        <f t="shared" si="96"/>
        <v>Client 2</v>
      </c>
      <c r="C1073" s="12">
        <v>42758</v>
      </c>
      <c r="D1073" s="2" t="s">
        <v>589</v>
      </c>
      <c r="E1073" s="2" t="s">
        <v>227</v>
      </c>
      <c r="F1073" s="28">
        <f>Table1[[#This Row],[End]]-Table1[[#This Row],[Start]]</f>
        <v>1.7361111111111049E-2</v>
      </c>
      <c r="G1073" s="2" t="str">
        <f t="shared" ca="1" si="97"/>
        <v>Room A</v>
      </c>
      <c r="H1073" s="2" t="str">
        <f t="shared" ca="1" si="98"/>
        <v>E</v>
      </c>
      <c r="I1073" s="2" t="str">
        <f t="shared" ca="1" si="99"/>
        <v>Accident</v>
      </c>
      <c r="J1073" s="2" t="str">
        <f t="shared" ca="1" si="100"/>
        <v>Paperwork deficiency</v>
      </c>
      <c r="K1073" s="25" t="str">
        <f t="shared" ca="1" si="101"/>
        <v>Finance</v>
      </c>
      <c r="L1073" t="str">
        <f>IF(OR(Table1[[#This Row],[Month2]]="Jul",Table1[[#This Row],[Month2]]="Aug",Table1[[#This Row],[Month2]]="Sep"),"Q1", IF(OR(Table1[[#This Row],[Month2]]="Oct",Table1[[#This Row],[Month2]]="Nov",Table1[[#This Row],[Month2]]="Dec"),"Q2",IF(OR(Table1[[#This Row],[Month2]]="Jan",Table1[[#This Row],[Month2]]="Feb",Table1[[#This Row],[Month2]]="Mar"),"Q3", "Q4")))</f>
        <v>Q3</v>
      </c>
      <c r="M1073" t="str">
        <f>TEXT(Table1[[#This Row],[Date]],"mmm")</f>
        <v>Jan</v>
      </c>
      <c r="N1073" t="str">
        <f>IF(MONTH(Table1[[#This Row],[Date]])&gt;6, YEAR(Table1[[#This Row],[Date]])&amp;"-"&amp;YEAR(Table1[[#This Row],[Date]])+1,YEAR(Table1[[#This Row],[Date]])-1&amp;"-"&amp;YEAR(Table1[[#This Row],[Date]]))</f>
        <v>2016-2017</v>
      </c>
      <c r="O1073">
        <f>WEEKNUM(Table1[[#This Row],[Date]],2)</f>
        <v>5</v>
      </c>
      <c r="P1073">
        <f>HOUR(Table1[[#This Row],[Start]])</f>
        <v>15</v>
      </c>
      <c r="Q10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073" t="str">
        <f>TEXT(Table1[[#This Row],[Date]],"ddd")</f>
        <v>Mon</v>
      </c>
    </row>
    <row r="1074" spans="1:18" x14ac:dyDescent="0.55000000000000004">
      <c r="A1074" s="2" t="s">
        <v>112</v>
      </c>
      <c r="B1074" s="2" t="str">
        <f t="shared" si="96"/>
        <v>Client 3</v>
      </c>
      <c r="C1074" s="12">
        <v>42758</v>
      </c>
      <c r="D1074" s="2" t="s">
        <v>302</v>
      </c>
      <c r="E1074" s="2" t="s">
        <v>280</v>
      </c>
      <c r="F1074" s="28">
        <f>Table1[[#This Row],[End]]-Table1[[#This Row],[Start]]</f>
        <v>5.5555555555555358E-3</v>
      </c>
      <c r="G1074" s="2" t="str">
        <f t="shared" ca="1" si="97"/>
        <v>Office</v>
      </c>
      <c r="H1074" s="2" t="str">
        <f t="shared" ca="1" si="98"/>
        <v>A</v>
      </c>
      <c r="I1074" s="2" t="str">
        <f t="shared" ca="1" si="99"/>
        <v>Interaction</v>
      </c>
      <c r="J1074" s="2" t="str">
        <f t="shared" ca="1" si="100"/>
        <v>Paperwork deficiency</v>
      </c>
      <c r="K1074" s="25" t="str">
        <f t="shared" ca="1" si="101"/>
        <v>Widgets</v>
      </c>
      <c r="L1074" t="str">
        <f>IF(OR(Table1[[#This Row],[Month2]]="Jul",Table1[[#This Row],[Month2]]="Aug",Table1[[#This Row],[Month2]]="Sep"),"Q1", IF(OR(Table1[[#This Row],[Month2]]="Oct",Table1[[#This Row],[Month2]]="Nov",Table1[[#This Row],[Month2]]="Dec"),"Q2",IF(OR(Table1[[#This Row],[Month2]]="Jan",Table1[[#This Row],[Month2]]="Feb",Table1[[#This Row],[Month2]]="Mar"),"Q3", "Q4")))</f>
        <v>Q3</v>
      </c>
      <c r="M1074" t="str">
        <f>TEXT(Table1[[#This Row],[Date]],"mmm")</f>
        <v>Jan</v>
      </c>
      <c r="N1074" t="str">
        <f>IF(MONTH(Table1[[#This Row],[Date]])&gt;6, YEAR(Table1[[#This Row],[Date]])&amp;"-"&amp;YEAR(Table1[[#This Row],[Date]])+1,YEAR(Table1[[#This Row],[Date]])-1&amp;"-"&amp;YEAR(Table1[[#This Row],[Date]]))</f>
        <v>2016-2017</v>
      </c>
      <c r="O1074">
        <f>WEEKNUM(Table1[[#This Row],[Date]],2)</f>
        <v>5</v>
      </c>
      <c r="P1074">
        <f>HOUR(Table1[[#This Row],[Start]])</f>
        <v>19</v>
      </c>
      <c r="Q10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74" t="str">
        <f>TEXT(Table1[[#This Row],[Date]],"ddd")</f>
        <v>Mon</v>
      </c>
    </row>
    <row r="1075" spans="1:18" x14ac:dyDescent="0.55000000000000004">
      <c r="A1075" s="2" t="s">
        <v>85</v>
      </c>
      <c r="B1075" s="2" t="str">
        <f t="shared" si="96"/>
        <v>Client 4</v>
      </c>
      <c r="C1075" s="12">
        <v>42758</v>
      </c>
      <c r="D1075" s="2" t="s">
        <v>786</v>
      </c>
      <c r="E1075" s="2" t="s">
        <v>314</v>
      </c>
      <c r="F1075" s="28">
        <f>Table1[[#This Row],[End]]-Table1[[#This Row],[Start]]</f>
        <v>4.8611111111110938E-3</v>
      </c>
      <c r="G1075" s="2" t="str">
        <f t="shared" ca="1" si="97"/>
        <v>Room A</v>
      </c>
      <c r="H1075" s="2" t="str">
        <f t="shared" ca="1" si="98"/>
        <v>C</v>
      </c>
      <c r="I1075" s="2" t="str">
        <f t="shared" ca="1" si="99"/>
        <v>Mistake</v>
      </c>
      <c r="J1075" s="2" t="str">
        <f t="shared" ca="1" si="100"/>
        <v>Wrong placement</v>
      </c>
      <c r="K1075" s="25" t="str">
        <f t="shared" ca="1" si="101"/>
        <v>Admin</v>
      </c>
      <c r="L1075" t="str">
        <f>IF(OR(Table1[[#This Row],[Month2]]="Jul",Table1[[#This Row],[Month2]]="Aug",Table1[[#This Row],[Month2]]="Sep"),"Q1", IF(OR(Table1[[#This Row],[Month2]]="Oct",Table1[[#This Row],[Month2]]="Nov",Table1[[#This Row],[Month2]]="Dec"),"Q2",IF(OR(Table1[[#This Row],[Month2]]="Jan",Table1[[#This Row],[Month2]]="Feb",Table1[[#This Row],[Month2]]="Mar"),"Q3", "Q4")))</f>
        <v>Q3</v>
      </c>
      <c r="M1075" t="str">
        <f>TEXT(Table1[[#This Row],[Date]],"mmm")</f>
        <v>Jan</v>
      </c>
      <c r="N1075" t="str">
        <f>IF(MONTH(Table1[[#This Row],[Date]])&gt;6, YEAR(Table1[[#This Row],[Date]])&amp;"-"&amp;YEAR(Table1[[#This Row],[Date]])+1,YEAR(Table1[[#This Row],[Date]])-1&amp;"-"&amp;YEAR(Table1[[#This Row],[Date]]))</f>
        <v>2016-2017</v>
      </c>
      <c r="O1075">
        <f>WEEKNUM(Table1[[#This Row],[Date]],2)</f>
        <v>5</v>
      </c>
      <c r="P1075">
        <f>HOUR(Table1[[#This Row],[Start]])</f>
        <v>20</v>
      </c>
      <c r="Q10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075" t="str">
        <f>TEXT(Table1[[#This Row],[Date]],"ddd")</f>
        <v>Mon</v>
      </c>
    </row>
    <row r="1076" spans="1:18" x14ac:dyDescent="0.55000000000000004">
      <c r="A1076" s="2" t="s">
        <v>96</v>
      </c>
      <c r="B1076" s="2" t="str">
        <f t="shared" si="96"/>
        <v>Client 5</v>
      </c>
      <c r="C1076" s="12">
        <v>42759</v>
      </c>
      <c r="D1076" s="2" t="s">
        <v>787</v>
      </c>
      <c r="E1076" s="2" t="s">
        <v>1101</v>
      </c>
      <c r="F1076" s="28">
        <f>Table1[[#This Row],[End]]-Table1[[#This Row],[Start]]</f>
        <v>4.1666666666666519E-3</v>
      </c>
      <c r="G1076" s="2" t="str">
        <f t="shared" ca="1" si="97"/>
        <v>Room A</v>
      </c>
      <c r="H1076" s="2" t="str">
        <f t="shared" ca="1" si="98"/>
        <v>C</v>
      </c>
      <c r="I1076" s="2" t="str">
        <f t="shared" ca="1" si="99"/>
        <v>Accident</v>
      </c>
      <c r="J1076" s="2" t="str">
        <f t="shared" ca="1" si="100"/>
        <v>Paperwork deficiency</v>
      </c>
      <c r="K1076" s="25" t="str">
        <f t="shared" ca="1" si="101"/>
        <v>Admin</v>
      </c>
      <c r="L1076" t="str">
        <f>IF(OR(Table1[[#This Row],[Month2]]="Jul",Table1[[#This Row],[Month2]]="Aug",Table1[[#This Row],[Month2]]="Sep"),"Q1", IF(OR(Table1[[#This Row],[Month2]]="Oct",Table1[[#This Row],[Month2]]="Nov",Table1[[#This Row],[Month2]]="Dec"),"Q2",IF(OR(Table1[[#This Row],[Month2]]="Jan",Table1[[#This Row],[Month2]]="Feb",Table1[[#This Row],[Month2]]="Mar"),"Q3", "Q4")))</f>
        <v>Q3</v>
      </c>
      <c r="M1076" t="str">
        <f>TEXT(Table1[[#This Row],[Date]],"mmm")</f>
        <v>Jan</v>
      </c>
      <c r="N1076" t="str">
        <f>IF(MONTH(Table1[[#This Row],[Date]])&gt;6, YEAR(Table1[[#This Row],[Date]])&amp;"-"&amp;YEAR(Table1[[#This Row],[Date]])+1,YEAR(Table1[[#This Row],[Date]])-1&amp;"-"&amp;YEAR(Table1[[#This Row],[Date]]))</f>
        <v>2016-2017</v>
      </c>
      <c r="O1076">
        <f>WEEKNUM(Table1[[#This Row],[Date]],2)</f>
        <v>5</v>
      </c>
      <c r="P1076">
        <f>HOUR(Table1[[#This Row],[Start]])</f>
        <v>6</v>
      </c>
      <c r="Q10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76" t="str">
        <f>TEXT(Table1[[#This Row],[Date]],"ddd")</f>
        <v>Tue</v>
      </c>
    </row>
    <row r="1077" spans="1:18" x14ac:dyDescent="0.55000000000000004">
      <c r="A1077" s="2" t="s">
        <v>96</v>
      </c>
      <c r="B1077" s="2" t="str">
        <f t="shared" si="96"/>
        <v>Client 6</v>
      </c>
      <c r="C1077" s="12">
        <v>42759</v>
      </c>
      <c r="D1077" s="2" t="s">
        <v>252</v>
      </c>
      <c r="E1077" s="2" t="s">
        <v>788</v>
      </c>
      <c r="F1077" s="28">
        <f>Table1[[#This Row],[End]]-Table1[[#This Row],[Start]]</f>
        <v>4.8611111111110938E-3</v>
      </c>
      <c r="G1077" s="2" t="str">
        <f t="shared" ca="1" si="97"/>
        <v>Warehouse</v>
      </c>
      <c r="H1077" s="2" t="str">
        <f t="shared" ca="1" si="98"/>
        <v>F</v>
      </c>
      <c r="I1077" s="2" t="str">
        <f t="shared" ca="1" si="99"/>
        <v>Interaction</v>
      </c>
      <c r="J1077" s="2" t="str">
        <f t="shared" ca="1" si="100"/>
        <v>Tone of voice</v>
      </c>
      <c r="K1077" s="25" t="str">
        <f t="shared" ca="1" si="101"/>
        <v>Floor</v>
      </c>
      <c r="L1077" t="str">
        <f>IF(OR(Table1[[#This Row],[Month2]]="Jul",Table1[[#This Row],[Month2]]="Aug",Table1[[#This Row],[Month2]]="Sep"),"Q1", IF(OR(Table1[[#This Row],[Month2]]="Oct",Table1[[#This Row],[Month2]]="Nov",Table1[[#This Row],[Month2]]="Dec"),"Q2",IF(OR(Table1[[#This Row],[Month2]]="Jan",Table1[[#This Row],[Month2]]="Feb",Table1[[#This Row],[Month2]]="Mar"),"Q3", "Q4")))</f>
        <v>Q3</v>
      </c>
      <c r="M1077" t="str">
        <f>TEXT(Table1[[#This Row],[Date]],"mmm")</f>
        <v>Jan</v>
      </c>
      <c r="N1077" t="str">
        <f>IF(MONTH(Table1[[#This Row],[Date]])&gt;6, YEAR(Table1[[#This Row],[Date]])&amp;"-"&amp;YEAR(Table1[[#This Row],[Date]])+1,YEAR(Table1[[#This Row],[Date]])-1&amp;"-"&amp;YEAR(Table1[[#This Row],[Date]]))</f>
        <v>2016-2017</v>
      </c>
      <c r="O1077">
        <f>WEEKNUM(Table1[[#This Row],[Date]],2)</f>
        <v>5</v>
      </c>
      <c r="P1077">
        <f>HOUR(Table1[[#This Row],[Start]])</f>
        <v>14</v>
      </c>
      <c r="Q10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077" t="str">
        <f>TEXT(Table1[[#This Row],[Date]],"ddd")</f>
        <v>Tue</v>
      </c>
    </row>
    <row r="1078" spans="1:18" x14ac:dyDescent="0.55000000000000004">
      <c r="A1078" s="2" t="s">
        <v>107</v>
      </c>
      <c r="B1078" s="2" t="str">
        <f t="shared" si="96"/>
        <v>Client 7</v>
      </c>
      <c r="C1078" s="12">
        <v>42759</v>
      </c>
      <c r="D1078" s="2" t="s">
        <v>788</v>
      </c>
      <c r="E1078" s="2" t="s">
        <v>546</v>
      </c>
      <c r="F1078" s="28">
        <f>Table1[[#This Row],[End]]-Table1[[#This Row],[Start]]</f>
        <v>6.2499999999999778E-3</v>
      </c>
      <c r="G1078" s="2" t="str">
        <f t="shared" ca="1" si="97"/>
        <v>Office</v>
      </c>
      <c r="H1078" s="2" t="str">
        <f t="shared" ca="1" si="98"/>
        <v>C</v>
      </c>
      <c r="I1078" s="2" t="str">
        <f t="shared" ca="1" si="99"/>
        <v>Accident</v>
      </c>
      <c r="J1078" s="2" t="str">
        <f t="shared" ca="1" si="100"/>
        <v>Misconduct</v>
      </c>
      <c r="K1078" s="25" t="str">
        <f t="shared" ca="1" si="101"/>
        <v>Floor</v>
      </c>
      <c r="L1078" t="str">
        <f>IF(OR(Table1[[#This Row],[Month2]]="Jul",Table1[[#This Row],[Month2]]="Aug",Table1[[#This Row],[Month2]]="Sep"),"Q1", IF(OR(Table1[[#This Row],[Month2]]="Oct",Table1[[#This Row],[Month2]]="Nov",Table1[[#This Row],[Month2]]="Dec"),"Q2",IF(OR(Table1[[#This Row],[Month2]]="Jan",Table1[[#This Row],[Month2]]="Feb",Table1[[#This Row],[Month2]]="Mar"),"Q3", "Q4")))</f>
        <v>Q3</v>
      </c>
      <c r="M1078" t="str">
        <f>TEXT(Table1[[#This Row],[Date]],"mmm")</f>
        <v>Jan</v>
      </c>
      <c r="N1078" t="str">
        <f>IF(MONTH(Table1[[#This Row],[Date]])&gt;6, YEAR(Table1[[#This Row],[Date]])&amp;"-"&amp;YEAR(Table1[[#This Row],[Date]])+1,YEAR(Table1[[#This Row],[Date]])-1&amp;"-"&amp;YEAR(Table1[[#This Row],[Date]]))</f>
        <v>2016-2017</v>
      </c>
      <c r="O1078">
        <f>WEEKNUM(Table1[[#This Row],[Date]],2)</f>
        <v>5</v>
      </c>
      <c r="P1078">
        <f>HOUR(Table1[[#This Row],[Start]])</f>
        <v>15</v>
      </c>
      <c r="Q10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078" t="str">
        <f>TEXT(Table1[[#This Row],[Date]],"ddd")</f>
        <v>Tue</v>
      </c>
    </row>
    <row r="1079" spans="1:18" x14ac:dyDescent="0.55000000000000004">
      <c r="A1079" s="2" t="s">
        <v>107</v>
      </c>
      <c r="B1079" s="2" t="str">
        <f t="shared" si="96"/>
        <v>Client 8</v>
      </c>
      <c r="C1079" s="12">
        <v>42759</v>
      </c>
      <c r="D1079" s="2" t="s">
        <v>452</v>
      </c>
      <c r="E1079" s="2" t="s">
        <v>780</v>
      </c>
      <c r="F1079" s="28">
        <f>Table1[[#This Row],[End]]-Table1[[#This Row],[Start]]</f>
        <v>5.5555555555555358E-3</v>
      </c>
      <c r="G1079" s="2" t="str">
        <f t="shared" ca="1" si="97"/>
        <v>Office</v>
      </c>
      <c r="H1079" s="2" t="str">
        <f t="shared" ca="1" si="98"/>
        <v>G</v>
      </c>
      <c r="I1079" s="2" t="str">
        <f t="shared" ca="1" si="99"/>
        <v>Interaction</v>
      </c>
      <c r="J1079" s="2" t="str">
        <f t="shared" ca="1" si="100"/>
        <v>Wrong placement</v>
      </c>
      <c r="K1079" s="25" t="str">
        <f t="shared" ca="1" si="101"/>
        <v>IT</v>
      </c>
      <c r="L1079" t="str">
        <f>IF(OR(Table1[[#This Row],[Month2]]="Jul",Table1[[#This Row],[Month2]]="Aug",Table1[[#This Row],[Month2]]="Sep"),"Q1", IF(OR(Table1[[#This Row],[Month2]]="Oct",Table1[[#This Row],[Month2]]="Nov",Table1[[#This Row],[Month2]]="Dec"),"Q2",IF(OR(Table1[[#This Row],[Month2]]="Jan",Table1[[#This Row],[Month2]]="Feb",Table1[[#This Row],[Month2]]="Mar"),"Q3", "Q4")))</f>
        <v>Q3</v>
      </c>
      <c r="M1079" t="str">
        <f>TEXT(Table1[[#This Row],[Date]],"mmm")</f>
        <v>Jan</v>
      </c>
      <c r="N1079" t="str">
        <f>IF(MONTH(Table1[[#This Row],[Date]])&gt;6, YEAR(Table1[[#This Row],[Date]])&amp;"-"&amp;YEAR(Table1[[#This Row],[Date]])+1,YEAR(Table1[[#This Row],[Date]])-1&amp;"-"&amp;YEAR(Table1[[#This Row],[Date]]))</f>
        <v>2016-2017</v>
      </c>
      <c r="O1079">
        <f>WEEKNUM(Table1[[#This Row],[Date]],2)</f>
        <v>5</v>
      </c>
      <c r="P1079">
        <f>HOUR(Table1[[#This Row],[Start]])</f>
        <v>14</v>
      </c>
      <c r="Q10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079" t="str">
        <f>TEXT(Table1[[#This Row],[Date]],"ddd")</f>
        <v>Tue</v>
      </c>
    </row>
    <row r="1080" spans="1:18" x14ac:dyDescent="0.55000000000000004">
      <c r="A1080" s="2" t="s">
        <v>114</v>
      </c>
      <c r="B1080" s="2" t="str">
        <f t="shared" si="96"/>
        <v>Client 9</v>
      </c>
      <c r="C1080" s="12">
        <v>42759</v>
      </c>
      <c r="D1080" s="2" t="s">
        <v>789</v>
      </c>
      <c r="E1080" s="2" t="s">
        <v>1102</v>
      </c>
      <c r="F1080" s="28">
        <f>Table1[[#This Row],[End]]-Table1[[#This Row],[Start]]</f>
        <v>3.3333333333333326E-2</v>
      </c>
      <c r="G1080" s="2" t="str">
        <f t="shared" ca="1" si="97"/>
        <v>Room A</v>
      </c>
      <c r="H1080" s="2" t="str">
        <f t="shared" ca="1" si="98"/>
        <v>B</v>
      </c>
      <c r="I1080" s="2" t="str">
        <f t="shared" ca="1" si="99"/>
        <v>Mistake</v>
      </c>
      <c r="J1080" s="2" t="str">
        <f t="shared" ca="1" si="100"/>
        <v>Entry error</v>
      </c>
      <c r="K1080" s="25" t="str">
        <f t="shared" ca="1" si="101"/>
        <v>Admin</v>
      </c>
      <c r="L1080" t="str">
        <f>IF(OR(Table1[[#This Row],[Month2]]="Jul",Table1[[#This Row],[Month2]]="Aug",Table1[[#This Row],[Month2]]="Sep"),"Q1", IF(OR(Table1[[#This Row],[Month2]]="Oct",Table1[[#This Row],[Month2]]="Nov",Table1[[#This Row],[Month2]]="Dec"),"Q2",IF(OR(Table1[[#This Row],[Month2]]="Jan",Table1[[#This Row],[Month2]]="Feb",Table1[[#This Row],[Month2]]="Mar"),"Q3", "Q4")))</f>
        <v>Q3</v>
      </c>
      <c r="M1080" t="str">
        <f>TEXT(Table1[[#This Row],[Date]],"mmm")</f>
        <v>Jan</v>
      </c>
      <c r="N1080" t="str">
        <f>IF(MONTH(Table1[[#This Row],[Date]])&gt;6, YEAR(Table1[[#This Row],[Date]])&amp;"-"&amp;YEAR(Table1[[#This Row],[Date]])+1,YEAR(Table1[[#This Row],[Date]])-1&amp;"-"&amp;YEAR(Table1[[#This Row],[Date]]))</f>
        <v>2016-2017</v>
      </c>
      <c r="O1080">
        <f>WEEKNUM(Table1[[#This Row],[Date]],2)</f>
        <v>5</v>
      </c>
      <c r="P1080">
        <f>HOUR(Table1[[#This Row],[Start]])</f>
        <v>21</v>
      </c>
      <c r="Q10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080" t="str">
        <f>TEXT(Table1[[#This Row],[Date]],"ddd")</f>
        <v>Tue</v>
      </c>
    </row>
    <row r="1081" spans="1:18" x14ac:dyDescent="0.55000000000000004">
      <c r="A1081" s="2" t="s">
        <v>116</v>
      </c>
      <c r="B1081" s="2" t="str">
        <f t="shared" si="96"/>
        <v>Client 10</v>
      </c>
      <c r="C1081" s="12">
        <v>42760</v>
      </c>
      <c r="D1081" s="2" t="s">
        <v>404</v>
      </c>
      <c r="E1081" s="2" t="s">
        <v>774</v>
      </c>
      <c r="F1081" s="28">
        <f>Table1[[#This Row],[End]]-Table1[[#This Row],[Start]]</f>
        <v>4.166666666666663E-2</v>
      </c>
      <c r="G1081" s="2" t="str">
        <f t="shared" ca="1" si="97"/>
        <v>Office</v>
      </c>
      <c r="H1081" s="2" t="str">
        <f t="shared" ca="1" si="98"/>
        <v>G</v>
      </c>
      <c r="I1081" s="2" t="str">
        <f t="shared" ca="1" si="99"/>
        <v>Interaction</v>
      </c>
      <c r="J1081" s="2" t="str">
        <f t="shared" ca="1" si="100"/>
        <v>Mechanical failure</v>
      </c>
      <c r="K1081" s="25" t="str">
        <f t="shared" ca="1" si="101"/>
        <v>IT</v>
      </c>
      <c r="L1081" t="str">
        <f>IF(OR(Table1[[#This Row],[Month2]]="Jul",Table1[[#This Row],[Month2]]="Aug",Table1[[#This Row],[Month2]]="Sep"),"Q1", IF(OR(Table1[[#This Row],[Month2]]="Oct",Table1[[#This Row],[Month2]]="Nov",Table1[[#This Row],[Month2]]="Dec"),"Q2",IF(OR(Table1[[#This Row],[Month2]]="Jan",Table1[[#This Row],[Month2]]="Feb",Table1[[#This Row],[Month2]]="Mar"),"Q3", "Q4")))</f>
        <v>Q3</v>
      </c>
      <c r="M1081" t="str">
        <f>TEXT(Table1[[#This Row],[Date]],"mmm")</f>
        <v>Jan</v>
      </c>
      <c r="N1081" t="str">
        <f>IF(MONTH(Table1[[#This Row],[Date]])&gt;6, YEAR(Table1[[#This Row],[Date]])&amp;"-"&amp;YEAR(Table1[[#This Row],[Date]])+1,YEAR(Table1[[#This Row],[Date]])-1&amp;"-"&amp;YEAR(Table1[[#This Row],[Date]]))</f>
        <v>2016-2017</v>
      </c>
      <c r="O1081">
        <f>WEEKNUM(Table1[[#This Row],[Date]],2)</f>
        <v>5</v>
      </c>
      <c r="P1081">
        <f>HOUR(Table1[[#This Row],[Start]])</f>
        <v>16</v>
      </c>
      <c r="Q10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081" t="str">
        <f>TEXT(Table1[[#This Row],[Date]],"ddd")</f>
        <v>Wed</v>
      </c>
    </row>
    <row r="1082" spans="1:18" x14ac:dyDescent="0.55000000000000004">
      <c r="A1082" s="2" t="s">
        <v>112</v>
      </c>
      <c r="B1082" s="2" t="str">
        <f t="shared" si="96"/>
        <v>Client 1</v>
      </c>
      <c r="C1082" s="12">
        <v>42761</v>
      </c>
      <c r="D1082" s="2" t="s">
        <v>186</v>
      </c>
      <c r="E1082" s="2" t="s">
        <v>584</v>
      </c>
      <c r="F1082" s="28">
        <f>Table1[[#This Row],[End]]-Table1[[#This Row],[Start]]</f>
        <v>2.7083333333333348E-2</v>
      </c>
      <c r="G1082" s="2" t="str">
        <f t="shared" ca="1" si="97"/>
        <v>Room A</v>
      </c>
      <c r="H1082" s="2" t="str">
        <f t="shared" ca="1" si="98"/>
        <v>E</v>
      </c>
      <c r="I1082" s="2" t="str">
        <f t="shared" ca="1" si="99"/>
        <v>Accident</v>
      </c>
      <c r="J1082" s="2" t="str">
        <f t="shared" ca="1" si="100"/>
        <v>Tone of voice</v>
      </c>
      <c r="K1082" s="25" t="str">
        <f t="shared" ca="1" si="101"/>
        <v>Floor</v>
      </c>
      <c r="L1082" t="str">
        <f>IF(OR(Table1[[#This Row],[Month2]]="Jul",Table1[[#This Row],[Month2]]="Aug",Table1[[#This Row],[Month2]]="Sep"),"Q1", IF(OR(Table1[[#This Row],[Month2]]="Oct",Table1[[#This Row],[Month2]]="Nov",Table1[[#This Row],[Month2]]="Dec"),"Q2",IF(OR(Table1[[#This Row],[Month2]]="Jan",Table1[[#This Row],[Month2]]="Feb",Table1[[#This Row],[Month2]]="Mar"),"Q3", "Q4")))</f>
        <v>Q3</v>
      </c>
      <c r="M1082" t="str">
        <f>TEXT(Table1[[#This Row],[Date]],"mmm")</f>
        <v>Jan</v>
      </c>
      <c r="N1082" t="str">
        <f>IF(MONTH(Table1[[#This Row],[Date]])&gt;6, YEAR(Table1[[#This Row],[Date]])&amp;"-"&amp;YEAR(Table1[[#This Row],[Date]])+1,YEAR(Table1[[#This Row],[Date]])-1&amp;"-"&amp;YEAR(Table1[[#This Row],[Date]]))</f>
        <v>2016-2017</v>
      </c>
      <c r="O1082">
        <f>WEEKNUM(Table1[[#This Row],[Date]],2)</f>
        <v>5</v>
      </c>
      <c r="P1082">
        <f>HOUR(Table1[[#This Row],[Start]])</f>
        <v>18</v>
      </c>
      <c r="Q10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082" t="str">
        <f>TEXT(Table1[[#This Row],[Date]],"ddd")</f>
        <v>Thu</v>
      </c>
    </row>
    <row r="1083" spans="1:18" x14ac:dyDescent="0.55000000000000004">
      <c r="A1083" s="2" t="s">
        <v>116</v>
      </c>
      <c r="B1083" s="2" t="str">
        <f t="shared" si="96"/>
        <v>Client 2</v>
      </c>
      <c r="C1083" s="12">
        <v>42761</v>
      </c>
      <c r="D1083" s="2" t="s">
        <v>254</v>
      </c>
      <c r="E1083" s="2" t="s">
        <v>321</v>
      </c>
      <c r="F1083" s="28">
        <f>Table1[[#This Row],[End]]-Table1[[#This Row],[Start]]</f>
        <v>1.2500000000000067E-2</v>
      </c>
      <c r="G1083" s="2" t="str">
        <f t="shared" ca="1" si="97"/>
        <v>Warehouse</v>
      </c>
      <c r="H1083" s="2" t="str">
        <f t="shared" ca="1" si="98"/>
        <v>G</v>
      </c>
      <c r="I1083" s="2" t="str">
        <f t="shared" ca="1" si="99"/>
        <v>Mistake</v>
      </c>
      <c r="J1083" s="2" t="str">
        <f t="shared" ca="1" si="100"/>
        <v>Mechanical failure</v>
      </c>
      <c r="K1083" s="25" t="str">
        <f t="shared" ca="1" si="101"/>
        <v>Shipping</v>
      </c>
      <c r="L1083" t="str">
        <f>IF(OR(Table1[[#This Row],[Month2]]="Jul",Table1[[#This Row],[Month2]]="Aug",Table1[[#This Row],[Month2]]="Sep"),"Q1", IF(OR(Table1[[#This Row],[Month2]]="Oct",Table1[[#This Row],[Month2]]="Nov",Table1[[#This Row],[Month2]]="Dec"),"Q2",IF(OR(Table1[[#This Row],[Month2]]="Jan",Table1[[#This Row],[Month2]]="Feb",Table1[[#This Row],[Month2]]="Mar"),"Q3", "Q4")))</f>
        <v>Q3</v>
      </c>
      <c r="M1083" t="str">
        <f>TEXT(Table1[[#This Row],[Date]],"mmm")</f>
        <v>Jan</v>
      </c>
      <c r="N1083" t="str">
        <f>IF(MONTH(Table1[[#This Row],[Date]])&gt;6, YEAR(Table1[[#This Row],[Date]])&amp;"-"&amp;YEAR(Table1[[#This Row],[Date]])+1,YEAR(Table1[[#This Row],[Date]])-1&amp;"-"&amp;YEAR(Table1[[#This Row],[Date]]))</f>
        <v>2016-2017</v>
      </c>
      <c r="O1083">
        <f>WEEKNUM(Table1[[#This Row],[Date]],2)</f>
        <v>5</v>
      </c>
      <c r="P1083">
        <f>HOUR(Table1[[#This Row],[Start]])</f>
        <v>10</v>
      </c>
      <c r="Q10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83" t="str">
        <f>TEXT(Table1[[#This Row],[Date]],"ddd")</f>
        <v>Thu</v>
      </c>
    </row>
    <row r="1084" spans="1:18" x14ac:dyDescent="0.55000000000000004">
      <c r="A1084" s="2" t="s">
        <v>116</v>
      </c>
      <c r="B1084" s="2" t="str">
        <f t="shared" si="96"/>
        <v>Client 3</v>
      </c>
      <c r="C1084" s="12">
        <v>42761</v>
      </c>
      <c r="D1084" s="2" t="s">
        <v>790</v>
      </c>
      <c r="E1084" s="2" t="s">
        <v>540</v>
      </c>
      <c r="F1084" s="28">
        <f>Table1[[#This Row],[End]]-Table1[[#This Row],[Start]]</f>
        <v>1.5277777777777779E-2</v>
      </c>
      <c r="G1084" s="2" t="str">
        <f t="shared" ca="1" si="97"/>
        <v>Lab</v>
      </c>
      <c r="H1084" s="2" t="str">
        <f t="shared" ca="1" si="98"/>
        <v>C</v>
      </c>
      <c r="I1084" s="2" t="str">
        <f t="shared" ca="1" si="99"/>
        <v>Interaction</v>
      </c>
      <c r="J1084" s="2" t="str">
        <f t="shared" ca="1" si="100"/>
        <v>Misconduct</v>
      </c>
      <c r="K1084" s="25" t="str">
        <f t="shared" ca="1" si="101"/>
        <v>Finance</v>
      </c>
      <c r="L1084" t="str">
        <f>IF(OR(Table1[[#This Row],[Month2]]="Jul",Table1[[#This Row],[Month2]]="Aug",Table1[[#This Row],[Month2]]="Sep"),"Q1", IF(OR(Table1[[#This Row],[Month2]]="Oct",Table1[[#This Row],[Month2]]="Nov",Table1[[#This Row],[Month2]]="Dec"),"Q2",IF(OR(Table1[[#This Row],[Month2]]="Jan",Table1[[#This Row],[Month2]]="Feb",Table1[[#This Row],[Month2]]="Mar"),"Q3", "Q4")))</f>
        <v>Q3</v>
      </c>
      <c r="M1084" t="str">
        <f>TEXT(Table1[[#This Row],[Date]],"mmm")</f>
        <v>Jan</v>
      </c>
      <c r="N1084" t="str">
        <f>IF(MONTH(Table1[[#This Row],[Date]])&gt;6, YEAR(Table1[[#This Row],[Date]])&amp;"-"&amp;YEAR(Table1[[#This Row],[Date]])+1,YEAR(Table1[[#This Row],[Date]])-1&amp;"-"&amp;YEAR(Table1[[#This Row],[Date]]))</f>
        <v>2016-2017</v>
      </c>
      <c r="O1084">
        <f>WEEKNUM(Table1[[#This Row],[Date]],2)</f>
        <v>5</v>
      </c>
      <c r="P1084">
        <f>HOUR(Table1[[#This Row],[Start]])</f>
        <v>10</v>
      </c>
      <c r="Q10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084" t="str">
        <f>TEXT(Table1[[#This Row],[Date]],"ddd")</f>
        <v>Thu</v>
      </c>
    </row>
    <row r="1085" spans="1:18" x14ac:dyDescent="0.55000000000000004">
      <c r="A1085" s="2" t="s">
        <v>96</v>
      </c>
      <c r="B1085" s="2" t="str">
        <f t="shared" si="96"/>
        <v>Client 4</v>
      </c>
      <c r="C1085" s="12">
        <v>42763</v>
      </c>
      <c r="D1085" s="2" t="s">
        <v>791</v>
      </c>
      <c r="E1085" s="2" t="s">
        <v>523</v>
      </c>
      <c r="F1085" s="28">
        <f>Table1[[#This Row],[End]]-Table1[[#This Row],[Start]]</f>
        <v>1.3194444444444398E-2</v>
      </c>
      <c r="G1085" s="2" t="str">
        <f t="shared" ca="1" si="97"/>
        <v>Office</v>
      </c>
      <c r="H1085" s="2" t="str">
        <f t="shared" ca="1" si="98"/>
        <v>B</v>
      </c>
      <c r="I1085" s="2" t="str">
        <f t="shared" ca="1" si="99"/>
        <v>Mistake</v>
      </c>
      <c r="J1085" s="2" t="str">
        <f t="shared" ca="1" si="100"/>
        <v>Paperwork deficiency</v>
      </c>
      <c r="K1085" s="25" t="str">
        <f t="shared" ca="1" si="101"/>
        <v>Floor</v>
      </c>
      <c r="L1085" t="str">
        <f>IF(OR(Table1[[#This Row],[Month2]]="Jul",Table1[[#This Row],[Month2]]="Aug",Table1[[#This Row],[Month2]]="Sep"),"Q1", IF(OR(Table1[[#This Row],[Month2]]="Oct",Table1[[#This Row],[Month2]]="Nov",Table1[[#This Row],[Month2]]="Dec"),"Q2",IF(OR(Table1[[#This Row],[Month2]]="Jan",Table1[[#This Row],[Month2]]="Feb",Table1[[#This Row],[Month2]]="Mar"),"Q3", "Q4")))</f>
        <v>Q3</v>
      </c>
      <c r="M1085" t="str">
        <f>TEXT(Table1[[#This Row],[Date]],"mmm")</f>
        <v>Jan</v>
      </c>
      <c r="N1085" t="str">
        <f>IF(MONTH(Table1[[#This Row],[Date]])&gt;6, YEAR(Table1[[#This Row],[Date]])&amp;"-"&amp;YEAR(Table1[[#This Row],[Date]])+1,YEAR(Table1[[#This Row],[Date]])-1&amp;"-"&amp;YEAR(Table1[[#This Row],[Date]]))</f>
        <v>2016-2017</v>
      </c>
      <c r="O1085">
        <f>WEEKNUM(Table1[[#This Row],[Date]],2)</f>
        <v>5</v>
      </c>
      <c r="P1085">
        <f>HOUR(Table1[[#This Row],[Start]])</f>
        <v>11</v>
      </c>
      <c r="Q10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085" t="str">
        <f>TEXT(Table1[[#This Row],[Date]],"ddd")</f>
        <v>Sat</v>
      </c>
    </row>
    <row r="1086" spans="1:18" x14ac:dyDescent="0.55000000000000004">
      <c r="A1086" s="2" t="s">
        <v>107</v>
      </c>
      <c r="B1086" s="2" t="str">
        <f t="shared" si="96"/>
        <v>Client 5</v>
      </c>
      <c r="C1086" s="12">
        <v>42763</v>
      </c>
      <c r="D1086" s="2" t="s">
        <v>792</v>
      </c>
      <c r="E1086" s="2" t="s">
        <v>566</v>
      </c>
      <c r="F1086" s="28">
        <f>Table1[[#This Row],[End]]-Table1[[#This Row],[Start]]</f>
        <v>9.7222222222221877E-3</v>
      </c>
      <c r="G1086" s="2" t="str">
        <f t="shared" ca="1" si="97"/>
        <v>Warehouse</v>
      </c>
      <c r="H1086" s="2" t="str">
        <f t="shared" ca="1" si="98"/>
        <v>G</v>
      </c>
      <c r="I1086" s="2" t="str">
        <f t="shared" ca="1" si="99"/>
        <v>Accident</v>
      </c>
      <c r="J1086" s="2" t="str">
        <f t="shared" ca="1" si="100"/>
        <v>Misconduct</v>
      </c>
      <c r="K1086" s="25" t="str">
        <f t="shared" ca="1" si="101"/>
        <v>Widgets</v>
      </c>
      <c r="L1086" t="str">
        <f>IF(OR(Table1[[#This Row],[Month2]]="Jul",Table1[[#This Row],[Month2]]="Aug",Table1[[#This Row],[Month2]]="Sep"),"Q1", IF(OR(Table1[[#This Row],[Month2]]="Oct",Table1[[#This Row],[Month2]]="Nov",Table1[[#This Row],[Month2]]="Dec"),"Q2",IF(OR(Table1[[#This Row],[Month2]]="Jan",Table1[[#This Row],[Month2]]="Feb",Table1[[#This Row],[Month2]]="Mar"),"Q3", "Q4")))</f>
        <v>Q3</v>
      </c>
      <c r="M1086" t="str">
        <f>TEXT(Table1[[#This Row],[Date]],"mmm")</f>
        <v>Jan</v>
      </c>
      <c r="N1086" t="str">
        <f>IF(MONTH(Table1[[#This Row],[Date]])&gt;6, YEAR(Table1[[#This Row],[Date]])&amp;"-"&amp;YEAR(Table1[[#This Row],[Date]])+1,YEAR(Table1[[#This Row],[Date]])-1&amp;"-"&amp;YEAR(Table1[[#This Row],[Date]]))</f>
        <v>2016-2017</v>
      </c>
      <c r="O1086">
        <f>WEEKNUM(Table1[[#This Row],[Date]],2)</f>
        <v>5</v>
      </c>
      <c r="P1086">
        <f>HOUR(Table1[[#This Row],[Start]])</f>
        <v>9</v>
      </c>
      <c r="Q10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086" t="str">
        <f>TEXT(Table1[[#This Row],[Date]],"ddd")</f>
        <v>Sat</v>
      </c>
    </row>
    <row r="1087" spans="1:18" x14ac:dyDescent="0.55000000000000004">
      <c r="A1087" s="2" t="s">
        <v>107</v>
      </c>
      <c r="B1087" s="2" t="str">
        <f t="shared" si="96"/>
        <v>Client 6</v>
      </c>
      <c r="C1087" s="12">
        <v>42763</v>
      </c>
      <c r="D1087" s="2" t="s">
        <v>364</v>
      </c>
      <c r="E1087" s="2" t="s">
        <v>866</v>
      </c>
      <c r="F1087" s="28">
        <f>Table1[[#This Row],[End]]-Table1[[#This Row],[Start]]</f>
        <v>2.2222222222222143E-2</v>
      </c>
      <c r="G1087" s="2" t="str">
        <f t="shared" ca="1" si="97"/>
        <v>Lab</v>
      </c>
      <c r="H1087" s="2" t="str">
        <f t="shared" ca="1" si="98"/>
        <v>E</v>
      </c>
      <c r="I1087" s="2" t="str">
        <f t="shared" ca="1" si="99"/>
        <v>Accident</v>
      </c>
      <c r="J1087" s="2" t="str">
        <f t="shared" ca="1" si="100"/>
        <v>Entry error</v>
      </c>
      <c r="K1087" s="25" t="str">
        <f t="shared" ca="1" si="101"/>
        <v>Admin</v>
      </c>
      <c r="L1087" t="str">
        <f>IF(OR(Table1[[#This Row],[Month2]]="Jul",Table1[[#This Row],[Month2]]="Aug",Table1[[#This Row],[Month2]]="Sep"),"Q1", IF(OR(Table1[[#This Row],[Month2]]="Oct",Table1[[#This Row],[Month2]]="Nov",Table1[[#This Row],[Month2]]="Dec"),"Q2",IF(OR(Table1[[#This Row],[Month2]]="Jan",Table1[[#This Row],[Month2]]="Feb",Table1[[#This Row],[Month2]]="Mar"),"Q3", "Q4")))</f>
        <v>Q3</v>
      </c>
      <c r="M1087" t="str">
        <f>TEXT(Table1[[#This Row],[Date]],"mmm")</f>
        <v>Jan</v>
      </c>
      <c r="N1087" t="str">
        <f>IF(MONTH(Table1[[#This Row],[Date]])&gt;6, YEAR(Table1[[#This Row],[Date]])&amp;"-"&amp;YEAR(Table1[[#This Row],[Date]])+1,YEAR(Table1[[#This Row],[Date]])-1&amp;"-"&amp;YEAR(Table1[[#This Row],[Date]]))</f>
        <v>2016-2017</v>
      </c>
      <c r="O1087">
        <f>WEEKNUM(Table1[[#This Row],[Date]],2)</f>
        <v>5</v>
      </c>
      <c r="P1087">
        <f>HOUR(Table1[[#This Row],[Start]])</f>
        <v>17</v>
      </c>
      <c r="Q10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087" t="str">
        <f>TEXT(Table1[[#This Row],[Date]],"ddd")</f>
        <v>Sat</v>
      </c>
    </row>
    <row r="1088" spans="1:18" x14ac:dyDescent="0.55000000000000004">
      <c r="A1088" s="2" t="s">
        <v>116</v>
      </c>
      <c r="B1088" s="2" t="str">
        <f t="shared" si="96"/>
        <v>Client 7</v>
      </c>
      <c r="C1088" s="12">
        <v>42763</v>
      </c>
      <c r="D1088" s="2" t="s">
        <v>320</v>
      </c>
      <c r="E1088" s="2" t="s">
        <v>910</v>
      </c>
      <c r="F1088" s="28">
        <f>Table1[[#This Row],[End]]-Table1[[#This Row],[Start]]</f>
        <v>2.4999999999999911E-2</v>
      </c>
      <c r="G1088" s="2" t="str">
        <f t="shared" ca="1" si="97"/>
        <v>Room B</v>
      </c>
      <c r="H1088" s="2" t="str">
        <f t="shared" ca="1" si="98"/>
        <v>B</v>
      </c>
      <c r="I1088" s="2" t="str">
        <f t="shared" ca="1" si="99"/>
        <v>Grievance</v>
      </c>
      <c r="J1088" s="2" t="str">
        <f t="shared" ca="1" si="100"/>
        <v>Tone of voice</v>
      </c>
      <c r="K1088" s="25" t="str">
        <f t="shared" ca="1" si="101"/>
        <v>IT</v>
      </c>
      <c r="L1088" t="str">
        <f>IF(OR(Table1[[#This Row],[Month2]]="Jul",Table1[[#This Row],[Month2]]="Aug",Table1[[#This Row],[Month2]]="Sep"),"Q1", IF(OR(Table1[[#This Row],[Month2]]="Oct",Table1[[#This Row],[Month2]]="Nov",Table1[[#This Row],[Month2]]="Dec"),"Q2",IF(OR(Table1[[#This Row],[Month2]]="Jan",Table1[[#This Row],[Month2]]="Feb",Table1[[#This Row],[Month2]]="Mar"),"Q3", "Q4")))</f>
        <v>Q3</v>
      </c>
      <c r="M1088" t="str">
        <f>TEXT(Table1[[#This Row],[Date]],"mmm")</f>
        <v>Jan</v>
      </c>
      <c r="N1088" t="str">
        <f>IF(MONTH(Table1[[#This Row],[Date]])&gt;6, YEAR(Table1[[#This Row],[Date]])&amp;"-"&amp;YEAR(Table1[[#This Row],[Date]])+1,YEAR(Table1[[#This Row],[Date]])-1&amp;"-"&amp;YEAR(Table1[[#This Row],[Date]]))</f>
        <v>2016-2017</v>
      </c>
      <c r="O1088">
        <f>WEEKNUM(Table1[[#This Row],[Date]],2)</f>
        <v>5</v>
      </c>
      <c r="P1088">
        <f>HOUR(Table1[[#This Row],[Start]])</f>
        <v>13</v>
      </c>
      <c r="Q10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088" t="str">
        <f>TEXT(Table1[[#This Row],[Date]],"ddd")</f>
        <v>Sat</v>
      </c>
    </row>
    <row r="1089" spans="1:18" x14ac:dyDescent="0.55000000000000004">
      <c r="A1089" s="2" t="s">
        <v>96</v>
      </c>
      <c r="B1089" s="2" t="str">
        <f t="shared" si="96"/>
        <v>Client 8</v>
      </c>
      <c r="C1089" s="12">
        <v>42764</v>
      </c>
      <c r="D1089" s="2" t="s">
        <v>597</v>
      </c>
      <c r="E1089" s="2" t="s">
        <v>1055</v>
      </c>
      <c r="F1089" s="28">
        <f>Table1[[#This Row],[End]]-Table1[[#This Row],[Start]]</f>
        <v>1.5277777777777779E-2</v>
      </c>
      <c r="G1089" s="2" t="str">
        <f t="shared" ca="1" si="97"/>
        <v>Lab</v>
      </c>
      <c r="H1089" s="2" t="str">
        <f t="shared" ca="1" si="98"/>
        <v>F</v>
      </c>
      <c r="I1089" s="2" t="str">
        <f t="shared" ca="1" si="99"/>
        <v>Grievance</v>
      </c>
      <c r="J1089" s="2" t="str">
        <f t="shared" ca="1" si="100"/>
        <v>Entry error</v>
      </c>
      <c r="K1089" s="25" t="str">
        <f t="shared" ca="1" si="101"/>
        <v>Finance</v>
      </c>
      <c r="L1089" t="str">
        <f>IF(OR(Table1[[#This Row],[Month2]]="Jul",Table1[[#This Row],[Month2]]="Aug",Table1[[#This Row],[Month2]]="Sep"),"Q1", IF(OR(Table1[[#This Row],[Month2]]="Oct",Table1[[#This Row],[Month2]]="Nov",Table1[[#This Row],[Month2]]="Dec"),"Q2",IF(OR(Table1[[#This Row],[Month2]]="Jan",Table1[[#This Row],[Month2]]="Feb",Table1[[#This Row],[Month2]]="Mar"),"Q3", "Q4")))</f>
        <v>Q3</v>
      </c>
      <c r="M1089" t="str">
        <f>TEXT(Table1[[#This Row],[Date]],"mmm")</f>
        <v>Jan</v>
      </c>
      <c r="N1089" t="str">
        <f>IF(MONTH(Table1[[#This Row],[Date]])&gt;6, YEAR(Table1[[#This Row],[Date]])&amp;"-"&amp;YEAR(Table1[[#This Row],[Date]])+1,YEAR(Table1[[#This Row],[Date]])-1&amp;"-"&amp;YEAR(Table1[[#This Row],[Date]]))</f>
        <v>2016-2017</v>
      </c>
      <c r="O1089">
        <f>WEEKNUM(Table1[[#This Row],[Date]],2)</f>
        <v>5</v>
      </c>
      <c r="P1089">
        <f>HOUR(Table1[[#This Row],[Start]])</f>
        <v>11</v>
      </c>
      <c r="Q10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089" t="str">
        <f>TEXT(Table1[[#This Row],[Date]],"ddd")</f>
        <v>Sun</v>
      </c>
    </row>
    <row r="1090" spans="1:18" x14ac:dyDescent="0.55000000000000004">
      <c r="A1090" s="2" t="s">
        <v>107</v>
      </c>
      <c r="B1090" s="2" t="str">
        <f t="shared" ref="B1090:B1153" si="102">IF(B1089="Name","Client 1",IF(B1089="Client 1","Client 2",IF(B1089="Client 2","Client 3",IF(B1089="Client 3","Client 4", IF(B1089="Client 4","Client 5", IF(B1089="Client 5","Client 6", IF(B1089="Client 6","Client 7",IF(B1089="Client 7","Client 8", IF(B1089="Client 8","Client 9", IF(B1089="Client 9","Client 10", IF(B1089="Client 10","Client 1", "Client 11")))))))))))</f>
        <v>Client 9</v>
      </c>
      <c r="C1090" s="12">
        <v>42764</v>
      </c>
      <c r="D1090" s="2" t="s">
        <v>333</v>
      </c>
      <c r="E1090" s="2" t="s">
        <v>329</v>
      </c>
      <c r="F1090" s="28">
        <f>Table1[[#This Row],[End]]-Table1[[#This Row],[Start]]</f>
        <v>5.5555555555556468E-3</v>
      </c>
      <c r="G1090" s="2" t="str">
        <f t="shared" ref="G1090:G1153" ca="1" si="103">VLOOKUP(RANDBETWEEN(1,5),$T$1:$Y$8,2,FALSE)</f>
        <v>Lab</v>
      </c>
      <c r="H1090" s="2" t="str">
        <f t="shared" ref="H1090:H1153" ca="1" si="104">VLOOKUP(RANDBETWEEN(1,7),$T$1:$Y$8,3,FALSE)</f>
        <v>B</v>
      </c>
      <c r="I1090" s="2" t="str">
        <f t="shared" ref="I1090:I1153" ca="1" si="105">VLOOKUP(RANDBETWEEN(1,4),$T$1:$Y$8,4,FALSE)</f>
        <v>Mistake</v>
      </c>
      <c r="J1090" s="2" t="str">
        <f t="shared" ref="J1090:J1153" ca="1" si="106">VLOOKUP(RANDBETWEEN(1,6),$T$1:$Y$8,5,FALSE)</f>
        <v>Mechanical failure</v>
      </c>
      <c r="K1090" s="25" t="str">
        <f t="shared" ref="K1090:K1153" ca="1" si="107">VLOOKUP(RANDBETWEEN(1,6),$T$1:$Y$8,6,FALSE)</f>
        <v>Floor</v>
      </c>
      <c r="L1090" t="str">
        <f>IF(OR(Table1[[#This Row],[Month2]]="Jul",Table1[[#This Row],[Month2]]="Aug",Table1[[#This Row],[Month2]]="Sep"),"Q1", IF(OR(Table1[[#This Row],[Month2]]="Oct",Table1[[#This Row],[Month2]]="Nov",Table1[[#This Row],[Month2]]="Dec"),"Q2",IF(OR(Table1[[#This Row],[Month2]]="Jan",Table1[[#This Row],[Month2]]="Feb",Table1[[#This Row],[Month2]]="Mar"),"Q3", "Q4")))</f>
        <v>Q3</v>
      </c>
      <c r="M1090" t="str">
        <f>TEXT(Table1[[#This Row],[Date]],"mmm")</f>
        <v>Jan</v>
      </c>
      <c r="N1090" t="str">
        <f>IF(MONTH(Table1[[#This Row],[Date]])&gt;6, YEAR(Table1[[#This Row],[Date]])&amp;"-"&amp;YEAR(Table1[[#This Row],[Date]])+1,YEAR(Table1[[#This Row],[Date]])-1&amp;"-"&amp;YEAR(Table1[[#This Row],[Date]]))</f>
        <v>2016-2017</v>
      </c>
      <c r="O1090">
        <f>WEEKNUM(Table1[[#This Row],[Date]],2)</f>
        <v>5</v>
      </c>
      <c r="P1090">
        <f>HOUR(Table1[[#This Row],[Start]])</f>
        <v>12</v>
      </c>
      <c r="Q10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090" t="str">
        <f>TEXT(Table1[[#This Row],[Date]],"ddd")</f>
        <v>Sun</v>
      </c>
    </row>
    <row r="1091" spans="1:18" x14ac:dyDescent="0.55000000000000004">
      <c r="A1091" s="2" t="s">
        <v>112</v>
      </c>
      <c r="B1091" s="2" t="str">
        <f t="shared" si="102"/>
        <v>Client 10</v>
      </c>
      <c r="C1091" s="12">
        <v>42764</v>
      </c>
      <c r="D1091" s="2" t="s">
        <v>793</v>
      </c>
      <c r="E1091" s="2" t="s">
        <v>759</v>
      </c>
      <c r="F1091" s="28">
        <f>Table1[[#This Row],[End]]-Table1[[#This Row],[Start]]</f>
        <v>1.041666666666663E-2</v>
      </c>
      <c r="G1091" s="2" t="str">
        <f t="shared" ca="1" si="103"/>
        <v>Office</v>
      </c>
      <c r="H1091" s="2" t="str">
        <f t="shared" ca="1" si="104"/>
        <v>F</v>
      </c>
      <c r="I1091" s="2" t="str">
        <f t="shared" ca="1" si="105"/>
        <v>Accident</v>
      </c>
      <c r="J1091" s="2" t="str">
        <f t="shared" ca="1" si="106"/>
        <v>Entry error</v>
      </c>
      <c r="K1091" s="25" t="str">
        <f t="shared" ca="1" si="107"/>
        <v>Floor</v>
      </c>
      <c r="L1091" t="str">
        <f>IF(OR(Table1[[#This Row],[Month2]]="Jul",Table1[[#This Row],[Month2]]="Aug",Table1[[#This Row],[Month2]]="Sep"),"Q1", IF(OR(Table1[[#This Row],[Month2]]="Oct",Table1[[#This Row],[Month2]]="Nov",Table1[[#This Row],[Month2]]="Dec"),"Q2",IF(OR(Table1[[#This Row],[Month2]]="Jan",Table1[[#This Row],[Month2]]="Feb",Table1[[#This Row],[Month2]]="Mar"),"Q3", "Q4")))</f>
        <v>Q3</v>
      </c>
      <c r="M1091" t="str">
        <f>TEXT(Table1[[#This Row],[Date]],"mmm")</f>
        <v>Jan</v>
      </c>
      <c r="N1091" t="str">
        <f>IF(MONTH(Table1[[#This Row],[Date]])&gt;6, YEAR(Table1[[#This Row],[Date]])&amp;"-"&amp;YEAR(Table1[[#This Row],[Date]])+1,YEAR(Table1[[#This Row],[Date]])-1&amp;"-"&amp;YEAR(Table1[[#This Row],[Date]]))</f>
        <v>2016-2017</v>
      </c>
      <c r="O1091">
        <f>WEEKNUM(Table1[[#This Row],[Date]],2)</f>
        <v>5</v>
      </c>
      <c r="P1091">
        <f>HOUR(Table1[[#This Row],[Start]])</f>
        <v>16</v>
      </c>
      <c r="Q10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091" t="str">
        <f>TEXT(Table1[[#This Row],[Date]],"ddd")</f>
        <v>Sun</v>
      </c>
    </row>
    <row r="1092" spans="1:18" x14ac:dyDescent="0.55000000000000004">
      <c r="A1092" s="2" t="s">
        <v>116</v>
      </c>
      <c r="B1092" s="2" t="str">
        <f t="shared" si="102"/>
        <v>Client 1</v>
      </c>
      <c r="C1092" s="12">
        <v>42764</v>
      </c>
      <c r="D1092" s="2" t="s">
        <v>794</v>
      </c>
      <c r="E1092" s="2" t="s">
        <v>1103</v>
      </c>
      <c r="F1092" s="28">
        <f>Table1[[#This Row],[End]]-Table1[[#This Row],[Start]]</f>
        <v>6.9444444444443088E-3</v>
      </c>
      <c r="G1092" s="2" t="str">
        <f t="shared" ca="1" si="103"/>
        <v>Lab</v>
      </c>
      <c r="H1092" s="2" t="str">
        <f t="shared" ca="1" si="104"/>
        <v>B</v>
      </c>
      <c r="I1092" s="2" t="str">
        <f t="shared" ca="1" si="105"/>
        <v>Mistake</v>
      </c>
      <c r="J1092" s="2" t="str">
        <f t="shared" ca="1" si="106"/>
        <v>Misconduct</v>
      </c>
      <c r="K1092" s="25" t="str">
        <f t="shared" ca="1" si="107"/>
        <v>Shipping</v>
      </c>
      <c r="L1092" t="str">
        <f>IF(OR(Table1[[#This Row],[Month2]]="Jul",Table1[[#This Row],[Month2]]="Aug",Table1[[#This Row],[Month2]]="Sep"),"Q1", IF(OR(Table1[[#This Row],[Month2]]="Oct",Table1[[#This Row],[Month2]]="Nov",Table1[[#This Row],[Month2]]="Dec"),"Q2",IF(OR(Table1[[#This Row],[Month2]]="Jan",Table1[[#This Row],[Month2]]="Feb",Table1[[#This Row],[Month2]]="Mar"),"Q3", "Q4")))</f>
        <v>Q3</v>
      </c>
      <c r="M1092" t="str">
        <f>TEXT(Table1[[#This Row],[Date]],"mmm")</f>
        <v>Jan</v>
      </c>
      <c r="N1092" t="str">
        <f>IF(MONTH(Table1[[#This Row],[Date]])&gt;6, YEAR(Table1[[#This Row],[Date]])&amp;"-"&amp;YEAR(Table1[[#This Row],[Date]])+1,YEAR(Table1[[#This Row],[Date]])-1&amp;"-"&amp;YEAR(Table1[[#This Row],[Date]]))</f>
        <v>2016-2017</v>
      </c>
      <c r="O1092">
        <f>WEEKNUM(Table1[[#This Row],[Date]],2)</f>
        <v>5</v>
      </c>
      <c r="P1092">
        <f>HOUR(Table1[[#This Row],[Start]])</f>
        <v>20</v>
      </c>
      <c r="Q10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092" t="str">
        <f>TEXT(Table1[[#This Row],[Date]],"ddd")</f>
        <v>Sun</v>
      </c>
    </row>
    <row r="1093" spans="1:18" x14ac:dyDescent="0.55000000000000004">
      <c r="A1093" s="2" t="s">
        <v>96</v>
      </c>
      <c r="B1093" s="2" t="str">
        <f t="shared" si="102"/>
        <v>Client 2</v>
      </c>
      <c r="C1093" s="12">
        <v>42766</v>
      </c>
      <c r="D1093" s="2" t="s">
        <v>284</v>
      </c>
      <c r="E1093" s="2" t="s">
        <v>690</v>
      </c>
      <c r="F1093" s="28">
        <f>Table1[[#This Row],[End]]-Table1[[#This Row],[Start]]</f>
        <v>7.6388888888888618E-3</v>
      </c>
      <c r="G1093" s="2" t="str">
        <f t="shared" ca="1" si="103"/>
        <v>Warehouse</v>
      </c>
      <c r="H1093" s="2" t="str">
        <f t="shared" ca="1" si="104"/>
        <v>E</v>
      </c>
      <c r="I1093" s="2" t="str">
        <f t="shared" ca="1" si="105"/>
        <v>Mistake</v>
      </c>
      <c r="J1093" s="2" t="str">
        <f t="shared" ca="1" si="106"/>
        <v>Mechanical failure</v>
      </c>
      <c r="K1093" s="25" t="str">
        <f t="shared" ca="1" si="107"/>
        <v>Shipping</v>
      </c>
      <c r="L1093" t="str">
        <f>IF(OR(Table1[[#This Row],[Month2]]="Jul",Table1[[#This Row],[Month2]]="Aug",Table1[[#This Row],[Month2]]="Sep"),"Q1", IF(OR(Table1[[#This Row],[Month2]]="Oct",Table1[[#This Row],[Month2]]="Nov",Table1[[#This Row],[Month2]]="Dec"),"Q2",IF(OR(Table1[[#This Row],[Month2]]="Jan",Table1[[#This Row],[Month2]]="Feb",Table1[[#This Row],[Month2]]="Mar"),"Q3", "Q4")))</f>
        <v>Q3</v>
      </c>
      <c r="M1093" t="str">
        <f>TEXT(Table1[[#This Row],[Date]],"mmm")</f>
        <v>Jan</v>
      </c>
      <c r="N1093" t="str">
        <f>IF(MONTH(Table1[[#This Row],[Date]])&gt;6, YEAR(Table1[[#This Row],[Date]])&amp;"-"&amp;YEAR(Table1[[#This Row],[Date]])+1,YEAR(Table1[[#This Row],[Date]])-1&amp;"-"&amp;YEAR(Table1[[#This Row],[Date]]))</f>
        <v>2016-2017</v>
      </c>
      <c r="O1093">
        <f>WEEKNUM(Table1[[#This Row],[Date]],2)</f>
        <v>6</v>
      </c>
      <c r="P1093">
        <f>HOUR(Table1[[#This Row],[Start]])</f>
        <v>19</v>
      </c>
      <c r="Q10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093" t="str">
        <f>TEXT(Table1[[#This Row],[Date]],"ddd")</f>
        <v>Tue</v>
      </c>
    </row>
    <row r="1094" spans="1:18" x14ac:dyDescent="0.55000000000000004">
      <c r="A1094" s="2" t="s">
        <v>117</v>
      </c>
      <c r="B1094" s="2" t="str">
        <f t="shared" si="102"/>
        <v>Client 3</v>
      </c>
      <c r="C1094" s="12">
        <v>42766</v>
      </c>
      <c r="D1094" s="2" t="s">
        <v>217</v>
      </c>
      <c r="E1094" s="2" t="s">
        <v>515</v>
      </c>
      <c r="F1094" s="28">
        <f>Table1[[#This Row],[End]]-Table1[[#This Row],[Start]]</f>
        <v>8.3333333333334147E-3</v>
      </c>
      <c r="G1094" s="2" t="str">
        <f t="shared" ca="1" si="103"/>
        <v>Office</v>
      </c>
      <c r="H1094" s="2" t="str">
        <f t="shared" ca="1" si="104"/>
        <v>G</v>
      </c>
      <c r="I1094" s="2" t="str">
        <f t="shared" ca="1" si="105"/>
        <v>Accident</v>
      </c>
      <c r="J1094" s="2" t="str">
        <f t="shared" ca="1" si="106"/>
        <v>Paperwork deficiency</v>
      </c>
      <c r="K1094" s="25" t="str">
        <f t="shared" ca="1" si="107"/>
        <v>IT</v>
      </c>
      <c r="L1094" t="str">
        <f>IF(OR(Table1[[#This Row],[Month2]]="Jul",Table1[[#This Row],[Month2]]="Aug",Table1[[#This Row],[Month2]]="Sep"),"Q1", IF(OR(Table1[[#This Row],[Month2]]="Oct",Table1[[#This Row],[Month2]]="Nov",Table1[[#This Row],[Month2]]="Dec"),"Q2",IF(OR(Table1[[#This Row],[Month2]]="Jan",Table1[[#This Row],[Month2]]="Feb",Table1[[#This Row],[Month2]]="Mar"),"Q3", "Q4")))</f>
        <v>Q3</v>
      </c>
      <c r="M1094" t="str">
        <f>TEXT(Table1[[#This Row],[Date]],"mmm")</f>
        <v>Jan</v>
      </c>
      <c r="N1094" t="str">
        <f>IF(MONTH(Table1[[#This Row],[Date]])&gt;6, YEAR(Table1[[#This Row],[Date]])&amp;"-"&amp;YEAR(Table1[[#This Row],[Date]])+1,YEAR(Table1[[#This Row],[Date]])-1&amp;"-"&amp;YEAR(Table1[[#This Row],[Date]]))</f>
        <v>2016-2017</v>
      </c>
      <c r="O1094">
        <f>WEEKNUM(Table1[[#This Row],[Date]],2)</f>
        <v>6</v>
      </c>
      <c r="P1094">
        <f>HOUR(Table1[[#This Row],[Start]])</f>
        <v>15</v>
      </c>
      <c r="Q10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094" t="str">
        <f>TEXT(Table1[[#This Row],[Date]],"ddd")</f>
        <v>Tue</v>
      </c>
    </row>
    <row r="1095" spans="1:18" x14ac:dyDescent="0.55000000000000004">
      <c r="A1095" s="2" t="s">
        <v>112</v>
      </c>
      <c r="B1095" s="2" t="str">
        <f t="shared" si="102"/>
        <v>Client 4</v>
      </c>
      <c r="C1095" s="12">
        <v>42766</v>
      </c>
      <c r="D1095" s="2" t="s">
        <v>795</v>
      </c>
      <c r="E1095" s="16">
        <v>0.27361111111111108</v>
      </c>
      <c r="F1095" s="28">
        <f>Table1[[#This Row],[End]]-Table1[[#This Row],[Start]]</f>
        <v>1.4583333333333282E-2</v>
      </c>
      <c r="G1095" s="2" t="str">
        <f t="shared" ca="1" si="103"/>
        <v>Lab</v>
      </c>
      <c r="H1095" s="2" t="str">
        <f t="shared" ca="1" si="104"/>
        <v>F</v>
      </c>
      <c r="I1095" s="2" t="str">
        <f t="shared" ca="1" si="105"/>
        <v>Grievance</v>
      </c>
      <c r="J1095" s="2" t="str">
        <f t="shared" ca="1" si="106"/>
        <v>Wrong placement</v>
      </c>
      <c r="K1095" s="25" t="str">
        <f t="shared" ca="1" si="107"/>
        <v>IT</v>
      </c>
      <c r="L1095" t="str">
        <f>IF(OR(Table1[[#This Row],[Month2]]="Jul",Table1[[#This Row],[Month2]]="Aug",Table1[[#This Row],[Month2]]="Sep"),"Q1", IF(OR(Table1[[#This Row],[Month2]]="Oct",Table1[[#This Row],[Month2]]="Nov",Table1[[#This Row],[Month2]]="Dec"),"Q2",IF(OR(Table1[[#This Row],[Month2]]="Jan",Table1[[#This Row],[Month2]]="Feb",Table1[[#This Row],[Month2]]="Mar"),"Q3", "Q4")))</f>
        <v>Q3</v>
      </c>
      <c r="M1095" t="str">
        <f>TEXT(Table1[[#This Row],[Date]],"mmm")</f>
        <v>Jan</v>
      </c>
      <c r="N1095" t="str">
        <f>IF(MONTH(Table1[[#This Row],[Date]])&gt;6, YEAR(Table1[[#This Row],[Date]])&amp;"-"&amp;YEAR(Table1[[#This Row],[Date]])+1,YEAR(Table1[[#This Row],[Date]])-1&amp;"-"&amp;YEAR(Table1[[#This Row],[Date]]))</f>
        <v>2016-2017</v>
      </c>
      <c r="O1095">
        <f>WEEKNUM(Table1[[#This Row],[Date]],2)</f>
        <v>6</v>
      </c>
      <c r="P1095">
        <f>HOUR(Table1[[#This Row],[Start]])</f>
        <v>6</v>
      </c>
      <c r="Q10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95" t="str">
        <f>TEXT(Table1[[#This Row],[Date]],"ddd")</f>
        <v>Tue</v>
      </c>
    </row>
    <row r="1096" spans="1:18" x14ac:dyDescent="0.55000000000000004">
      <c r="A1096" s="2" t="s">
        <v>96</v>
      </c>
      <c r="B1096" s="2" t="str">
        <f t="shared" si="102"/>
        <v>Client 5</v>
      </c>
      <c r="C1096" s="12">
        <v>42767</v>
      </c>
      <c r="D1096" s="2" t="s">
        <v>796</v>
      </c>
      <c r="E1096" s="2" t="s">
        <v>1104</v>
      </c>
      <c r="F1096" s="28">
        <f>Table1[[#This Row],[End]]-Table1[[#This Row],[Start]]</f>
        <v>6.9444444444444753E-3</v>
      </c>
      <c r="G1096" s="2" t="str">
        <f t="shared" ca="1" si="103"/>
        <v>Office</v>
      </c>
      <c r="H1096" s="2" t="str">
        <f t="shared" ca="1" si="104"/>
        <v>D</v>
      </c>
      <c r="I1096" s="2" t="str">
        <f t="shared" ca="1" si="105"/>
        <v>Grievance</v>
      </c>
      <c r="J1096" s="2" t="str">
        <f t="shared" ca="1" si="106"/>
        <v>Mechanical failure</v>
      </c>
      <c r="K1096" s="25" t="str">
        <f t="shared" ca="1" si="107"/>
        <v>Admin</v>
      </c>
      <c r="L1096" t="str">
        <f>IF(OR(Table1[[#This Row],[Month2]]="Jul",Table1[[#This Row],[Month2]]="Aug",Table1[[#This Row],[Month2]]="Sep"),"Q1", IF(OR(Table1[[#This Row],[Month2]]="Oct",Table1[[#This Row],[Month2]]="Nov",Table1[[#This Row],[Month2]]="Dec"),"Q2",IF(OR(Table1[[#This Row],[Month2]]="Jan",Table1[[#This Row],[Month2]]="Feb",Table1[[#This Row],[Month2]]="Mar"),"Q3", "Q4")))</f>
        <v>Q3</v>
      </c>
      <c r="M1096" t="str">
        <f>TEXT(Table1[[#This Row],[Date]],"mmm")</f>
        <v>Feb</v>
      </c>
      <c r="N1096" t="str">
        <f>IF(MONTH(Table1[[#This Row],[Date]])&gt;6, YEAR(Table1[[#This Row],[Date]])&amp;"-"&amp;YEAR(Table1[[#This Row],[Date]])+1,YEAR(Table1[[#This Row],[Date]])-1&amp;"-"&amp;YEAR(Table1[[#This Row],[Date]]))</f>
        <v>2016-2017</v>
      </c>
      <c r="O1096">
        <f>WEEKNUM(Table1[[#This Row],[Date]],2)</f>
        <v>6</v>
      </c>
      <c r="P1096">
        <f>HOUR(Table1[[#This Row],[Start]])</f>
        <v>6</v>
      </c>
      <c r="Q10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096" t="str">
        <f>TEXT(Table1[[#This Row],[Date]],"ddd")</f>
        <v>Wed</v>
      </c>
    </row>
    <row r="1097" spans="1:18" x14ac:dyDescent="0.55000000000000004">
      <c r="A1097" s="2" t="s">
        <v>85</v>
      </c>
      <c r="B1097" s="2" t="str">
        <f t="shared" si="102"/>
        <v>Client 6</v>
      </c>
      <c r="C1097" s="12">
        <v>42768</v>
      </c>
      <c r="D1097" s="2" t="s">
        <v>676</v>
      </c>
      <c r="E1097" s="2" t="s">
        <v>466</v>
      </c>
      <c r="F1097" s="28">
        <f>Table1[[#This Row],[End]]-Table1[[#This Row],[Start]]</f>
        <v>8.3333333333333592E-3</v>
      </c>
      <c r="G1097" s="2" t="str">
        <f t="shared" ca="1" si="103"/>
        <v>Lab</v>
      </c>
      <c r="H1097" s="2" t="str">
        <f t="shared" ca="1" si="104"/>
        <v>D</v>
      </c>
      <c r="I1097" s="2" t="str">
        <f t="shared" ca="1" si="105"/>
        <v>Grievance</v>
      </c>
      <c r="J1097" s="2" t="str">
        <f t="shared" ca="1" si="106"/>
        <v>Misconduct</v>
      </c>
      <c r="K1097" s="25" t="str">
        <f t="shared" ca="1" si="107"/>
        <v>Finance</v>
      </c>
      <c r="L1097" t="str">
        <f>IF(OR(Table1[[#This Row],[Month2]]="Jul",Table1[[#This Row],[Month2]]="Aug",Table1[[#This Row],[Month2]]="Sep"),"Q1", IF(OR(Table1[[#This Row],[Month2]]="Oct",Table1[[#This Row],[Month2]]="Nov",Table1[[#This Row],[Month2]]="Dec"),"Q2",IF(OR(Table1[[#This Row],[Month2]]="Jan",Table1[[#This Row],[Month2]]="Feb",Table1[[#This Row],[Month2]]="Mar"),"Q3", "Q4")))</f>
        <v>Q3</v>
      </c>
      <c r="M1097" t="str">
        <f>TEXT(Table1[[#This Row],[Date]],"mmm")</f>
        <v>Feb</v>
      </c>
      <c r="N1097" t="str">
        <f>IF(MONTH(Table1[[#This Row],[Date]])&gt;6, YEAR(Table1[[#This Row],[Date]])&amp;"-"&amp;YEAR(Table1[[#This Row],[Date]])+1,YEAR(Table1[[#This Row],[Date]])-1&amp;"-"&amp;YEAR(Table1[[#This Row],[Date]]))</f>
        <v>2016-2017</v>
      </c>
      <c r="O1097">
        <f>WEEKNUM(Table1[[#This Row],[Date]],2)</f>
        <v>6</v>
      </c>
      <c r="P1097">
        <f>HOUR(Table1[[#This Row],[Start]])</f>
        <v>7</v>
      </c>
      <c r="Q10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97" t="str">
        <f>TEXT(Table1[[#This Row],[Date]],"ddd")</f>
        <v>Thu</v>
      </c>
    </row>
    <row r="1098" spans="1:18" x14ac:dyDescent="0.55000000000000004">
      <c r="A1098" s="2" t="s">
        <v>117</v>
      </c>
      <c r="B1098" s="2" t="str">
        <f t="shared" si="102"/>
        <v>Client 7</v>
      </c>
      <c r="C1098" s="12">
        <v>42769</v>
      </c>
      <c r="D1098" s="2" t="s">
        <v>255</v>
      </c>
      <c r="E1098" s="2" t="s">
        <v>1098</v>
      </c>
      <c r="F1098" s="28">
        <f>Table1[[#This Row],[End]]-Table1[[#This Row],[Start]]</f>
        <v>1.8749999999999989E-2</v>
      </c>
      <c r="G1098" s="2" t="str">
        <f t="shared" ca="1" si="103"/>
        <v>Office</v>
      </c>
      <c r="H1098" s="2" t="str">
        <f t="shared" ca="1" si="104"/>
        <v>A</v>
      </c>
      <c r="I1098" s="2" t="str">
        <f t="shared" ca="1" si="105"/>
        <v>Accident</v>
      </c>
      <c r="J1098" s="2" t="str">
        <f t="shared" ca="1" si="106"/>
        <v>Misconduct</v>
      </c>
      <c r="K1098" s="25" t="str">
        <f t="shared" ca="1" si="107"/>
        <v>Floor</v>
      </c>
      <c r="L1098" t="str">
        <f>IF(OR(Table1[[#This Row],[Month2]]="Jul",Table1[[#This Row],[Month2]]="Aug",Table1[[#This Row],[Month2]]="Sep"),"Q1", IF(OR(Table1[[#This Row],[Month2]]="Oct",Table1[[#This Row],[Month2]]="Nov",Table1[[#This Row],[Month2]]="Dec"),"Q2",IF(OR(Table1[[#This Row],[Month2]]="Jan",Table1[[#This Row],[Month2]]="Feb",Table1[[#This Row],[Month2]]="Mar"),"Q3", "Q4")))</f>
        <v>Q3</v>
      </c>
      <c r="M1098" t="str">
        <f>TEXT(Table1[[#This Row],[Date]],"mmm")</f>
        <v>Feb</v>
      </c>
      <c r="N1098" t="str">
        <f>IF(MONTH(Table1[[#This Row],[Date]])&gt;6, YEAR(Table1[[#This Row],[Date]])&amp;"-"&amp;YEAR(Table1[[#This Row],[Date]])+1,YEAR(Table1[[#This Row],[Date]])-1&amp;"-"&amp;YEAR(Table1[[#This Row],[Date]]))</f>
        <v>2016-2017</v>
      </c>
      <c r="O1098">
        <f>WEEKNUM(Table1[[#This Row],[Date]],2)</f>
        <v>6</v>
      </c>
      <c r="P1098">
        <f>HOUR(Table1[[#This Row],[Start]])</f>
        <v>7</v>
      </c>
      <c r="Q10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098" t="str">
        <f>TEXT(Table1[[#This Row],[Date]],"ddd")</f>
        <v>Fri</v>
      </c>
    </row>
    <row r="1099" spans="1:18" x14ac:dyDescent="0.55000000000000004">
      <c r="A1099" s="2" t="s">
        <v>116</v>
      </c>
      <c r="B1099" s="2" t="str">
        <f t="shared" si="102"/>
        <v>Client 8</v>
      </c>
      <c r="C1099" s="12">
        <v>42769</v>
      </c>
      <c r="D1099" s="2" t="s">
        <v>405</v>
      </c>
      <c r="E1099" s="2" t="s">
        <v>415</v>
      </c>
      <c r="F1099" s="28">
        <f>Table1[[#This Row],[End]]-Table1[[#This Row],[Start]]</f>
        <v>1.8055555555555602E-2</v>
      </c>
      <c r="G1099" s="2" t="str">
        <f t="shared" ca="1" si="103"/>
        <v>Lab</v>
      </c>
      <c r="H1099" s="2" t="str">
        <f t="shared" ca="1" si="104"/>
        <v>E</v>
      </c>
      <c r="I1099" s="2" t="str">
        <f t="shared" ca="1" si="105"/>
        <v>Grievance</v>
      </c>
      <c r="J1099" s="2" t="str">
        <f t="shared" ca="1" si="106"/>
        <v>Paperwork deficiency</v>
      </c>
      <c r="K1099" s="25" t="str">
        <f t="shared" ca="1" si="107"/>
        <v>Admin</v>
      </c>
      <c r="L1099" t="str">
        <f>IF(OR(Table1[[#This Row],[Month2]]="Jul",Table1[[#This Row],[Month2]]="Aug",Table1[[#This Row],[Month2]]="Sep"),"Q1", IF(OR(Table1[[#This Row],[Month2]]="Oct",Table1[[#This Row],[Month2]]="Nov",Table1[[#This Row],[Month2]]="Dec"),"Q2",IF(OR(Table1[[#This Row],[Month2]]="Jan",Table1[[#This Row],[Month2]]="Feb",Table1[[#This Row],[Month2]]="Mar"),"Q3", "Q4")))</f>
        <v>Q3</v>
      </c>
      <c r="M1099" t="str">
        <f>TEXT(Table1[[#This Row],[Date]],"mmm")</f>
        <v>Feb</v>
      </c>
      <c r="N1099" t="str">
        <f>IF(MONTH(Table1[[#This Row],[Date]])&gt;6, YEAR(Table1[[#This Row],[Date]])&amp;"-"&amp;YEAR(Table1[[#This Row],[Date]])+1,YEAR(Table1[[#This Row],[Date]])-1&amp;"-"&amp;YEAR(Table1[[#This Row],[Date]]))</f>
        <v>2016-2017</v>
      </c>
      <c r="O1099">
        <f>WEEKNUM(Table1[[#This Row],[Date]],2)</f>
        <v>6</v>
      </c>
      <c r="P1099">
        <f>HOUR(Table1[[#This Row],[Start]])</f>
        <v>12</v>
      </c>
      <c r="Q10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099" t="str">
        <f>TEXT(Table1[[#This Row],[Date]],"ddd")</f>
        <v>Fri</v>
      </c>
    </row>
    <row r="1100" spans="1:18" x14ac:dyDescent="0.55000000000000004">
      <c r="A1100" s="2" t="s">
        <v>116</v>
      </c>
      <c r="B1100" s="2" t="str">
        <f t="shared" si="102"/>
        <v>Client 9</v>
      </c>
      <c r="C1100" s="12">
        <v>42769</v>
      </c>
      <c r="D1100" s="2" t="s">
        <v>739</v>
      </c>
      <c r="E1100" s="2" t="s">
        <v>891</v>
      </c>
      <c r="F1100" s="28">
        <f>Table1[[#This Row],[End]]-Table1[[#This Row],[Start]]</f>
        <v>1.1111111111111072E-2</v>
      </c>
      <c r="G1100" s="2" t="str">
        <f t="shared" ca="1" si="103"/>
        <v>Office</v>
      </c>
      <c r="H1100" s="2" t="str">
        <f t="shared" ca="1" si="104"/>
        <v>A</v>
      </c>
      <c r="I1100" s="2" t="str">
        <f t="shared" ca="1" si="105"/>
        <v>Accident</v>
      </c>
      <c r="J1100" s="2" t="str">
        <f t="shared" ca="1" si="106"/>
        <v>Wrong placement</v>
      </c>
      <c r="K1100" s="25" t="str">
        <f t="shared" ca="1" si="107"/>
        <v>Widgets</v>
      </c>
      <c r="L1100" t="str">
        <f>IF(OR(Table1[[#This Row],[Month2]]="Jul",Table1[[#This Row],[Month2]]="Aug",Table1[[#This Row],[Month2]]="Sep"),"Q1", IF(OR(Table1[[#This Row],[Month2]]="Oct",Table1[[#This Row],[Month2]]="Nov",Table1[[#This Row],[Month2]]="Dec"),"Q2",IF(OR(Table1[[#This Row],[Month2]]="Jan",Table1[[#This Row],[Month2]]="Feb",Table1[[#This Row],[Month2]]="Mar"),"Q3", "Q4")))</f>
        <v>Q3</v>
      </c>
      <c r="M1100" t="str">
        <f>TEXT(Table1[[#This Row],[Date]],"mmm")</f>
        <v>Feb</v>
      </c>
      <c r="N1100" t="str">
        <f>IF(MONTH(Table1[[#This Row],[Date]])&gt;6, YEAR(Table1[[#This Row],[Date]])&amp;"-"&amp;YEAR(Table1[[#This Row],[Date]])+1,YEAR(Table1[[#This Row],[Date]])-1&amp;"-"&amp;YEAR(Table1[[#This Row],[Date]]))</f>
        <v>2016-2017</v>
      </c>
      <c r="O1100">
        <f>WEEKNUM(Table1[[#This Row],[Date]],2)</f>
        <v>6</v>
      </c>
      <c r="P1100">
        <f>HOUR(Table1[[#This Row],[Start]])</f>
        <v>14</v>
      </c>
      <c r="Q11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00" t="str">
        <f>TEXT(Table1[[#This Row],[Date]],"ddd")</f>
        <v>Fri</v>
      </c>
    </row>
    <row r="1101" spans="1:18" x14ac:dyDescent="0.55000000000000004">
      <c r="A1101" s="2" t="s">
        <v>96</v>
      </c>
      <c r="B1101" s="2" t="str">
        <f t="shared" si="102"/>
        <v>Client 10</v>
      </c>
      <c r="C1101" s="12">
        <v>42770</v>
      </c>
      <c r="D1101" s="2" t="s">
        <v>797</v>
      </c>
      <c r="E1101" s="2" t="s">
        <v>1092</v>
      </c>
      <c r="F1101" s="28">
        <f>Table1[[#This Row],[End]]-Table1[[#This Row],[Start]]</f>
        <v>9.7222222222222432E-3</v>
      </c>
      <c r="G1101" s="2" t="str">
        <f t="shared" ca="1" si="103"/>
        <v>Office</v>
      </c>
      <c r="H1101" s="2" t="str">
        <f t="shared" ca="1" si="104"/>
        <v>E</v>
      </c>
      <c r="I1101" s="2" t="str">
        <f t="shared" ca="1" si="105"/>
        <v>Grievance</v>
      </c>
      <c r="J1101" s="2" t="str">
        <f t="shared" ca="1" si="106"/>
        <v>Misconduct</v>
      </c>
      <c r="K1101" s="25" t="str">
        <f t="shared" ca="1" si="107"/>
        <v>Widgets</v>
      </c>
      <c r="L1101" t="str">
        <f>IF(OR(Table1[[#This Row],[Month2]]="Jul",Table1[[#This Row],[Month2]]="Aug",Table1[[#This Row],[Month2]]="Sep"),"Q1", IF(OR(Table1[[#This Row],[Month2]]="Oct",Table1[[#This Row],[Month2]]="Nov",Table1[[#This Row],[Month2]]="Dec"),"Q2",IF(OR(Table1[[#This Row],[Month2]]="Jan",Table1[[#This Row],[Month2]]="Feb",Table1[[#This Row],[Month2]]="Mar"),"Q3", "Q4")))</f>
        <v>Q3</v>
      </c>
      <c r="M1101" t="str">
        <f>TEXT(Table1[[#This Row],[Date]],"mmm")</f>
        <v>Feb</v>
      </c>
      <c r="N1101" t="str">
        <f>IF(MONTH(Table1[[#This Row],[Date]])&gt;6, YEAR(Table1[[#This Row],[Date]])&amp;"-"&amp;YEAR(Table1[[#This Row],[Date]])+1,YEAR(Table1[[#This Row],[Date]])-1&amp;"-"&amp;YEAR(Table1[[#This Row],[Date]]))</f>
        <v>2016-2017</v>
      </c>
      <c r="O1101">
        <f>WEEKNUM(Table1[[#This Row],[Date]],2)</f>
        <v>6</v>
      </c>
      <c r="P1101">
        <f>HOUR(Table1[[#This Row],[Start]])</f>
        <v>5</v>
      </c>
      <c r="Q11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101" t="str">
        <f>TEXT(Table1[[#This Row],[Date]],"ddd")</f>
        <v>Sat</v>
      </c>
    </row>
    <row r="1102" spans="1:18" x14ac:dyDescent="0.55000000000000004">
      <c r="A1102" s="2" t="s">
        <v>96</v>
      </c>
      <c r="B1102" s="2" t="str">
        <f t="shared" si="102"/>
        <v>Client 1</v>
      </c>
      <c r="C1102" s="12">
        <v>42770</v>
      </c>
      <c r="D1102" s="2" t="s">
        <v>798</v>
      </c>
      <c r="E1102" s="2" t="s">
        <v>1105</v>
      </c>
      <c r="F1102" s="28">
        <f>Table1[[#This Row],[End]]-Table1[[#This Row],[Start]]</f>
        <v>1.8749999999999989E-2</v>
      </c>
      <c r="G1102" s="2" t="str">
        <f t="shared" ca="1" si="103"/>
        <v>Office</v>
      </c>
      <c r="H1102" s="2" t="str">
        <f t="shared" ca="1" si="104"/>
        <v>F</v>
      </c>
      <c r="I1102" s="2" t="str">
        <f t="shared" ca="1" si="105"/>
        <v>Accident</v>
      </c>
      <c r="J1102" s="2" t="str">
        <f t="shared" ca="1" si="106"/>
        <v>Paperwork deficiency</v>
      </c>
      <c r="K1102" s="25" t="str">
        <f t="shared" ca="1" si="107"/>
        <v>Floor</v>
      </c>
      <c r="L1102" t="str">
        <f>IF(OR(Table1[[#This Row],[Month2]]="Jul",Table1[[#This Row],[Month2]]="Aug",Table1[[#This Row],[Month2]]="Sep"),"Q1", IF(OR(Table1[[#This Row],[Month2]]="Oct",Table1[[#This Row],[Month2]]="Nov",Table1[[#This Row],[Month2]]="Dec"),"Q2",IF(OR(Table1[[#This Row],[Month2]]="Jan",Table1[[#This Row],[Month2]]="Feb",Table1[[#This Row],[Month2]]="Mar"),"Q3", "Q4")))</f>
        <v>Q3</v>
      </c>
      <c r="M1102" t="str">
        <f>TEXT(Table1[[#This Row],[Date]],"mmm")</f>
        <v>Feb</v>
      </c>
      <c r="N1102" t="str">
        <f>IF(MONTH(Table1[[#This Row],[Date]])&gt;6, YEAR(Table1[[#This Row],[Date]])&amp;"-"&amp;YEAR(Table1[[#This Row],[Date]])+1,YEAR(Table1[[#This Row],[Date]])-1&amp;"-"&amp;YEAR(Table1[[#This Row],[Date]]))</f>
        <v>2016-2017</v>
      </c>
      <c r="O1102">
        <f>WEEKNUM(Table1[[#This Row],[Date]],2)</f>
        <v>6</v>
      </c>
      <c r="P1102">
        <f>HOUR(Table1[[#This Row],[Start]])</f>
        <v>6</v>
      </c>
      <c r="Q11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02" t="str">
        <f>TEXT(Table1[[#This Row],[Date]],"ddd")</f>
        <v>Sat</v>
      </c>
    </row>
    <row r="1103" spans="1:18" x14ac:dyDescent="0.55000000000000004">
      <c r="A1103" s="2" t="s">
        <v>112</v>
      </c>
      <c r="B1103" s="2" t="str">
        <f t="shared" si="102"/>
        <v>Client 2</v>
      </c>
      <c r="C1103" s="12">
        <v>42770</v>
      </c>
      <c r="D1103" s="2" t="s">
        <v>799</v>
      </c>
      <c r="E1103" s="2" t="s">
        <v>1106</v>
      </c>
      <c r="F1103" s="28">
        <f>Table1[[#This Row],[End]]-Table1[[#This Row],[Start]]</f>
        <v>1.5972222222222221E-2</v>
      </c>
      <c r="G1103" s="2" t="str">
        <f t="shared" ca="1" si="103"/>
        <v>Office</v>
      </c>
      <c r="H1103" s="2" t="str">
        <f t="shared" ca="1" si="104"/>
        <v>A</v>
      </c>
      <c r="I1103" s="2" t="str">
        <f t="shared" ca="1" si="105"/>
        <v>Interaction</v>
      </c>
      <c r="J1103" s="2" t="str">
        <f t="shared" ca="1" si="106"/>
        <v>Entry error</v>
      </c>
      <c r="K1103" s="25" t="str">
        <f t="shared" ca="1" si="107"/>
        <v>Widgets</v>
      </c>
      <c r="L1103" t="str">
        <f>IF(OR(Table1[[#This Row],[Month2]]="Jul",Table1[[#This Row],[Month2]]="Aug",Table1[[#This Row],[Month2]]="Sep"),"Q1", IF(OR(Table1[[#This Row],[Month2]]="Oct",Table1[[#This Row],[Month2]]="Nov",Table1[[#This Row],[Month2]]="Dec"),"Q2",IF(OR(Table1[[#This Row],[Month2]]="Jan",Table1[[#This Row],[Month2]]="Feb",Table1[[#This Row],[Month2]]="Mar"),"Q3", "Q4")))</f>
        <v>Q3</v>
      </c>
      <c r="M1103" t="str">
        <f>TEXT(Table1[[#This Row],[Date]],"mmm")</f>
        <v>Feb</v>
      </c>
      <c r="N1103" t="str">
        <f>IF(MONTH(Table1[[#This Row],[Date]])&gt;6, YEAR(Table1[[#This Row],[Date]])&amp;"-"&amp;YEAR(Table1[[#This Row],[Date]])+1,YEAR(Table1[[#This Row],[Date]])-1&amp;"-"&amp;YEAR(Table1[[#This Row],[Date]]))</f>
        <v>2016-2017</v>
      </c>
      <c r="O1103">
        <f>WEEKNUM(Table1[[#This Row],[Date]],2)</f>
        <v>6</v>
      </c>
      <c r="P1103">
        <f>HOUR(Table1[[#This Row],[Start]])</f>
        <v>3</v>
      </c>
      <c r="Q11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AM</v>
      </c>
      <c r="R1103" t="str">
        <f>TEXT(Table1[[#This Row],[Date]],"ddd")</f>
        <v>Sat</v>
      </c>
    </row>
    <row r="1104" spans="1:18" x14ac:dyDescent="0.55000000000000004">
      <c r="A1104" s="2" t="s">
        <v>96</v>
      </c>
      <c r="B1104" s="2" t="str">
        <f t="shared" si="102"/>
        <v>Client 3</v>
      </c>
      <c r="C1104" s="12">
        <v>42771</v>
      </c>
      <c r="D1104" s="2" t="s">
        <v>800</v>
      </c>
      <c r="E1104" s="2" t="s">
        <v>1078</v>
      </c>
      <c r="F1104" s="28">
        <f>Table1[[#This Row],[End]]-Table1[[#This Row],[Start]]</f>
        <v>1.1111111111111183E-2</v>
      </c>
      <c r="G1104" s="2" t="str">
        <f t="shared" ca="1" si="103"/>
        <v>Office</v>
      </c>
      <c r="H1104" s="2" t="str">
        <f t="shared" ca="1" si="104"/>
        <v>A</v>
      </c>
      <c r="I1104" s="2" t="str">
        <f t="shared" ca="1" si="105"/>
        <v>Mistake</v>
      </c>
      <c r="J1104" s="2" t="str">
        <f t="shared" ca="1" si="106"/>
        <v>Mechanical failure</v>
      </c>
      <c r="K1104" s="25" t="str">
        <f t="shared" ca="1" si="107"/>
        <v>Shipping</v>
      </c>
      <c r="L1104" t="str">
        <f>IF(OR(Table1[[#This Row],[Month2]]="Jul",Table1[[#This Row],[Month2]]="Aug",Table1[[#This Row],[Month2]]="Sep"),"Q1", IF(OR(Table1[[#This Row],[Month2]]="Oct",Table1[[#This Row],[Month2]]="Nov",Table1[[#This Row],[Month2]]="Dec"),"Q2",IF(OR(Table1[[#This Row],[Month2]]="Jan",Table1[[#This Row],[Month2]]="Feb",Table1[[#This Row],[Month2]]="Mar"),"Q3", "Q4")))</f>
        <v>Q3</v>
      </c>
      <c r="M1104" t="str">
        <f>TEXT(Table1[[#This Row],[Date]],"mmm")</f>
        <v>Feb</v>
      </c>
      <c r="N1104" t="str">
        <f>IF(MONTH(Table1[[#This Row],[Date]])&gt;6, YEAR(Table1[[#This Row],[Date]])&amp;"-"&amp;YEAR(Table1[[#This Row],[Date]])+1,YEAR(Table1[[#This Row],[Date]])-1&amp;"-"&amp;YEAR(Table1[[#This Row],[Date]]))</f>
        <v>2016-2017</v>
      </c>
      <c r="O1104">
        <f>WEEKNUM(Table1[[#This Row],[Date]],2)</f>
        <v>6</v>
      </c>
      <c r="P1104">
        <f>HOUR(Table1[[#This Row],[Start]])</f>
        <v>9</v>
      </c>
      <c r="Q11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104" t="str">
        <f>TEXT(Table1[[#This Row],[Date]],"ddd")</f>
        <v>Sun</v>
      </c>
    </row>
    <row r="1105" spans="1:18" x14ac:dyDescent="0.55000000000000004">
      <c r="A1105" s="2" t="s">
        <v>96</v>
      </c>
      <c r="B1105" s="2" t="str">
        <f t="shared" si="102"/>
        <v>Client 4</v>
      </c>
      <c r="C1105" s="12">
        <v>42771</v>
      </c>
      <c r="D1105" s="2" t="s">
        <v>801</v>
      </c>
      <c r="E1105" s="2" t="s">
        <v>766</v>
      </c>
      <c r="F1105" s="28">
        <f>Table1[[#This Row],[End]]-Table1[[#This Row],[Start]]</f>
        <v>1.041666666666663E-2</v>
      </c>
      <c r="G1105" s="2" t="str">
        <f t="shared" ca="1" si="103"/>
        <v>Room B</v>
      </c>
      <c r="H1105" s="2" t="str">
        <f t="shared" ca="1" si="104"/>
        <v>F</v>
      </c>
      <c r="I1105" s="2" t="str">
        <f t="shared" ca="1" si="105"/>
        <v>Accident</v>
      </c>
      <c r="J1105" s="2" t="str">
        <f t="shared" ca="1" si="106"/>
        <v>Mechanical failure</v>
      </c>
      <c r="K1105" s="25" t="str">
        <f t="shared" ca="1" si="107"/>
        <v>Floor</v>
      </c>
      <c r="L1105" t="str">
        <f>IF(OR(Table1[[#This Row],[Month2]]="Jul",Table1[[#This Row],[Month2]]="Aug",Table1[[#This Row],[Month2]]="Sep"),"Q1", IF(OR(Table1[[#This Row],[Month2]]="Oct",Table1[[#This Row],[Month2]]="Nov",Table1[[#This Row],[Month2]]="Dec"),"Q2",IF(OR(Table1[[#This Row],[Month2]]="Jan",Table1[[#This Row],[Month2]]="Feb",Table1[[#This Row],[Month2]]="Mar"),"Q3", "Q4")))</f>
        <v>Q3</v>
      </c>
      <c r="M1105" t="str">
        <f>TEXT(Table1[[#This Row],[Date]],"mmm")</f>
        <v>Feb</v>
      </c>
      <c r="N1105" t="str">
        <f>IF(MONTH(Table1[[#This Row],[Date]])&gt;6, YEAR(Table1[[#This Row],[Date]])&amp;"-"&amp;YEAR(Table1[[#This Row],[Date]])+1,YEAR(Table1[[#This Row],[Date]])-1&amp;"-"&amp;YEAR(Table1[[#This Row],[Date]]))</f>
        <v>2016-2017</v>
      </c>
      <c r="O1105">
        <f>WEEKNUM(Table1[[#This Row],[Date]],2)</f>
        <v>6</v>
      </c>
      <c r="P1105">
        <f>HOUR(Table1[[#This Row],[Start]])</f>
        <v>3</v>
      </c>
      <c r="Q11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AM</v>
      </c>
      <c r="R1105" t="str">
        <f>TEXT(Table1[[#This Row],[Date]],"ddd")</f>
        <v>Sun</v>
      </c>
    </row>
    <row r="1106" spans="1:18" x14ac:dyDescent="0.55000000000000004">
      <c r="A1106" s="2" t="s">
        <v>96</v>
      </c>
      <c r="B1106" s="2" t="str">
        <f t="shared" si="102"/>
        <v>Client 5</v>
      </c>
      <c r="C1106" s="12">
        <v>42771</v>
      </c>
      <c r="D1106" s="2" t="s">
        <v>802</v>
      </c>
      <c r="E1106" s="2" t="s">
        <v>1107</v>
      </c>
      <c r="F1106" s="28">
        <f>Table1[[#This Row],[End]]-Table1[[#This Row],[Start]]</f>
        <v>1.8055555555555575E-2</v>
      </c>
      <c r="G1106" s="2" t="str">
        <f t="shared" ca="1" si="103"/>
        <v>Lab</v>
      </c>
      <c r="H1106" s="2" t="str">
        <f t="shared" ca="1" si="104"/>
        <v>F</v>
      </c>
      <c r="I1106" s="2" t="str">
        <f t="shared" ca="1" si="105"/>
        <v>Interaction</v>
      </c>
      <c r="J1106" s="2" t="str">
        <f t="shared" ca="1" si="106"/>
        <v>Tone of voice</v>
      </c>
      <c r="K1106" s="25" t="str">
        <f t="shared" ca="1" si="107"/>
        <v>IT</v>
      </c>
      <c r="L1106" t="str">
        <f>IF(OR(Table1[[#This Row],[Month2]]="Jul",Table1[[#This Row],[Month2]]="Aug",Table1[[#This Row],[Month2]]="Sep"),"Q1", IF(OR(Table1[[#This Row],[Month2]]="Oct",Table1[[#This Row],[Month2]]="Nov",Table1[[#This Row],[Month2]]="Dec"),"Q2",IF(OR(Table1[[#This Row],[Month2]]="Jan",Table1[[#This Row],[Month2]]="Feb",Table1[[#This Row],[Month2]]="Mar"),"Q3", "Q4")))</f>
        <v>Q3</v>
      </c>
      <c r="M1106" t="str">
        <f>TEXT(Table1[[#This Row],[Date]],"mmm")</f>
        <v>Feb</v>
      </c>
      <c r="N1106" t="str">
        <f>IF(MONTH(Table1[[#This Row],[Date]])&gt;6, YEAR(Table1[[#This Row],[Date]])&amp;"-"&amp;YEAR(Table1[[#This Row],[Date]])+1,YEAR(Table1[[#This Row],[Date]])-1&amp;"-"&amp;YEAR(Table1[[#This Row],[Date]]))</f>
        <v>2016-2017</v>
      </c>
      <c r="O1106">
        <f>WEEKNUM(Table1[[#This Row],[Date]],2)</f>
        <v>6</v>
      </c>
      <c r="P1106">
        <f>HOUR(Table1[[#This Row],[Start]])</f>
        <v>4</v>
      </c>
      <c r="Q11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1106" t="str">
        <f>TEXT(Table1[[#This Row],[Date]],"ddd")</f>
        <v>Sun</v>
      </c>
    </row>
    <row r="1107" spans="1:18" x14ac:dyDescent="0.55000000000000004">
      <c r="A1107" s="2" t="s">
        <v>96</v>
      </c>
      <c r="B1107" s="2" t="str">
        <f t="shared" si="102"/>
        <v>Client 6</v>
      </c>
      <c r="C1107" s="12">
        <v>42771</v>
      </c>
      <c r="D1107" s="2" t="s">
        <v>803</v>
      </c>
      <c r="E1107" s="2" t="s">
        <v>1108</v>
      </c>
      <c r="F1107" s="28">
        <f>Table1[[#This Row],[End]]-Table1[[#This Row],[Start]]</f>
        <v>1.3888888888888951E-2</v>
      </c>
      <c r="G1107" s="2" t="str">
        <f t="shared" ca="1" si="103"/>
        <v>Room B</v>
      </c>
      <c r="H1107" s="2" t="str">
        <f t="shared" ca="1" si="104"/>
        <v>E</v>
      </c>
      <c r="I1107" s="2" t="str">
        <f t="shared" ca="1" si="105"/>
        <v>Grievance</v>
      </c>
      <c r="J1107" s="2" t="str">
        <f t="shared" ca="1" si="106"/>
        <v>Tone of voice</v>
      </c>
      <c r="K1107" s="25" t="str">
        <f t="shared" ca="1" si="107"/>
        <v>Widgets</v>
      </c>
      <c r="L1107" t="str">
        <f>IF(OR(Table1[[#This Row],[Month2]]="Jul",Table1[[#This Row],[Month2]]="Aug",Table1[[#This Row],[Month2]]="Sep"),"Q1", IF(OR(Table1[[#This Row],[Month2]]="Oct",Table1[[#This Row],[Month2]]="Nov",Table1[[#This Row],[Month2]]="Dec"),"Q2",IF(OR(Table1[[#This Row],[Month2]]="Jan",Table1[[#This Row],[Month2]]="Feb",Table1[[#This Row],[Month2]]="Mar"),"Q3", "Q4")))</f>
        <v>Q3</v>
      </c>
      <c r="M1107" t="str">
        <f>TEXT(Table1[[#This Row],[Date]],"mmm")</f>
        <v>Feb</v>
      </c>
      <c r="N1107" t="str">
        <f>IF(MONTH(Table1[[#This Row],[Date]])&gt;6, YEAR(Table1[[#This Row],[Date]])&amp;"-"&amp;YEAR(Table1[[#This Row],[Date]])+1,YEAR(Table1[[#This Row],[Date]])-1&amp;"-"&amp;YEAR(Table1[[#This Row],[Date]]))</f>
        <v>2016-2017</v>
      </c>
      <c r="O1107">
        <f>WEEKNUM(Table1[[#This Row],[Date]],2)</f>
        <v>6</v>
      </c>
      <c r="P1107">
        <f>HOUR(Table1[[#This Row],[Start]])</f>
        <v>6</v>
      </c>
      <c r="Q11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07" t="str">
        <f>TEXT(Table1[[#This Row],[Date]],"ddd")</f>
        <v>Sun</v>
      </c>
    </row>
    <row r="1108" spans="1:18" x14ac:dyDescent="0.55000000000000004">
      <c r="A1108" s="2" t="s">
        <v>96</v>
      </c>
      <c r="B1108" s="2" t="str">
        <f t="shared" si="102"/>
        <v>Client 7</v>
      </c>
      <c r="C1108" s="12">
        <v>42772</v>
      </c>
      <c r="D1108" s="2" t="s">
        <v>804</v>
      </c>
      <c r="E1108" s="2" t="s">
        <v>821</v>
      </c>
      <c r="F1108" s="28">
        <f>Table1[[#This Row],[End]]-Table1[[#This Row],[Start]]</f>
        <v>1.3194444444444398E-2</v>
      </c>
      <c r="G1108" s="2" t="str">
        <f t="shared" ca="1" si="103"/>
        <v>Office</v>
      </c>
      <c r="H1108" s="2" t="str">
        <f t="shared" ca="1" si="104"/>
        <v>E</v>
      </c>
      <c r="I1108" s="2" t="str">
        <f t="shared" ca="1" si="105"/>
        <v>Grievance</v>
      </c>
      <c r="J1108" s="2" t="str">
        <f t="shared" ca="1" si="106"/>
        <v>Mechanical failure</v>
      </c>
      <c r="K1108" s="25" t="str">
        <f t="shared" ca="1" si="107"/>
        <v>Floor</v>
      </c>
      <c r="L1108" t="str">
        <f>IF(OR(Table1[[#This Row],[Month2]]="Jul",Table1[[#This Row],[Month2]]="Aug",Table1[[#This Row],[Month2]]="Sep"),"Q1", IF(OR(Table1[[#This Row],[Month2]]="Oct",Table1[[#This Row],[Month2]]="Nov",Table1[[#This Row],[Month2]]="Dec"),"Q2",IF(OR(Table1[[#This Row],[Month2]]="Jan",Table1[[#This Row],[Month2]]="Feb",Table1[[#This Row],[Month2]]="Mar"),"Q3", "Q4")))</f>
        <v>Q3</v>
      </c>
      <c r="M1108" t="str">
        <f>TEXT(Table1[[#This Row],[Date]],"mmm")</f>
        <v>Feb</v>
      </c>
      <c r="N1108" t="str">
        <f>IF(MONTH(Table1[[#This Row],[Date]])&gt;6, YEAR(Table1[[#This Row],[Date]])&amp;"-"&amp;YEAR(Table1[[#This Row],[Date]])+1,YEAR(Table1[[#This Row],[Date]])-1&amp;"-"&amp;YEAR(Table1[[#This Row],[Date]]))</f>
        <v>2016-2017</v>
      </c>
      <c r="O1108">
        <f>WEEKNUM(Table1[[#This Row],[Date]],2)</f>
        <v>7</v>
      </c>
      <c r="P1108">
        <f>HOUR(Table1[[#This Row],[Start]])</f>
        <v>6</v>
      </c>
      <c r="Q11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08" t="str">
        <f>TEXT(Table1[[#This Row],[Date]],"ddd")</f>
        <v>Mon</v>
      </c>
    </row>
    <row r="1109" spans="1:18" x14ac:dyDescent="0.55000000000000004">
      <c r="A1109" s="2" t="s">
        <v>96</v>
      </c>
      <c r="B1109" s="2" t="str">
        <f t="shared" si="102"/>
        <v>Client 8</v>
      </c>
      <c r="C1109" s="12">
        <v>42772</v>
      </c>
      <c r="D1109" s="2" t="s">
        <v>584</v>
      </c>
      <c r="E1109" s="2" t="s">
        <v>336</v>
      </c>
      <c r="F1109" s="28">
        <f>Table1[[#This Row],[End]]-Table1[[#This Row],[Start]]</f>
        <v>6.2500000000000888E-3</v>
      </c>
      <c r="G1109" s="2" t="str">
        <f t="shared" ca="1" si="103"/>
        <v>Lab</v>
      </c>
      <c r="H1109" s="2" t="str">
        <f t="shared" ca="1" si="104"/>
        <v>C</v>
      </c>
      <c r="I1109" s="2" t="str">
        <f t="shared" ca="1" si="105"/>
        <v>Mistake</v>
      </c>
      <c r="J1109" s="2" t="str">
        <f t="shared" ca="1" si="106"/>
        <v>Entry error</v>
      </c>
      <c r="K1109" s="25" t="str">
        <f t="shared" ca="1" si="107"/>
        <v>Finance</v>
      </c>
      <c r="L1109" t="str">
        <f>IF(OR(Table1[[#This Row],[Month2]]="Jul",Table1[[#This Row],[Month2]]="Aug",Table1[[#This Row],[Month2]]="Sep"),"Q1", IF(OR(Table1[[#This Row],[Month2]]="Oct",Table1[[#This Row],[Month2]]="Nov",Table1[[#This Row],[Month2]]="Dec"),"Q2",IF(OR(Table1[[#This Row],[Month2]]="Jan",Table1[[#This Row],[Month2]]="Feb",Table1[[#This Row],[Month2]]="Mar"),"Q3", "Q4")))</f>
        <v>Q3</v>
      </c>
      <c r="M1109" t="str">
        <f>TEXT(Table1[[#This Row],[Date]],"mmm")</f>
        <v>Feb</v>
      </c>
      <c r="N1109" t="str">
        <f>IF(MONTH(Table1[[#This Row],[Date]])&gt;6, YEAR(Table1[[#This Row],[Date]])&amp;"-"&amp;YEAR(Table1[[#This Row],[Date]])+1,YEAR(Table1[[#This Row],[Date]])-1&amp;"-"&amp;YEAR(Table1[[#This Row],[Date]]))</f>
        <v>2016-2017</v>
      </c>
      <c r="O1109">
        <f>WEEKNUM(Table1[[#This Row],[Date]],2)</f>
        <v>7</v>
      </c>
      <c r="P1109">
        <f>HOUR(Table1[[#This Row],[Start]])</f>
        <v>18</v>
      </c>
      <c r="Q11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09" t="str">
        <f>TEXT(Table1[[#This Row],[Date]],"ddd")</f>
        <v>Mon</v>
      </c>
    </row>
    <row r="1110" spans="1:18" x14ac:dyDescent="0.55000000000000004">
      <c r="A1110" s="2" t="s">
        <v>96</v>
      </c>
      <c r="B1110" s="2" t="str">
        <f t="shared" si="102"/>
        <v>Client 9</v>
      </c>
      <c r="C1110" s="12">
        <v>42772</v>
      </c>
      <c r="D1110" s="2" t="s">
        <v>193</v>
      </c>
      <c r="E1110" s="2" t="s">
        <v>532</v>
      </c>
      <c r="F1110" s="28">
        <f>Table1[[#This Row],[End]]-Table1[[#This Row],[Start]]</f>
        <v>1.4583333333333393E-2</v>
      </c>
      <c r="G1110" s="2" t="str">
        <f t="shared" ca="1" si="103"/>
        <v>Office</v>
      </c>
      <c r="H1110" s="2" t="str">
        <f t="shared" ca="1" si="104"/>
        <v>A</v>
      </c>
      <c r="I1110" s="2" t="str">
        <f t="shared" ca="1" si="105"/>
        <v>Mistake</v>
      </c>
      <c r="J1110" s="2" t="str">
        <f t="shared" ca="1" si="106"/>
        <v>Misconduct</v>
      </c>
      <c r="K1110" s="25" t="str">
        <f t="shared" ca="1" si="107"/>
        <v>Floor</v>
      </c>
      <c r="L1110" t="str">
        <f>IF(OR(Table1[[#This Row],[Month2]]="Jul",Table1[[#This Row],[Month2]]="Aug",Table1[[#This Row],[Month2]]="Sep"),"Q1", IF(OR(Table1[[#This Row],[Month2]]="Oct",Table1[[#This Row],[Month2]]="Nov",Table1[[#This Row],[Month2]]="Dec"),"Q2",IF(OR(Table1[[#This Row],[Month2]]="Jan",Table1[[#This Row],[Month2]]="Feb",Table1[[#This Row],[Month2]]="Mar"),"Q3", "Q4")))</f>
        <v>Q3</v>
      </c>
      <c r="M1110" t="str">
        <f>TEXT(Table1[[#This Row],[Date]],"mmm")</f>
        <v>Feb</v>
      </c>
      <c r="N1110" t="str">
        <f>IF(MONTH(Table1[[#This Row],[Date]])&gt;6, YEAR(Table1[[#This Row],[Date]])&amp;"-"&amp;YEAR(Table1[[#This Row],[Date]])+1,YEAR(Table1[[#This Row],[Date]])-1&amp;"-"&amp;YEAR(Table1[[#This Row],[Date]]))</f>
        <v>2016-2017</v>
      </c>
      <c r="O1110">
        <f>WEEKNUM(Table1[[#This Row],[Date]],2)</f>
        <v>7</v>
      </c>
      <c r="P1110">
        <f>HOUR(Table1[[#This Row],[Start]])</f>
        <v>17</v>
      </c>
      <c r="Q11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10" t="str">
        <f>TEXT(Table1[[#This Row],[Date]],"ddd")</f>
        <v>Mon</v>
      </c>
    </row>
    <row r="1111" spans="1:18" x14ac:dyDescent="0.55000000000000004">
      <c r="A1111" s="2" t="s">
        <v>98</v>
      </c>
      <c r="B1111" s="2" t="str">
        <f t="shared" si="102"/>
        <v>Client 10</v>
      </c>
      <c r="C1111" s="12">
        <v>42772</v>
      </c>
      <c r="D1111" s="2" t="s">
        <v>805</v>
      </c>
      <c r="E1111" s="2" t="s">
        <v>219</v>
      </c>
      <c r="F1111" s="28">
        <f>Table1[[#This Row],[End]]-Table1[[#This Row],[Start]]</f>
        <v>5.5555555555555358E-3</v>
      </c>
      <c r="G1111" s="2" t="str">
        <f t="shared" ca="1" si="103"/>
        <v>Lab</v>
      </c>
      <c r="H1111" s="2" t="str">
        <f t="shared" ca="1" si="104"/>
        <v>B</v>
      </c>
      <c r="I1111" s="2" t="str">
        <f t="shared" ca="1" si="105"/>
        <v>Accident</v>
      </c>
      <c r="J1111" s="2" t="str">
        <f t="shared" ca="1" si="106"/>
        <v>Wrong placement</v>
      </c>
      <c r="K1111" s="25" t="str">
        <f t="shared" ca="1" si="107"/>
        <v>Shipping</v>
      </c>
      <c r="L1111" t="str">
        <f>IF(OR(Table1[[#This Row],[Month2]]="Jul",Table1[[#This Row],[Month2]]="Aug",Table1[[#This Row],[Month2]]="Sep"),"Q1", IF(OR(Table1[[#This Row],[Month2]]="Oct",Table1[[#This Row],[Month2]]="Nov",Table1[[#This Row],[Month2]]="Dec"),"Q2",IF(OR(Table1[[#This Row],[Month2]]="Jan",Table1[[#This Row],[Month2]]="Feb",Table1[[#This Row],[Month2]]="Mar"),"Q3", "Q4")))</f>
        <v>Q3</v>
      </c>
      <c r="M1111" t="str">
        <f>TEXT(Table1[[#This Row],[Date]],"mmm")</f>
        <v>Feb</v>
      </c>
      <c r="N1111" t="str">
        <f>IF(MONTH(Table1[[#This Row],[Date]])&gt;6, YEAR(Table1[[#This Row],[Date]])&amp;"-"&amp;YEAR(Table1[[#This Row],[Date]])+1,YEAR(Table1[[#This Row],[Date]])-1&amp;"-"&amp;YEAR(Table1[[#This Row],[Date]]))</f>
        <v>2016-2017</v>
      </c>
      <c r="O1111">
        <f>WEEKNUM(Table1[[#This Row],[Date]],2)</f>
        <v>7</v>
      </c>
      <c r="P1111">
        <f>HOUR(Table1[[#This Row],[Start]])</f>
        <v>17</v>
      </c>
      <c r="Q11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11" t="str">
        <f>TEXT(Table1[[#This Row],[Date]],"ddd")</f>
        <v>Mon</v>
      </c>
    </row>
    <row r="1112" spans="1:18" x14ac:dyDescent="0.55000000000000004">
      <c r="A1112" s="2" t="s">
        <v>98</v>
      </c>
      <c r="B1112" s="2" t="str">
        <f t="shared" si="102"/>
        <v>Client 1</v>
      </c>
      <c r="C1112" s="12">
        <v>42772</v>
      </c>
      <c r="D1112" s="2" t="s">
        <v>625</v>
      </c>
      <c r="E1112" s="2" t="s">
        <v>863</v>
      </c>
      <c r="F1112" s="28">
        <f>Table1[[#This Row],[End]]-Table1[[#This Row],[Start]]</f>
        <v>6.9444444444443088E-3</v>
      </c>
      <c r="G1112" s="2" t="str">
        <f t="shared" ca="1" si="103"/>
        <v>Lab</v>
      </c>
      <c r="H1112" s="2" t="str">
        <f t="shared" ca="1" si="104"/>
        <v>F</v>
      </c>
      <c r="I1112" s="2" t="str">
        <f t="shared" ca="1" si="105"/>
        <v>Accident</v>
      </c>
      <c r="J1112" s="2" t="str">
        <f t="shared" ca="1" si="106"/>
        <v>Mechanical failure</v>
      </c>
      <c r="K1112" s="25" t="str">
        <f t="shared" ca="1" si="107"/>
        <v>Finance</v>
      </c>
      <c r="L1112" t="str">
        <f>IF(OR(Table1[[#This Row],[Month2]]="Jul",Table1[[#This Row],[Month2]]="Aug",Table1[[#This Row],[Month2]]="Sep"),"Q1", IF(OR(Table1[[#This Row],[Month2]]="Oct",Table1[[#This Row],[Month2]]="Nov",Table1[[#This Row],[Month2]]="Dec"),"Q2",IF(OR(Table1[[#This Row],[Month2]]="Jan",Table1[[#This Row],[Month2]]="Feb",Table1[[#This Row],[Month2]]="Mar"),"Q3", "Q4")))</f>
        <v>Q3</v>
      </c>
      <c r="M1112" t="str">
        <f>TEXT(Table1[[#This Row],[Date]],"mmm")</f>
        <v>Feb</v>
      </c>
      <c r="N1112" t="str">
        <f>IF(MONTH(Table1[[#This Row],[Date]])&gt;6, YEAR(Table1[[#This Row],[Date]])&amp;"-"&amp;YEAR(Table1[[#This Row],[Date]])+1,YEAR(Table1[[#This Row],[Date]])-1&amp;"-"&amp;YEAR(Table1[[#This Row],[Date]]))</f>
        <v>2016-2017</v>
      </c>
      <c r="O1112">
        <f>WEEKNUM(Table1[[#This Row],[Date]],2)</f>
        <v>7</v>
      </c>
      <c r="P1112">
        <f>HOUR(Table1[[#This Row],[Start]])</f>
        <v>17</v>
      </c>
      <c r="Q11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12" t="str">
        <f>TEXT(Table1[[#This Row],[Date]],"ddd")</f>
        <v>Mon</v>
      </c>
    </row>
    <row r="1113" spans="1:18" x14ac:dyDescent="0.55000000000000004">
      <c r="A1113" s="2" t="s">
        <v>116</v>
      </c>
      <c r="B1113" s="2" t="str">
        <f t="shared" si="102"/>
        <v>Client 2</v>
      </c>
      <c r="C1113" s="12">
        <v>42773</v>
      </c>
      <c r="D1113" s="2" t="s">
        <v>806</v>
      </c>
      <c r="E1113" s="2" t="s">
        <v>553</v>
      </c>
      <c r="F1113" s="28">
        <f>Table1[[#This Row],[End]]-Table1[[#This Row],[Start]]</f>
        <v>1.8055555555555602E-2</v>
      </c>
      <c r="G1113" s="2" t="str">
        <f t="shared" ca="1" si="103"/>
        <v>Lab</v>
      </c>
      <c r="H1113" s="2" t="str">
        <f t="shared" ca="1" si="104"/>
        <v>C</v>
      </c>
      <c r="I1113" s="2" t="str">
        <f t="shared" ca="1" si="105"/>
        <v>Interaction</v>
      </c>
      <c r="J1113" s="2" t="str">
        <f t="shared" ca="1" si="106"/>
        <v>Entry error</v>
      </c>
      <c r="K1113" s="25" t="str">
        <f t="shared" ca="1" si="107"/>
        <v>IT</v>
      </c>
      <c r="L1113" t="str">
        <f>IF(OR(Table1[[#This Row],[Month2]]="Jul",Table1[[#This Row],[Month2]]="Aug",Table1[[#This Row],[Month2]]="Sep"),"Q1", IF(OR(Table1[[#This Row],[Month2]]="Oct",Table1[[#This Row],[Month2]]="Nov",Table1[[#This Row],[Month2]]="Dec"),"Q2",IF(OR(Table1[[#This Row],[Month2]]="Jan",Table1[[#This Row],[Month2]]="Feb",Table1[[#This Row],[Month2]]="Mar"),"Q3", "Q4")))</f>
        <v>Q3</v>
      </c>
      <c r="M1113" t="str">
        <f>TEXT(Table1[[#This Row],[Date]],"mmm")</f>
        <v>Feb</v>
      </c>
      <c r="N1113" t="str">
        <f>IF(MONTH(Table1[[#This Row],[Date]])&gt;6, YEAR(Table1[[#This Row],[Date]])&amp;"-"&amp;YEAR(Table1[[#This Row],[Date]])+1,YEAR(Table1[[#This Row],[Date]])-1&amp;"-"&amp;YEAR(Table1[[#This Row],[Date]]))</f>
        <v>2016-2017</v>
      </c>
      <c r="O1113">
        <f>WEEKNUM(Table1[[#This Row],[Date]],2)</f>
        <v>7</v>
      </c>
      <c r="P1113">
        <f>HOUR(Table1[[#This Row],[Start]])</f>
        <v>14</v>
      </c>
      <c r="Q11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13" t="str">
        <f>TEXT(Table1[[#This Row],[Date]],"ddd")</f>
        <v>Tue</v>
      </c>
    </row>
    <row r="1114" spans="1:18" x14ac:dyDescent="0.55000000000000004">
      <c r="A1114" s="2" t="s">
        <v>96</v>
      </c>
      <c r="B1114" s="2" t="str">
        <f t="shared" si="102"/>
        <v>Client 3</v>
      </c>
      <c r="C1114" s="12">
        <v>42774</v>
      </c>
      <c r="D1114" s="2" t="s">
        <v>319</v>
      </c>
      <c r="E1114" s="2" t="s">
        <v>288</v>
      </c>
      <c r="F1114" s="28">
        <f>Table1[[#This Row],[End]]-Table1[[#This Row],[Start]]</f>
        <v>4.1666666666666519E-3</v>
      </c>
      <c r="G1114" s="2" t="str">
        <f t="shared" ca="1" si="103"/>
        <v>Warehouse</v>
      </c>
      <c r="H1114" s="2" t="str">
        <f t="shared" ca="1" si="104"/>
        <v>G</v>
      </c>
      <c r="I1114" s="2" t="str">
        <f t="shared" ca="1" si="105"/>
        <v>Accident</v>
      </c>
      <c r="J1114" s="2" t="str">
        <f t="shared" ca="1" si="106"/>
        <v>Entry error</v>
      </c>
      <c r="K1114" s="25" t="str">
        <f t="shared" ca="1" si="107"/>
        <v>Finance</v>
      </c>
      <c r="L1114" t="str">
        <f>IF(OR(Table1[[#This Row],[Month2]]="Jul",Table1[[#This Row],[Month2]]="Aug",Table1[[#This Row],[Month2]]="Sep"),"Q1", IF(OR(Table1[[#This Row],[Month2]]="Oct",Table1[[#This Row],[Month2]]="Nov",Table1[[#This Row],[Month2]]="Dec"),"Q2",IF(OR(Table1[[#This Row],[Month2]]="Jan",Table1[[#This Row],[Month2]]="Feb",Table1[[#This Row],[Month2]]="Mar"),"Q3", "Q4")))</f>
        <v>Q3</v>
      </c>
      <c r="M1114" t="str">
        <f>TEXT(Table1[[#This Row],[Date]],"mmm")</f>
        <v>Feb</v>
      </c>
      <c r="N1114" t="str">
        <f>IF(MONTH(Table1[[#This Row],[Date]])&gt;6, YEAR(Table1[[#This Row],[Date]])&amp;"-"&amp;YEAR(Table1[[#This Row],[Date]])+1,YEAR(Table1[[#This Row],[Date]])-1&amp;"-"&amp;YEAR(Table1[[#This Row],[Date]]))</f>
        <v>2016-2017</v>
      </c>
      <c r="O1114">
        <f>WEEKNUM(Table1[[#This Row],[Date]],2)</f>
        <v>7</v>
      </c>
      <c r="P1114">
        <f>HOUR(Table1[[#This Row],[Start]])</f>
        <v>10</v>
      </c>
      <c r="Q11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114" t="str">
        <f>TEXT(Table1[[#This Row],[Date]],"ddd")</f>
        <v>Wed</v>
      </c>
    </row>
    <row r="1115" spans="1:18" x14ac:dyDescent="0.55000000000000004">
      <c r="A1115" s="2" t="s">
        <v>112</v>
      </c>
      <c r="B1115" s="2" t="str">
        <f t="shared" si="102"/>
        <v>Client 4</v>
      </c>
      <c r="C1115" s="12">
        <v>42774</v>
      </c>
      <c r="D1115" s="2" t="s">
        <v>250</v>
      </c>
      <c r="E1115" s="2" t="s">
        <v>540</v>
      </c>
      <c r="F1115" s="28">
        <f>Table1[[#This Row],[End]]-Table1[[#This Row],[Start]]</f>
        <v>9.7222222222221877E-3</v>
      </c>
      <c r="G1115" s="2" t="str">
        <f t="shared" ca="1" si="103"/>
        <v>Room B</v>
      </c>
      <c r="H1115" s="2" t="str">
        <f t="shared" ca="1" si="104"/>
        <v>E</v>
      </c>
      <c r="I1115" s="2" t="str">
        <f t="shared" ca="1" si="105"/>
        <v>Accident</v>
      </c>
      <c r="J1115" s="2" t="str">
        <f t="shared" ca="1" si="106"/>
        <v>Entry error</v>
      </c>
      <c r="K1115" s="25" t="str">
        <f t="shared" ca="1" si="107"/>
        <v>Finance</v>
      </c>
      <c r="L1115" t="str">
        <f>IF(OR(Table1[[#This Row],[Month2]]="Jul",Table1[[#This Row],[Month2]]="Aug",Table1[[#This Row],[Month2]]="Sep"),"Q1", IF(OR(Table1[[#This Row],[Month2]]="Oct",Table1[[#This Row],[Month2]]="Nov",Table1[[#This Row],[Month2]]="Dec"),"Q2",IF(OR(Table1[[#This Row],[Month2]]="Jan",Table1[[#This Row],[Month2]]="Feb",Table1[[#This Row],[Month2]]="Mar"),"Q3", "Q4")))</f>
        <v>Q3</v>
      </c>
      <c r="M1115" t="str">
        <f>TEXT(Table1[[#This Row],[Date]],"mmm")</f>
        <v>Feb</v>
      </c>
      <c r="N1115" t="str">
        <f>IF(MONTH(Table1[[#This Row],[Date]])&gt;6, YEAR(Table1[[#This Row],[Date]])&amp;"-"&amp;YEAR(Table1[[#This Row],[Date]])+1,YEAR(Table1[[#This Row],[Date]])-1&amp;"-"&amp;YEAR(Table1[[#This Row],[Date]]))</f>
        <v>2016-2017</v>
      </c>
      <c r="O1115">
        <f>WEEKNUM(Table1[[#This Row],[Date]],2)</f>
        <v>7</v>
      </c>
      <c r="P1115">
        <f>HOUR(Table1[[#This Row],[Start]])</f>
        <v>10</v>
      </c>
      <c r="Q11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115" t="str">
        <f>TEXT(Table1[[#This Row],[Date]],"ddd")</f>
        <v>Wed</v>
      </c>
    </row>
    <row r="1116" spans="1:18" x14ac:dyDescent="0.55000000000000004">
      <c r="A1116" s="2" t="s">
        <v>116</v>
      </c>
      <c r="B1116" s="2" t="str">
        <f t="shared" si="102"/>
        <v>Client 5</v>
      </c>
      <c r="C1116" s="12">
        <v>42775</v>
      </c>
      <c r="D1116" s="2" t="s">
        <v>743</v>
      </c>
      <c r="E1116" s="2" t="s">
        <v>492</v>
      </c>
      <c r="F1116" s="28">
        <f>Table1[[#This Row],[End]]-Table1[[#This Row],[Start]]</f>
        <v>1.8055555555555602E-2</v>
      </c>
      <c r="G1116" s="2" t="str">
        <f t="shared" ca="1" si="103"/>
        <v>Room B</v>
      </c>
      <c r="H1116" s="2" t="str">
        <f t="shared" ca="1" si="104"/>
        <v>C</v>
      </c>
      <c r="I1116" s="2" t="str">
        <f t="shared" ca="1" si="105"/>
        <v>Interaction</v>
      </c>
      <c r="J1116" s="2" t="str">
        <f t="shared" ca="1" si="106"/>
        <v>Wrong placement</v>
      </c>
      <c r="K1116" s="25" t="str">
        <f t="shared" ca="1" si="107"/>
        <v>Admin</v>
      </c>
      <c r="L1116" t="str">
        <f>IF(OR(Table1[[#This Row],[Month2]]="Jul",Table1[[#This Row],[Month2]]="Aug",Table1[[#This Row],[Month2]]="Sep"),"Q1", IF(OR(Table1[[#This Row],[Month2]]="Oct",Table1[[#This Row],[Month2]]="Nov",Table1[[#This Row],[Month2]]="Dec"),"Q2",IF(OR(Table1[[#This Row],[Month2]]="Jan",Table1[[#This Row],[Month2]]="Feb",Table1[[#This Row],[Month2]]="Mar"),"Q3", "Q4")))</f>
        <v>Q3</v>
      </c>
      <c r="M1116" t="str">
        <f>TEXT(Table1[[#This Row],[Date]],"mmm")</f>
        <v>Feb</v>
      </c>
      <c r="N1116" t="str">
        <f>IF(MONTH(Table1[[#This Row],[Date]])&gt;6, YEAR(Table1[[#This Row],[Date]])&amp;"-"&amp;YEAR(Table1[[#This Row],[Date]])+1,YEAR(Table1[[#This Row],[Date]])-1&amp;"-"&amp;YEAR(Table1[[#This Row],[Date]]))</f>
        <v>2016-2017</v>
      </c>
      <c r="O1116">
        <f>WEEKNUM(Table1[[#This Row],[Date]],2)</f>
        <v>7</v>
      </c>
      <c r="P1116">
        <f>HOUR(Table1[[#This Row],[Start]])</f>
        <v>17</v>
      </c>
      <c r="Q11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16" t="str">
        <f>TEXT(Table1[[#This Row],[Date]],"ddd")</f>
        <v>Thu</v>
      </c>
    </row>
    <row r="1117" spans="1:18" x14ac:dyDescent="0.55000000000000004">
      <c r="A1117" s="2" t="s">
        <v>96</v>
      </c>
      <c r="B1117" s="2" t="str">
        <f t="shared" si="102"/>
        <v>Client 6</v>
      </c>
      <c r="C1117" s="12">
        <v>42777</v>
      </c>
      <c r="D1117" s="2" t="s">
        <v>257</v>
      </c>
      <c r="E1117" s="2" t="s">
        <v>771</v>
      </c>
      <c r="F1117" s="28">
        <f>Table1[[#This Row],[End]]-Table1[[#This Row],[Start]]</f>
        <v>1.1805555555555514E-2</v>
      </c>
      <c r="G1117" s="2" t="str">
        <f t="shared" ca="1" si="103"/>
        <v>Office</v>
      </c>
      <c r="H1117" s="2" t="str">
        <f t="shared" ca="1" si="104"/>
        <v>A</v>
      </c>
      <c r="I1117" s="2" t="str">
        <f t="shared" ca="1" si="105"/>
        <v>Grievance</v>
      </c>
      <c r="J1117" s="2" t="str">
        <f t="shared" ca="1" si="106"/>
        <v>Entry error</v>
      </c>
      <c r="K1117" s="25" t="str">
        <f t="shared" ca="1" si="107"/>
        <v>Admin</v>
      </c>
      <c r="L1117" t="str">
        <f>IF(OR(Table1[[#This Row],[Month2]]="Jul",Table1[[#This Row],[Month2]]="Aug",Table1[[#This Row],[Month2]]="Sep"),"Q1", IF(OR(Table1[[#This Row],[Month2]]="Oct",Table1[[#This Row],[Month2]]="Nov",Table1[[#This Row],[Month2]]="Dec"),"Q2",IF(OR(Table1[[#This Row],[Month2]]="Jan",Table1[[#This Row],[Month2]]="Feb",Table1[[#This Row],[Month2]]="Mar"),"Q3", "Q4")))</f>
        <v>Q3</v>
      </c>
      <c r="M1117" t="str">
        <f>TEXT(Table1[[#This Row],[Date]],"mmm")</f>
        <v>Feb</v>
      </c>
      <c r="N1117" t="str">
        <f>IF(MONTH(Table1[[#This Row],[Date]])&gt;6, YEAR(Table1[[#This Row],[Date]])&amp;"-"&amp;YEAR(Table1[[#This Row],[Date]])+1,YEAR(Table1[[#This Row],[Date]])-1&amp;"-"&amp;YEAR(Table1[[#This Row],[Date]]))</f>
        <v>2016-2017</v>
      </c>
      <c r="O1117">
        <f>WEEKNUM(Table1[[#This Row],[Date]],2)</f>
        <v>7</v>
      </c>
      <c r="P1117">
        <f>HOUR(Table1[[#This Row],[Start]])</f>
        <v>17</v>
      </c>
      <c r="Q11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17" t="str">
        <f>TEXT(Table1[[#This Row],[Date]],"ddd")</f>
        <v>Sat</v>
      </c>
    </row>
    <row r="1118" spans="1:18" x14ac:dyDescent="0.55000000000000004">
      <c r="A1118" s="2" t="s">
        <v>112</v>
      </c>
      <c r="B1118" s="2" t="str">
        <f t="shared" si="102"/>
        <v>Client 7</v>
      </c>
      <c r="C1118" s="12">
        <v>42777</v>
      </c>
      <c r="D1118" s="2" t="s">
        <v>596</v>
      </c>
      <c r="E1118" s="2" t="s">
        <v>198</v>
      </c>
      <c r="F1118" s="28">
        <f>Table1[[#This Row],[End]]-Table1[[#This Row],[Start]]</f>
        <v>1.0416666666666741E-2</v>
      </c>
      <c r="G1118" s="2" t="str">
        <f t="shared" ca="1" si="103"/>
        <v>Lab</v>
      </c>
      <c r="H1118" s="2" t="str">
        <f t="shared" ca="1" si="104"/>
        <v>E</v>
      </c>
      <c r="I1118" s="2" t="str">
        <f t="shared" ca="1" si="105"/>
        <v>Mistake</v>
      </c>
      <c r="J1118" s="2" t="str">
        <f t="shared" ca="1" si="106"/>
        <v>Entry error</v>
      </c>
      <c r="K1118" s="25" t="str">
        <f t="shared" ca="1" si="107"/>
        <v>Finance</v>
      </c>
      <c r="L1118" t="str">
        <f>IF(OR(Table1[[#This Row],[Month2]]="Jul",Table1[[#This Row],[Month2]]="Aug",Table1[[#This Row],[Month2]]="Sep"),"Q1", IF(OR(Table1[[#This Row],[Month2]]="Oct",Table1[[#This Row],[Month2]]="Nov",Table1[[#This Row],[Month2]]="Dec"),"Q2",IF(OR(Table1[[#This Row],[Month2]]="Jan",Table1[[#This Row],[Month2]]="Feb",Table1[[#This Row],[Month2]]="Mar"),"Q3", "Q4")))</f>
        <v>Q3</v>
      </c>
      <c r="M1118" t="str">
        <f>TEXT(Table1[[#This Row],[Date]],"mmm")</f>
        <v>Feb</v>
      </c>
      <c r="N1118" t="str">
        <f>IF(MONTH(Table1[[#This Row],[Date]])&gt;6, YEAR(Table1[[#This Row],[Date]])&amp;"-"&amp;YEAR(Table1[[#This Row],[Date]])+1,YEAR(Table1[[#This Row],[Date]])-1&amp;"-"&amp;YEAR(Table1[[#This Row],[Date]]))</f>
        <v>2016-2017</v>
      </c>
      <c r="O1118">
        <f>WEEKNUM(Table1[[#This Row],[Date]],2)</f>
        <v>7</v>
      </c>
      <c r="P1118">
        <f>HOUR(Table1[[#This Row],[Start]])</f>
        <v>18</v>
      </c>
      <c r="Q11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18" t="str">
        <f>TEXT(Table1[[#This Row],[Date]],"ddd")</f>
        <v>Sat</v>
      </c>
    </row>
    <row r="1119" spans="1:18" x14ac:dyDescent="0.55000000000000004">
      <c r="A1119" s="2" t="s">
        <v>112</v>
      </c>
      <c r="B1119" s="2" t="str">
        <f t="shared" si="102"/>
        <v>Client 8</v>
      </c>
      <c r="C1119" s="12">
        <v>42777</v>
      </c>
      <c r="D1119" s="2" t="s">
        <v>807</v>
      </c>
      <c r="E1119" s="2" t="s">
        <v>566</v>
      </c>
      <c r="F1119" s="28">
        <f>Table1[[#This Row],[End]]-Table1[[#This Row],[Start]]</f>
        <v>7.6388888888888062E-3</v>
      </c>
      <c r="G1119" s="2" t="str">
        <f t="shared" ca="1" si="103"/>
        <v>Lab</v>
      </c>
      <c r="H1119" s="2" t="str">
        <f t="shared" ca="1" si="104"/>
        <v>B</v>
      </c>
      <c r="I1119" s="2" t="str">
        <f t="shared" ca="1" si="105"/>
        <v>Mistake</v>
      </c>
      <c r="J1119" s="2" t="str">
        <f t="shared" ca="1" si="106"/>
        <v>Wrong placement</v>
      </c>
      <c r="K1119" s="25" t="str">
        <f t="shared" ca="1" si="107"/>
        <v>Finance</v>
      </c>
      <c r="L1119" t="str">
        <f>IF(OR(Table1[[#This Row],[Month2]]="Jul",Table1[[#This Row],[Month2]]="Aug",Table1[[#This Row],[Month2]]="Sep"),"Q1", IF(OR(Table1[[#This Row],[Month2]]="Oct",Table1[[#This Row],[Month2]]="Nov",Table1[[#This Row],[Month2]]="Dec"),"Q2",IF(OR(Table1[[#This Row],[Month2]]="Jan",Table1[[#This Row],[Month2]]="Feb",Table1[[#This Row],[Month2]]="Mar"),"Q3", "Q4")))</f>
        <v>Q3</v>
      </c>
      <c r="M1119" t="str">
        <f>TEXT(Table1[[#This Row],[Date]],"mmm")</f>
        <v>Feb</v>
      </c>
      <c r="N1119" t="str">
        <f>IF(MONTH(Table1[[#This Row],[Date]])&gt;6, YEAR(Table1[[#This Row],[Date]])&amp;"-"&amp;YEAR(Table1[[#This Row],[Date]])+1,YEAR(Table1[[#This Row],[Date]])-1&amp;"-"&amp;YEAR(Table1[[#This Row],[Date]]))</f>
        <v>2016-2017</v>
      </c>
      <c r="O1119">
        <f>WEEKNUM(Table1[[#This Row],[Date]],2)</f>
        <v>7</v>
      </c>
      <c r="P1119">
        <f>HOUR(Table1[[#This Row],[Start]])</f>
        <v>9</v>
      </c>
      <c r="Q11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119" t="str">
        <f>TEXT(Table1[[#This Row],[Date]],"ddd")</f>
        <v>Sat</v>
      </c>
    </row>
    <row r="1120" spans="1:18" x14ac:dyDescent="0.55000000000000004">
      <c r="A1120" s="2" t="s">
        <v>96</v>
      </c>
      <c r="B1120" s="2" t="str">
        <f t="shared" si="102"/>
        <v>Client 9</v>
      </c>
      <c r="C1120" s="12">
        <v>42778</v>
      </c>
      <c r="D1120" s="2" t="s">
        <v>717</v>
      </c>
      <c r="E1120" s="2" t="s">
        <v>711</v>
      </c>
      <c r="F1120" s="28">
        <f>Table1[[#This Row],[End]]-Table1[[#This Row],[Start]]</f>
        <v>7.6388888888889173E-3</v>
      </c>
      <c r="G1120" s="2" t="str">
        <f t="shared" ca="1" si="103"/>
        <v>Warehouse</v>
      </c>
      <c r="H1120" s="2" t="str">
        <f t="shared" ca="1" si="104"/>
        <v>E</v>
      </c>
      <c r="I1120" s="2" t="str">
        <f t="shared" ca="1" si="105"/>
        <v>Interaction</v>
      </c>
      <c r="J1120" s="2" t="str">
        <f t="shared" ca="1" si="106"/>
        <v>Entry error</v>
      </c>
      <c r="K1120" s="25" t="str">
        <f t="shared" ca="1" si="107"/>
        <v>Shipping</v>
      </c>
      <c r="L1120" t="str">
        <f>IF(OR(Table1[[#This Row],[Month2]]="Jul",Table1[[#This Row],[Month2]]="Aug",Table1[[#This Row],[Month2]]="Sep"),"Q1", IF(OR(Table1[[#This Row],[Month2]]="Oct",Table1[[#This Row],[Month2]]="Nov",Table1[[#This Row],[Month2]]="Dec"),"Q2",IF(OR(Table1[[#This Row],[Month2]]="Jan",Table1[[#This Row],[Month2]]="Feb",Table1[[#This Row],[Month2]]="Mar"),"Q3", "Q4")))</f>
        <v>Q3</v>
      </c>
      <c r="M1120" t="str">
        <f>TEXT(Table1[[#This Row],[Date]],"mmm")</f>
        <v>Feb</v>
      </c>
      <c r="N1120" t="str">
        <f>IF(MONTH(Table1[[#This Row],[Date]])&gt;6, YEAR(Table1[[#This Row],[Date]])&amp;"-"&amp;YEAR(Table1[[#This Row],[Date]])+1,YEAR(Table1[[#This Row],[Date]])-1&amp;"-"&amp;YEAR(Table1[[#This Row],[Date]]))</f>
        <v>2016-2017</v>
      </c>
      <c r="O1120">
        <f>WEEKNUM(Table1[[#This Row],[Date]],2)</f>
        <v>7</v>
      </c>
      <c r="P1120">
        <f>HOUR(Table1[[#This Row],[Start]])</f>
        <v>7</v>
      </c>
      <c r="Q11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20" t="str">
        <f>TEXT(Table1[[#This Row],[Date]],"ddd")</f>
        <v>Sun</v>
      </c>
    </row>
    <row r="1121" spans="1:18" x14ac:dyDescent="0.55000000000000004">
      <c r="A1121" s="2" t="s">
        <v>96</v>
      </c>
      <c r="B1121" s="2" t="str">
        <f t="shared" si="102"/>
        <v>Client 10</v>
      </c>
      <c r="C1121" s="12">
        <v>42778</v>
      </c>
      <c r="D1121" s="2" t="s">
        <v>471</v>
      </c>
      <c r="E1121" s="2" t="s">
        <v>321</v>
      </c>
      <c r="F1121" s="28">
        <f>Table1[[#This Row],[End]]-Table1[[#This Row],[Start]]</f>
        <v>9.0277777777778012E-3</v>
      </c>
      <c r="G1121" s="2" t="str">
        <f t="shared" ca="1" si="103"/>
        <v>Lab</v>
      </c>
      <c r="H1121" s="2" t="str">
        <f t="shared" ca="1" si="104"/>
        <v>B</v>
      </c>
      <c r="I1121" s="2" t="str">
        <f t="shared" ca="1" si="105"/>
        <v>Grievance</v>
      </c>
      <c r="J1121" s="2" t="str">
        <f t="shared" ca="1" si="106"/>
        <v>Wrong placement</v>
      </c>
      <c r="K1121" s="25" t="str">
        <f t="shared" ca="1" si="107"/>
        <v>Floor</v>
      </c>
      <c r="L1121" t="str">
        <f>IF(OR(Table1[[#This Row],[Month2]]="Jul",Table1[[#This Row],[Month2]]="Aug",Table1[[#This Row],[Month2]]="Sep"),"Q1", IF(OR(Table1[[#This Row],[Month2]]="Oct",Table1[[#This Row],[Month2]]="Nov",Table1[[#This Row],[Month2]]="Dec"),"Q2",IF(OR(Table1[[#This Row],[Month2]]="Jan",Table1[[#This Row],[Month2]]="Feb",Table1[[#This Row],[Month2]]="Mar"),"Q3", "Q4")))</f>
        <v>Q3</v>
      </c>
      <c r="M1121" t="str">
        <f>TEXT(Table1[[#This Row],[Date]],"mmm")</f>
        <v>Feb</v>
      </c>
      <c r="N1121" t="str">
        <f>IF(MONTH(Table1[[#This Row],[Date]])&gt;6, YEAR(Table1[[#This Row],[Date]])&amp;"-"&amp;YEAR(Table1[[#This Row],[Date]])+1,YEAR(Table1[[#This Row],[Date]])-1&amp;"-"&amp;YEAR(Table1[[#This Row],[Date]]))</f>
        <v>2016-2017</v>
      </c>
      <c r="O1121">
        <f>WEEKNUM(Table1[[#This Row],[Date]],2)</f>
        <v>7</v>
      </c>
      <c r="P1121">
        <f>HOUR(Table1[[#This Row],[Start]])</f>
        <v>10</v>
      </c>
      <c r="Q11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121" t="str">
        <f>TEXT(Table1[[#This Row],[Date]],"ddd")</f>
        <v>Sun</v>
      </c>
    </row>
    <row r="1122" spans="1:18" x14ac:dyDescent="0.55000000000000004">
      <c r="A1122" s="2" t="s">
        <v>115</v>
      </c>
      <c r="B1122" s="2" t="str">
        <f t="shared" si="102"/>
        <v>Client 1</v>
      </c>
      <c r="C1122" s="12">
        <v>42778</v>
      </c>
      <c r="D1122" s="2" t="s">
        <v>270</v>
      </c>
      <c r="E1122" s="2" t="s">
        <v>849</v>
      </c>
      <c r="F1122" s="28">
        <f>Table1[[#This Row],[End]]-Table1[[#This Row],[Start]]</f>
        <v>5.5555555555555358E-3</v>
      </c>
      <c r="G1122" s="2" t="str">
        <f t="shared" ca="1" si="103"/>
        <v>Warehouse</v>
      </c>
      <c r="H1122" s="2" t="str">
        <f t="shared" ca="1" si="104"/>
        <v>D</v>
      </c>
      <c r="I1122" s="2" t="str">
        <f t="shared" ca="1" si="105"/>
        <v>Accident</v>
      </c>
      <c r="J1122" s="2" t="str">
        <f t="shared" ca="1" si="106"/>
        <v>Entry error</v>
      </c>
      <c r="K1122" s="25" t="str">
        <f t="shared" ca="1" si="107"/>
        <v>IT</v>
      </c>
      <c r="L1122" t="str">
        <f>IF(OR(Table1[[#This Row],[Month2]]="Jul",Table1[[#This Row],[Month2]]="Aug",Table1[[#This Row],[Month2]]="Sep"),"Q1", IF(OR(Table1[[#This Row],[Month2]]="Oct",Table1[[#This Row],[Month2]]="Nov",Table1[[#This Row],[Month2]]="Dec"),"Q2",IF(OR(Table1[[#This Row],[Month2]]="Jan",Table1[[#This Row],[Month2]]="Feb",Table1[[#This Row],[Month2]]="Mar"),"Q3", "Q4")))</f>
        <v>Q3</v>
      </c>
      <c r="M1122" t="str">
        <f>TEXT(Table1[[#This Row],[Date]],"mmm")</f>
        <v>Feb</v>
      </c>
      <c r="N1122" t="str">
        <f>IF(MONTH(Table1[[#This Row],[Date]])&gt;6, YEAR(Table1[[#This Row],[Date]])&amp;"-"&amp;YEAR(Table1[[#This Row],[Date]])+1,YEAR(Table1[[#This Row],[Date]])-1&amp;"-"&amp;YEAR(Table1[[#This Row],[Date]]))</f>
        <v>2016-2017</v>
      </c>
      <c r="O1122">
        <f>WEEKNUM(Table1[[#This Row],[Date]],2)</f>
        <v>7</v>
      </c>
      <c r="P1122">
        <f>HOUR(Table1[[#This Row],[Start]])</f>
        <v>18</v>
      </c>
      <c r="Q11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22" t="str">
        <f>TEXT(Table1[[#This Row],[Date]],"ddd")</f>
        <v>Sun</v>
      </c>
    </row>
    <row r="1123" spans="1:18" x14ac:dyDescent="0.55000000000000004">
      <c r="A1123" s="2" t="s">
        <v>115</v>
      </c>
      <c r="B1123" s="2" t="str">
        <f t="shared" si="102"/>
        <v>Client 2</v>
      </c>
      <c r="C1123" s="12">
        <v>42779</v>
      </c>
      <c r="D1123" s="2" t="s">
        <v>231</v>
      </c>
      <c r="E1123" s="2" t="s">
        <v>237</v>
      </c>
      <c r="F1123" s="28">
        <f>Table1[[#This Row],[End]]-Table1[[#This Row],[Start]]</f>
        <v>1.041666666666663E-2</v>
      </c>
      <c r="G1123" s="2" t="str">
        <f t="shared" ca="1" si="103"/>
        <v>Office</v>
      </c>
      <c r="H1123" s="2" t="str">
        <f t="shared" ca="1" si="104"/>
        <v>C</v>
      </c>
      <c r="I1123" s="2" t="str">
        <f t="shared" ca="1" si="105"/>
        <v>Interaction</v>
      </c>
      <c r="J1123" s="2" t="str">
        <f t="shared" ca="1" si="106"/>
        <v>Wrong placement</v>
      </c>
      <c r="K1123" s="25" t="str">
        <f t="shared" ca="1" si="107"/>
        <v>Finance</v>
      </c>
      <c r="L1123" t="str">
        <f>IF(OR(Table1[[#This Row],[Month2]]="Jul",Table1[[#This Row],[Month2]]="Aug",Table1[[#This Row],[Month2]]="Sep"),"Q1", IF(OR(Table1[[#This Row],[Month2]]="Oct",Table1[[#This Row],[Month2]]="Nov",Table1[[#This Row],[Month2]]="Dec"),"Q2",IF(OR(Table1[[#This Row],[Month2]]="Jan",Table1[[#This Row],[Month2]]="Feb",Table1[[#This Row],[Month2]]="Mar"),"Q3", "Q4")))</f>
        <v>Q3</v>
      </c>
      <c r="M1123" t="str">
        <f>TEXT(Table1[[#This Row],[Date]],"mmm")</f>
        <v>Feb</v>
      </c>
      <c r="N1123" t="str">
        <f>IF(MONTH(Table1[[#This Row],[Date]])&gt;6, YEAR(Table1[[#This Row],[Date]])&amp;"-"&amp;YEAR(Table1[[#This Row],[Date]])+1,YEAR(Table1[[#This Row],[Date]])-1&amp;"-"&amp;YEAR(Table1[[#This Row],[Date]]))</f>
        <v>2016-2017</v>
      </c>
      <c r="O1123">
        <f>WEEKNUM(Table1[[#This Row],[Date]],2)</f>
        <v>8</v>
      </c>
      <c r="P1123">
        <f>HOUR(Table1[[#This Row],[Start]])</f>
        <v>16</v>
      </c>
      <c r="Q11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123" t="str">
        <f>TEXT(Table1[[#This Row],[Date]],"ddd")</f>
        <v>Mon</v>
      </c>
    </row>
    <row r="1124" spans="1:18" x14ac:dyDescent="0.55000000000000004">
      <c r="A1124" s="2" t="s">
        <v>115</v>
      </c>
      <c r="B1124" s="2" t="str">
        <f t="shared" si="102"/>
        <v>Client 3</v>
      </c>
      <c r="C1124" s="12">
        <v>42779</v>
      </c>
      <c r="D1124" s="2" t="s">
        <v>530</v>
      </c>
      <c r="E1124" s="2" t="s">
        <v>768</v>
      </c>
      <c r="F1124" s="28">
        <f>Table1[[#This Row],[End]]-Table1[[#This Row],[Start]]</f>
        <v>4.8611111111109828E-3</v>
      </c>
      <c r="G1124" s="2" t="str">
        <f t="shared" ca="1" si="103"/>
        <v>Lab</v>
      </c>
      <c r="H1124" s="2" t="str">
        <f t="shared" ca="1" si="104"/>
        <v>B</v>
      </c>
      <c r="I1124" s="2" t="str">
        <f t="shared" ca="1" si="105"/>
        <v>Mistake</v>
      </c>
      <c r="J1124" s="2" t="str">
        <f t="shared" ca="1" si="106"/>
        <v>Paperwork deficiency</v>
      </c>
      <c r="K1124" s="25" t="str">
        <f t="shared" ca="1" si="107"/>
        <v>Floor</v>
      </c>
      <c r="L1124" t="str">
        <f>IF(OR(Table1[[#This Row],[Month2]]="Jul",Table1[[#This Row],[Month2]]="Aug",Table1[[#This Row],[Month2]]="Sep"),"Q1", IF(OR(Table1[[#This Row],[Month2]]="Oct",Table1[[#This Row],[Month2]]="Nov",Table1[[#This Row],[Month2]]="Dec"),"Q2",IF(OR(Table1[[#This Row],[Month2]]="Jan",Table1[[#This Row],[Month2]]="Feb",Table1[[#This Row],[Month2]]="Mar"),"Q3", "Q4")))</f>
        <v>Q3</v>
      </c>
      <c r="M1124" t="str">
        <f>TEXT(Table1[[#This Row],[Date]],"mmm")</f>
        <v>Feb</v>
      </c>
      <c r="N1124" t="str">
        <f>IF(MONTH(Table1[[#This Row],[Date]])&gt;6, YEAR(Table1[[#This Row],[Date]])&amp;"-"&amp;YEAR(Table1[[#This Row],[Date]])+1,YEAR(Table1[[#This Row],[Date]])-1&amp;"-"&amp;YEAR(Table1[[#This Row],[Date]]))</f>
        <v>2016-2017</v>
      </c>
      <c r="O1124">
        <f>WEEKNUM(Table1[[#This Row],[Date]],2)</f>
        <v>8</v>
      </c>
      <c r="P1124">
        <f>HOUR(Table1[[#This Row],[Start]])</f>
        <v>17</v>
      </c>
      <c r="Q11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24" t="str">
        <f>TEXT(Table1[[#This Row],[Date]],"ddd")</f>
        <v>Mon</v>
      </c>
    </row>
    <row r="1125" spans="1:18" x14ac:dyDescent="0.55000000000000004">
      <c r="A1125" s="2" t="s">
        <v>96</v>
      </c>
      <c r="B1125" s="2" t="str">
        <f t="shared" si="102"/>
        <v>Client 4</v>
      </c>
      <c r="C1125" s="12">
        <v>42780</v>
      </c>
      <c r="D1125" s="2" t="s">
        <v>808</v>
      </c>
      <c r="E1125" s="2" t="s">
        <v>719</v>
      </c>
      <c r="F1125" s="28">
        <f>Table1[[#This Row],[End]]-Table1[[#This Row],[Start]]</f>
        <v>6.9444444444445308E-3</v>
      </c>
      <c r="G1125" s="2" t="str">
        <f t="shared" ca="1" si="103"/>
        <v>Warehouse</v>
      </c>
      <c r="H1125" s="2" t="str">
        <f t="shared" ca="1" si="104"/>
        <v>C</v>
      </c>
      <c r="I1125" s="2" t="str">
        <f t="shared" ca="1" si="105"/>
        <v>Mistake</v>
      </c>
      <c r="J1125" s="2" t="str">
        <f t="shared" ca="1" si="106"/>
        <v>Entry error</v>
      </c>
      <c r="K1125" s="25" t="str">
        <f t="shared" ca="1" si="107"/>
        <v>IT</v>
      </c>
      <c r="L1125" t="str">
        <f>IF(OR(Table1[[#This Row],[Month2]]="Jul",Table1[[#This Row],[Month2]]="Aug",Table1[[#This Row],[Month2]]="Sep"),"Q1", IF(OR(Table1[[#This Row],[Month2]]="Oct",Table1[[#This Row],[Month2]]="Nov",Table1[[#This Row],[Month2]]="Dec"),"Q2",IF(OR(Table1[[#This Row],[Month2]]="Jan",Table1[[#This Row],[Month2]]="Feb",Table1[[#This Row],[Month2]]="Mar"),"Q3", "Q4")))</f>
        <v>Q3</v>
      </c>
      <c r="M1125" t="str">
        <f>TEXT(Table1[[#This Row],[Date]],"mmm")</f>
        <v>Feb</v>
      </c>
      <c r="N1125" t="str">
        <f>IF(MONTH(Table1[[#This Row],[Date]])&gt;6, YEAR(Table1[[#This Row],[Date]])&amp;"-"&amp;YEAR(Table1[[#This Row],[Date]])+1,YEAR(Table1[[#This Row],[Date]])-1&amp;"-"&amp;YEAR(Table1[[#This Row],[Date]]))</f>
        <v>2016-2017</v>
      </c>
      <c r="O1125">
        <f>WEEKNUM(Table1[[#This Row],[Date]],2)</f>
        <v>8</v>
      </c>
      <c r="P1125">
        <f>HOUR(Table1[[#This Row],[Start]])</f>
        <v>19</v>
      </c>
      <c r="Q11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25" t="str">
        <f>TEXT(Table1[[#This Row],[Date]],"ddd")</f>
        <v>Tue</v>
      </c>
    </row>
    <row r="1126" spans="1:18" x14ac:dyDescent="0.55000000000000004">
      <c r="A1126" s="2" t="s">
        <v>117</v>
      </c>
      <c r="B1126" s="2" t="str">
        <f t="shared" si="102"/>
        <v>Client 5</v>
      </c>
      <c r="C1126" s="12">
        <v>42780</v>
      </c>
      <c r="D1126" s="2" t="s">
        <v>596</v>
      </c>
      <c r="E1126" s="2" t="s">
        <v>769</v>
      </c>
      <c r="F1126" s="28">
        <f>Table1[[#This Row],[End]]-Table1[[#This Row],[Start]]</f>
        <v>6.2500000000000888E-3</v>
      </c>
      <c r="G1126" s="2" t="str">
        <f t="shared" ca="1" si="103"/>
        <v>Warehouse</v>
      </c>
      <c r="H1126" s="2" t="str">
        <f t="shared" ca="1" si="104"/>
        <v>D</v>
      </c>
      <c r="I1126" s="2" t="str">
        <f t="shared" ca="1" si="105"/>
        <v>Interaction</v>
      </c>
      <c r="J1126" s="2" t="str">
        <f t="shared" ca="1" si="106"/>
        <v>Entry error</v>
      </c>
      <c r="K1126" s="25" t="str">
        <f t="shared" ca="1" si="107"/>
        <v>Floor</v>
      </c>
      <c r="L1126" t="str">
        <f>IF(OR(Table1[[#This Row],[Month2]]="Jul",Table1[[#This Row],[Month2]]="Aug",Table1[[#This Row],[Month2]]="Sep"),"Q1", IF(OR(Table1[[#This Row],[Month2]]="Oct",Table1[[#This Row],[Month2]]="Nov",Table1[[#This Row],[Month2]]="Dec"),"Q2",IF(OR(Table1[[#This Row],[Month2]]="Jan",Table1[[#This Row],[Month2]]="Feb",Table1[[#This Row],[Month2]]="Mar"),"Q3", "Q4")))</f>
        <v>Q3</v>
      </c>
      <c r="M1126" t="str">
        <f>TEXT(Table1[[#This Row],[Date]],"mmm")</f>
        <v>Feb</v>
      </c>
      <c r="N1126" t="str">
        <f>IF(MONTH(Table1[[#This Row],[Date]])&gt;6, YEAR(Table1[[#This Row],[Date]])&amp;"-"&amp;YEAR(Table1[[#This Row],[Date]])+1,YEAR(Table1[[#This Row],[Date]])-1&amp;"-"&amp;YEAR(Table1[[#This Row],[Date]]))</f>
        <v>2016-2017</v>
      </c>
      <c r="O1126">
        <f>WEEKNUM(Table1[[#This Row],[Date]],2)</f>
        <v>8</v>
      </c>
      <c r="P1126">
        <f>HOUR(Table1[[#This Row],[Start]])</f>
        <v>18</v>
      </c>
      <c r="Q11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26" t="str">
        <f>TEXT(Table1[[#This Row],[Date]],"ddd")</f>
        <v>Tue</v>
      </c>
    </row>
    <row r="1127" spans="1:18" x14ac:dyDescent="0.55000000000000004">
      <c r="A1127" s="2" t="s">
        <v>112</v>
      </c>
      <c r="B1127" s="2" t="str">
        <f t="shared" si="102"/>
        <v>Client 6</v>
      </c>
      <c r="C1127" s="12">
        <v>42780</v>
      </c>
      <c r="D1127" s="2" t="s">
        <v>809</v>
      </c>
      <c r="E1127" s="2" t="s">
        <v>1109</v>
      </c>
      <c r="F1127" s="28">
        <f>Table1[[#This Row],[End]]-Table1[[#This Row],[Start]]</f>
        <v>1.7361111111111105E-2</v>
      </c>
      <c r="G1127" s="2" t="str">
        <f t="shared" ca="1" si="103"/>
        <v>Lab</v>
      </c>
      <c r="H1127" s="2" t="str">
        <f t="shared" ca="1" si="104"/>
        <v>E</v>
      </c>
      <c r="I1127" s="2" t="str">
        <f t="shared" ca="1" si="105"/>
        <v>Interaction</v>
      </c>
      <c r="J1127" s="2" t="str">
        <f t="shared" ca="1" si="106"/>
        <v>Entry error</v>
      </c>
      <c r="K1127" s="25" t="str">
        <f t="shared" ca="1" si="107"/>
        <v>Admin</v>
      </c>
      <c r="L1127" t="str">
        <f>IF(OR(Table1[[#This Row],[Month2]]="Jul",Table1[[#This Row],[Month2]]="Aug",Table1[[#This Row],[Month2]]="Sep"),"Q1", IF(OR(Table1[[#This Row],[Month2]]="Oct",Table1[[#This Row],[Month2]]="Nov",Table1[[#This Row],[Month2]]="Dec"),"Q2",IF(OR(Table1[[#This Row],[Month2]]="Jan",Table1[[#This Row],[Month2]]="Feb",Table1[[#This Row],[Month2]]="Mar"),"Q3", "Q4")))</f>
        <v>Q3</v>
      </c>
      <c r="M1127" t="str">
        <f>TEXT(Table1[[#This Row],[Date]],"mmm")</f>
        <v>Feb</v>
      </c>
      <c r="N1127" t="str">
        <f>IF(MONTH(Table1[[#This Row],[Date]])&gt;6, YEAR(Table1[[#This Row],[Date]])&amp;"-"&amp;YEAR(Table1[[#This Row],[Date]])+1,YEAR(Table1[[#This Row],[Date]])-1&amp;"-"&amp;YEAR(Table1[[#This Row],[Date]]))</f>
        <v>2016-2017</v>
      </c>
      <c r="O1127">
        <f>WEEKNUM(Table1[[#This Row],[Date]],2)</f>
        <v>8</v>
      </c>
      <c r="P1127">
        <f>HOUR(Table1[[#This Row],[Start]])</f>
        <v>3</v>
      </c>
      <c r="Q11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AM</v>
      </c>
      <c r="R1127" t="str">
        <f>TEXT(Table1[[#This Row],[Date]],"ddd")</f>
        <v>Tue</v>
      </c>
    </row>
    <row r="1128" spans="1:18" x14ac:dyDescent="0.55000000000000004">
      <c r="A1128" s="2" t="s">
        <v>116</v>
      </c>
      <c r="B1128" s="2" t="str">
        <f t="shared" si="102"/>
        <v>Client 7</v>
      </c>
      <c r="C1128" s="12">
        <v>42780</v>
      </c>
      <c r="D1128" s="2" t="s">
        <v>241</v>
      </c>
      <c r="E1128" s="2" t="s">
        <v>619</v>
      </c>
      <c r="F1128" s="28">
        <f>Table1[[#This Row],[End]]-Table1[[#This Row],[Start]]</f>
        <v>6.9444444444443088E-3</v>
      </c>
      <c r="G1128" s="2" t="str">
        <f t="shared" ca="1" si="103"/>
        <v>Room B</v>
      </c>
      <c r="H1128" s="2" t="str">
        <f t="shared" ca="1" si="104"/>
        <v>A</v>
      </c>
      <c r="I1128" s="2" t="str">
        <f t="shared" ca="1" si="105"/>
        <v>Mistake</v>
      </c>
      <c r="J1128" s="2" t="str">
        <f t="shared" ca="1" si="106"/>
        <v>Misconduct</v>
      </c>
      <c r="K1128" s="25" t="str">
        <f t="shared" ca="1" si="107"/>
        <v>Widgets</v>
      </c>
      <c r="L1128" t="str">
        <f>IF(OR(Table1[[#This Row],[Month2]]="Jul",Table1[[#This Row],[Month2]]="Aug",Table1[[#This Row],[Month2]]="Sep"),"Q1", IF(OR(Table1[[#This Row],[Month2]]="Oct",Table1[[#This Row],[Month2]]="Nov",Table1[[#This Row],[Month2]]="Dec"),"Q2",IF(OR(Table1[[#This Row],[Month2]]="Jan",Table1[[#This Row],[Month2]]="Feb",Table1[[#This Row],[Month2]]="Mar"),"Q3", "Q4")))</f>
        <v>Q3</v>
      </c>
      <c r="M1128" t="str">
        <f>TEXT(Table1[[#This Row],[Date]],"mmm")</f>
        <v>Feb</v>
      </c>
      <c r="N1128" t="str">
        <f>IF(MONTH(Table1[[#This Row],[Date]])&gt;6, YEAR(Table1[[#This Row],[Date]])&amp;"-"&amp;YEAR(Table1[[#This Row],[Date]])+1,YEAR(Table1[[#This Row],[Date]])-1&amp;"-"&amp;YEAR(Table1[[#This Row],[Date]]))</f>
        <v>2016-2017</v>
      </c>
      <c r="O1128">
        <f>WEEKNUM(Table1[[#This Row],[Date]],2)</f>
        <v>8</v>
      </c>
      <c r="P1128">
        <f>HOUR(Table1[[#This Row],[Start]])</f>
        <v>16</v>
      </c>
      <c r="Q11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128" t="str">
        <f>TEXT(Table1[[#This Row],[Date]],"ddd")</f>
        <v>Tue</v>
      </c>
    </row>
    <row r="1129" spans="1:18" x14ac:dyDescent="0.55000000000000004">
      <c r="A1129" s="2" t="s">
        <v>95</v>
      </c>
      <c r="B1129" s="2" t="str">
        <f t="shared" si="102"/>
        <v>Client 8</v>
      </c>
      <c r="C1129" s="12">
        <v>42780</v>
      </c>
      <c r="D1129" s="2" t="s">
        <v>748</v>
      </c>
      <c r="E1129" s="2" t="s">
        <v>698</v>
      </c>
      <c r="F1129" s="28">
        <f>Table1[[#This Row],[End]]-Table1[[#This Row],[Start]]</f>
        <v>2.4999999999999911E-2</v>
      </c>
      <c r="G1129" s="2" t="str">
        <f t="shared" ca="1" si="103"/>
        <v>Warehouse</v>
      </c>
      <c r="H1129" s="2" t="str">
        <f t="shared" ca="1" si="104"/>
        <v>G</v>
      </c>
      <c r="I1129" s="2" t="str">
        <f t="shared" ca="1" si="105"/>
        <v>Grievance</v>
      </c>
      <c r="J1129" s="2" t="str">
        <f t="shared" ca="1" si="106"/>
        <v>Tone of voice</v>
      </c>
      <c r="K1129" s="25" t="str">
        <f t="shared" ca="1" si="107"/>
        <v>Finance</v>
      </c>
      <c r="L1129" t="str">
        <f>IF(OR(Table1[[#This Row],[Month2]]="Jul",Table1[[#This Row],[Month2]]="Aug",Table1[[#This Row],[Month2]]="Sep"),"Q1", IF(OR(Table1[[#This Row],[Month2]]="Oct",Table1[[#This Row],[Month2]]="Nov",Table1[[#This Row],[Month2]]="Dec"),"Q2",IF(OR(Table1[[#This Row],[Month2]]="Jan",Table1[[#This Row],[Month2]]="Feb",Table1[[#This Row],[Month2]]="Mar"),"Q3", "Q4")))</f>
        <v>Q3</v>
      </c>
      <c r="M1129" t="str">
        <f>TEXT(Table1[[#This Row],[Date]],"mmm")</f>
        <v>Feb</v>
      </c>
      <c r="N1129" t="str">
        <f>IF(MONTH(Table1[[#This Row],[Date]])&gt;6, YEAR(Table1[[#This Row],[Date]])&amp;"-"&amp;YEAR(Table1[[#This Row],[Date]])+1,YEAR(Table1[[#This Row],[Date]])-1&amp;"-"&amp;YEAR(Table1[[#This Row],[Date]]))</f>
        <v>2016-2017</v>
      </c>
      <c r="O1129">
        <f>WEEKNUM(Table1[[#This Row],[Date]],2)</f>
        <v>8</v>
      </c>
      <c r="P1129">
        <f>HOUR(Table1[[#This Row],[Start]])</f>
        <v>12</v>
      </c>
      <c r="Q11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129" t="str">
        <f>TEXT(Table1[[#This Row],[Date]],"ddd")</f>
        <v>Tue</v>
      </c>
    </row>
    <row r="1130" spans="1:18" x14ac:dyDescent="0.55000000000000004">
      <c r="A1130" s="2" t="s">
        <v>96</v>
      </c>
      <c r="B1130" s="2" t="str">
        <f t="shared" si="102"/>
        <v>Client 9</v>
      </c>
      <c r="C1130" s="12">
        <v>42781</v>
      </c>
      <c r="D1130" s="2" t="s">
        <v>810</v>
      </c>
      <c r="E1130" s="2" t="s">
        <v>1107</v>
      </c>
      <c r="F1130" s="28">
        <f>Table1[[#This Row],[End]]-Table1[[#This Row],[Start]]</f>
        <v>2.1527777777777785E-2</v>
      </c>
      <c r="G1130" s="2" t="str">
        <f t="shared" ca="1" si="103"/>
        <v>Warehouse</v>
      </c>
      <c r="H1130" s="2" t="str">
        <f t="shared" ca="1" si="104"/>
        <v>A</v>
      </c>
      <c r="I1130" s="2" t="str">
        <f t="shared" ca="1" si="105"/>
        <v>Mistake</v>
      </c>
      <c r="J1130" s="2" t="str">
        <f t="shared" ca="1" si="106"/>
        <v>Paperwork deficiency</v>
      </c>
      <c r="K1130" s="25" t="str">
        <f t="shared" ca="1" si="107"/>
        <v>Shipping</v>
      </c>
      <c r="L1130" t="str">
        <f>IF(OR(Table1[[#This Row],[Month2]]="Jul",Table1[[#This Row],[Month2]]="Aug",Table1[[#This Row],[Month2]]="Sep"),"Q1", IF(OR(Table1[[#This Row],[Month2]]="Oct",Table1[[#This Row],[Month2]]="Nov",Table1[[#This Row],[Month2]]="Dec"),"Q2",IF(OR(Table1[[#This Row],[Month2]]="Jan",Table1[[#This Row],[Month2]]="Feb",Table1[[#This Row],[Month2]]="Mar"),"Q3", "Q4")))</f>
        <v>Q3</v>
      </c>
      <c r="M1130" t="str">
        <f>TEXT(Table1[[#This Row],[Date]],"mmm")</f>
        <v>Feb</v>
      </c>
      <c r="N1130" t="str">
        <f>IF(MONTH(Table1[[#This Row],[Date]])&gt;6, YEAR(Table1[[#This Row],[Date]])&amp;"-"&amp;YEAR(Table1[[#This Row],[Date]])+1,YEAR(Table1[[#This Row],[Date]])-1&amp;"-"&amp;YEAR(Table1[[#This Row],[Date]]))</f>
        <v>2016-2017</v>
      </c>
      <c r="O1130">
        <f>WEEKNUM(Table1[[#This Row],[Date]],2)</f>
        <v>8</v>
      </c>
      <c r="P1130">
        <f>HOUR(Table1[[#This Row],[Start]])</f>
        <v>4</v>
      </c>
      <c r="Q11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1130" t="str">
        <f>TEXT(Table1[[#This Row],[Date]],"ddd")</f>
        <v>Wed</v>
      </c>
    </row>
    <row r="1131" spans="1:18" x14ac:dyDescent="0.55000000000000004">
      <c r="A1131" s="2" t="s">
        <v>116</v>
      </c>
      <c r="B1131" s="2" t="str">
        <f t="shared" si="102"/>
        <v>Client 10</v>
      </c>
      <c r="C1131" s="12">
        <v>42781</v>
      </c>
      <c r="D1131" s="2" t="s">
        <v>811</v>
      </c>
      <c r="E1131" s="2" t="s">
        <v>1110</v>
      </c>
      <c r="F1131" s="28">
        <f>Table1[[#This Row],[End]]-Table1[[#This Row],[Start]]</f>
        <v>2.2222222222222199E-2</v>
      </c>
      <c r="G1131" s="2" t="str">
        <f t="shared" ca="1" si="103"/>
        <v>Room B</v>
      </c>
      <c r="H1131" s="2" t="str">
        <f t="shared" ca="1" si="104"/>
        <v>F</v>
      </c>
      <c r="I1131" s="2" t="str">
        <f t="shared" ca="1" si="105"/>
        <v>Accident</v>
      </c>
      <c r="J1131" s="2" t="str">
        <f t="shared" ca="1" si="106"/>
        <v>Misconduct</v>
      </c>
      <c r="K1131" s="25" t="str">
        <f t="shared" ca="1" si="107"/>
        <v>Admin</v>
      </c>
      <c r="L1131" t="str">
        <f>IF(OR(Table1[[#This Row],[Month2]]="Jul",Table1[[#This Row],[Month2]]="Aug",Table1[[#This Row],[Month2]]="Sep"),"Q1", IF(OR(Table1[[#This Row],[Month2]]="Oct",Table1[[#This Row],[Month2]]="Nov",Table1[[#This Row],[Month2]]="Dec"),"Q2",IF(OR(Table1[[#This Row],[Month2]]="Jan",Table1[[#This Row],[Month2]]="Feb",Table1[[#This Row],[Month2]]="Mar"),"Q3", "Q4")))</f>
        <v>Q3</v>
      </c>
      <c r="M1131" t="str">
        <f>TEXT(Table1[[#This Row],[Date]],"mmm")</f>
        <v>Feb</v>
      </c>
      <c r="N1131" t="str">
        <f>IF(MONTH(Table1[[#This Row],[Date]])&gt;6, YEAR(Table1[[#This Row],[Date]])&amp;"-"&amp;YEAR(Table1[[#This Row],[Date]])+1,YEAR(Table1[[#This Row],[Date]])-1&amp;"-"&amp;YEAR(Table1[[#This Row],[Date]]))</f>
        <v>2016-2017</v>
      </c>
      <c r="O1131">
        <f>WEEKNUM(Table1[[#This Row],[Date]],2)</f>
        <v>8</v>
      </c>
      <c r="P1131">
        <f>HOUR(Table1[[#This Row],[Start]])</f>
        <v>6</v>
      </c>
      <c r="Q11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31" t="str">
        <f>TEXT(Table1[[#This Row],[Date]],"ddd")</f>
        <v>Wed</v>
      </c>
    </row>
    <row r="1132" spans="1:18" x14ac:dyDescent="0.55000000000000004">
      <c r="A1132" s="2" t="s">
        <v>114</v>
      </c>
      <c r="B1132" s="2" t="str">
        <f t="shared" si="102"/>
        <v>Client 1</v>
      </c>
      <c r="C1132" s="12">
        <v>42782</v>
      </c>
      <c r="D1132" s="2" t="s">
        <v>419</v>
      </c>
      <c r="E1132" s="2" t="s">
        <v>341</v>
      </c>
      <c r="F1132" s="28">
        <f>Table1[[#This Row],[End]]-Table1[[#This Row],[Start]]</f>
        <v>6.9444444444443088E-3</v>
      </c>
      <c r="G1132" s="2" t="str">
        <f t="shared" ca="1" si="103"/>
        <v>Warehouse</v>
      </c>
      <c r="H1132" s="2" t="str">
        <f t="shared" ca="1" si="104"/>
        <v>D</v>
      </c>
      <c r="I1132" s="2" t="str">
        <f t="shared" ca="1" si="105"/>
        <v>Accident</v>
      </c>
      <c r="J1132" s="2" t="str">
        <f t="shared" ca="1" si="106"/>
        <v>Wrong placement</v>
      </c>
      <c r="K1132" s="25" t="str">
        <f t="shared" ca="1" si="107"/>
        <v>Finance</v>
      </c>
      <c r="L1132" t="str">
        <f>IF(OR(Table1[[#This Row],[Month2]]="Jul",Table1[[#This Row],[Month2]]="Aug",Table1[[#This Row],[Month2]]="Sep"),"Q1", IF(OR(Table1[[#This Row],[Month2]]="Oct",Table1[[#This Row],[Month2]]="Nov",Table1[[#This Row],[Month2]]="Dec"),"Q2",IF(OR(Table1[[#This Row],[Month2]]="Jan",Table1[[#This Row],[Month2]]="Feb",Table1[[#This Row],[Month2]]="Mar"),"Q3", "Q4")))</f>
        <v>Q3</v>
      </c>
      <c r="M1132" t="str">
        <f>TEXT(Table1[[#This Row],[Date]],"mmm")</f>
        <v>Feb</v>
      </c>
      <c r="N1132" t="str">
        <f>IF(MONTH(Table1[[#This Row],[Date]])&gt;6, YEAR(Table1[[#This Row],[Date]])&amp;"-"&amp;YEAR(Table1[[#This Row],[Date]])+1,YEAR(Table1[[#This Row],[Date]])-1&amp;"-"&amp;YEAR(Table1[[#This Row],[Date]]))</f>
        <v>2016-2017</v>
      </c>
      <c r="O1132">
        <f>WEEKNUM(Table1[[#This Row],[Date]],2)</f>
        <v>8</v>
      </c>
      <c r="P1132">
        <f>HOUR(Table1[[#This Row],[Start]])</f>
        <v>20</v>
      </c>
      <c r="Q11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132" t="str">
        <f>TEXT(Table1[[#This Row],[Date]],"ddd")</f>
        <v>Thu</v>
      </c>
    </row>
    <row r="1133" spans="1:18" x14ac:dyDescent="0.55000000000000004">
      <c r="A1133" s="2" t="s">
        <v>96</v>
      </c>
      <c r="B1133" s="2" t="str">
        <f t="shared" si="102"/>
        <v>Client 2</v>
      </c>
      <c r="C1133" s="12">
        <v>42783</v>
      </c>
      <c r="D1133" s="2" t="s">
        <v>812</v>
      </c>
      <c r="E1133" s="2" t="s">
        <v>820</v>
      </c>
      <c r="F1133" s="28">
        <f>Table1[[#This Row],[End]]-Table1[[#This Row],[Start]]</f>
        <v>1.041666666666663E-2</v>
      </c>
      <c r="G1133" s="2" t="str">
        <f t="shared" ca="1" si="103"/>
        <v>Warehouse</v>
      </c>
      <c r="H1133" s="2" t="str">
        <f t="shared" ca="1" si="104"/>
        <v>A</v>
      </c>
      <c r="I1133" s="2" t="str">
        <f t="shared" ca="1" si="105"/>
        <v>Interaction</v>
      </c>
      <c r="J1133" s="2" t="str">
        <f t="shared" ca="1" si="106"/>
        <v>Entry error</v>
      </c>
      <c r="K1133" s="25" t="str">
        <f t="shared" ca="1" si="107"/>
        <v>Admin</v>
      </c>
      <c r="L1133" t="str">
        <f>IF(OR(Table1[[#This Row],[Month2]]="Jul",Table1[[#This Row],[Month2]]="Aug",Table1[[#This Row],[Month2]]="Sep"),"Q1", IF(OR(Table1[[#This Row],[Month2]]="Oct",Table1[[#This Row],[Month2]]="Nov",Table1[[#This Row],[Month2]]="Dec"),"Q2",IF(OR(Table1[[#This Row],[Month2]]="Jan",Table1[[#This Row],[Month2]]="Feb",Table1[[#This Row],[Month2]]="Mar"),"Q3", "Q4")))</f>
        <v>Q3</v>
      </c>
      <c r="M1133" t="str">
        <f>TEXT(Table1[[#This Row],[Date]],"mmm")</f>
        <v>Feb</v>
      </c>
      <c r="N1133" t="str">
        <f>IF(MONTH(Table1[[#This Row],[Date]])&gt;6, YEAR(Table1[[#This Row],[Date]])&amp;"-"&amp;YEAR(Table1[[#This Row],[Date]])+1,YEAR(Table1[[#This Row],[Date]])-1&amp;"-"&amp;YEAR(Table1[[#This Row],[Date]]))</f>
        <v>2016-2017</v>
      </c>
      <c r="O1133">
        <f>WEEKNUM(Table1[[#This Row],[Date]],2)</f>
        <v>8</v>
      </c>
      <c r="P1133">
        <f>HOUR(Table1[[#This Row],[Start]])</f>
        <v>6</v>
      </c>
      <c r="Q11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33" t="str">
        <f>TEXT(Table1[[#This Row],[Date]],"ddd")</f>
        <v>Fri</v>
      </c>
    </row>
    <row r="1134" spans="1:18" x14ac:dyDescent="0.55000000000000004">
      <c r="A1134" s="2" t="s">
        <v>112</v>
      </c>
      <c r="B1134" s="2" t="str">
        <f t="shared" si="102"/>
        <v>Client 3</v>
      </c>
      <c r="C1134" s="12">
        <v>42784</v>
      </c>
      <c r="D1134" s="2" t="s">
        <v>567</v>
      </c>
      <c r="E1134" s="2" t="s">
        <v>613</v>
      </c>
      <c r="F1134" s="28">
        <f>Table1[[#This Row],[End]]-Table1[[#This Row],[Start]]</f>
        <v>5.5555555555555358E-3</v>
      </c>
      <c r="G1134" s="2" t="str">
        <f t="shared" ca="1" si="103"/>
        <v>Lab</v>
      </c>
      <c r="H1134" s="2" t="str">
        <f t="shared" ca="1" si="104"/>
        <v>E</v>
      </c>
      <c r="I1134" s="2" t="str">
        <f t="shared" ca="1" si="105"/>
        <v>Grievance</v>
      </c>
      <c r="J1134" s="2" t="str">
        <f t="shared" ca="1" si="106"/>
        <v>Entry error</v>
      </c>
      <c r="K1134" s="25" t="str">
        <f t="shared" ca="1" si="107"/>
        <v>Widgets</v>
      </c>
      <c r="L1134" t="str">
        <f>IF(OR(Table1[[#This Row],[Month2]]="Jul",Table1[[#This Row],[Month2]]="Aug",Table1[[#This Row],[Month2]]="Sep"),"Q1", IF(OR(Table1[[#This Row],[Month2]]="Oct",Table1[[#This Row],[Month2]]="Nov",Table1[[#This Row],[Month2]]="Dec"),"Q2",IF(OR(Table1[[#This Row],[Month2]]="Jan",Table1[[#This Row],[Month2]]="Feb",Table1[[#This Row],[Month2]]="Mar"),"Q3", "Q4")))</f>
        <v>Q3</v>
      </c>
      <c r="M1134" t="str">
        <f>TEXT(Table1[[#This Row],[Date]],"mmm")</f>
        <v>Feb</v>
      </c>
      <c r="N1134" t="str">
        <f>IF(MONTH(Table1[[#This Row],[Date]])&gt;6, YEAR(Table1[[#This Row],[Date]])&amp;"-"&amp;YEAR(Table1[[#This Row],[Date]])+1,YEAR(Table1[[#This Row],[Date]])-1&amp;"-"&amp;YEAR(Table1[[#This Row],[Date]]))</f>
        <v>2016-2017</v>
      </c>
      <c r="O1134">
        <f>WEEKNUM(Table1[[#This Row],[Date]],2)</f>
        <v>8</v>
      </c>
      <c r="P1134">
        <f>HOUR(Table1[[#This Row],[Start]])</f>
        <v>9</v>
      </c>
      <c r="Q11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134" t="str">
        <f>TEXT(Table1[[#This Row],[Date]],"ddd")</f>
        <v>Sat</v>
      </c>
    </row>
    <row r="1135" spans="1:18" x14ac:dyDescent="0.55000000000000004">
      <c r="A1135" s="2" t="s">
        <v>112</v>
      </c>
      <c r="B1135" s="2" t="str">
        <f t="shared" si="102"/>
        <v>Client 4</v>
      </c>
      <c r="C1135" s="12">
        <v>42785</v>
      </c>
      <c r="D1135" s="2" t="s">
        <v>813</v>
      </c>
      <c r="E1135" s="2" t="s">
        <v>1062</v>
      </c>
      <c r="F1135" s="28">
        <f>Table1[[#This Row],[End]]-Table1[[#This Row],[Start]]</f>
        <v>1.9444444444444452E-2</v>
      </c>
      <c r="G1135" s="2" t="str">
        <f t="shared" ca="1" si="103"/>
        <v>Warehouse</v>
      </c>
      <c r="H1135" s="2" t="str">
        <f t="shared" ca="1" si="104"/>
        <v>A</v>
      </c>
      <c r="I1135" s="2" t="str">
        <f t="shared" ca="1" si="105"/>
        <v>Mistake</v>
      </c>
      <c r="J1135" s="2" t="str">
        <f t="shared" ca="1" si="106"/>
        <v>Wrong placement</v>
      </c>
      <c r="K1135" s="25" t="str">
        <f t="shared" ca="1" si="107"/>
        <v>Widgets</v>
      </c>
      <c r="L1135" t="str">
        <f>IF(OR(Table1[[#This Row],[Month2]]="Jul",Table1[[#This Row],[Month2]]="Aug",Table1[[#This Row],[Month2]]="Sep"),"Q1", IF(OR(Table1[[#This Row],[Month2]]="Oct",Table1[[#This Row],[Month2]]="Nov",Table1[[#This Row],[Month2]]="Dec"),"Q2",IF(OR(Table1[[#This Row],[Month2]]="Jan",Table1[[#This Row],[Month2]]="Feb",Table1[[#This Row],[Month2]]="Mar"),"Q3", "Q4")))</f>
        <v>Q3</v>
      </c>
      <c r="M1135" t="str">
        <f>TEXT(Table1[[#This Row],[Date]],"mmm")</f>
        <v>Feb</v>
      </c>
      <c r="N1135" t="str">
        <f>IF(MONTH(Table1[[#This Row],[Date]])&gt;6, YEAR(Table1[[#This Row],[Date]])&amp;"-"&amp;YEAR(Table1[[#This Row],[Date]])+1,YEAR(Table1[[#This Row],[Date]])-1&amp;"-"&amp;YEAR(Table1[[#This Row],[Date]]))</f>
        <v>2016-2017</v>
      </c>
      <c r="O1135">
        <f>WEEKNUM(Table1[[#This Row],[Date]],2)</f>
        <v>8</v>
      </c>
      <c r="P1135">
        <f>HOUR(Table1[[#This Row],[Start]])</f>
        <v>1</v>
      </c>
      <c r="Q11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AM</v>
      </c>
      <c r="R1135" t="str">
        <f>TEXT(Table1[[#This Row],[Date]],"ddd")</f>
        <v>Sun</v>
      </c>
    </row>
    <row r="1136" spans="1:18" x14ac:dyDescent="0.55000000000000004">
      <c r="A1136" s="2" t="s">
        <v>96</v>
      </c>
      <c r="B1136" s="2" t="str">
        <f t="shared" si="102"/>
        <v>Client 5</v>
      </c>
      <c r="C1136" s="12">
        <v>42786</v>
      </c>
      <c r="D1136" s="2" t="s">
        <v>814</v>
      </c>
      <c r="E1136" s="2" t="s">
        <v>645</v>
      </c>
      <c r="F1136" s="28">
        <f>Table1[[#This Row],[End]]-Table1[[#This Row],[Start]]</f>
        <v>1.388888888888884E-2</v>
      </c>
      <c r="G1136" s="2" t="str">
        <f t="shared" ca="1" si="103"/>
        <v>Warehouse</v>
      </c>
      <c r="H1136" s="2" t="str">
        <f t="shared" ca="1" si="104"/>
        <v>G</v>
      </c>
      <c r="I1136" s="2" t="str">
        <f t="shared" ca="1" si="105"/>
        <v>Mistake</v>
      </c>
      <c r="J1136" s="2" t="str">
        <f t="shared" ca="1" si="106"/>
        <v>Entry error</v>
      </c>
      <c r="K1136" s="25" t="str">
        <f t="shared" ca="1" si="107"/>
        <v>Widgets</v>
      </c>
      <c r="L1136" t="str">
        <f>IF(OR(Table1[[#This Row],[Month2]]="Jul",Table1[[#This Row],[Month2]]="Aug",Table1[[#This Row],[Month2]]="Sep"),"Q1", IF(OR(Table1[[#This Row],[Month2]]="Oct",Table1[[#This Row],[Month2]]="Nov",Table1[[#This Row],[Month2]]="Dec"),"Q2",IF(OR(Table1[[#This Row],[Month2]]="Jan",Table1[[#This Row],[Month2]]="Feb",Table1[[#This Row],[Month2]]="Mar"),"Q3", "Q4")))</f>
        <v>Q3</v>
      </c>
      <c r="M1136" t="str">
        <f>TEXT(Table1[[#This Row],[Date]],"mmm")</f>
        <v>Feb</v>
      </c>
      <c r="N1136" t="str">
        <f>IF(MONTH(Table1[[#This Row],[Date]])&gt;6, YEAR(Table1[[#This Row],[Date]])&amp;"-"&amp;YEAR(Table1[[#This Row],[Date]])+1,YEAR(Table1[[#This Row],[Date]])-1&amp;"-"&amp;YEAR(Table1[[#This Row],[Date]]))</f>
        <v>2016-2017</v>
      </c>
      <c r="O1136">
        <f>WEEKNUM(Table1[[#This Row],[Date]],2)</f>
        <v>9</v>
      </c>
      <c r="P1136">
        <f>HOUR(Table1[[#This Row],[Start]])</f>
        <v>6</v>
      </c>
      <c r="Q11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36" t="str">
        <f>TEXT(Table1[[#This Row],[Date]],"ddd")</f>
        <v>Mon</v>
      </c>
    </row>
    <row r="1137" spans="1:18" x14ac:dyDescent="0.55000000000000004">
      <c r="A1137" s="2" t="s">
        <v>101</v>
      </c>
      <c r="B1137" s="2" t="str">
        <f t="shared" si="102"/>
        <v>Client 6</v>
      </c>
      <c r="C1137" s="12">
        <v>42786</v>
      </c>
      <c r="D1137" s="2" t="s">
        <v>642</v>
      </c>
      <c r="E1137" s="2" t="s">
        <v>446</v>
      </c>
      <c r="F1137" s="28">
        <f>Table1[[#This Row],[End]]-Table1[[#This Row],[Start]]</f>
        <v>2.2916666666666696E-2</v>
      </c>
      <c r="G1137" s="2" t="str">
        <f t="shared" ca="1" si="103"/>
        <v>Lab</v>
      </c>
      <c r="H1137" s="2" t="str">
        <f t="shared" ca="1" si="104"/>
        <v>A</v>
      </c>
      <c r="I1137" s="2" t="str">
        <f t="shared" ca="1" si="105"/>
        <v>Grievance</v>
      </c>
      <c r="J1137" s="2" t="str">
        <f t="shared" ca="1" si="106"/>
        <v>Paperwork deficiency</v>
      </c>
      <c r="K1137" s="25" t="str">
        <f t="shared" ca="1" si="107"/>
        <v>IT</v>
      </c>
      <c r="L1137" t="str">
        <f>IF(OR(Table1[[#This Row],[Month2]]="Jul",Table1[[#This Row],[Month2]]="Aug",Table1[[#This Row],[Month2]]="Sep"),"Q1", IF(OR(Table1[[#This Row],[Month2]]="Oct",Table1[[#This Row],[Month2]]="Nov",Table1[[#This Row],[Month2]]="Dec"),"Q2",IF(OR(Table1[[#This Row],[Month2]]="Jan",Table1[[#This Row],[Month2]]="Feb",Table1[[#This Row],[Month2]]="Mar"),"Q3", "Q4")))</f>
        <v>Q3</v>
      </c>
      <c r="M1137" t="str">
        <f>TEXT(Table1[[#This Row],[Date]],"mmm")</f>
        <v>Feb</v>
      </c>
      <c r="N1137" t="str">
        <f>IF(MONTH(Table1[[#This Row],[Date]])&gt;6, YEAR(Table1[[#This Row],[Date]])&amp;"-"&amp;YEAR(Table1[[#This Row],[Date]])+1,YEAR(Table1[[#This Row],[Date]])-1&amp;"-"&amp;YEAR(Table1[[#This Row],[Date]]))</f>
        <v>2016-2017</v>
      </c>
      <c r="O1137">
        <f>WEEKNUM(Table1[[#This Row],[Date]],2)</f>
        <v>9</v>
      </c>
      <c r="P1137">
        <f>HOUR(Table1[[#This Row],[Start]])</f>
        <v>14</v>
      </c>
      <c r="Q11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37" t="str">
        <f>TEXT(Table1[[#This Row],[Date]],"ddd")</f>
        <v>Mon</v>
      </c>
    </row>
    <row r="1138" spans="1:18" x14ac:dyDescent="0.55000000000000004">
      <c r="A1138" s="2" t="s">
        <v>96</v>
      </c>
      <c r="B1138" s="2" t="str">
        <f t="shared" si="102"/>
        <v>Client 7</v>
      </c>
      <c r="C1138" s="12">
        <v>42787</v>
      </c>
      <c r="D1138" s="2" t="s">
        <v>628</v>
      </c>
      <c r="E1138" s="2" t="s">
        <v>753</v>
      </c>
      <c r="F1138" s="28">
        <f>Table1[[#This Row],[End]]-Table1[[#This Row],[Start]]</f>
        <v>8.3333333333333037E-3</v>
      </c>
      <c r="G1138" s="2" t="str">
        <f t="shared" ca="1" si="103"/>
        <v>Lab</v>
      </c>
      <c r="H1138" s="2" t="str">
        <f t="shared" ca="1" si="104"/>
        <v>D</v>
      </c>
      <c r="I1138" s="2" t="str">
        <f t="shared" ca="1" si="105"/>
        <v>Grievance</v>
      </c>
      <c r="J1138" s="2" t="str">
        <f t="shared" ca="1" si="106"/>
        <v>Mechanical failure</v>
      </c>
      <c r="K1138" s="25" t="str">
        <f t="shared" ca="1" si="107"/>
        <v>IT</v>
      </c>
      <c r="L1138" t="str">
        <f>IF(OR(Table1[[#This Row],[Month2]]="Jul",Table1[[#This Row],[Month2]]="Aug",Table1[[#This Row],[Month2]]="Sep"),"Q1", IF(OR(Table1[[#This Row],[Month2]]="Oct",Table1[[#This Row],[Month2]]="Nov",Table1[[#This Row],[Month2]]="Dec"),"Q2",IF(OR(Table1[[#This Row],[Month2]]="Jan",Table1[[#This Row],[Month2]]="Feb",Table1[[#This Row],[Month2]]="Mar"),"Q3", "Q4")))</f>
        <v>Q3</v>
      </c>
      <c r="M1138" t="str">
        <f>TEXT(Table1[[#This Row],[Date]],"mmm")</f>
        <v>Feb</v>
      </c>
      <c r="N1138" t="str">
        <f>IF(MONTH(Table1[[#This Row],[Date]])&gt;6, YEAR(Table1[[#This Row],[Date]])&amp;"-"&amp;YEAR(Table1[[#This Row],[Date]])+1,YEAR(Table1[[#This Row],[Date]])-1&amp;"-"&amp;YEAR(Table1[[#This Row],[Date]]))</f>
        <v>2016-2017</v>
      </c>
      <c r="O1138">
        <f>WEEKNUM(Table1[[#This Row],[Date]],2)</f>
        <v>9</v>
      </c>
      <c r="P1138">
        <f>HOUR(Table1[[#This Row],[Start]])</f>
        <v>19</v>
      </c>
      <c r="Q11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38" t="str">
        <f>TEXT(Table1[[#This Row],[Date]],"ddd")</f>
        <v>Tue</v>
      </c>
    </row>
    <row r="1139" spans="1:18" x14ac:dyDescent="0.55000000000000004">
      <c r="A1139" s="2" t="s">
        <v>112</v>
      </c>
      <c r="B1139" s="2" t="str">
        <f t="shared" si="102"/>
        <v>Client 8</v>
      </c>
      <c r="C1139" s="12">
        <v>42787</v>
      </c>
      <c r="D1139" s="2" t="s">
        <v>811</v>
      </c>
      <c r="E1139" s="2" t="s">
        <v>762</v>
      </c>
      <c r="F1139" s="28">
        <f>Table1[[#This Row],[End]]-Table1[[#This Row],[Start]]</f>
        <v>1.1111111111111127E-2</v>
      </c>
      <c r="G1139" s="2" t="str">
        <f t="shared" ca="1" si="103"/>
        <v>Room A</v>
      </c>
      <c r="H1139" s="2" t="str">
        <f t="shared" ca="1" si="104"/>
        <v>B</v>
      </c>
      <c r="I1139" s="2" t="str">
        <f t="shared" ca="1" si="105"/>
        <v>Interaction</v>
      </c>
      <c r="J1139" s="2" t="str">
        <f t="shared" ca="1" si="106"/>
        <v>Wrong placement</v>
      </c>
      <c r="K1139" s="25" t="str">
        <f t="shared" ca="1" si="107"/>
        <v>Widgets</v>
      </c>
      <c r="L1139" t="str">
        <f>IF(OR(Table1[[#This Row],[Month2]]="Jul",Table1[[#This Row],[Month2]]="Aug",Table1[[#This Row],[Month2]]="Sep"),"Q1", IF(OR(Table1[[#This Row],[Month2]]="Oct",Table1[[#This Row],[Month2]]="Nov",Table1[[#This Row],[Month2]]="Dec"),"Q2",IF(OR(Table1[[#This Row],[Month2]]="Jan",Table1[[#This Row],[Month2]]="Feb",Table1[[#This Row],[Month2]]="Mar"),"Q3", "Q4")))</f>
        <v>Q3</v>
      </c>
      <c r="M1139" t="str">
        <f>TEXT(Table1[[#This Row],[Date]],"mmm")</f>
        <v>Feb</v>
      </c>
      <c r="N1139" t="str">
        <f>IF(MONTH(Table1[[#This Row],[Date]])&gt;6, YEAR(Table1[[#This Row],[Date]])&amp;"-"&amp;YEAR(Table1[[#This Row],[Date]])+1,YEAR(Table1[[#This Row],[Date]])-1&amp;"-"&amp;YEAR(Table1[[#This Row],[Date]]))</f>
        <v>2016-2017</v>
      </c>
      <c r="O1139">
        <f>WEEKNUM(Table1[[#This Row],[Date]],2)</f>
        <v>9</v>
      </c>
      <c r="P1139">
        <f>HOUR(Table1[[#This Row],[Start]])</f>
        <v>6</v>
      </c>
      <c r="Q11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39" t="str">
        <f>TEXT(Table1[[#This Row],[Date]],"ddd")</f>
        <v>Tue</v>
      </c>
    </row>
    <row r="1140" spans="1:18" x14ac:dyDescent="0.55000000000000004">
      <c r="A1140" s="2" t="s">
        <v>111</v>
      </c>
      <c r="B1140" s="2" t="str">
        <f t="shared" si="102"/>
        <v>Client 9</v>
      </c>
      <c r="C1140" s="12">
        <v>42787</v>
      </c>
      <c r="D1140" s="2" t="s">
        <v>815</v>
      </c>
      <c r="E1140" s="2" t="s">
        <v>333</v>
      </c>
      <c r="F1140" s="28">
        <f>Table1[[#This Row],[End]]-Table1[[#This Row],[Start]]</f>
        <v>1.6666666666666607E-2</v>
      </c>
      <c r="G1140" s="2" t="str">
        <f t="shared" ca="1" si="103"/>
        <v>Warehouse</v>
      </c>
      <c r="H1140" s="2" t="str">
        <f t="shared" ca="1" si="104"/>
        <v>E</v>
      </c>
      <c r="I1140" s="2" t="str">
        <f t="shared" ca="1" si="105"/>
        <v>Mistake</v>
      </c>
      <c r="J1140" s="2" t="str">
        <f t="shared" ca="1" si="106"/>
        <v>Mechanical failure</v>
      </c>
      <c r="K1140" s="25" t="str">
        <f t="shared" ca="1" si="107"/>
        <v>Shipping</v>
      </c>
      <c r="L1140" t="str">
        <f>IF(OR(Table1[[#This Row],[Month2]]="Jul",Table1[[#This Row],[Month2]]="Aug",Table1[[#This Row],[Month2]]="Sep"),"Q1", IF(OR(Table1[[#This Row],[Month2]]="Oct",Table1[[#This Row],[Month2]]="Nov",Table1[[#This Row],[Month2]]="Dec"),"Q2",IF(OR(Table1[[#This Row],[Month2]]="Jan",Table1[[#This Row],[Month2]]="Feb",Table1[[#This Row],[Month2]]="Mar"),"Q3", "Q4")))</f>
        <v>Q3</v>
      </c>
      <c r="M1140" t="str">
        <f>TEXT(Table1[[#This Row],[Date]],"mmm")</f>
        <v>Feb</v>
      </c>
      <c r="N1140" t="str">
        <f>IF(MONTH(Table1[[#This Row],[Date]])&gt;6, YEAR(Table1[[#This Row],[Date]])&amp;"-"&amp;YEAR(Table1[[#This Row],[Date]])+1,YEAR(Table1[[#This Row],[Date]])-1&amp;"-"&amp;YEAR(Table1[[#This Row],[Date]]))</f>
        <v>2016-2017</v>
      </c>
      <c r="O1140">
        <f>WEEKNUM(Table1[[#This Row],[Date]],2)</f>
        <v>9</v>
      </c>
      <c r="P1140">
        <f>HOUR(Table1[[#This Row],[Start]])</f>
        <v>11</v>
      </c>
      <c r="Q11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140" t="str">
        <f>TEXT(Table1[[#This Row],[Date]],"ddd")</f>
        <v>Tue</v>
      </c>
    </row>
    <row r="1141" spans="1:18" x14ac:dyDescent="0.55000000000000004">
      <c r="A1141" s="2" t="s">
        <v>118</v>
      </c>
      <c r="B1141" s="2" t="str">
        <f t="shared" si="102"/>
        <v>Client 10</v>
      </c>
      <c r="C1141" s="12">
        <v>42787</v>
      </c>
      <c r="D1141" s="2" t="s">
        <v>499</v>
      </c>
      <c r="E1141" s="2" t="s">
        <v>590</v>
      </c>
      <c r="F1141" s="28">
        <f>Table1[[#This Row],[End]]-Table1[[#This Row],[Start]]</f>
        <v>1.1111111111111127E-2</v>
      </c>
      <c r="G1141" s="2" t="str">
        <f t="shared" ca="1" si="103"/>
        <v>Office</v>
      </c>
      <c r="H1141" s="2" t="str">
        <f t="shared" ca="1" si="104"/>
        <v>B</v>
      </c>
      <c r="I1141" s="2" t="str">
        <f t="shared" ca="1" si="105"/>
        <v>Grievance</v>
      </c>
      <c r="J1141" s="2" t="str">
        <f t="shared" ca="1" si="106"/>
        <v>Paperwork deficiency</v>
      </c>
      <c r="K1141" s="25" t="str">
        <f t="shared" ca="1" si="107"/>
        <v>Widgets</v>
      </c>
      <c r="L1141" t="str">
        <f>IF(OR(Table1[[#This Row],[Month2]]="Jul",Table1[[#This Row],[Month2]]="Aug",Table1[[#This Row],[Month2]]="Sep"),"Q1", IF(OR(Table1[[#This Row],[Month2]]="Oct",Table1[[#This Row],[Month2]]="Nov",Table1[[#This Row],[Month2]]="Dec"),"Q2",IF(OR(Table1[[#This Row],[Month2]]="Jan",Table1[[#This Row],[Month2]]="Feb",Table1[[#This Row],[Month2]]="Mar"),"Q3", "Q4")))</f>
        <v>Q3</v>
      </c>
      <c r="M1141" t="str">
        <f>TEXT(Table1[[#This Row],[Date]],"mmm")</f>
        <v>Feb</v>
      </c>
      <c r="N1141" t="str">
        <f>IF(MONTH(Table1[[#This Row],[Date]])&gt;6, YEAR(Table1[[#This Row],[Date]])&amp;"-"&amp;YEAR(Table1[[#This Row],[Date]])+1,YEAR(Table1[[#This Row],[Date]])-1&amp;"-"&amp;YEAR(Table1[[#This Row],[Date]]))</f>
        <v>2016-2017</v>
      </c>
      <c r="O1141">
        <f>WEEKNUM(Table1[[#This Row],[Date]],2)</f>
        <v>9</v>
      </c>
      <c r="P1141">
        <f>HOUR(Table1[[#This Row],[Start]])</f>
        <v>9</v>
      </c>
      <c r="Q11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141" t="str">
        <f>TEXT(Table1[[#This Row],[Date]],"ddd")</f>
        <v>Tue</v>
      </c>
    </row>
    <row r="1142" spans="1:18" x14ac:dyDescent="0.55000000000000004">
      <c r="A1142" s="2" t="s">
        <v>95</v>
      </c>
      <c r="B1142" s="2" t="str">
        <f t="shared" si="102"/>
        <v>Client 1</v>
      </c>
      <c r="C1142" s="12">
        <v>42788</v>
      </c>
      <c r="D1142" s="2" t="s">
        <v>816</v>
      </c>
      <c r="E1142" s="2" t="s">
        <v>1009</v>
      </c>
      <c r="F1142" s="28">
        <f>Table1[[#This Row],[End]]-Table1[[#This Row],[Start]]</f>
        <v>9.0277777777777457E-3</v>
      </c>
      <c r="G1142" s="2" t="str">
        <f t="shared" ca="1" si="103"/>
        <v>Lab</v>
      </c>
      <c r="H1142" s="2" t="str">
        <f t="shared" ca="1" si="104"/>
        <v>G</v>
      </c>
      <c r="I1142" s="2" t="str">
        <f t="shared" ca="1" si="105"/>
        <v>Grievance</v>
      </c>
      <c r="J1142" s="2" t="str">
        <f t="shared" ca="1" si="106"/>
        <v>Mechanical failure</v>
      </c>
      <c r="K1142" s="25" t="str">
        <f t="shared" ca="1" si="107"/>
        <v>Floor</v>
      </c>
      <c r="L1142" t="str">
        <f>IF(OR(Table1[[#This Row],[Month2]]="Jul",Table1[[#This Row],[Month2]]="Aug",Table1[[#This Row],[Month2]]="Sep"),"Q1", IF(OR(Table1[[#This Row],[Month2]]="Oct",Table1[[#This Row],[Month2]]="Nov",Table1[[#This Row],[Month2]]="Dec"),"Q2",IF(OR(Table1[[#This Row],[Month2]]="Jan",Table1[[#This Row],[Month2]]="Feb",Table1[[#This Row],[Month2]]="Mar"),"Q3", "Q4")))</f>
        <v>Q3</v>
      </c>
      <c r="M1142" t="str">
        <f>TEXT(Table1[[#This Row],[Date]],"mmm")</f>
        <v>Feb</v>
      </c>
      <c r="N1142" t="str">
        <f>IF(MONTH(Table1[[#This Row],[Date]])&gt;6, YEAR(Table1[[#This Row],[Date]])&amp;"-"&amp;YEAR(Table1[[#This Row],[Date]])+1,YEAR(Table1[[#This Row],[Date]])-1&amp;"-"&amp;YEAR(Table1[[#This Row],[Date]]))</f>
        <v>2016-2017</v>
      </c>
      <c r="O1142">
        <f>WEEKNUM(Table1[[#This Row],[Date]],2)</f>
        <v>9</v>
      </c>
      <c r="P1142">
        <f>HOUR(Table1[[#This Row],[Start]])</f>
        <v>17</v>
      </c>
      <c r="Q11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42" t="str">
        <f>TEXT(Table1[[#This Row],[Date]],"ddd")</f>
        <v>Wed</v>
      </c>
    </row>
    <row r="1143" spans="1:18" x14ac:dyDescent="0.55000000000000004">
      <c r="A1143" s="2" t="s">
        <v>107</v>
      </c>
      <c r="B1143" s="2" t="str">
        <f t="shared" si="102"/>
        <v>Client 2</v>
      </c>
      <c r="C1143" s="12">
        <v>42789</v>
      </c>
      <c r="D1143" s="16">
        <v>0.74097222222222225</v>
      </c>
      <c r="E1143" s="16">
        <v>0.74652777777777779</v>
      </c>
      <c r="F1143" s="28">
        <f>Table1[[#This Row],[End]]-Table1[[#This Row],[Start]]</f>
        <v>5.5555555555555358E-3</v>
      </c>
      <c r="G1143" s="2" t="str">
        <f t="shared" ca="1" si="103"/>
        <v>Room A</v>
      </c>
      <c r="H1143" s="2" t="str">
        <f t="shared" ca="1" si="104"/>
        <v>C</v>
      </c>
      <c r="I1143" s="2" t="str">
        <f t="shared" ca="1" si="105"/>
        <v>Interaction</v>
      </c>
      <c r="J1143" s="2" t="str">
        <f t="shared" ca="1" si="106"/>
        <v>Mechanical failure</v>
      </c>
      <c r="K1143" s="25" t="str">
        <f t="shared" ca="1" si="107"/>
        <v>Shipping</v>
      </c>
      <c r="L1143" t="str">
        <f>IF(OR(Table1[[#This Row],[Month2]]="Jul",Table1[[#This Row],[Month2]]="Aug",Table1[[#This Row],[Month2]]="Sep"),"Q1", IF(OR(Table1[[#This Row],[Month2]]="Oct",Table1[[#This Row],[Month2]]="Nov",Table1[[#This Row],[Month2]]="Dec"),"Q2",IF(OR(Table1[[#This Row],[Month2]]="Jan",Table1[[#This Row],[Month2]]="Feb",Table1[[#This Row],[Month2]]="Mar"),"Q3", "Q4")))</f>
        <v>Q3</v>
      </c>
      <c r="M1143" t="str">
        <f>TEXT(Table1[[#This Row],[Date]],"mmm")</f>
        <v>Feb</v>
      </c>
      <c r="N1143" t="str">
        <f>IF(MONTH(Table1[[#This Row],[Date]])&gt;6, YEAR(Table1[[#This Row],[Date]])&amp;"-"&amp;YEAR(Table1[[#This Row],[Date]])+1,YEAR(Table1[[#This Row],[Date]])-1&amp;"-"&amp;YEAR(Table1[[#This Row],[Date]]))</f>
        <v>2016-2017</v>
      </c>
      <c r="O1143">
        <f>WEEKNUM(Table1[[#This Row],[Date]],2)</f>
        <v>9</v>
      </c>
      <c r="P1143">
        <f>HOUR(Table1[[#This Row],[Start]])</f>
        <v>17</v>
      </c>
      <c r="Q11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43" t="str">
        <f>TEXT(Table1[[#This Row],[Date]],"ddd")</f>
        <v>Thu</v>
      </c>
    </row>
    <row r="1144" spans="1:18" x14ac:dyDescent="0.55000000000000004">
      <c r="A1144" s="2" t="s">
        <v>117</v>
      </c>
      <c r="B1144" s="2" t="str">
        <f t="shared" si="102"/>
        <v>Client 3</v>
      </c>
      <c r="C1144" s="12">
        <v>42789</v>
      </c>
      <c r="D1144" s="16">
        <v>0.63888888888888895</v>
      </c>
      <c r="E1144" s="16">
        <v>0.64583333333333337</v>
      </c>
      <c r="F1144" s="28">
        <f>Table1[[#This Row],[End]]-Table1[[#This Row],[Start]]</f>
        <v>6.9444444444444198E-3</v>
      </c>
      <c r="G1144" s="2" t="str">
        <f t="shared" ca="1" si="103"/>
        <v>Room B</v>
      </c>
      <c r="H1144" s="2" t="str">
        <f t="shared" ca="1" si="104"/>
        <v>E</v>
      </c>
      <c r="I1144" s="2" t="str">
        <f t="shared" ca="1" si="105"/>
        <v>Accident</v>
      </c>
      <c r="J1144" s="2" t="str">
        <f t="shared" ca="1" si="106"/>
        <v>Paperwork deficiency</v>
      </c>
      <c r="K1144" s="25" t="str">
        <f t="shared" ca="1" si="107"/>
        <v>Widgets</v>
      </c>
      <c r="L1144" t="str">
        <f>IF(OR(Table1[[#This Row],[Month2]]="Jul",Table1[[#This Row],[Month2]]="Aug",Table1[[#This Row],[Month2]]="Sep"),"Q1", IF(OR(Table1[[#This Row],[Month2]]="Oct",Table1[[#This Row],[Month2]]="Nov",Table1[[#This Row],[Month2]]="Dec"),"Q2",IF(OR(Table1[[#This Row],[Month2]]="Jan",Table1[[#This Row],[Month2]]="Feb",Table1[[#This Row],[Month2]]="Mar"),"Q3", "Q4")))</f>
        <v>Q3</v>
      </c>
      <c r="M1144" t="str">
        <f>TEXT(Table1[[#This Row],[Date]],"mmm")</f>
        <v>Feb</v>
      </c>
      <c r="N1144" t="str">
        <f>IF(MONTH(Table1[[#This Row],[Date]])&gt;6, YEAR(Table1[[#This Row],[Date]])&amp;"-"&amp;YEAR(Table1[[#This Row],[Date]])+1,YEAR(Table1[[#This Row],[Date]])-1&amp;"-"&amp;YEAR(Table1[[#This Row],[Date]]))</f>
        <v>2016-2017</v>
      </c>
      <c r="O1144">
        <f>WEEKNUM(Table1[[#This Row],[Date]],2)</f>
        <v>9</v>
      </c>
      <c r="P1144">
        <f>HOUR(Table1[[#This Row],[Start]])</f>
        <v>15</v>
      </c>
      <c r="Q11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144" t="str">
        <f>TEXT(Table1[[#This Row],[Date]],"ddd")</f>
        <v>Thu</v>
      </c>
    </row>
    <row r="1145" spans="1:18" x14ac:dyDescent="0.55000000000000004">
      <c r="A1145" s="2" t="s">
        <v>96</v>
      </c>
      <c r="B1145" s="2" t="str">
        <f t="shared" si="102"/>
        <v>Client 4</v>
      </c>
      <c r="C1145" s="12">
        <v>42790</v>
      </c>
      <c r="D1145" s="2" t="s">
        <v>381</v>
      </c>
      <c r="E1145" s="2" t="s">
        <v>565</v>
      </c>
      <c r="F1145" s="28">
        <f>Table1[[#This Row],[End]]-Table1[[#This Row],[Start]]</f>
        <v>1.2499999999999956E-2</v>
      </c>
      <c r="G1145" s="2" t="str">
        <f t="shared" ca="1" si="103"/>
        <v>Room B</v>
      </c>
      <c r="H1145" s="2" t="str">
        <f t="shared" ca="1" si="104"/>
        <v>G</v>
      </c>
      <c r="I1145" s="2" t="str">
        <f t="shared" ca="1" si="105"/>
        <v>Grievance</v>
      </c>
      <c r="J1145" s="2" t="str">
        <f t="shared" ca="1" si="106"/>
        <v>Misconduct</v>
      </c>
      <c r="K1145" s="25" t="str">
        <f t="shared" ca="1" si="107"/>
        <v>Finance</v>
      </c>
      <c r="L1145" t="str">
        <f>IF(OR(Table1[[#This Row],[Month2]]="Jul",Table1[[#This Row],[Month2]]="Aug",Table1[[#This Row],[Month2]]="Sep"),"Q1", IF(OR(Table1[[#This Row],[Month2]]="Oct",Table1[[#This Row],[Month2]]="Nov",Table1[[#This Row],[Month2]]="Dec"),"Q2",IF(OR(Table1[[#This Row],[Month2]]="Jan",Table1[[#This Row],[Month2]]="Feb",Table1[[#This Row],[Month2]]="Mar"),"Q3", "Q4")))</f>
        <v>Q3</v>
      </c>
      <c r="M1145" t="str">
        <f>TEXT(Table1[[#This Row],[Date]],"mmm")</f>
        <v>Feb</v>
      </c>
      <c r="N1145" t="str">
        <f>IF(MONTH(Table1[[#This Row],[Date]])&gt;6, YEAR(Table1[[#This Row],[Date]])&amp;"-"&amp;YEAR(Table1[[#This Row],[Date]])+1,YEAR(Table1[[#This Row],[Date]])-1&amp;"-"&amp;YEAR(Table1[[#This Row],[Date]]))</f>
        <v>2016-2017</v>
      </c>
      <c r="O1145">
        <f>WEEKNUM(Table1[[#This Row],[Date]],2)</f>
        <v>9</v>
      </c>
      <c r="P1145">
        <f>HOUR(Table1[[#This Row],[Start]])</f>
        <v>13</v>
      </c>
      <c r="Q11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145" t="str">
        <f>TEXT(Table1[[#This Row],[Date]],"ddd")</f>
        <v>Fri</v>
      </c>
    </row>
    <row r="1146" spans="1:18" x14ac:dyDescent="0.55000000000000004">
      <c r="A1146" s="2" t="s">
        <v>112</v>
      </c>
      <c r="B1146" s="2" t="str">
        <f t="shared" si="102"/>
        <v>Client 5</v>
      </c>
      <c r="C1146" s="12">
        <v>42790</v>
      </c>
      <c r="D1146" s="2" t="s">
        <v>721</v>
      </c>
      <c r="E1146" s="2" t="s">
        <v>476</v>
      </c>
      <c r="F1146" s="28">
        <f>Table1[[#This Row],[End]]-Table1[[#This Row],[Start]]</f>
        <v>2.3611111111111083E-2</v>
      </c>
      <c r="G1146" s="2" t="str">
        <f t="shared" ca="1" si="103"/>
        <v>Room B</v>
      </c>
      <c r="H1146" s="2" t="str">
        <f t="shared" ca="1" si="104"/>
        <v>A</v>
      </c>
      <c r="I1146" s="2" t="str">
        <f t="shared" ca="1" si="105"/>
        <v>Interaction</v>
      </c>
      <c r="J1146" s="2" t="str">
        <f t="shared" ca="1" si="106"/>
        <v>Entry error</v>
      </c>
      <c r="K1146" s="25" t="str">
        <f t="shared" ca="1" si="107"/>
        <v>Admin</v>
      </c>
      <c r="L1146" t="str">
        <f>IF(OR(Table1[[#This Row],[Month2]]="Jul",Table1[[#This Row],[Month2]]="Aug",Table1[[#This Row],[Month2]]="Sep"),"Q1", IF(OR(Table1[[#This Row],[Month2]]="Oct",Table1[[#This Row],[Month2]]="Nov",Table1[[#This Row],[Month2]]="Dec"),"Q2",IF(OR(Table1[[#This Row],[Month2]]="Jan",Table1[[#This Row],[Month2]]="Feb",Table1[[#This Row],[Month2]]="Mar"),"Q3", "Q4")))</f>
        <v>Q3</v>
      </c>
      <c r="M1146" t="str">
        <f>TEXT(Table1[[#This Row],[Date]],"mmm")</f>
        <v>Feb</v>
      </c>
      <c r="N1146" t="str">
        <f>IF(MONTH(Table1[[#This Row],[Date]])&gt;6, YEAR(Table1[[#This Row],[Date]])&amp;"-"&amp;YEAR(Table1[[#This Row],[Date]])+1,YEAR(Table1[[#This Row],[Date]])-1&amp;"-"&amp;YEAR(Table1[[#This Row],[Date]]))</f>
        <v>2016-2017</v>
      </c>
      <c r="O1146">
        <f>WEEKNUM(Table1[[#This Row],[Date]],2)</f>
        <v>9</v>
      </c>
      <c r="P1146">
        <f>HOUR(Table1[[#This Row],[Start]])</f>
        <v>11</v>
      </c>
      <c r="Q11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146" t="str">
        <f>TEXT(Table1[[#This Row],[Date]],"ddd")</f>
        <v>Fri</v>
      </c>
    </row>
    <row r="1147" spans="1:18" x14ac:dyDescent="0.55000000000000004">
      <c r="A1147" s="2" t="s">
        <v>96</v>
      </c>
      <c r="B1147" s="2" t="str">
        <f t="shared" si="102"/>
        <v>Client 6</v>
      </c>
      <c r="C1147" s="12">
        <v>42791</v>
      </c>
      <c r="D1147" s="2" t="s">
        <v>817</v>
      </c>
      <c r="E1147" s="2" t="s">
        <v>763</v>
      </c>
      <c r="F1147" s="28">
        <f>Table1[[#This Row],[End]]-Table1[[#This Row],[Start]]</f>
        <v>1.5277777777777779E-2</v>
      </c>
      <c r="G1147" s="2" t="str">
        <f t="shared" ca="1" si="103"/>
        <v>Room A</v>
      </c>
      <c r="H1147" s="2" t="str">
        <f t="shared" ca="1" si="104"/>
        <v>C</v>
      </c>
      <c r="I1147" s="2" t="str">
        <f t="shared" ca="1" si="105"/>
        <v>Accident</v>
      </c>
      <c r="J1147" s="2" t="str">
        <f t="shared" ca="1" si="106"/>
        <v>Tone of voice</v>
      </c>
      <c r="K1147" s="25" t="str">
        <f t="shared" ca="1" si="107"/>
        <v>Floor</v>
      </c>
      <c r="L1147" t="str">
        <f>IF(OR(Table1[[#This Row],[Month2]]="Jul",Table1[[#This Row],[Month2]]="Aug",Table1[[#This Row],[Month2]]="Sep"),"Q1", IF(OR(Table1[[#This Row],[Month2]]="Oct",Table1[[#This Row],[Month2]]="Nov",Table1[[#This Row],[Month2]]="Dec"),"Q2",IF(OR(Table1[[#This Row],[Month2]]="Jan",Table1[[#This Row],[Month2]]="Feb",Table1[[#This Row],[Month2]]="Mar"),"Q3", "Q4")))</f>
        <v>Q3</v>
      </c>
      <c r="M1147" t="str">
        <f>TEXT(Table1[[#This Row],[Date]],"mmm")</f>
        <v>Feb</v>
      </c>
      <c r="N1147" t="str">
        <f>IF(MONTH(Table1[[#This Row],[Date]])&gt;6, YEAR(Table1[[#This Row],[Date]])&amp;"-"&amp;YEAR(Table1[[#This Row],[Date]])+1,YEAR(Table1[[#This Row],[Date]])-1&amp;"-"&amp;YEAR(Table1[[#This Row],[Date]]))</f>
        <v>2016-2017</v>
      </c>
      <c r="O1147">
        <f>WEEKNUM(Table1[[#This Row],[Date]],2)</f>
        <v>9</v>
      </c>
      <c r="P1147">
        <f>HOUR(Table1[[#This Row],[Start]])</f>
        <v>7</v>
      </c>
      <c r="Q11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47" t="str">
        <f>TEXT(Table1[[#This Row],[Date]],"ddd")</f>
        <v>Sat</v>
      </c>
    </row>
    <row r="1148" spans="1:18" x14ac:dyDescent="0.55000000000000004">
      <c r="A1148" s="2" t="s">
        <v>96</v>
      </c>
      <c r="B1148" s="2" t="str">
        <f t="shared" si="102"/>
        <v>Client 7</v>
      </c>
      <c r="C1148" s="12">
        <v>42792</v>
      </c>
      <c r="D1148" s="2" t="s">
        <v>818</v>
      </c>
      <c r="E1148" s="2" t="s">
        <v>1111</v>
      </c>
      <c r="F1148" s="28">
        <f>Table1[[#This Row],[End]]-Table1[[#This Row],[Start]]</f>
        <v>1.4583333333333337E-2</v>
      </c>
      <c r="G1148" s="2" t="str">
        <f t="shared" ca="1" si="103"/>
        <v>Lab</v>
      </c>
      <c r="H1148" s="2" t="str">
        <f t="shared" ca="1" si="104"/>
        <v>E</v>
      </c>
      <c r="I1148" s="2" t="str">
        <f t="shared" ca="1" si="105"/>
        <v>Grievance</v>
      </c>
      <c r="J1148" s="2" t="str">
        <f t="shared" ca="1" si="106"/>
        <v>Mechanical failure</v>
      </c>
      <c r="K1148" s="25" t="str">
        <f t="shared" ca="1" si="107"/>
        <v>Shipping</v>
      </c>
      <c r="L1148" t="str">
        <f>IF(OR(Table1[[#This Row],[Month2]]="Jul",Table1[[#This Row],[Month2]]="Aug",Table1[[#This Row],[Month2]]="Sep"),"Q1", IF(OR(Table1[[#This Row],[Month2]]="Oct",Table1[[#This Row],[Month2]]="Nov",Table1[[#This Row],[Month2]]="Dec"),"Q2",IF(OR(Table1[[#This Row],[Month2]]="Jan",Table1[[#This Row],[Month2]]="Feb",Table1[[#This Row],[Month2]]="Mar"),"Q3", "Q4")))</f>
        <v>Q3</v>
      </c>
      <c r="M1148" t="str">
        <f>TEXT(Table1[[#This Row],[Date]],"mmm")</f>
        <v>Feb</v>
      </c>
      <c r="N1148" t="str">
        <f>IF(MONTH(Table1[[#This Row],[Date]])&gt;6, YEAR(Table1[[#This Row],[Date]])&amp;"-"&amp;YEAR(Table1[[#This Row],[Date]])+1,YEAR(Table1[[#This Row],[Date]])-1&amp;"-"&amp;YEAR(Table1[[#This Row],[Date]]))</f>
        <v>2016-2017</v>
      </c>
      <c r="O1148">
        <f>WEEKNUM(Table1[[#This Row],[Date]],2)</f>
        <v>9</v>
      </c>
      <c r="P1148">
        <f>HOUR(Table1[[#This Row],[Start]])</f>
        <v>2</v>
      </c>
      <c r="Q11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AM</v>
      </c>
      <c r="R1148" t="str">
        <f>TEXT(Table1[[#This Row],[Date]],"ddd")</f>
        <v>Sun</v>
      </c>
    </row>
    <row r="1149" spans="1:18" x14ac:dyDescent="0.55000000000000004">
      <c r="A1149" s="2" t="s">
        <v>96</v>
      </c>
      <c r="B1149" s="2" t="str">
        <f t="shared" si="102"/>
        <v>Client 8</v>
      </c>
      <c r="C1149" s="12">
        <v>42792</v>
      </c>
      <c r="D1149" s="2" t="s">
        <v>765</v>
      </c>
      <c r="E1149" s="2" t="s">
        <v>1112</v>
      </c>
      <c r="F1149" s="28">
        <f>Table1[[#This Row],[End]]-Table1[[#This Row],[Start]]</f>
        <v>1.1805555555555541E-2</v>
      </c>
      <c r="G1149" s="2" t="str">
        <f t="shared" ca="1" si="103"/>
        <v>Office</v>
      </c>
      <c r="H1149" s="2" t="str">
        <f t="shared" ca="1" si="104"/>
        <v>C</v>
      </c>
      <c r="I1149" s="2" t="str">
        <f t="shared" ca="1" si="105"/>
        <v>Mistake</v>
      </c>
      <c r="J1149" s="2" t="str">
        <f t="shared" ca="1" si="106"/>
        <v>Mechanical failure</v>
      </c>
      <c r="K1149" s="25" t="str">
        <f t="shared" ca="1" si="107"/>
        <v>IT</v>
      </c>
      <c r="L1149" t="str">
        <f>IF(OR(Table1[[#This Row],[Month2]]="Jul",Table1[[#This Row],[Month2]]="Aug",Table1[[#This Row],[Month2]]="Sep"),"Q1", IF(OR(Table1[[#This Row],[Month2]]="Oct",Table1[[#This Row],[Month2]]="Nov",Table1[[#This Row],[Month2]]="Dec"),"Q2",IF(OR(Table1[[#This Row],[Month2]]="Jan",Table1[[#This Row],[Month2]]="Feb",Table1[[#This Row],[Month2]]="Mar"),"Q3", "Q4")))</f>
        <v>Q3</v>
      </c>
      <c r="M1149" t="str">
        <f>TEXT(Table1[[#This Row],[Date]],"mmm")</f>
        <v>Feb</v>
      </c>
      <c r="N1149" t="str">
        <f>IF(MONTH(Table1[[#This Row],[Date]])&gt;6, YEAR(Table1[[#This Row],[Date]])&amp;"-"&amp;YEAR(Table1[[#This Row],[Date]])+1,YEAR(Table1[[#This Row],[Date]])-1&amp;"-"&amp;YEAR(Table1[[#This Row],[Date]]))</f>
        <v>2016-2017</v>
      </c>
      <c r="O1149">
        <f>WEEKNUM(Table1[[#This Row],[Date]],2)</f>
        <v>9</v>
      </c>
      <c r="P1149">
        <f>HOUR(Table1[[#This Row],[Start]])</f>
        <v>5</v>
      </c>
      <c r="Q11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149" t="str">
        <f>TEXT(Table1[[#This Row],[Date]],"ddd")</f>
        <v>Sun</v>
      </c>
    </row>
    <row r="1150" spans="1:18" x14ac:dyDescent="0.55000000000000004">
      <c r="A1150" s="2" t="s">
        <v>96</v>
      </c>
      <c r="B1150" s="2" t="str">
        <f t="shared" si="102"/>
        <v>Client 9</v>
      </c>
      <c r="C1150" s="12">
        <v>42792</v>
      </c>
      <c r="D1150" s="2" t="s">
        <v>819</v>
      </c>
      <c r="E1150" s="2" t="s">
        <v>1113</v>
      </c>
      <c r="F1150" s="28">
        <f>Table1[[#This Row],[End]]-Table1[[#This Row],[Start]]</f>
        <v>1.5972222222222193E-2</v>
      </c>
      <c r="G1150" s="2" t="str">
        <f t="shared" ca="1" si="103"/>
        <v>Lab</v>
      </c>
      <c r="H1150" s="2" t="str">
        <f t="shared" ca="1" si="104"/>
        <v>F</v>
      </c>
      <c r="I1150" s="2" t="str">
        <f t="shared" ca="1" si="105"/>
        <v>Interaction</v>
      </c>
      <c r="J1150" s="2" t="str">
        <f t="shared" ca="1" si="106"/>
        <v>Wrong placement</v>
      </c>
      <c r="K1150" s="25" t="str">
        <f t="shared" ca="1" si="107"/>
        <v>IT</v>
      </c>
      <c r="L1150" t="str">
        <f>IF(OR(Table1[[#This Row],[Month2]]="Jul",Table1[[#This Row],[Month2]]="Aug",Table1[[#This Row],[Month2]]="Sep"),"Q1", IF(OR(Table1[[#This Row],[Month2]]="Oct",Table1[[#This Row],[Month2]]="Nov",Table1[[#This Row],[Month2]]="Dec"),"Q2",IF(OR(Table1[[#This Row],[Month2]]="Jan",Table1[[#This Row],[Month2]]="Feb",Table1[[#This Row],[Month2]]="Mar"),"Q3", "Q4")))</f>
        <v>Q3</v>
      </c>
      <c r="M1150" t="str">
        <f>TEXT(Table1[[#This Row],[Date]],"mmm")</f>
        <v>Feb</v>
      </c>
      <c r="N1150" t="str">
        <f>IF(MONTH(Table1[[#This Row],[Date]])&gt;6, YEAR(Table1[[#This Row],[Date]])&amp;"-"&amp;YEAR(Table1[[#This Row],[Date]])+1,YEAR(Table1[[#This Row],[Date]])-1&amp;"-"&amp;YEAR(Table1[[#This Row],[Date]]))</f>
        <v>2016-2017</v>
      </c>
      <c r="O1150">
        <f>WEEKNUM(Table1[[#This Row],[Date]],2)</f>
        <v>9</v>
      </c>
      <c r="P1150">
        <f>HOUR(Table1[[#This Row],[Start]])</f>
        <v>5</v>
      </c>
      <c r="Q11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AM</v>
      </c>
      <c r="R1150" t="str">
        <f>TEXT(Table1[[#This Row],[Date]],"ddd")</f>
        <v>Sun</v>
      </c>
    </row>
    <row r="1151" spans="1:18" x14ac:dyDescent="0.55000000000000004">
      <c r="A1151" s="2" t="s">
        <v>112</v>
      </c>
      <c r="B1151" s="2" t="str">
        <f t="shared" si="102"/>
        <v>Client 10</v>
      </c>
      <c r="C1151" s="12">
        <v>42792</v>
      </c>
      <c r="D1151" s="2" t="s">
        <v>820</v>
      </c>
      <c r="E1151" s="2" t="s">
        <v>776</v>
      </c>
      <c r="F1151" s="28">
        <f>Table1[[#This Row],[End]]-Table1[[#This Row],[Start]]</f>
        <v>1.0416666666666685E-2</v>
      </c>
      <c r="G1151" s="2" t="str">
        <f t="shared" ca="1" si="103"/>
        <v>Lab</v>
      </c>
      <c r="H1151" s="2" t="str">
        <f t="shared" ca="1" si="104"/>
        <v>D</v>
      </c>
      <c r="I1151" s="2" t="str">
        <f t="shared" ca="1" si="105"/>
        <v>Interaction</v>
      </c>
      <c r="J1151" s="2" t="str">
        <f t="shared" ca="1" si="106"/>
        <v>Entry error</v>
      </c>
      <c r="K1151" s="25" t="str">
        <f t="shared" ca="1" si="107"/>
        <v>Floor</v>
      </c>
      <c r="L1151" t="str">
        <f>IF(OR(Table1[[#This Row],[Month2]]="Jul",Table1[[#This Row],[Month2]]="Aug",Table1[[#This Row],[Month2]]="Sep"),"Q1", IF(OR(Table1[[#This Row],[Month2]]="Oct",Table1[[#This Row],[Month2]]="Nov",Table1[[#This Row],[Month2]]="Dec"),"Q2",IF(OR(Table1[[#This Row],[Month2]]="Jan",Table1[[#This Row],[Month2]]="Feb",Table1[[#This Row],[Month2]]="Mar"),"Q3", "Q4")))</f>
        <v>Q3</v>
      </c>
      <c r="M1151" t="str">
        <f>TEXT(Table1[[#This Row],[Date]],"mmm")</f>
        <v>Feb</v>
      </c>
      <c r="N1151" t="str">
        <f>IF(MONTH(Table1[[#This Row],[Date]])&gt;6, YEAR(Table1[[#This Row],[Date]])&amp;"-"&amp;YEAR(Table1[[#This Row],[Date]])+1,YEAR(Table1[[#This Row],[Date]])-1&amp;"-"&amp;YEAR(Table1[[#This Row],[Date]]))</f>
        <v>2016-2017</v>
      </c>
      <c r="O1151">
        <f>WEEKNUM(Table1[[#This Row],[Date]],2)</f>
        <v>9</v>
      </c>
      <c r="P1151">
        <f>HOUR(Table1[[#This Row],[Start]])</f>
        <v>6</v>
      </c>
      <c r="Q11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51" t="str">
        <f>TEXT(Table1[[#This Row],[Date]],"ddd")</f>
        <v>Sun</v>
      </c>
    </row>
    <row r="1152" spans="1:18" x14ac:dyDescent="0.55000000000000004">
      <c r="A1152" s="2" t="s">
        <v>116</v>
      </c>
      <c r="B1152" s="2" t="str">
        <f t="shared" si="102"/>
        <v>Client 1</v>
      </c>
      <c r="C1152" s="12">
        <v>42792</v>
      </c>
      <c r="D1152" s="2" t="s">
        <v>821</v>
      </c>
      <c r="E1152" s="2" t="s">
        <v>551</v>
      </c>
      <c r="F1152" s="28">
        <f>Table1[[#This Row],[End]]-Table1[[#This Row],[Start]]</f>
        <v>6.9444444444444753E-3</v>
      </c>
      <c r="G1152" s="2" t="str">
        <f t="shared" ca="1" si="103"/>
        <v>Office</v>
      </c>
      <c r="H1152" s="2" t="str">
        <f t="shared" ca="1" si="104"/>
        <v>A</v>
      </c>
      <c r="I1152" s="2" t="str">
        <f t="shared" ca="1" si="105"/>
        <v>Accident</v>
      </c>
      <c r="J1152" s="2" t="str">
        <f t="shared" ca="1" si="106"/>
        <v>Wrong placement</v>
      </c>
      <c r="K1152" s="25" t="str">
        <f t="shared" ca="1" si="107"/>
        <v>Admin</v>
      </c>
      <c r="L1152" t="str">
        <f>IF(OR(Table1[[#This Row],[Month2]]="Jul",Table1[[#This Row],[Month2]]="Aug",Table1[[#This Row],[Month2]]="Sep"),"Q1", IF(OR(Table1[[#This Row],[Month2]]="Oct",Table1[[#This Row],[Month2]]="Nov",Table1[[#This Row],[Month2]]="Dec"),"Q2",IF(OR(Table1[[#This Row],[Month2]]="Jan",Table1[[#This Row],[Month2]]="Feb",Table1[[#This Row],[Month2]]="Mar"),"Q3", "Q4")))</f>
        <v>Q3</v>
      </c>
      <c r="M1152" t="str">
        <f>TEXT(Table1[[#This Row],[Date]],"mmm")</f>
        <v>Feb</v>
      </c>
      <c r="N1152" t="str">
        <f>IF(MONTH(Table1[[#This Row],[Date]])&gt;6, YEAR(Table1[[#This Row],[Date]])&amp;"-"&amp;YEAR(Table1[[#This Row],[Date]])+1,YEAR(Table1[[#This Row],[Date]])-1&amp;"-"&amp;YEAR(Table1[[#This Row],[Date]]))</f>
        <v>2016-2017</v>
      </c>
      <c r="O1152">
        <f>WEEKNUM(Table1[[#This Row],[Date]],2)</f>
        <v>9</v>
      </c>
      <c r="P1152">
        <f>HOUR(Table1[[#This Row],[Start]])</f>
        <v>7</v>
      </c>
      <c r="Q11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52" t="str">
        <f>TEXT(Table1[[#This Row],[Date]],"ddd")</f>
        <v>Sun</v>
      </c>
    </row>
    <row r="1153" spans="1:18" x14ac:dyDescent="0.55000000000000004">
      <c r="A1153" s="2" t="s">
        <v>85</v>
      </c>
      <c r="B1153" s="2" t="str">
        <f t="shared" si="102"/>
        <v>Client 2</v>
      </c>
      <c r="C1153" s="12">
        <v>42792</v>
      </c>
      <c r="D1153" s="2" t="s">
        <v>381</v>
      </c>
      <c r="E1153" s="2" t="s">
        <v>1070</v>
      </c>
      <c r="F1153" s="28">
        <f>Table1[[#This Row],[End]]-Table1[[#This Row],[Start]]</f>
        <v>7.6388888888888618E-3</v>
      </c>
      <c r="G1153" s="2" t="str">
        <f t="shared" ca="1" si="103"/>
        <v>Warehouse</v>
      </c>
      <c r="H1153" s="2" t="str">
        <f t="shared" ca="1" si="104"/>
        <v>G</v>
      </c>
      <c r="I1153" s="2" t="str">
        <f t="shared" ca="1" si="105"/>
        <v>Interaction</v>
      </c>
      <c r="J1153" s="2" t="str">
        <f t="shared" ca="1" si="106"/>
        <v>Entry error</v>
      </c>
      <c r="K1153" s="25" t="str">
        <f t="shared" ca="1" si="107"/>
        <v>Finance</v>
      </c>
      <c r="L1153" t="str">
        <f>IF(OR(Table1[[#This Row],[Month2]]="Jul",Table1[[#This Row],[Month2]]="Aug",Table1[[#This Row],[Month2]]="Sep"),"Q1", IF(OR(Table1[[#This Row],[Month2]]="Oct",Table1[[#This Row],[Month2]]="Nov",Table1[[#This Row],[Month2]]="Dec"),"Q2",IF(OR(Table1[[#This Row],[Month2]]="Jan",Table1[[#This Row],[Month2]]="Feb",Table1[[#This Row],[Month2]]="Mar"),"Q3", "Q4")))</f>
        <v>Q3</v>
      </c>
      <c r="M1153" t="str">
        <f>TEXT(Table1[[#This Row],[Date]],"mmm")</f>
        <v>Feb</v>
      </c>
      <c r="N1153" t="str">
        <f>IF(MONTH(Table1[[#This Row],[Date]])&gt;6, YEAR(Table1[[#This Row],[Date]])&amp;"-"&amp;YEAR(Table1[[#This Row],[Date]])+1,YEAR(Table1[[#This Row],[Date]])-1&amp;"-"&amp;YEAR(Table1[[#This Row],[Date]]))</f>
        <v>2016-2017</v>
      </c>
      <c r="O1153">
        <f>WEEKNUM(Table1[[#This Row],[Date]],2)</f>
        <v>9</v>
      </c>
      <c r="P1153">
        <f>HOUR(Table1[[#This Row],[Start]])</f>
        <v>13</v>
      </c>
      <c r="Q11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153" t="str">
        <f>TEXT(Table1[[#This Row],[Date]],"ddd")</f>
        <v>Sun</v>
      </c>
    </row>
    <row r="1154" spans="1:18" x14ac:dyDescent="0.55000000000000004">
      <c r="A1154" s="2" t="s">
        <v>85</v>
      </c>
      <c r="B1154" s="2" t="str">
        <f t="shared" ref="B1154:B1217" si="108">IF(B1153="Name","Client 1",IF(B1153="Client 1","Client 2",IF(B1153="Client 2","Client 3",IF(B1153="Client 3","Client 4", IF(B1153="Client 4","Client 5", IF(B1153="Client 5","Client 6", IF(B1153="Client 6","Client 7",IF(B1153="Client 7","Client 8", IF(B1153="Client 8","Client 9", IF(B1153="Client 9","Client 10", IF(B1153="Client 10","Client 1", "Client 11")))))))))))</f>
        <v>Client 3</v>
      </c>
      <c r="C1154" s="12">
        <v>42792</v>
      </c>
      <c r="D1154" s="2" t="s">
        <v>402</v>
      </c>
      <c r="E1154" s="2" t="s">
        <v>1049</v>
      </c>
      <c r="F1154" s="28">
        <f>Table1[[#This Row],[End]]-Table1[[#This Row],[Start]]</f>
        <v>1.1805555555555514E-2</v>
      </c>
      <c r="G1154" s="2" t="str">
        <f t="shared" ref="G1154:G1217" ca="1" si="109">VLOOKUP(RANDBETWEEN(1,5),$T$1:$Y$8,2,FALSE)</f>
        <v>Office</v>
      </c>
      <c r="H1154" s="2" t="str">
        <f t="shared" ref="H1154:H1217" ca="1" si="110">VLOOKUP(RANDBETWEEN(1,7),$T$1:$Y$8,3,FALSE)</f>
        <v>D</v>
      </c>
      <c r="I1154" s="2" t="str">
        <f t="shared" ref="I1154:I1217" ca="1" si="111">VLOOKUP(RANDBETWEEN(1,4),$T$1:$Y$8,4,FALSE)</f>
        <v>Interaction</v>
      </c>
      <c r="J1154" s="2" t="str">
        <f t="shared" ref="J1154:J1217" ca="1" si="112">VLOOKUP(RANDBETWEEN(1,6),$T$1:$Y$8,5,FALSE)</f>
        <v>Tone of voice</v>
      </c>
      <c r="K1154" s="25" t="str">
        <f t="shared" ref="K1154:K1217" ca="1" si="113">VLOOKUP(RANDBETWEEN(1,6),$T$1:$Y$8,6,FALSE)</f>
        <v>Finance</v>
      </c>
      <c r="L1154" t="str">
        <f>IF(OR(Table1[[#This Row],[Month2]]="Jul",Table1[[#This Row],[Month2]]="Aug",Table1[[#This Row],[Month2]]="Sep"),"Q1", IF(OR(Table1[[#This Row],[Month2]]="Oct",Table1[[#This Row],[Month2]]="Nov",Table1[[#This Row],[Month2]]="Dec"),"Q2",IF(OR(Table1[[#This Row],[Month2]]="Jan",Table1[[#This Row],[Month2]]="Feb",Table1[[#This Row],[Month2]]="Mar"),"Q3", "Q4")))</f>
        <v>Q3</v>
      </c>
      <c r="M1154" t="str">
        <f>TEXT(Table1[[#This Row],[Date]],"mmm")</f>
        <v>Feb</v>
      </c>
      <c r="N1154" t="str">
        <f>IF(MONTH(Table1[[#This Row],[Date]])&gt;6, YEAR(Table1[[#This Row],[Date]])&amp;"-"&amp;YEAR(Table1[[#This Row],[Date]])+1,YEAR(Table1[[#This Row],[Date]])-1&amp;"-"&amp;YEAR(Table1[[#This Row],[Date]]))</f>
        <v>2016-2017</v>
      </c>
      <c r="O1154">
        <f>WEEKNUM(Table1[[#This Row],[Date]],2)</f>
        <v>9</v>
      </c>
      <c r="P1154">
        <f>HOUR(Table1[[#This Row],[Start]])</f>
        <v>13</v>
      </c>
      <c r="Q11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154" t="str">
        <f>TEXT(Table1[[#This Row],[Date]],"ddd")</f>
        <v>Sun</v>
      </c>
    </row>
    <row r="1155" spans="1:18" x14ac:dyDescent="0.55000000000000004">
      <c r="A1155" s="2" t="s">
        <v>85</v>
      </c>
      <c r="B1155" s="2" t="str">
        <f t="shared" si="108"/>
        <v>Client 4</v>
      </c>
      <c r="C1155" s="12">
        <v>42792</v>
      </c>
      <c r="D1155" s="2" t="s">
        <v>187</v>
      </c>
      <c r="E1155" s="2" t="s">
        <v>822</v>
      </c>
      <c r="F1155" s="28">
        <f>Table1[[#This Row],[End]]-Table1[[#This Row],[Start]]</f>
        <v>3.4722222222222099E-3</v>
      </c>
      <c r="G1155" s="2" t="str">
        <f t="shared" ca="1" si="109"/>
        <v>Room A</v>
      </c>
      <c r="H1155" s="2" t="str">
        <f t="shared" ca="1" si="110"/>
        <v>G</v>
      </c>
      <c r="I1155" s="2" t="str">
        <f t="shared" ca="1" si="111"/>
        <v>Grievance</v>
      </c>
      <c r="J1155" s="2" t="str">
        <f t="shared" ca="1" si="112"/>
        <v>Wrong placement</v>
      </c>
      <c r="K1155" s="25" t="str">
        <f t="shared" ca="1" si="113"/>
        <v>Widgets</v>
      </c>
      <c r="L1155" t="str">
        <f>IF(OR(Table1[[#This Row],[Month2]]="Jul",Table1[[#This Row],[Month2]]="Aug",Table1[[#This Row],[Month2]]="Sep"),"Q1", IF(OR(Table1[[#This Row],[Month2]]="Oct",Table1[[#This Row],[Month2]]="Nov",Table1[[#This Row],[Month2]]="Dec"),"Q2",IF(OR(Table1[[#This Row],[Month2]]="Jan",Table1[[#This Row],[Month2]]="Feb",Table1[[#This Row],[Month2]]="Mar"),"Q3", "Q4")))</f>
        <v>Q3</v>
      </c>
      <c r="M1155" t="str">
        <f>TEXT(Table1[[#This Row],[Date]],"mmm")</f>
        <v>Feb</v>
      </c>
      <c r="N1155" t="str">
        <f>IF(MONTH(Table1[[#This Row],[Date]])&gt;6, YEAR(Table1[[#This Row],[Date]])&amp;"-"&amp;YEAR(Table1[[#This Row],[Date]])+1,YEAR(Table1[[#This Row],[Date]])-1&amp;"-"&amp;YEAR(Table1[[#This Row],[Date]]))</f>
        <v>2016-2017</v>
      </c>
      <c r="O1155">
        <f>WEEKNUM(Table1[[#This Row],[Date]],2)</f>
        <v>9</v>
      </c>
      <c r="P1155">
        <f>HOUR(Table1[[#This Row],[Start]])</f>
        <v>18</v>
      </c>
      <c r="Q11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55" t="str">
        <f>TEXT(Table1[[#This Row],[Date]],"ddd")</f>
        <v>Sun</v>
      </c>
    </row>
    <row r="1156" spans="1:18" x14ac:dyDescent="0.55000000000000004">
      <c r="A1156" s="2" t="s">
        <v>85</v>
      </c>
      <c r="B1156" s="2" t="str">
        <f t="shared" si="108"/>
        <v>Client 5</v>
      </c>
      <c r="C1156" s="12">
        <v>42792</v>
      </c>
      <c r="D1156" s="2" t="s">
        <v>822</v>
      </c>
      <c r="E1156" s="2" t="s">
        <v>628</v>
      </c>
      <c r="F1156" s="28">
        <f>Table1[[#This Row],[End]]-Table1[[#This Row],[Start]]</f>
        <v>1.736111111111116E-2</v>
      </c>
      <c r="G1156" s="2" t="str">
        <f t="shared" ca="1" si="109"/>
        <v>Room B</v>
      </c>
      <c r="H1156" s="2" t="str">
        <f t="shared" ca="1" si="110"/>
        <v>F</v>
      </c>
      <c r="I1156" s="2" t="str">
        <f t="shared" ca="1" si="111"/>
        <v>Accident</v>
      </c>
      <c r="J1156" s="2" t="str">
        <f t="shared" ca="1" si="112"/>
        <v>Paperwork deficiency</v>
      </c>
      <c r="K1156" s="25" t="str">
        <f t="shared" ca="1" si="113"/>
        <v>IT</v>
      </c>
      <c r="L1156" t="str">
        <f>IF(OR(Table1[[#This Row],[Month2]]="Jul",Table1[[#This Row],[Month2]]="Aug",Table1[[#This Row],[Month2]]="Sep"),"Q1", IF(OR(Table1[[#This Row],[Month2]]="Oct",Table1[[#This Row],[Month2]]="Nov",Table1[[#This Row],[Month2]]="Dec"),"Q2",IF(OR(Table1[[#This Row],[Month2]]="Jan",Table1[[#This Row],[Month2]]="Feb",Table1[[#This Row],[Month2]]="Mar"),"Q3", "Q4")))</f>
        <v>Q3</v>
      </c>
      <c r="M1156" t="str">
        <f>TEXT(Table1[[#This Row],[Date]],"mmm")</f>
        <v>Feb</v>
      </c>
      <c r="N1156" t="str">
        <f>IF(MONTH(Table1[[#This Row],[Date]])&gt;6, YEAR(Table1[[#This Row],[Date]])&amp;"-"&amp;YEAR(Table1[[#This Row],[Date]])+1,YEAR(Table1[[#This Row],[Date]])-1&amp;"-"&amp;YEAR(Table1[[#This Row],[Date]]))</f>
        <v>2016-2017</v>
      </c>
      <c r="O1156">
        <f>WEEKNUM(Table1[[#This Row],[Date]],2)</f>
        <v>9</v>
      </c>
      <c r="P1156">
        <f>HOUR(Table1[[#This Row],[Start]])</f>
        <v>18</v>
      </c>
      <c r="Q11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156" t="str">
        <f>TEXT(Table1[[#This Row],[Date]],"ddd")</f>
        <v>Sun</v>
      </c>
    </row>
    <row r="1157" spans="1:18" x14ac:dyDescent="0.55000000000000004">
      <c r="A1157" s="2" t="s">
        <v>96</v>
      </c>
      <c r="B1157" s="2" t="str">
        <f t="shared" si="108"/>
        <v>Client 6</v>
      </c>
      <c r="C1157" s="12">
        <v>42793</v>
      </c>
      <c r="D1157" s="2" t="s">
        <v>550</v>
      </c>
      <c r="E1157" s="2" t="s">
        <v>418</v>
      </c>
      <c r="F1157" s="28">
        <f>Table1[[#This Row],[End]]-Table1[[#This Row],[Start]]</f>
        <v>6.9444444444445308E-3</v>
      </c>
      <c r="G1157" s="2" t="str">
        <f t="shared" ca="1" si="109"/>
        <v>Room B</v>
      </c>
      <c r="H1157" s="2" t="str">
        <f t="shared" ca="1" si="110"/>
        <v>G</v>
      </c>
      <c r="I1157" s="2" t="str">
        <f t="shared" ca="1" si="111"/>
        <v>Mistake</v>
      </c>
      <c r="J1157" s="2" t="str">
        <f t="shared" ca="1" si="112"/>
        <v>Misconduct</v>
      </c>
      <c r="K1157" s="25" t="str">
        <f t="shared" ca="1" si="113"/>
        <v>Floor</v>
      </c>
      <c r="L1157" t="str">
        <f>IF(OR(Table1[[#This Row],[Month2]]="Jul",Table1[[#This Row],[Month2]]="Aug",Table1[[#This Row],[Month2]]="Sep"),"Q1", IF(OR(Table1[[#This Row],[Month2]]="Oct",Table1[[#This Row],[Month2]]="Nov",Table1[[#This Row],[Month2]]="Dec"),"Q2",IF(OR(Table1[[#This Row],[Month2]]="Jan",Table1[[#This Row],[Month2]]="Feb",Table1[[#This Row],[Month2]]="Mar"),"Q3", "Q4")))</f>
        <v>Q3</v>
      </c>
      <c r="M1157" t="str">
        <f>TEXT(Table1[[#This Row],[Date]],"mmm")</f>
        <v>Feb</v>
      </c>
      <c r="N1157" t="str">
        <f>IF(MONTH(Table1[[#This Row],[Date]])&gt;6, YEAR(Table1[[#This Row],[Date]])&amp;"-"&amp;YEAR(Table1[[#This Row],[Date]])+1,YEAR(Table1[[#This Row],[Date]])-1&amp;"-"&amp;YEAR(Table1[[#This Row],[Date]]))</f>
        <v>2016-2017</v>
      </c>
      <c r="O1157">
        <f>WEEKNUM(Table1[[#This Row],[Date]],2)</f>
        <v>10</v>
      </c>
      <c r="P1157">
        <f>HOUR(Table1[[#This Row],[Start]])</f>
        <v>19</v>
      </c>
      <c r="Q11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57" t="str">
        <f>TEXT(Table1[[#This Row],[Date]],"ddd")</f>
        <v>Mon</v>
      </c>
    </row>
    <row r="1158" spans="1:18" x14ac:dyDescent="0.55000000000000004">
      <c r="A1158" s="2" t="s">
        <v>95</v>
      </c>
      <c r="B1158" s="2" t="str">
        <f t="shared" si="108"/>
        <v>Client 7</v>
      </c>
      <c r="C1158" s="12">
        <v>42793</v>
      </c>
      <c r="D1158" s="2" t="s">
        <v>723</v>
      </c>
      <c r="E1158" s="2" t="s">
        <v>869</v>
      </c>
      <c r="F1158" s="28">
        <f>Table1[[#This Row],[End]]-Table1[[#This Row],[Start]]</f>
        <v>1.9444444444444375E-2</v>
      </c>
      <c r="G1158" s="2" t="str">
        <f t="shared" ca="1" si="109"/>
        <v>Room A</v>
      </c>
      <c r="H1158" s="2" t="str">
        <f t="shared" ca="1" si="110"/>
        <v>A</v>
      </c>
      <c r="I1158" s="2" t="str">
        <f t="shared" ca="1" si="111"/>
        <v>Grievance</v>
      </c>
      <c r="J1158" s="2" t="str">
        <f t="shared" ca="1" si="112"/>
        <v>Wrong placement</v>
      </c>
      <c r="K1158" s="25" t="str">
        <f t="shared" ca="1" si="113"/>
        <v>Finance</v>
      </c>
      <c r="L1158" t="str">
        <f>IF(OR(Table1[[#This Row],[Month2]]="Jul",Table1[[#This Row],[Month2]]="Aug",Table1[[#This Row],[Month2]]="Sep"),"Q1", IF(OR(Table1[[#This Row],[Month2]]="Oct",Table1[[#This Row],[Month2]]="Nov",Table1[[#This Row],[Month2]]="Dec"),"Q2",IF(OR(Table1[[#This Row],[Month2]]="Jan",Table1[[#This Row],[Month2]]="Feb",Table1[[#This Row],[Month2]]="Mar"),"Q3", "Q4")))</f>
        <v>Q3</v>
      </c>
      <c r="M1158" t="str">
        <f>TEXT(Table1[[#This Row],[Date]],"mmm")</f>
        <v>Feb</v>
      </c>
      <c r="N1158" t="str">
        <f>IF(MONTH(Table1[[#This Row],[Date]])&gt;6, YEAR(Table1[[#This Row],[Date]])&amp;"-"&amp;YEAR(Table1[[#This Row],[Date]])+1,YEAR(Table1[[#This Row],[Date]])-1&amp;"-"&amp;YEAR(Table1[[#This Row],[Date]]))</f>
        <v>2016-2017</v>
      </c>
      <c r="O1158">
        <f>WEEKNUM(Table1[[#This Row],[Date]],2)</f>
        <v>10</v>
      </c>
      <c r="P1158">
        <f>HOUR(Table1[[#This Row],[Start]])</f>
        <v>14</v>
      </c>
      <c r="Q11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58" t="str">
        <f>TEXT(Table1[[#This Row],[Date]],"ddd")</f>
        <v>Mon</v>
      </c>
    </row>
    <row r="1159" spans="1:18" x14ac:dyDescent="0.55000000000000004">
      <c r="A1159" s="2" t="s">
        <v>112</v>
      </c>
      <c r="B1159" s="2" t="str">
        <f t="shared" si="108"/>
        <v>Client 8</v>
      </c>
      <c r="C1159" s="12">
        <v>42794</v>
      </c>
      <c r="D1159" s="2" t="s">
        <v>526</v>
      </c>
      <c r="E1159" s="2" t="s">
        <v>817</v>
      </c>
      <c r="F1159" s="28">
        <f>Table1[[#This Row],[End]]-Table1[[#This Row],[Start]]</f>
        <v>1.3194444444444453E-2</v>
      </c>
      <c r="G1159" s="2" t="str">
        <f t="shared" ca="1" si="109"/>
        <v>Room A</v>
      </c>
      <c r="H1159" s="2" t="str">
        <f t="shared" ca="1" si="110"/>
        <v>G</v>
      </c>
      <c r="I1159" s="2" t="str">
        <f t="shared" ca="1" si="111"/>
        <v>Interaction</v>
      </c>
      <c r="J1159" s="2" t="str">
        <f t="shared" ca="1" si="112"/>
        <v>Paperwork deficiency</v>
      </c>
      <c r="K1159" s="25" t="str">
        <f t="shared" ca="1" si="113"/>
        <v>Admin</v>
      </c>
      <c r="L1159" t="str">
        <f>IF(OR(Table1[[#This Row],[Month2]]="Jul",Table1[[#This Row],[Month2]]="Aug",Table1[[#This Row],[Month2]]="Sep"),"Q1", IF(OR(Table1[[#This Row],[Month2]]="Oct",Table1[[#This Row],[Month2]]="Nov",Table1[[#This Row],[Month2]]="Dec"),"Q2",IF(OR(Table1[[#This Row],[Month2]]="Jan",Table1[[#This Row],[Month2]]="Feb",Table1[[#This Row],[Month2]]="Mar"),"Q3", "Q4")))</f>
        <v>Q3</v>
      </c>
      <c r="M1159" t="str">
        <f>TEXT(Table1[[#This Row],[Date]],"mmm")</f>
        <v>Feb</v>
      </c>
      <c r="N1159" t="str">
        <f>IF(MONTH(Table1[[#This Row],[Date]])&gt;6, YEAR(Table1[[#This Row],[Date]])&amp;"-"&amp;YEAR(Table1[[#This Row],[Date]])+1,YEAR(Table1[[#This Row],[Date]])-1&amp;"-"&amp;YEAR(Table1[[#This Row],[Date]]))</f>
        <v>2016-2017</v>
      </c>
      <c r="O1159">
        <f>WEEKNUM(Table1[[#This Row],[Date]],2)</f>
        <v>10</v>
      </c>
      <c r="P1159">
        <f>HOUR(Table1[[#This Row],[Start]])</f>
        <v>7</v>
      </c>
      <c r="Q11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59" t="str">
        <f>TEXT(Table1[[#This Row],[Date]],"ddd")</f>
        <v>Tue</v>
      </c>
    </row>
    <row r="1160" spans="1:18" x14ac:dyDescent="0.55000000000000004">
      <c r="A1160" s="2" t="s">
        <v>116</v>
      </c>
      <c r="B1160" s="2" t="str">
        <f t="shared" si="108"/>
        <v>Client 9</v>
      </c>
      <c r="C1160" s="12">
        <v>42794</v>
      </c>
      <c r="D1160" s="2" t="s">
        <v>393</v>
      </c>
      <c r="E1160" s="2" t="s">
        <v>1114</v>
      </c>
      <c r="F1160" s="28">
        <f>Table1[[#This Row],[End]]-Table1[[#This Row],[Start]]</f>
        <v>1.3888888888888895E-2</v>
      </c>
      <c r="G1160" s="2" t="str">
        <f t="shared" ca="1" si="109"/>
        <v>Room A</v>
      </c>
      <c r="H1160" s="2" t="str">
        <f t="shared" ca="1" si="110"/>
        <v>C</v>
      </c>
      <c r="I1160" s="2" t="str">
        <f t="shared" ca="1" si="111"/>
        <v>Accident</v>
      </c>
      <c r="J1160" s="2" t="str">
        <f t="shared" ca="1" si="112"/>
        <v>Mechanical failure</v>
      </c>
      <c r="K1160" s="25" t="str">
        <f t="shared" ca="1" si="113"/>
        <v>Shipping</v>
      </c>
      <c r="L1160" t="str">
        <f>IF(OR(Table1[[#This Row],[Month2]]="Jul",Table1[[#This Row],[Month2]]="Aug",Table1[[#This Row],[Month2]]="Sep"),"Q1", IF(OR(Table1[[#This Row],[Month2]]="Oct",Table1[[#This Row],[Month2]]="Nov",Table1[[#This Row],[Month2]]="Dec"),"Q2",IF(OR(Table1[[#This Row],[Month2]]="Jan",Table1[[#This Row],[Month2]]="Feb",Table1[[#This Row],[Month2]]="Mar"),"Q3", "Q4")))</f>
        <v>Q3</v>
      </c>
      <c r="M1160" t="str">
        <f>TEXT(Table1[[#This Row],[Date]],"mmm")</f>
        <v>Feb</v>
      </c>
      <c r="N1160" t="str">
        <f>IF(MONTH(Table1[[#This Row],[Date]])&gt;6, YEAR(Table1[[#This Row],[Date]])&amp;"-"&amp;YEAR(Table1[[#This Row],[Date]])+1,YEAR(Table1[[#This Row],[Date]])-1&amp;"-"&amp;YEAR(Table1[[#This Row],[Date]]))</f>
        <v>2016-2017</v>
      </c>
      <c r="O1160">
        <f>WEEKNUM(Table1[[#This Row],[Date]],2)</f>
        <v>10</v>
      </c>
      <c r="P1160">
        <f>HOUR(Table1[[#This Row],[Start]])</f>
        <v>7</v>
      </c>
      <c r="Q11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60" t="str">
        <f>TEXT(Table1[[#This Row],[Date]],"ddd")</f>
        <v>Tue</v>
      </c>
    </row>
    <row r="1161" spans="1:18" x14ac:dyDescent="0.55000000000000004">
      <c r="A1161" s="2" t="s">
        <v>96</v>
      </c>
      <c r="B1161" s="2" t="str">
        <f t="shared" si="108"/>
        <v>Client 10</v>
      </c>
      <c r="C1161" s="12">
        <v>42796</v>
      </c>
      <c r="D1161" s="2" t="s">
        <v>820</v>
      </c>
      <c r="E1161" s="2" t="s">
        <v>1115</v>
      </c>
      <c r="F1161" s="28">
        <f>Table1[[#This Row],[End]]-Table1[[#This Row],[Start]]</f>
        <v>2.083333333333337E-2</v>
      </c>
      <c r="G1161" s="2" t="str">
        <f t="shared" ca="1" si="109"/>
        <v>Room B</v>
      </c>
      <c r="H1161" s="2" t="str">
        <f t="shared" ca="1" si="110"/>
        <v>E</v>
      </c>
      <c r="I1161" s="2" t="str">
        <f t="shared" ca="1" si="111"/>
        <v>Grievance</v>
      </c>
      <c r="J1161" s="2" t="str">
        <f t="shared" ca="1" si="112"/>
        <v>Tone of voice</v>
      </c>
      <c r="K1161" s="25" t="str">
        <f t="shared" ca="1" si="113"/>
        <v>Widgets</v>
      </c>
      <c r="L1161" t="str">
        <f>IF(OR(Table1[[#This Row],[Month2]]="Jul",Table1[[#This Row],[Month2]]="Aug",Table1[[#This Row],[Month2]]="Sep"),"Q1", IF(OR(Table1[[#This Row],[Month2]]="Oct",Table1[[#This Row],[Month2]]="Nov",Table1[[#This Row],[Month2]]="Dec"),"Q2",IF(OR(Table1[[#This Row],[Month2]]="Jan",Table1[[#This Row],[Month2]]="Feb",Table1[[#This Row],[Month2]]="Mar"),"Q3", "Q4")))</f>
        <v>Q3</v>
      </c>
      <c r="M1161" t="str">
        <f>TEXT(Table1[[#This Row],[Date]],"mmm")</f>
        <v>Mar</v>
      </c>
      <c r="N1161" t="str">
        <f>IF(MONTH(Table1[[#This Row],[Date]])&gt;6, YEAR(Table1[[#This Row],[Date]])&amp;"-"&amp;YEAR(Table1[[#This Row],[Date]])+1,YEAR(Table1[[#This Row],[Date]])-1&amp;"-"&amp;YEAR(Table1[[#This Row],[Date]]))</f>
        <v>2016-2017</v>
      </c>
      <c r="O1161">
        <f>WEEKNUM(Table1[[#This Row],[Date]],2)</f>
        <v>10</v>
      </c>
      <c r="P1161">
        <f>HOUR(Table1[[#This Row],[Start]])</f>
        <v>6</v>
      </c>
      <c r="Q11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61" t="str">
        <f>TEXT(Table1[[#This Row],[Date]],"ddd")</f>
        <v>Thu</v>
      </c>
    </row>
    <row r="1162" spans="1:18" x14ac:dyDescent="0.55000000000000004">
      <c r="A1162" s="2" t="s">
        <v>96</v>
      </c>
      <c r="B1162" s="2" t="str">
        <f t="shared" si="108"/>
        <v>Client 1</v>
      </c>
      <c r="C1162" s="12">
        <v>42796</v>
      </c>
      <c r="D1162" s="2" t="s">
        <v>630</v>
      </c>
      <c r="E1162" s="2" t="s">
        <v>882</v>
      </c>
      <c r="F1162" s="28">
        <f>Table1[[#This Row],[End]]-Table1[[#This Row],[Start]]</f>
        <v>1.388888888888884E-3</v>
      </c>
      <c r="G1162" s="2" t="str">
        <f t="shared" ca="1" si="109"/>
        <v>Room B</v>
      </c>
      <c r="H1162" s="2" t="str">
        <f t="shared" ca="1" si="110"/>
        <v>C</v>
      </c>
      <c r="I1162" s="2" t="str">
        <f t="shared" ca="1" si="111"/>
        <v>Mistake</v>
      </c>
      <c r="J1162" s="2" t="str">
        <f t="shared" ca="1" si="112"/>
        <v>Mechanical failure</v>
      </c>
      <c r="K1162" s="25" t="str">
        <f t="shared" ca="1" si="113"/>
        <v>Finance</v>
      </c>
      <c r="L1162" t="str">
        <f>IF(OR(Table1[[#This Row],[Month2]]="Jul",Table1[[#This Row],[Month2]]="Aug",Table1[[#This Row],[Month2]]="Sep"),"Q1", IF(OR(Table1[[#This Row],[Month2]]="Oct",Table1[[#This Row],[Month2]]="Nov",Table1[[#This Row],[Month2]]="Dec"),"Q2",IF(OR(Table1[[#This Row],[Month2]]="Jan",Table1[[#This Row],[Month2]]="Feb",Table1[[#This Row],[Month2]]="Mar"),"Q3", "Q4")))</f>
        <v>Q3</v>
      </c>
      <c r="M1162" t="str">
        <f>TEXT(Table1[[#This Row],[Date]],"mmm")</f>
        <v>Mar</v>
      </c>
      <c r="N1162" t="str">
        <f>IF(MONTH(Table1[[#This Row],[Date]])&gt;6, YEAR(Table1[[#This Row],[Date]])&amp;"-"&amp;YEAR(Table1[[#This Row],[Date]])+1,YEAR(Table1[[#This Row],[Date]])-1&amp;"-"&amp;YEAR(Table1[[#This Row],[Date]]))</f>
        <v>2016-2017</v>
      </c>
      <c r="O1162">
        <f>WEEKNUM(Table1[[#This Row],[Date]],2)</f>
        <v>10</v>
      </c>
      <c r="P1162">
        <f>HOUR(Table1[[#This Row],[Start]])</f>
        <v>19</v>
      </c>
      <c r="Q11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62" t="str">
        <f>TEXT(Table1[[#This Row],[Date]],"ddd")</f>
        <v>Thu</v>
      </c>
    </row>
    <row r="1163" spans="1:18" x14ac:dyDescent="0.55000000000000004">
      <c r="A1163" s="2" t="s">
        <v>96</v>
      </c>
      <c r="B1163" s="2" t="str">
        <f t="shared" si="108"/>
        <v>Client 2</v>
      </c>
      <c r="C1163" s="12">
        <v>42796</v>
      </c>
      <c r="D1163" s="2" t="s">
        <v>823</v>
      </c>
      <c r="E1163" s="2" t="s">
        <v>294</v>
      </c>
      <c r="F1163" s="28">
        <f>Table1[[#This Row],[End]]-Table1[[#This Row],[Start]]</f>
        <v>1.2500000000000067E-2</v>
      </c>
      <c r="G1163" s="2" t="str">
        <f t="shared" ca="1" si="109"/>
        <v>Warehouse</v>
      </c>
      <c r="H1163" s="2" t="str">
        <f t="shared" ca="1" si="110"/>
        <v>F</v>
      </c>
      <c r="I1163" s="2" t="str">
        <f t="shared" ca="1" si="111"/>
        <v>Mistake</v>
      </c>
      <c r="J1163" s="2" t="str">
        <f t="shared" ca="1" si="112"/>
        <v>Misconduct</v>
      </c>
      <c r="K1163" s="25" t="str">
        <f t="shared" ca="1" si="113"/>
        <v>Admin</v>
      </c>
      <c r="L1163" t="str">
        <f>IF(OR(Table1[[#This Row],[Month2]]="Jul",Table1[[#This Row],[Month2]]="Aug",Table1[[#This Row],[Month2]]="Sep"),"Q1", IF(OR(Table1[[#This Row],[Month2]]="Oct",Table1[[#This Row],[Month2]]="Nov",Table1[[#This Row],[Month2]]="Dec"),"Q2",IF(OR(Table1[[#This Row],[Month2]]="Jan",Table1[[#This Row],[Month2]]="Feb",Table1[[#This Row],[Month2]]="Mar"),"Q3", "Q4")))</f>
        <v>Q3</v>
      </c>
      <c r="M1163" t="str">
        <f>TEXT(Table1[[#This Row],[Date]],"mmm")</f>
        <v>Mar</v>
      </c>
      <c r="N1163" t="str">
        <f>IF(MONTH(Table1[[#This Row],[Date]])&gt;6, YEAR(Table1[[#This Row],[Date]])&amp;"-"&amp;YEAR(Table1[[#This Row],[Date]])+1,YEAR(Table1[[#This Row],[Date]])-1&amp;"-"&amp;YEAR(Table1[[#This Row],[Date]]))</f>
        <v>2016-2017</v>
      </c>
      <c r="O1163">
        <f>WEEKNUM(Table1[[#This Row],[Date]],2)</f>
        <v>10</v>
      </c>
      <c r="P1163">
        <f>HOUR(Table1[[#This Row],[Start]])</f>
        <v>19</v>
      </c>
      <c r="Q11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63" t="str">
        <f>TEXT(Table1[[#This Row],[Date]],"ddd")</f>
        <v>Thu</v>
      </c>
    </row>
    <row r="1164" spans="1:18" x14ac:dyDescent="0.55000000000000004">
      <c r="A1164" s="2" t="s">
        <v>112</v>
      </c>
      <c r="B1164" s="2" t="str">
        <f t="shared" si="108"/>
        <v>Client 3</v>
      </c>
      <c r="C1164" s="12">
        <v>42796</v>
      </c>
      <c r="D1164" s="2" t="s">
        <v>824</v>
      </c>
      <c r="E1164" s="2" t="s">
        <v>1116</v>
      </c>
      <c r="F1164" s="28">
        <f>Table1[[#This Row],[End]]-Table1[[#This Row],[Start]]</f>
        <v>2.1527777777777812E-2</v>
      </c>
      <c r="G1164" s="2" t="str">
        <f t="shared" ca="1" si="109"/>
        <v>Room A</v>
      </c>
      <c r="H1164" s="2" t="str">
        <f t="shared" ca="1" si="110"/>
        <v>A</v>
      </c>
      <c r="I1164" s="2" t="str">
        <f t="shared" ca="1" si="111"/>
        <v>Interaction</v>
      </c>
      <c r="J1164" s="2" t="str">
        <f t="shared" ca="1" si="112"/>
        <v>Misconduct</v>
      </c>
      <c r="K1164" s="25" t="str">
        <f t="shared" ca="1" si="113"/>
        <v>Widgets</v>
      </c>
      <c r="L1164" t="str">
        <f>IF(OR(Table1[[#This Row],[Month2]]="Jul",Table1[[#This Row],[Month2]]="Aug",Table1[[#This Row],[Month2]]="Sep"),"Q1", IF(OR(Table1[[#This Row],[Month2]]="Oct",Table1[[#This Row],[Month2]]="Nov",Table1[[#This Row],[Month2]]="Dec"),"Q2",IF(OR(Table1[[#This Row],[Month2]]="Jan",Table1[[#This Row],[Month2]]="Feb",Table1[[#This Row],[Month2]]="Mar"),"Q3", "Q4")))</f>
        <v>Q3</v>
      </c>
      <c r="M1164" t="str">
        <f>TEXT(Table1[[#This Row],[Date]],"mmm")</f>
        <v>Mar</v>
      </c>
      <c r="N1164" t="str">
        <f>IF(MONTH(Table1[[#This Row],[Date]])&gt;6, YEAR(Table1[[#This Row],[Date]])&amp;"-"&amp;YEAR(Table1[[#This Row],[Date]])+1,YEAR(Table1[[#This Row],[Date]])-1&amp;"-"&amp;YEAR(Table1[[#This Row],[Date]]))</f>
        <v>2016-2017</v>
      </c>
      <c r="O1164">
        <f>WEEKNUM(Table1[[#This Row],[Date]],2)</f>
        <v>10</v>
      </c>
      <c r="P1164">
        <f>HOUR(Table1[[#This Row],[Start]])</f>
        <v>7</v>
      </c>
      <c r="Q11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64" t="str">
        <f>TEXT(Table1[[#This Row],[Date]],"ddd")</f>
        <v>Thu</v>
      </c>
    </row>
    <row r="1165" spans="1:18" x14ac:dyDescent="0.55000000000000004">
      <c r="A1165" s="2" t="s">
        <v>112</v>
      </c>
      <c r="B1165" s="2" t="str">
        <f t="shared" si="108"/>
        <v>Client 4</v>
      </c>
      <c r="C1165" s="12">
        <v>42796</v>
      </c>
      <c r="D1165" s="2" t="s">
        <v>699</v>
      </c>
      <c r="E1165" s="2" t="s">
        <v>578</v>
      </c>
      <c r="F1165" s="28">
        <f>Table1[[#This Row],[End]]-Table1[[#This Row],[Start]]</f>
        <v>4.8611111111112049E-3</v>
      </c>
      <c r="G1165" s="2" t="str">
        <f t="shared" ca="1" si="109"/>
        <v>Room B</v>
      </c>
      <c r="H1165" s="2" t="str">
        <f t="shared" ca="1" si="110"/>
        <v>D</v>
      </c>
      <c r="I1165" s="2" t="str">
        <f t="shared" ca="1" si="111"/>
        <v>Grievance</v>
      </c>
      <c r="J1165" s="2" t="str">
        <f t="shared" ca="1" si="112"/>
        <v>Mechanical failure</v>
      </c>
      <c r="K1165" s="25" t="str">
        <f t="shared" ca="1" si="113"/>
        <v>IT</v>
      </c>
      <c r="L1165" t="str">
        <f>IF(OR(Table1[[#This Row],[Month2]]="Jul",Table1[[#This Row],[Month2]]="Aug",Table1[[#This Row],[Month2]]="Sep"),"Q1", IF(OR(Table1[[#This Row],[Month2]]="Oct",Table1[[#This Row],[Month2]]="Nov",Table1[[#This Row],[Month2]]="Dec"),"Q2",IF(OR(Table1[[#This Row],[Month2]]="Jan",Table1[[#This Row],[Month2]]="Feb",Table1[[#This Row],[Month2]]="Mar"),"Q3", "Q4")))</f>
        <v>Q3</v>
      </c>
      <c r="M1165" t="str">
        <f>TEXT(Table1[[#This Row],[Date]],"mmm")</f>
        <v>Mar</v>
      </c>
      <c r="N1165" t="str">
        <f>IF(MONTH(Table1[[#This Row],[Date]])&gt;6, YEAR(Table1[[#This Row],[Date]])&amp;"-"&amp;YEAR(Table1[[#This Row],[Date]])+1,YEAR(Table1[[#This Row],[Date]])-1&amp;"-"&amp;YEAR(Table1[[#This Row],[Date]]))</f>
        <v>2016-2017</v>
      </c>
      <c r="O1165">
        <f>WEEKNUM(Table1[[#This Row],[Date]],2)</f>
        <v>10</v>
      </c>
      <c r="P1165">
        <f>HOUR(Table1[[#This Row],[Start]])</f>
        <v>20</v>
      </c>
      <c r="Q11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165" t="str">
        <f>TEXT(Table1[[#This Row],[Date]],"ddd")</f>
        <v>Thu</v>
      </c>
    </row>
    <row r="1166" spans="1:18" x14ac:dyDescent="0.55000000000000004">
      <c r="A1166" s="2" t="s">
        <v>116</v>
      </c>
      <c r="B1166" s="2" t="str">
        <f t="shared" si="108"/>
        <v>Client 5</v>
      </c>
      <c r="C1166" s="12">
        <v>42796</v>
      </c>
      <c r="D1166" s="2" t="s">
        <v>825</v>
      </c>
      <c r="E1166" s="2" t="s">
        <v>926</v>
      </c>
      <c r="F1166" s="28">
        <f>Table1[[#This Row],[End]]-Table1[[#This Row],[Start]]</f>
        <v>2.083333333333337E-2</v>
      </c>
      <c r="G1166" s="2" t="str">
        <f t="shared" ca="1" si="109"/>
        <v>Office</v>
      </c>
      <c r="H1166" s="2" t="str">
        <f t="shared" ca="1" si="110"/>
        <v>D</v>
      </c>
      <c r="I1166" s="2" t="str">
        <f t="shared" ca="1" si="111"/>
        <v>Interaction</v>
      </c>
      <c r="J1166" s="2" t="str">
        <f t="shared" ca="1" si="112"/>
        <v>Misconduct</v>
      </c>
      <c r="K1166" s="25" t="str">
        <f t="shared" ca="1" si="113"/>
        <v>IT</v>
      </c>
      <c r="L1166" t="str">
        <f>IF(OR(Table1[[#This Row],[Month2]]="Jul",Table1[[#This Row],[Month2]]="Aug",Table1[[#This Row],[Month2]]="Sep"),"Q1", IF(OR(Table1[[#This Row],[Month2]]="Oct",Table1[[#This Row],[Month2]]="Nov",Table1[[#This Row],[Month2]]="Dec"),"Q2",IF(OR(Table1[[#This Row],[Month2]]="Jan",Table1[[#This Row],[Month2]]="Feb",Table1[[#This Row],[Month2]]="Mar"),"Q3", "Q4")))</f>
        <v>Q3</v>
      </c>
      <c r="M1166" t="str">
        <f>TEXT(Table1[[#This Row],[Date]],"mmm")</f>
        <v>Mar</v>
      </c>
      <c r="N1166" t="str">
        <f>IF(MONTH(Table1[[#This Row],[Date]])&gt;6, YEAR(Table1[[#This Row],[Date]])&amp;"-"&amp;YEAR(Table1[[#This Row],[Date]])+1,YEAR(Table1[[#This Row],[Date]])-1&amp;"-"&amp;YEAR(Table1[[#This Row],[Date]]))</f>
        <v>2016-2017</v>
      </c>
      <c r="O1166">
        <f>WEEKNUM(Table1[[#This Row],[Date]],2)</f>
        <v>10</v>
      </c>
      <c r="P1166">
        <f>HOUR(Table1[[#This Row],[Start]])</f>
        <v>7</v>
      </c>
      <c r="Q11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166" t="str">
        <f>TEXT(Table1[[#This Row],[Date]],"ddd")</f>
        <v>Thu</v>
      </c>
    </row>
    <row r="1167" spans="1:18" x14ac:dyDescent="0.55000000000000004">
      <c r="A1167" s="2" t="s">
        <v>116</v>
      </c>
      <c r="B1167" s="2" t="str">
        <f t="shared" si="108"/>
        <v>Client 6</v>
      </c>
      <c r="C1167" s="12">
        <v>42796</v>
      </c>
      <c r="D1167" s="2" t="s">
        <v>525</v>
      </c>
      <c r="E1167" s="2" t="s">
        <v>788</v>
      </c>
      <c r="F1167" s="28">
        <f>Table1[[#This Row],[End]]-Table1[[#This Row],[Start]]</f>
        <v>1.3888888888888951E-2</v>
      </c>
      <c r="G1167" s="2" t="str">
        <f t="shared" ca="1" si="109"/>
        <v>Office</v>
      </c>
      <c r="H1167" s="2" t="str">
        <f t="shared" ca="1" si="110"/>
        <v>C</v>
      </c>
      <c r="I1167" s="2" t="str">
        <f t="shared" ca="1" si="111"/>
        <v>Accident</v>
      </c>
      <c r="J1167" s="2" t="str">
        <f t="shared" ca="1" si="112"/>
        <v>Wrong placement</v>
      </c>
      <c r="K1167" s="25" t="str">
        <f t="shared" ca="1" si="113"/>
        <v>Floor</v>
      </c>
      <c r="L1167" t="str">
        <f>IF(OR(Table1[[#This Row],[Month2]]="Jul",Table1[[#This Row],[Month2]]="Aug",Table1[[#This Row],[Month2]]="Sep"),"Q1", IF(OR(Table1[[#This Row],[Month2]]="Oct",Table1[[#This Row],[Month2]]="Nov",Table1[[#This Row],[Month2]]="Dec"),"Q2",IF(OR(Table1[[#This Row],[Month2]]="Jan",Table1[[#This Row],[Month2]]="Feb",Table1[[#This Row],[Month2]]="Mar"),"Q3", "Q4")))</f>
        <v>Q3</v>
      </c>
      <c r="M1167" t="str">
        <f>TEXT(Table1[[#This Row],[Date]],"mmm")</f>
        <v>Mar</v>
      </c>
      <c r="N1167" t="str">
        <f>IF(MONTH(Table1[[#This Row],[Date]])&gt;6, YEAR(Table1[[#This Row],[Date]])&amp;"-"&amp;YEAR(Table1[[#This Row],[Date]])+1,YEAR(Table1[[#This Row],[Date]])-1&amp;"-"&amp;YEAR(Table1[[#This Row],[Date]]))</f>
        <v>2016-2017</v>
      </c>
      <c r="O1167">
        <f>WEEKNUM(Table1[[#This Row],[Date]],2)</f>
        <v>10</v>
      </c>
      <c r="P1167">
        <f>HOUR(Table1[[#This Row],[Start]])</f>
        <v>14</v>
      </c>
      <c r="Q11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67" t="str">
        <f>TEXT(Table1[[#This Row],[Date]],"ddd")</f>
        <v>Thu</v>
      </c>
    </row>
    <row r="1168" spans="1:18" x14ac:dyDescent="0.55000000000000004">
      <c r="A1168" s="2" t="s">
        <v>116</v>
      </c>
      <c r="B1168" s="2" t="str">
        <f t="shared" si="108"/>
        <v>Client 7</v>
      </c>
      <c r="C1168" s="12">
        <v>42796</v>
      </c>
      <c r="D1168" s="2" t="s">
        <v>244</v>
      </c>
      <c r="E1168" s="2" t="s">
        <v>693</v>
      </c>
      <c r="F1168" s="28">
        <f>Table1[[#This Row],[End]]-Table1[[#This Row],[Start]]</f>
        <v>8.3333333333334147E-3</v>
      </c>
      <c r="G1168" s="2" t="str">
        <f t="shared" ca="1" si="109"/>
        <v>Room B</v>
      </c>
      <c r="H1168" s="2" t="str">
        <f t="shared" ca="1" si="110"/>
        <v>B</v>
      </c>
      <c r="I1168" s="2" t="str">
        <f t="shared" ca="1" si="111"/>
        <v>Mistake</v>
      </c>
      <c r="J1168" s="2" t="str">
        <f t="shared" ca="1" si="112"/>
        <v>Tone of voice</v>
      </c>
      <c r="K1168" s="25" t="str">
        <f t="shared" ca="1" si="113"/>
        <v>Widgets</v>
      </c>
      <c r="L1168" t="str">
        <f>IF(OR(Table1[[#This Row],[Month2]]="Jul",Table1[[#This Row],[Month2]]="Aug",Table1[[#This Row],[Month2]]="Sep"),"Q1", IF(OR(Table1[[#This Row],[Month2]]="Oct",Table1[[#This Row],[Month2]]="Nov",Table1[[#This Row],[Month2]]="Dec"),"Q2",IF(OR(Table1[[#This Row],[Month2]]="Jan",Table1[[#This Row],[Month2]]="Feb",Table1[[#This Row],[Month2]]="Mar"),"Q3", "Q4")))</f>
        <v>Q3</v>
      </c>
      <c r="M1168" t="str">
        <f>TEXT(Table1[[#This Row],[Date]],"mmm")</f>
        <v>Mar</v>
      </c>
      <c r="N1168" t="str">
        <f>IF(MONTH(Table1[[#This Row],[Date]])&gt;6, YEAR(Table1[[#This Row],[Date]])&amp;"-"&amp;YEAR(Table1[[#This Row],[Date]])+1,YEAR(Table1[[#This Row],[Date]])-1&amp;"-"&amp;YEAR(Table1[[#This Row],[Date]]))</f>
        <v>2016-2017</v>
      </c>
      <c r="O1168">
        <f>WEEKNUM(Table1[[#This Row],[Date]],2)</f>
        <v>10</v>
      </c>
      <c r="P1168">
        <f>HOUR(Table1[[#This Row],[Start]])</f>
        <v>19</v>
      </c>
      <c r="Q11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68" t="str">
        <f>TEXT(Table1[[#This Row],[Date]],"ddd")</f>
        <v>Thu</v>
      </c>
    </row>
    <row r="1169" spans="1:18" x14ac:dyDescent="0.55000000000000004">
      <c r="A1169" s="2" t="s">
        <v>115</v>
      </c>
      <c r="B1169" s="2" t="str">
        <f t="shared" si="108"/>
        <v>Client 8</v>
      </c>
      <c r="C1169" s="12">
        <v>42796</v>
      </c>
      <c r="D1169" s="2" t="s">
        <v>413</v>
      </c>
      <c r="E1169" s="2" t="s">
        <v>244</v>
      </c>
      <c r="F1169" s="28">
        <f>Table1[[#This Row],[End]]-Table1[[#This Row],[Start]]</f>
        <v>7.6388888888889728E-3</v>
      </c>
      <c r="G1169" s="2" t="str">
        <f t="shared" ca="1" si="109"/>
        <v>Warehouse</v>
      </c>
      <c r="H1169" s="2" t="str">
        <f t="shared" ca="1" si="110"/>
        <v>B</v>
      </c>
      <c r="I1169" s="2" t="str">
        <f t="shared" ca="1" si="111"/>
        <v>Mistake</v>
      </c>
      <c r="J1169" s="2" t="str">
        <f t="shared" ca="1" si="112"/>
        <v>Wrong placement</v>
      </c>
      <c r="K1169" s="25" t="str">
        <f t="shared" ca="1" si="113"/>
        <v>Admin</v>
      </c>
      <c r="L1169" t="str">
        <f>IF(OR(Table1[[#This Row],[Month2]]="Jul",Table1[[#This Row],[Month2]]="Aug",Table1[[#This Row],[Month2]]="Sep"),"Q1", IF(OR(Table1[[#This Row],[Month2]]="Oct",Table1[[#This Row],[Month2]]="Nov",Table1[[#This Row],[Month2]]="Dec"),"Q2",IF(OR(Table1[[#This Row],[Month2]]="Jan",Table1[[#This Row],[Month2]]="Feb",Table1[[#This Row],[Month2]]="Mar"),"Q3", "Q4")))</f>
        <v>Q3</v>
      </c>
      <c r="M1169" t="str">
        <f>TEXT(Table1[[#This Row],[Date]],"mmm")</f>
        <v>Mar</v>
      </c>
      <c r="N1169" t="str">
        <f>IF(MONTH(Table1[[#This Row],[Date]])&gt;6, YEAR(Table1[[#This Row],[Date]])&amp;"-"&amp;YEAR(Table1[[#This Row],[Date]])+1,YEAR(Table1[[#This Row],[Date]])-1&amp;"-"&amp;YEAR(Table1[[#This Row],[Date]]))</f>
        <v>2016-2017</v>
      </c>
      <c r="O1169">
        <f>WEEKNUM(Table1[[#This Row],[Date]],2)</f>
        <v>10</v>
      </c>
      <c r="P1169">
        <f>HOUR(Table1[[#This Row],[Start]])</f>
        <v>19</v>
      </c>
      <c r="Q11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69" t="str">
        <f>TEXT(Table1[[#This Row],[Date]],"ddd")</f>
        <v>Thu</v>
      </c>
    </row>
    <row r="1170" spans="1:18" x14ac:dyDescent="0.55000000000000004">
      <c r="A1170" s="2" t="s">
        <v>96</v>
      </c>
      <c r="B1170" s="2" t="str">
        <f t="shared" si="108"/>
        <v>Client 9</v>
      </c>
      <c r="C1170" s="12">
        <v>42797</v>
      </c>
      <c r="D1170" s="2" t="s">
        <v>305</v>
      </c>
      <c r="E1170" s="2" t="s">
        <v>999</v>
      </c>
      <c r="F1170" s="28">
        <f>Table1[[#This Row],[End]]-Table1[[#This Row],[Start]]</f>
        <v>6.9444444444443088E-3</v>
      </c>
      <c r="G1170" s="2" t="str">
        <f t="shared" ca="1" si="109"/>
        <v>Office</v>
      </c>
      <c r="H1170" s="2" t="str">
        <f t="shared" ca="1" si="110"/>
        <v>A</v>
      </c>
      <c r="I1170" s="2" t="str">
        <f t="shared" ca="1" si="111"/>
        <v>Accident</v>
      </c>
      <c r="J1170" s="2" t="str">
        <f t="shared" ca="1" si="112"/>
        <v>Tone of voice</v>
      </c>
      <c r="K1170" s="25" t="str">
        <f t="shared" ca="1" si="113"/>
        <v>Widgets</v>
      </c>
      <c r="L1170" t="str">
        <f>IF(OR(Table1[[#This Row],[Month2]]="Jul",Table1[[#This Row],[Month2]]="Aug",Table1[[#This Row],[Month2]]="Sep"),"Q1", IF(OR(Table1[[#This Row],[Month2]]="Oct",Table1[[#This Row],[Month2]]="Nov",Table1[[#This Row],[Month2]]="Dec"),"Q2",IF(OR(Table1[[#This Row],[Month2]]="Jan",Table1[[#This Row],[Month2]]="Feb",Table1[[#This Row],[Month2]]="Mar"),"Q3", "Q4")))</f>
        <v>Q3</v>
      </c>
      <c r="M1170" t="str">
        <f>TEXT(Table1[[#This Row],[Date]],"mmm")</f>
        <v>Mar</v>
      </c>
      <c r="N1170" t="str">
        <f>IF(MONTH(Table1[[#This Row],[Date]])&gt;6, YEAR(Table1[[#This Row],[Date]])&amp;"-"&amp;YEAR(Table1[[#This Row],[Date]])+1,YEAR(Table1[[#This Row],[Date]])-1&amp;"-"&amp;YEAR(Table1[[#This Row],[Date]]))</f>
        <v>2016-2017</v>
      </c>
      <c r="O1170">
        <f>WEEKNUM(Table1[[#This Row],[Date]],2)</f>
        <v>10</v>
      </c>
      <c r="P1170">
        <f>HOUR(Table1[[#This Row],[Start]])</f>
        <v>17</v>
      </c>
      <c r="Q11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70" t="str">
        <f>TEXT(Table1[[#This Row],[Date]],"ddd")</f>
        <v>Fri</v>
      </c>
    </row>
    <row r="1171" spans="1:18" x14ac:dyDescent="0.55000000000000004">
      <c r="A1171" s="2" t="s">
        <v>96</v>
      </c>
      <c r="B1171" s="2" t="str">
        <f t="shared" si="108"/>
        <v>Client 10</v>
      </c>
      <c r="C1171" s="12">
        <v>42797</v>
      </c>
      <c r="D1171" s="2" t="s">
        <v>397</v>
      </c>
      <c r="E1171" s="2" t="s">
        <v>407</v>
      </c>
      <c r="F1171" s="28">
        <f>Table1[[#This Row],[End]]-Table1[[#This Row],[Start]]</f>
        <v>2.7777777777777679E-3</v>
      </c>
      <c r="G1171" s="2" t="str">
        <f t="shared" ca="1" si="109"/>
        <v>Office</v>
      </c>
      <c r="H1171" s="2" t="str">
        <f t="shared" ca="1" si="110"/>
        <v>F</v>
      </c>
      <c r="I1171" s="2" t="str">
        <f t="shared" ca="1" si="111"/>
        <v>Accident</v>
      </c>
      <c r="J1171" s="2" t="str">
        <f t="shared" ca="1" si="112"/>
        <v>Paperwork deficiency</v>
      </c>
      <c r="K1171" s="25" t="str">
        <f t="shared" ca="1" si="113"/>
        <v>Admin</v>
      </c>
      <c r="L1171" t="str">
        <f>IF(OR(Table1[[#This Row],[Month2]]="Jul",Table1[[#This Row],[Month2]]="Aug",Table1[[#This Row],[Month2]]="Sep"),"Q1", IF(OR(Table1[[#This Row],[Month2]]="Oct",Table1[[#This Row],[Month2]]="Nov",Table1[[#This Row],[Month2]]="Dec"),"Q2",IF(OR(Table1[[#This Row],[Month2]]="Jan",Table1[[#This Row],[Month2]]="Feb",Table1[[#This Row],[Month2]]="Mar"),"Q3", "Q4")))</f>
        <v>Q3</v>
      </c>
      <c r="M1171" t="str">
        <f>TEXT(Table1[[#This Row],[Date]],"mmm")</f>
        <v>Mar</v>
      </c>
      <c r="N1171" t="str">
        <f>IF(MONTH(Table1[[#This Row],[Date]])&gt;6, YEAR(Table1[[#This Row],[Date]])&amp;"-"&amp;YEAR(Table1[[#This Row],[Date]])+1,YEAR(Table1[[#This Row],[Date]])-1&amp;"-"&amp;YEAR(Table1[[#This Row],[Date]]))</f>
        <v>2016-2017</v>
      </c>
      <c r="O1171">
        <f>WEEKNUM(Table1[[#This Row],[Date]],2)</f>
        <v>10</v>
      </c>
      <c r="P1171">
        <f>HOUR(Table1[[#This Row],[Start]])</f>
        <v>8</v>
      </c>
      <c r="Q11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171" t="str">
        <f>TEXT(Table1[[#This Row],[Date]],"ddd")</f>
        <v>Fri</v>
      </c>
    </row>
    <row r="1172" spans="1:18" x14ac:dyDescent="0.55000000000000004">
      <c r="A1172" s="2" t="s">
        <v>96</v>
      </c>
      <c r="B1172" s="2" t="str">
        <f t="shared" si="108"/>
        <v>Client 1</v>
      </c>
      <c r="C1172" s="12">
        <v>42797</v>
      </c>
      <c r="D1172" s="2" t="s">
        <v>408</v>
      </c>
      <c r="E1172" s="2" t="s">
        <v>1117</v>
      </c>
      <c r="F1172" s="28">
        <f>Table1[[#This Row],[End]]-Table1[[#This Row],[Start]]</f>
        <v>6.9444444444444198E-3</v>
      </c>
      <c r="G1172" s="2" t="str">
        <f t="shared" ca="1" si="109"/>
        <v>Office</v>
      </c>
      <c r="H1172" s="2" t="str">
        <f t="shared" ca="1" si="110"/>
        <v>E</v>
      </c>
      <c r="I1172" s="2" t="str">
        <f t="shared" ca="1" si="111"/>
        <v>Mistake</v>
      </c>
      <c r="J1172" s="2" t="str">
        <f t="shared" ca="1" si="112"/>
        <v>Entry error</v>
      </c>
      <c r="K1172" s="25" t="str">
        <f t="shared" ca="1" si="113"/>
        <v>IT</v>
      </c>
      <c r="L1172" t="str">
        <f>IF(OR(Table1[[#This Row],[Month2]]="Jul",Table1[[#This Row],[Month2]]="Aug",Table1[[#This Row],[Month2]]="Sep"),"Q1", IF(OR(Table1[[#This Row],[Month2]]="Oct",Table1[[#This Row],[Month2]]="Nov",Table1[[#This Row],[Month2]]="Dec"),"Q2",IF(OR(Table1[[#This Row],[Month2]]="Jan",Table1[[#This Row],[Month2]]="Feb",Table1[[#This Row],[Month2]]="Mar"),"Q3", "Q4")))</f>
        <v>Q3</v>
      </c>
      <c r="M1172" t="str">
        <f>TEXT(Table1[[#This Row],[Date]],"mmm")</f>
        <v>Mar</v>
      </c>
      <c r="N1172" t="str">
        <f>IF(MONTH(Table1[[#This Row],[Date]])&gt;6, YEAR(Table1[[#This Row],[Date]])&amp;"-"&amp;YEAR(Table1[[#This Row],[Date]])+1,YEAR(Table1[[#This Row],[Date]])-1&amp;"-"&amp;YEAR(Table1[[#This Row],[Date]]))</f>
        <v>2016-2017</v>
      </c>
      <c r="O1172">
        <f>WEEKNUM(Table1[[#This Row],[Date]],2)</f>
        <v>10</v>
      </c>
      <c r="P1172">
        <f>HOUR(Table1[[#This Row],[Start]])</f>
        <v>12</v>
      </c>
      <c r="Q11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172" t="str">
        <f>TEXT(Table1[[#This Row],[Date]],"ddd")</f>
        <v>Fri</v>
      </c>
    </row>
    <row r="1173" spans="1:18" x14ac:dyDescent="0.55000000000000004">
      <c r="A1173" s="2" t="s">
        <v>96</v>
      </c>
      <c r="B1173" s="2" t="str">
        <f t="shared" si="108"/>
        <v>Client 2</v>
      </c>
      <c r="C1173" s="12">
        <v>42798</v>
      </c>
      <c r="D1173" s="2" t="s">
        <v>826</v>
      </c>
      <c r="E1173" s="2" t="s">
        <v>507</v>
      </c>
      <c r="F1173" s="28">
        <f>Table1[[#This Row],[End]]-Table1[[#This Row],[Start]]</f>
        <v>1.5277777777777835E-2</v>
      </c>
      <c r="G1173" s="2" t="str">
        <f t="shared" ca="1" si="109"/>
        <v>Room B</v>
      </c>
      <c r="H1173" s="2" t="str">
        <f t="shared" ca="1" si="110"/>
        <v>D</v>
      </c>
      <c r="I1173" s="2" t="str">
        <f t="shared" ca="1" si="111"/>
        <v>Grievance</v>
      </c>
      <c r="J1173" s="2" t="str">
        <f t="shared" ca="1" si="112"/>
        <v>Entry error</v>
      </c>
      <c r="K1173" s="25" t="str">
        <f t="shared" ca="1" si="113"/>
        <v>Finance</v>
      </c>
      <c r="L1173" t="str">
        <f>IF(OR(Table1[[#This Row],[Month2]]="Jul",Table1[[#This Row],[Month2]]="Aug",Table1[[#This Row],[Month2]]="Sep"),"Q1", IF(OR(Table1[[#This Row],[Month2]]="Oct",Table1[[#This Row],[Month2]]="Nov",Table1[[#This Row],[Month2]]="Dec"),"Q2",IF(OR(Table1[[#This Row],[Month2]]="Jan",Table1[[#This Row],[Month2]]="Feb",Table1[[#This Row],[Month2]]="Mar"),"Q3", "Q4")))</f>
        <v>Q3</v>
      </c>
      <c r="M1173" t="str">
        <f>TEXT(Table1[[#This Row],[Date]],"mmm")</f>
        <v>Mar</v>
      </c>
      <c r="N1173" t="str">
        <f>IF(MONTH(Table1[[#This Row],[Date]])&gt;6, YEAR(Table1[[#This Row],[Date]])&amp;"-"&amp;YEAR(Table1[[#This Row],[Date]])+1,YEAR(Table1[[#This Row],[Date]])-1&amp;"-"&amp;YEAR(Table1[[#This Row],[Date]]))</f>
        <v>2016-2017</v>
      </c>
      <c r="O1173">
        <f>WEEKNUM(Table1[[#This Row],[Date]],2)</f>
        <v>10</v>
      </c>
      <c r="P1173">
        <f>HOUR(Table1[[#This Row],[Start]])</f>
        <v>11</v>
      </c>
      <c r="Q11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173" t="str">
        <f>TEXT(Table1[[#This Row],[Date]],"ddd")</f>
        <v>Sat</v>
      </c>
    </row>
    <row r="1174" spans="1:18" x14ac:dyDescent="0.55000000000000004">
      <c r="A1174" s="2" t="s">
        <v>96</v>
      </c>
      <c r="B1174" s="2" t="str">
        <f t="shared" si="108"/>
        <v>Client 3</v>
      </c>
      <c r="C1174" s="12">
        <v>42798</v>
      </c>
      <c r="D1174" s="2" t="s">
        <v>827</v>
      </c>
      <c r="E1174" s="2" t="s">
        <v>652</v>
      </c>
      <c r="F1174" s="28">
        <f>Table1[[#This Row],[End]]-Table1[[#This Row],[Start]]</f>
        <v>9.7222222222222987E-3</v>
      </c>
      <c r="G1174" s="2" t="str">
        <f t="shared" ca="1" si="109"/>
        <v>Office</v>
      </c>
      <c r="H1174" s="2" t="str">
        <f t="shared" ca="1" si="110"/>
        <v>B</v>
      </c>
      <c r="I1174" s="2" t="str">
        <f t="shared" ca="1" si="111"/>
        <v>Mistake</v>
      </c>
      <c r="J1174" s="2" t="str">
        <f t="shared" ca="1" si="112"/>
        <v>Entry error</v>
      </c>
      <c r="K1174" s="25" t="str">
        <f t="shared" ca="1" si="113"/>
        <v>IT</v>
      </c>
      <c r="L1174" t="str">
        <f>IF(OR(Table1[[#This Row],[Month2]]="Jul",Table1[[#This Row],[Month2]]="Aug",Table1[[#This Row],[Month2]]="Sep"),"Q1", IF(OR(Table1[[#This Row],[Month2]]="Oct",Table1[[#This Row],[Month2]]="Nov",Table1[[#This Row],[Month2]]="Dec"),"Q2",IF(OR(Table1[[#This Row],[Month2]]="Jan",Table1[[#This Row],[Month2]]="Feb",Table1[[#This Row],[Month2]]="Mar"),"Q3", "Q4")))</f>
        <v>Q3</v>
      </c>
      <c r="M1174" t="str">
        <f>TEXT(Table1[[#This Row],[Date]],"mmm")</f>
        <v>Mar</v>
      </c>
      <c r="N1174" t="str">
        <f>IF(MONTH(Table1[[#This Row],[Date]])&gt;6, YEAR(Table1[[#This Row],[Date]])&amp;"-"&amp;YEAR(Table1[[#This Row],[Date]])+1,YEAR(Table1[[#This Row],[Date]])-1&amp;"-"&amp;YEAR(Table1[[#This Row],[Date]]))</f>
        <v>2016-2017</v>
      </c>
      <c r="O1174">
        <f>WEEKNUM(Table1[[#This Row],[Date]],2)</f>
        <v>10</v>
      </c>
      <c r="P1174">
        <f>HOUR(Table1[[#This Row],[Start]])</f>
        <v>12</v>
      </c>
      <c r="Q11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174" t="str">
        <f>TEXT(Table1[[#This Row],[Date]],"ddd")</f>
        <v>Sat</v>
      </c>
    </row>
    <row r="1175" spans="1:18" x14ac:dyDescent="0.55000000000000004">
      <c r="A1175" s="2" t="s">
        <v>117</v>
      </c>
      <c r="B1175" s="2" t="str">
        <f t="shared" si="108"/>
        <v>Client 4</v>
      </c>
      <c r="C1175" s="12">
        <v>42798</v>
      </c>
      <c r="D1175" s="2" t="s">
        <v>828</v>
      </c>
      <c r="E1175" s="2" t="s">
        <v>1118</v>
      </c>
      <c r="F1175" s="28">
        <f>Table1[[#This Row],[End]]-Table1[[#This Row],[Start]]</f>
        <v>1.1805555555555569E-2</v>
      </c>
      <c r="G1175" s="2" t="str">
        <f t="shared" ca="1" si="109"/>
        <v>Warehouse</v>
      </c>
      <c r="H1175" s="2" t="str">
        <f t="shared" ca="1" si="110"/>
        <v>F</v>
      </c>
      <c r="I1175" s="2" t="str">
        <f t="shared" ca="1" si="111"/>
        <v>Grievance</v>
      </c>
      <c r="J1175" s="2" t="str">
        <f t="shared" ca="1" si="112"/>
        <v>Mechanical failure</v>
      </c>
      <c r="K1175" s="25" t="str">
        <f t="shared" ca="1" si="113"/>
        <v>Admin</v>
      </c>
      <c r="L1175" t="str">
        <f>IF(OR(Table1[[#This Row],[Month2]]="Jul",Table1[[#This Row],[Month2]]="Aug",Table1[[#This Row],[Month2]]="Sep"),"Q1", IF(OR(Table1[[#This Row],[Month2]]="Oct",Table1[[#This Row],[Month2]]="Nov",Table1[[#This Row],[Month2]]="Dec"),"Q2",IF(OR(Table1[[#This Row],[Month2]]="Jan",Table1[[#This Row],[Month2]]="Feb",Table1[[#This Row],[Month2]]="Mar"),"Q3", "Q4")))</f>
        <v>Q3</v>
      </c>
      <c r="M1175" t="str">
        <f>TEXT(Table1[[#This Row],[Date]],"mmm")</f>
        <v>Mar</v>
      </c>
      <c r="N1175" t="str">
        <f>IF(MONTH(Table1[[#This Row],[Date]])&gt;6, YEAR(Table1[[#This Row],[Date]])&amp;"-"&amp;YEAR(Table1[[#This Row],[Date]])+1,YEAR(Table1[[#This Row],[Date]])-1&amp;"-"&amp;YEAR(Table1[[#This Row],[Date]]))</f>
        <v>2016-2017</v>
      </c>
      <c r="O1175">
        <f>WEEKNUM(Table1[[#This Row],[Date]],2)</f>
        <v>10</v>
      </c>
      <c r="P1175">
        <f>HOUR(Table1[[#This Row],[Start]])</f>
        <v>11</v>
      </c>
      <c r="Q11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175" t="str">
        <f>TEXT(Table1[[#This Row],[Date]],"ddd")</f>
        <v>Sat</v>
      </c>
    </row>
    <row r="1176" spans="1:18" x14ac:dyDescent="0.55000000000000004">
      <c r="A1176" s="2" t="s">
        <v>107</v>
      </c>
      <c r="B1176" s="2" t="str">
        <f t="shared" si="108"/>
        <v>Client 5</v>
      </c>
      <c r="C1176" s="12">
        <v>42799</v>
      </c>
      <c r="D1176" s="2" t="s">
        <v>461</v>
      </c>
      <c r="E1176" s="2" t="s">
        <v>275</v>
      </c>
      <c r="F1176" s="28">
        <f>Table1[[#This Row],[End]]-Table1[[#This Row],[Start]]</f>
        <v>9.7222222222221877E-3</v>
      </c>
      <c r="G1176" s="2" t="str">
        <f t="shared" ca="1" si="109"/>
        <v>Room B</v>
      </c>
      <c r="H1176" s="2" t="str">
        <f t="shared" ca="1" si="110"/>
        <v>F</v>
      </c>
      <c r="I1176" s="2" t="str">
        <f t="shared" ca="1" si="111"/>
        <v>Grievance</v>
      </c>
      <c r="J1176" s="2" t="str">
        <f t="shared" ca="1" si="112"/>
        <v>Paperwork deficiency</v>
      </c>
      <c r="K1176" s="25" t="str">
        <f t="shared" ca="1" si="113"/>
        <v>Widgets</v>
      </c>
      <c r="L1176" t="str">
        <f>IF(OR(Table1[[#This Row],[Month2]]="Jul",Table1[[#This Row],[Month2]]="Aug",Table1[[#This Row],[Month2]]="Sep"),"Q1", IF(OR(Table1[[#This Row],[Month2]]="Oct",Table1[[#This Row],[Month2]]="Nov",Table1[[#This Row],[Month2]]="Dec"),"Q2",IF(OR(Table1[[#This Row],[Month2]]="Jan",Table1[[#This Row],[Month2]]="Feb",Table1[[#This Row],[Month2]]="Mar"),"Q3", "Q4")))</f>
        <v>Q3</v>
      </c>
      <c r="M1176" t="str">
        <f>TEXT(Table1[[#This Row],[Date]],"mmm")</f>
        <v>Mar</v>
      </c>
      <c r="N1176" t="str">
        <f>IF(MONTH(Table1[[#This Row],[Date]])&gt;6, YEAR(Table1[[#This Row],[Date]])&amp;"-"&amp;YEAR(Table1[[#This Row],[Date]])+1,YEAR(Table1[[#This Row],[Date]])-1&amp;"-"&amp;YEAR(Table1[[#This Row],[Date]]))</f>
        <v>2016-2017</v>
      </c>
      <c r="O1176">
        <f>WEEKNUM(Table1[[#This Row],[Date]],2)</f>
        <v>10</v>
      </c>
      <c r="P1176">
        <f>HOUR(Table1[[#This Row],[Start]])</f>
        <v>17</v>
      </c>
      <c r="Q11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76" t="str">
        <f>TEXT(Table1[[#This Row],[Date]],"ddd")</f>
        <v>Sun</v>
      </c>
    </row>
    <row r="1177" spans="1:18" x14ac:dyDescent="0.55000000000000004">
      <c r="A1177" s="2" t="s">
        <v>112</v>
      </c>
      <c r="B1177" s="2" t="str">
        <f t="shared" si="108"/>
        <v>Client 6</v>
      </c>
      <c r="C1177" s="12">
        <v>42799</v>
      </c>
      <c r="D1177" s="2" t="s">
        <v>213</v>
      </c>
      <c r="E1177" s="2" t="s">
        <v>632</v>
      </c>
      <c r="F1177" s="28">
        <f>Table1[[#This Row],[End]]-Table1[[#This Row],[Start]]</f>
        <v>1.8055555555555491E-2</v>
      </c>
      <c r="G1177" s="2" t="str">
        <f t="shared" ca="1" si="109"/>
        <v>Office</v>
      </c>
      <c r="H1177" s="2" t="str">
        <f t="shared" ca="1" si="110"/>
        <v>B</v>
      </c>
      <c r="I1177" s="2" t="str">
        <f t="shared" ca="1" si="111"/>
        <v>Interaction</v>
      </c>
      <c r="J1177" s="2" t="str">
        <f t="shared" ca="1" si="112"/>
        <v>Wrong placement</v>
      </c>
      <c r="K1177" s="25" t="str">
        <f t="shared" ca="1" si="113"/>
        <v>Widgets</v>
      </c>
      <c r="L1177" t="str">
        <f>IF(OR(Table1[[#This Row],[Month2]]="Jul",Table1[[#This Row],[Month2]]="Aug",Table1[[#This Row],[Month2]]="Sep"),"Q1", IF(OR(Table1[[#This Row],[Month2]]="Oct",Table1[[#This Row],[Month2]]="Nov",Table1[[#This Row],[Month2]]="Dec"),"Q2",IF(OR(Table1[[#This Row],[Month2]]="Jan",Table1[[#This Row],[Month2]]="Feb",Table1[[#This Row],[Month2]]="Mar"),"Q3", "Q4")))</f>
        <v>Q3</v>
      </c>
      <c r="M1177" t="str">
        <f>TEXT(Table1[[#This Row],[Date]],"mmm")</f>
        <v>Mar</v>
      </c>
      <c r="N1177" t="str">
        <f>IF(MONTH(Table1[[#This Row],[Date]])&gt;6, YEAR(Table1[[#This Row],[Date]])&amp;"-"&amp;YEAR(Table1[[#This Row],[Date]])+1,YEAR(Table1[[#This Row],[Date]])-1&amp;"-"&amp;YEAR(Table1[[#This Row],[Date]]))</f>
        <v>2016-2017</v>
      </c>
      <c r="O1177">
        <f>WEEKNUM(Table1[[#This Row],[Date]],2)</f>
        <v>10</v>
      </c>
      <c r="P1177">
        <f>HOUR(Table1[[#This Row],[Start]])</f>
        <v>16</v>
      </c>
      <c r="Q11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177" t="str">
        <f>TEXT(Table1[[#This Row],[Date]],"ddd")</f>
        <v>Sun</v>
      </c>
    </row>
    <row r="1178" spans="1:18" x14ac:dyDescent="0.55000000000000004">
      <c r="A1178" s="2" t="s">
        <v>112</v>
      </c>
      <c r="B1178" s="2" t="str">
        <f t="shared" si="108"/>
        <v>Client 7</v>
      </c>
      <c r="C1178" s="12">
        <v>42800</v>
      </c>
      <c r="D1178" s="16">
        <v>0.80069444444444438</v>
      </c>
      <c r="E1178" s="16">
        <v>0.80555555555555547</v>
      </c>
      <c r="F1178" s="28">
        <f>Table1[[#This Row],[End]]-Table1[[#This Row],[Start]]</f>
        <v>4.8611111111110938E-3</v>
      </c>
      <c r="G1178" s="2" t="str">
        <f t="shared" ca="1" si="109"/>
        <v>Room A</v>
      </c>
      <c r="H1178" s="2" t="str">
        <f t="shared" ca="1" si="110"/>
        <v>A</v>
      </c>
      <c r="I1178" s="2" t="str">
        <f t="shared" ca="1" si="111"/>
        <v>Mistake</v>
      </c>
      <c r="J1178" s="2" t="str">
        <f t="shared" ca="1" si="112"/>
        <v>Entry error</v>
      </c>
      <c r="K1178" s="25" t="str">
        <f t="shared" ca="1" si="113"/>
        <v>Finance</v>
      </c>
      <c r="L1178" t="str">
        <f>IF(OR(Table1[[#This Row],[Month2]]="Jul",Table1[[#This Row],[Month2]]="Aug",Table1[[#This Row],[Month2]]="Sep"),"Q1", IF(OR(Table1[[#This Row],[Month2]]="Oct",Table1[[#This Row],[Month2]]="Nov",Table1[[#This Row],[Month2]]="Dec"),"Q2",IF(OR(Table1[[#This Row],[Month2]]="Jan",Table1[[#This Row],[Month2]]="Feb",Table1[[#This Row],[Month2]]="Mar"),"Q3", "Q4")))</f>
        <v>Q3</v>
      </c>
      <c r="M1178" t="str">
        <f>TEXT(Table1[[#This Row],[Date]],"mmm")</f>
        <v>Mar</v>
      </c>
      <c r="N1178" t="str">
        <f>IF(MONTH(Table1[[#This Row],[Date]])&gt;6, YEAR(Table1[[#This Row],[Date]])&amp;"-"&amp;YEAR(Table1[[#This Row],[Date]])+1,YEAR(Table1[[#This Row],[Date]])-1&amp;"-"&amp;YEAR(Table1[[#This Row],[Date]]))</f>
        <v>2016-2017</v>
      </c>
      <c r="O1178">
        <f>WEEKNUM(Table1[[#This Row],[Date]],2)</f>
        <v>11</v>
      </c>
      <c r="P1178">
        <f>HOUR(Table1[[#This Row],[Start]])</f>
        <v>19</v>
      </c>
      <c r="Q11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78" t="str">
        <f>TEXT(Table1[[#This Row],[Date]],"ddd")</f>
        <v>Mon</v>
      </c>
    </row>
    <row r="1179" spans="1:18" x14ac:dyDescent="0.55000000000000004">
      <c r="A1179" s="2" t="s">
        <v>95</v>
      </c>
      <c r="B1179" s="2" t="str">
        <f t="shared" si="108"/>
        <v>Client 8</v>
      </c>
      <c r="C1179" s="12">
        <v>42800</v>
      </c>
      <c r="D1179" s="2" t="s">
        <v>622</v>
      </c>
      <c r="E1179" s="2" t="s">
        <v>815</v>
      </c>
      <c r="F1179" s="28">
        <f>Table1[[#This Row],[End]]-Table1[[#This Row],[Start]]</f>
        <v>6.2500000000000333E-3</v>
      </c>
      <c r="G1179" s="2" t="str">
        <f t="shared" ca="1" si="109"/>
        <v>Warehouse</v>
      </c>
      <c r="H1179" s="2" t="str">
        <f t="shared" ca="1" si="110"/>
        <v>B</v>
      </c>
      <c r="I1179" s="2" t="str">
        <f t="shared" ca="1" si="111"/>
        <v>Mistake</v>
      </c>
      <c r="J1179" s="2" t="str">
        <f t="shared" ca="1" si="112"/>
        <v>Tone of voice</v>
      </c>
      <c r="K1179" s="25" t="str">
        <f t="shared" ca="1" si="113"/>
        <v>IT</v>
      </c>
      <c r="L1179" t="str">
        <f>IF(OR(Table1[[#This Row],[Month2]]="Jul",Table1[[#This Row],[Month2]]="Aug",Table1[[#This Row],[Month2]]="Sep"),"Q1", IF(OR(Table1[[#This Row],[Month2]]="Oct",Table1[[#This Row],[Month2]]="Nov",Table1[[#This Row],[Month2]]="Dec"),"Q2",IF(OR(Table1[[#This Row],[Month2]]="Jan",Table1[[#This Row],[Month2]]="Feb",Table1[[#This Row],[Month2]]="Mar"),"Q3", "Q4")))</f>
        <v>Q3</v>
      </c>
      <c r="M1179" t="str">
        <f>TEXT(Table1[[#This Row],[Date]],"mmm")</f>
        <v>Mar</v>
      </c>
      <c r="N1179" t="str">
        <f>IF(MONTH(Table1[[#This Row],[Date]])&gt;6, YEAR(Table1[[#This Row],[Date]])&amp;"-"&amp;YEAR(Table1[[#This Row],[Date]])+1,YEAR(Table1[[#This Row],[Date]])-1&amp;"-"&amp;YEAR(Table1[[#This Row],[Date]]))</f>
        <v>2016-2017</v>
      </c>
      <c r="O1179">
        <f>WEEKNUM(Table1[[#This Row],[Date]],2)</f>
        <v>11</v>
      </c>
      <c r="P1179">
        <f>HOUR(Table1[[#This Row],[Start]])</f>
        <v>11</v>
      </c>
      <c r="Q11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179" t="str">
        <f>TEXT(Table1[[#This Row],[Date]],"ddd")</f>
        <v>Mon</v>
      </c>
    </row>
    <row r="1180" spans="1:18" x14ac:dyDescent="0.55000000000000004">
      <c r="A1180" s="2" t="s">
        <v>96</v>
      </c>
      <c r="B1180" s="2" t="str">
        <f t="shared" si="108"/>
        <v>Client 9</v>
      </c>
      <c r="C1180" s="12">
        <v>42801</v>
      </c>
      <c r="D1180" s="2" t="s">
        <v>829</v>
      </c>
      <c r="E1180" s="2" t="s">
        <v>1119</v>
      </c>
      <c r="F1180" s="28">
        <f>Table1[[#This Row],[End]]-Table1[[#This Row],[Start]]</f>
        <v>7.6388888888889173E-3</v>
      </c>
      <c r="G1180" s="2" t="str">
        <f t="shared" ca="1" si="109"/>
        <v>Office</v>
      </c>
      <c r="H1180" s="2" t="str">
        <f t="shared" ca="1" si="110"/>
        <v>A</v>
      </c>
      <c r="I1180" s="2" t="str">
        <f t="shared" ca="1" si="111"/>
        <v>Accident</v>
      </c>
      <c r="J1180" s="2" t="str">
        <f t="shared" ca="1" si="112"/>
        <v>Entry error</v>
      </c>
      <c r="K1180" s="25" t="str">
        <f t="shared" ca="1" si="113"/>
        <v>IT</v>
      </c>
      <c r="L1180" t="str">
        <f>IF(OR(Table1[[#This Row],[Month2]]="Jul",Table1[[#This Row],[Month2]]="Aug",Table1[[#This Row],[Month2]]="Sep"),"Q1", IF(OR(Table1[[#This Row],[Month2]]="Oct",Table1[[#This Row],[Month2]]="Nov",Table1[[#This Row],[Month2]]="Dec"),"Q2",IF(OR(Table1[[#This Row],[Month2]]="Jan",Table1[[#This Row],[Month2]]="Feb",Table1[[#This Row],[Month2]]="Mar"),"Q3", "Q4")))</f>
        <v>Q3</v>
      </c>
      <c r="M1180" t="str">
        <f>TEXT(Table1[[#This Row],[Date]],"mmm")</f>
        <v>Mar</v>
      </c>
      <c r="N1180" t="str">
        <f>IF(MONTH(Table1[[#This Row],[Date]])&gt;6, YEAR(Table1[[#This Row],[Date]])&amp;"-"&amp;YEAR(Table1[[#This Row],[Date]])+1,YEAR(Table1[[#This Row],[Date]])-1&amp;"-"&amp;YEAR(Table1[[#This Row],[Date]]))</f>
        <v>2016-2017</v>
      </c>
      <c r="O1180">
        <f>WEEKNUM(Table1[[#This Row],[Date]],2)</f>
        <v>11</v>
      </c>
      <c r="P1180">
        <f>HOUR(Table1[[#This Row],[Start]])</f>
        <v>6</v>
      </c>
      <c r="Q11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80" t="str">
        <f>TEXT(Table1[[#This Row],[Date]],"ddd")</f>
        <v>Tue</v>
      </c>
    </row>
    <row r="1181" spans="1:18" x14ac:dyDescent="0.55000000000000004">
      <c r="A1181" s="2" t="s">
        <v>116</v>
      </c>
      <c r="B1181" s="2" t="str">
        <f t="shared" si="108"/>
        <v>Client 10</v>
      </c>
      <c r="C1181" s="12">
        <v>42801</v>
      </c>
      <c r="D1181" s="2" t="s">
        <v>762</v>
      </c>
      <c r="E1181" s="2" t="s">
        <v>836</v>
      </c>
      <c r="F1181" s="28">
        <f>Table1[[#This Row],[End]]-Table1[[#This Row],[Start]]</f>
        <v>3.2638888888888884E-2</v>
      </c>
      <c r="G1181" s="2" t="str">
        <f t="shared" ca="1" si="109"/>
        <v>Lab</v>
      </c>
      <c r="H1181" s="2" t="str">
        <f t="shared" ca="1" si="110"/>
        <v>A</v>
      </c>
      <c r="I1181" s="2" t="str">
        <f t="shared" ca="1" si="111"/>
        <v>Accident</v>
      </c>
      <c r="J1181" s="2" t="str">
        <f t="shared" ca="1" si="112"/>
        <v>Mechanical failure</v>
      </c>
      <c r="K1181" s="25" t="str">
        <f t="shared" ca="1" si="113"/>
        <v>Floor</v>
      </c>
      <c r="L1181" t="str">
        <f>IF(OR(Table1[[#This Row],[Month2]]="Jul",Table1[[#This Row],[Month2]]="Aug",Table1[[#This Row],[Month2]]="Sep"),"Q1", IF(OR(Table1[[#This Row],[Month2]]="Oct",Table1[[#This Row],[Month2]]="Nov",Table1[[#This Row],[Month2]]="Dec"),"Q2",IF(OR(Table1[[#This Row],[Month2]]="Jan",Table1[[#This Row],[Month2]]="Feb",Table1[[#This Row],[Month2]]="Mar"),"Q3", "Q4")))</f>
        <v>Q3</v>
      </c>
      <c r="M1181" t="str">
        <f>TEXT(Table1[[#This Row],[Date]],"mmm")</f>
        <v>Mar</v>
      </c>
      <c r="N1181" t="str">
        <f>IF(MONTH(Table1[[#This Row],[Date]])&gt;6, YEAR(Table1[[#This Row],[Date]])&amp;"-"&amp;YEAR(Table1[[#This Row],[Date]])+1,YEAR(Table1[[#This Row],[Date]])-1&amp;"-"&amp;YEAR(Table1[[#This Row],[Date]]))</f>
        <v>2016-2017</v>
      </c>
      <c r="O1181">
        <f>WEEKNUM(Table1[[#This Row],[Date]],2)</f>
        <v>11</v>
      </c>
      <c r="P1181">
        <f>HOUR(Table1[[#This Row],[Start]])</f>
        <v>6</v>
      </c>
      <c r="Q11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81" t="str">
        <f>TEXT(Table1[[#This Row],[Date]],"ddd")</f>
        <v>Tue</v>
      </c>
    </row>
    <row r="1182" spans="1:18" x14ac:dyDescent="0.55000000000000004">
      <c r="A1182" s="2" t="s">
        <v>47</v>
      </c>
      <c r="B1182" s="2" t="str">
        <f t="shared" si="108"/>
        <v>Client 1</v>
      </c>
      <c r="C1182" s="12">
        <v>42801</v>
      </c>
      <c r="D1182" s="2" t="s">
        <v>785</v>
      </c>
      <c r="E1182" s="2" t="s">
        <v>830</v>
      </c>
      <c r="F1182" s="28">
        <f>Table1[[#This Row],[End]]-Table1[[#This Row],[Start]]</f>
        <v>2.7777777777777679E-3</v>
      </c>
      <c r="G1182" s="2" t="str">
        <f t="shared" ca="1" si="109"/>
        <v>Room A</v>
      </c>
      <c r="H1182" s="2" t="str">
        <f t="shared" ca="1" si="110"/>
        <v>D</v>
      </c>
      <c r="I1182" s="2" t="str">
        <f t="shared" ca="1" si="111"/>
        <v>Mistake</v>
      </c>
      <c r="J1182" s="2" t="str">
        <f t="shared" ca="1" si="112"/>
        <v>Paperwork deficiency</v>
      </c>
      <c r="K1182" s="25" t="str">
        <f t="shared" ca="1" si="113"/>
        <v>Floor</v>
      </c>
      <c r="L1182" t="str">
        <f>IF(OR(Table1[[#This Row],[Month2]]="Jul",Table1[[#This Row],[Month2]]="Aug",Table1[[#This Row],[Month2]]="Sep"),"Q1", IF(OR(Table1[[#This Row],[Month2]]="Oct",Table1[[#This Row],[Month2]]="Nov",Table1[[#This Row],[Month2]]="Dec"),"Q2",IF(OR(Table1[[#This Row],[Month2]]="Jan",Table1[[#This Row],[Month2]]="Feb",Table1[[#This Row],[Month2]]="Mar"),"Q3", "Q4")))</f>
        <v>Q3</v>
      </c>
      <c r="M1182" t="str">
        <f>TEXT(Table1[[#This Row],[Date]],"mmm")</f>
        <v>Mar</v>
      </c>
      <c r="N1182" t="str">
        <f>IF(MONTH(Table1[[#This Row],[Date]])&gt;6, YEAR(Table1[[#This Row],[Date]])&amp;"-"&amp;YEAR(Table1[[#This Row],[Date]])+1,YEAR(Table1[[#This Row],[Date]])-1&amp;"-"&amp;YEAR(Table1[[#This Row],[Date]]))</f>
        <v>2016-2017</v>
      </c>
      <c r="O1182">
        <f>WEEKNUM(Table1[[#This Row],[Date]],2)</f>
        <v>11</v>
      </c>
      <c r="P1182">
        <f>HOUR(Table1[[#This Row],[Start]])</f>
        <v>19</v>
      </c>
      <c r="Q11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82" t="str">
        <f>TEXT(Table1[[#This Row],[Date]],"ddd")</f>
        <v>Tue</v>
      </c>
    </row>
    <row r="1183" spans="1:18" x14ac:dyDescent="0.55000000000000004">
      <c r="A1183" s="2" t="s">
        <v>47</v>
      </c>
      <c r="B1183" s="2" t="str">
        <f t="shared" si="108"/>
        <v>Client 2</v>
      </c>
      <c r="C1183" s="12">
        <v>42801</v>
      </c>
      <c r="D1183" s="2" t="s">
        <v>830</v>
      </c>
      <c r="E1183" s="2" t="s">
        <v>1120</v>
      </c>
      <c r="F1183" s="28">
        <f>Table1[[#This Row],[End]]-Table1[[#This Row],[Start]]</f>
        <v>3.4722222222223209E-3</v>
      </c>
      <c r="G1183" s="2" t="str">
        <f t="shared" ca="1" si="109"/>
        <v>Warehouse</v>
      </c>
      <c r="H1183" s="2" t="str">
        <f t="shared" ca="1" si="110"/>
        <v>B</v>
      </c>
      <c r="I1183" s="2" t="str">
        <f t="shared" ca="1" si="111"/>
        <v>Mistake</v>
      </c>
      <c r="J1183" s="2" t="str">
        <f t="shared" ca="1" si="112"/>
        <v>Tone of voice</v>
      </c>
      <c r="K1183" s="25" t="str">
        <f t="shared" ca="1" si="113"/>
        <v>Floor</v>
      </c>
      <c r="L1183" t="str">
        <f>IF(OR(Table1[[#This Row],[Month2]]="Jul",Table1[[#This Row],[Month2]]="Aug",Table1[[#This Row],[Month2]]="Sep"),"Q1", IF(OR(Table1[[#This Row],[Month2]]="Oct",Table1[[#This Row],[Month2]]="Nov",Table1[[#This Row],[Month2]]="Dec"),"Q2",IF(OR(Table1[[#This Row],[Month2]]="Jan",Table1[[#This Row],[Month2]]="Feb",Table1[[#This Row],[Month2]]="Mar"),"Q3", "Q4")))</f>
        <v>Q3</v>
      </c>
      <c r="M1183" t="str">
        <f>TEXT(Table1[[#This Row],[Date]],"mmm")</f>
        <v>Mar</v>
      </c>
      <c r="N1183" t="str">
        <f>IF(MONTH(Table1[[#This Row],[Date]])&gt;6, YEAR(Table1[[#This Row],[Date]])&amp;"-"&amp;YEAR(Table1[[#This Row],[Date]])+1,YEAR(Table1[[#This Row],[Date]])-1&amp;"-"&amp;YEAR(Table1[[#This Row],[Date]]))</f>
        <v>2016-2017</v>
      </c>
      <c r="O1183">
        <f>WEEKNUM(Table1[[#This Row],[Date]],2)</f>
        <v>11</v>
      </c>
      <c r="P1183">
        <f>HOUR(Table1[[#This Row],[Start]])</f>
        <v>19</v>
      </c>
      <c r="Q11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83" t="str">
        <f>TEXT(Table1[[#This Row],[Date]],"ddd")</f>
        <v>Tue</v>
      </c>
    </row>
    <row r="1184" spans="1:18" x14ac:dyDescent="0.55000000000000004">
      <c r="A1184" s="2" t="s">
        <v>105</v>
      </c>
      <c r="B1184" s="2" t="str">
        <f t="shared" si="108"/>
        <v>Client 3</v>
      </c>
      <c r="C1184" s="12">
        <v>42802</v>
      </c>
      <c r="D1184" s="2" t="s">
        <v>831</v>
      </c>
      <c r="E1184" s="2" t="s">
        <v>1103</v>
      </c>
      <c r="F1184" s="28">
        <f>Table1[[#This Row],[End]]-Table1[[#This Row],[Start]]</f>
        <v>7.6388888888887507E-3</v>
      </c>
      <c r="G1184" s="2" t="str">
        <f t="shared" ca="1" si="109"/>
        <v>Room A</v>
      </c>
      <c r="H1184" s="2" t="str">
        <f t="shared" ca="1" si="110"/>
        <v>E</v>
      </c>
      <c r="I1184" s="2" t="str">
        <f t="shared" ca="1" si="111"/>
        <v>Accident</v>
      </c>
      <c r="J1184" s="2" t="str">
        <f t="shared" ca="1" si="112"/>
        <v>Paperwork deficiency</v>
      </c>
      <c r="K1184" s="25" t="str">
        <f t="shared" ca="1" si="113"/>
        <v>Finance</v>
      </c>
      <c r="L1184" t="str">
        <f>IF(OR(Table1[[#This Row],[Month2]]="Jul",Table1[[#This Row],[Month2]]="Aug",Table1[[#This Row],[Month2]]="Sep"),"Q1", IF(OR(Table1[[#This Row],[Month2]]="Oct",Table1[[#This Row],[Month2]]="Nov",Table1[[#This Row],[Month2]]="Dec"),"Q2",IF(OR(Table1[[#This Row],[Month2]]="Jan",Table1[[#This Row],[Month2]]="Feb",Table1[[#This Row],[Month2]]="Mar"),"Q3", "Q4")))</f>
        <v>Q3</v>
      </c>
      <c r="M1184" t="str">
        <f>TEXT(Table1[[#This Row],[Date]],"mmm")</f>
        <v>Mar</v>
      </c>
      <c r="N1184" t="str">
        <f>IF(MONTH(Table1[[#This Row],[Date]])&gt;6, YEAR(Table1[[#This Row],[Date]])&amp;"-"&amp;YEAR(Table1[[#This Row],[Date]])+1,YEAR(Table1[[#This Row],[Date]])-1&amp;"-"&amp;YEAR(Table1[[#This Row],[Date]]))</f>
        <v>2016-2017</v>
      </c>
      <c r="O1184">
        <f>WEEKNUM(Table1[[#This Row],[Date]],2)</f>
        <v>11</v>
      </c>
      <c r="P1184">
        <f>HOUR(Table1[[#This Row],[Start]])</f>
        <v>20</v>
      </c>
      <c r="Q11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184" t="str">
        <f>TEXT(Table1[[#This Row],[Date]],"ddd")</f>
        <v>Wed</v>
      </c>
    </row>
    <row r="1185" spans="1:18" x14ac:dyDescent="0.55000000000000004">
      <c r="A1185" s="2" t="s">
        <v>105</v>
      </c>
      <c r="B1185" s="2" t="str">
        <f t="shared" si="108"/>
        <v>Client 4</v>
      </c>
      <c r="C1185" s="12">
        <v>42802</v>
      </c>
      <c r="D1185" s="2" t="s">
        <v>290</v>
      </c>
      <c r="E1185" s="2" t="s">
        <v>1121</v>
      </c>
      <c r="F1185" s="28">
        <f>Table1[[#This Row],[End]]-Table1[[#This Row],[Start]]</f>
        <v>4.7222222222222276E-2</v>
      </c>
      <c r="G1185" s="2" t="str">
        <f t="shared" ca="1" si="109"/>
        <v>Room B</v>
      </c>
      <c r="H1185" s="2" t="str">
        <f t="shared" ca="1" si="110"/>
        <v>B</v>
      </c>
      <c r="I1185" s="2" t="str">
        <f t="shared" ca="1" si="111"/>
        <v>Interaction</v>
      </c>
      <c r="J1185" s="2" t="str">
        <f t="shared" ca="1" si="112"/>
        <v>Paperwork deficiency</v>
      </c>
      <c r="K1185" s="25" t="str">
        <f t="shared" ca="1" si="113"/>
        <v>Finance</v>
      </c>
      <c r="L1185" t="str">
        <f>IF(OR(Table1[[#This Row],[Month2]]="Jul",Table1[[#This Row],[Month2]]="Aug",Table1[[#This Row],[Month2]]="Sep"),"Q1", IF(OR(Table1[[#This Row],[Month2]]="Oct",Table1[[#This Row],[Month2]]="Nov",Table1[[#This Row],[Month2]]="Dec"),"Q2",IF(OR(Table1[[#This Row],[Month2]]="Jan",Table1[[#This Row],[Month2]]="Feb",Table1[[#This Row],[Month2]]="Mar"),"Q3", "Q4")))</f>
        <v>Q3</v>
      </c>
      <c r="M1185" t="str">
        <f>TEXT(Table1[[#This Row],[Date]],"mmm")</f>
        <v>Mar</v>
      </c>
      <c r="N1185" t="str">
        <f>IF(MONTH(Table1[[#This Row],[Date]])&gt;6, YEAR(Table1[[#This Row],[Date]])&amp;"-"&amp;YEAR(Table1[[#This Row],[Date]])+1,YEAR(Table1[[#This Row],[Date]])-1&amp;"-"&amp;YEAR(Table1[[#This Row],[Date]]))</f>
        <v>2016-2017</v>
      </c>
      <c r="O1185">
        <f>WEEKNUM(Table1[[#This Row],[Date]],2)</f>
        <v>11</v>
      </c>
      <c r="P1185">
        <f>HOUR(Table1[[#This Row],[Start]])</f>
        <v>21</v>
      </c>
      <c r="Q11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185" t="str">
        <f>TEXT(Table1[[#This Row],[Date]],"ddd")</f>
        <v>Wed</v>
      </c>
    </row>
    <row r="1186" spans="1:18" x14ac:dyDescent="0.55000000000000004">
      <c r="A1186" s="2" t="s">
        <v>118</v>
      </c>
      <c r="B1186" s="2" t="str">
        <f t="shared" si="108"/>
        <v>Client 5</v>
      </c>
      <c r="C1186" s="12">
        <v>42802</v>
      </c>
      <c r="D1186" s="2" t="s">
        <v>585</v>
      </c>
      <c r="E1186" s="2" t="s">
        <v>282</v>
      </c>
      <c r="F1186" s="28">
        <f>Table1[[#This Row],[End]]-Table1[[#This Row],[Start]]</f>
        <v>1.6666666666666718E-2</v>
      </c>
      <c r="G1186" s="2" t="str">
        <f t="shared" ca="1" si="109"/>
        <v>Office</v>
      </c>
      <c r="H1186" s="2" t="str">
        <f t="shared" ca="1" si="110"/>
        <v>C</v>
      </c>
      <c r="I1186" s="2" t="str">
        <f t="shared" ca="1" si="111"/>
        <v>Accident</v>
      </c>
      <c r="J1186" s="2" t="str">
        <f t="shared" ca="1" si="112"/>
        <v>Misconduct</v>
      </c>
      <c r="K1186" s="25" t="str">
        <f t="shared" ca="1" si="113"/>
        <v>Shipping</v>
      </c>
      <c r="L1186" t="str">
        <f>IF(OR(Table1[[#This Row],[Month2]]="Jul",Table1[[#This Row],[Month2]]="Aug",Table1[[#This Row],[Month2]]="Sep"),"Q1", IF(OR(Table1[[#This Row],[Month2]]="Oct",Table1[[#This Row],[Month2]]="Nov",Table1[[#This Row],[Month2]]="Dec"),"Q2",IF(OR(Table1[[#This Row],[Month2]]="Jan",Table1[[#This Row],[Month2]]="Feb",Table1[[#This Row],[Month2]]="Mar"),"Q3", "Q4")))</f>
        <v>Q3</v>
      </c>
      <c r="M1186" t="str">
        <f>TEXT(Table1[[#This Row],[Date]],"mmm")</f>
        <v>Mar</v>
      </c>
      <c r="N1186" t="str">
        <f>IF(MONTH(Table1[[#This Row],[Date]])&gt;6, YEAR(Table1[[#This Row],[Date]])&amp;"-"&amp;YEAR(Table1[[#This Row],[Date]])+1,YEAR(Table1[[#This Row],[Date]])-1&amp;"-"&amp;YEAR(Table1[[#This Row],[Date]]))</f>
        <v>2016-2017</v>
      </c>
      <c r="O1186">
        <f>WEEKNUM(Table1[[#This Row],[Date]],2)</f>
        <v>11</v>
      </c>
      <c r="P1186">
        <f>HOUR(Table1[[#This Row],[Start]])</f>
        <v>9</v>
      </c>
      <c r="Q11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186" t="str">
        <f>TEXT(Table1[[#This Row],[Date]],"ddd")</f>
        <v>Wed</v>
      </c>
    </row>
    <row r="1187" spans="1:18" x14ac:dyDescent="0.55000000000000004">
      <c r="A1187" s="2" t="s">
        <v>85</v>
      </c>
      <c r="B1187" s="2" t="str">
        <f t="shared" si="108"/>
        <v>Client 6</v>
      </c>
      <c r="C1187" s="12">
        <v>42803</v>
      </c>
      <c r="D1187" s="2" t="s">
        <v>257</v>
      </c>
      <c r="E1187" s="2" t="s">
        <v>464</v>
      </c>
      <c r="F1187" s="28">
        <f>Table1[[#This Row],[End]]-Table1[[#This Row],[Start]]</f>
        <v>1.3194444444444509E-2</v>
      </c>
      <c r="G1187" s="2" t="str">
        <f t="shared" ca="1" si="109"/>
        <v>Lab</v>
      </c>
      <c r="H1187" s="2" t="str">
        <f t="shared" ca="1" si="110"/>
        <v>D</v>
      </c>
      <c r="I1187" s="2" t="str">
        <f t="shared" ca="1" si="111"/>
        <v>Mistake</v>
      </c>
      <c r="J1187" s="2" t="str">
        <f t="shared" ca="1" si="112"/>
        <v>Entry error</v>
      </c>
      <c r="K1187" s="25" t="str">
        <f t="shared" ca="1" si="113"/>
        <v>Floor</v>
      </c>
      <c r="L1187" t="str">
        <f>IF(OR(Table1[[#This Row],[Month2]]="Jul",Table1[[#This Row],[Month2]]="Aug",Table1[[#This Row],[Month2]]="Sep"),"Q1", IF(OR(Table1[[#This Row],[Month2]]="Oct",Table1[[#This Row],[Month2]]="Nov",Table1[[#This Row],[Month2]]="Dec"),"Q2",IF(OR(Table1[[#This Row],[Month2]]="Jan",Table1[[#This Row],[Month2]]="Feb",Table1[[#This Row],[Month2]]="Mar"),"Q3", "Q4")))</f>
        <v>Q3</v>
      </c>
      <c r="M1187" t="str">
        <f>TEXT(Table1[[#This Row],[Date]],"mmm")</f>
        <v>Mar</v>
      </c>
      <c r="N1187" t="str">
        <f>IF(MONTH(Table1[[#This Row],[Date]])&gt;6, YEAR(Table1[[#This Row],[Date]])&amp;"-"&amp;YEAR(Table1[[#This Row],[Date]])+1,YEAR(Table1[[#This Row],[Date]])-1&amp;"-"&amp;YEAR(Table1[[#This Row],[Date]]))</f>
        <v>2016-2017</v>
      </c>
      <c r="O1187">
        <f>WEEKNUM(Table1[[#This Row],[Date]],2)</f>
        <v>11</v>
      </c>
      <c r="P1187">
        <f>HOUR(Table1[[#This Row],[Start]])</f>
        <v>17</v>
      </c>
      <c r="Q11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87" t="str">
        <f>TEXT(Table1[[#This Row],[Date]],"ddd")</f>
        <v>Thu</v>
      </c>
    </row>
    <row r="1188" spans="1:18" x14ac:dyDescent="0.55000000000000004">
      <c r="A1188" s="2" t="s">
        <v>85</v>
      </c>
      <c r="B1188" s="2" t="str">
        <f t="shared" si="108"/>
        <v>Client 7</v>
      </c>
      <c r="C1188" s="12">
        <v>42803</v>
      </c>
      <c r="D1188" s="2" t="s">
        <v>328</v>
      </c>
      <c r="E1188" s="2" t="s">
        <v>727</v>
      </c>
      <c r="F1188" s="28">
        <f>Table1[[#This Row],[End]]-Table1[[#This Row],[Start]]</f>
        <v>8.3333333333333037E-3</v>
      </c>
      <c r="G1188" s="2" t="str">
        <f t="shared" ca="1" si="109"/>
        <v>Room B</v>
      </c>
      <c r="H1188" s="2" t="str">
        <f t="shared" ca="1" si="110"/>
        <v>A</v>
      </c>
      <c r="I1188" s="2" t="str">
        <f t="shared" ca="1" si="111"/>
        <v>Accident</v>
      </c>
      <c r="J1188" s="2" t="str">
        <f t="shared" ca="1" si="112"/>
        <v>Paperwork deficiency</v>
      </c>
      <c r="K1188" s="25" t="str">
        <f t="shared" ca="1" si="113"/>
        <v>Admin</v>
      </c>
      <c r="L1188" t="str">
        <f>IF(OR(Table1[[#This Row],[Month2]]="Jul",Table1[[#This Row],[Month2]]="Aug",Table1[[#This Row],[Month2]]="Sep"),"Q1", IF(OR(Table1[[#This Row],[Month2]]="Oct",Table1[[#This Row],[Month2]]="Nov",Table1[[#This Row],[Month2]]="Dec"),"Q2",IF(OR(Table1[[#This Row],[Month2]]="Jan",Table1[[#This Row],[Month2]]="Feb",Table1[[#This Row],[Month2]]="Mar"),"Q3", "Q4")))</f>
        <v>Q3</v>
      </c>
      <c r="M1188" t="str">
        <f>TEXT(Table1[[#This Row],[Date]],"mmm")</f>
        <v>Mar</v>
      </c>
      <c r="N1188" t="str">
        <f>IF(MONTH(Table1[[#This Row],[Date]])&gt;6, YEAR(Table1[[#This Row],[Date]])&amp;"-"&amp;YEAR(Table1[[#This Row],[Date]])+1,YEAR(Table1[[#This Row],[Date]])-1&amp;"-"&amp;YEAR(Table1[[#This Row],[Date]]))</f>
        <v>2016-2017</v>
      </c>
      <c r="O1188">
        <f>WEEKNUM(Table1[[#This Row],[Date]],2)</f>
        <v>11</v>
      </c>
      <c r="P1188">
        <f>HOUR(Table1[[#This Row],[Start]])</f>
        <v>19</v>
      </c>
      <c r="Q11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88" t="str">
        <f>TEXT(Table1[[#This Row],[Date]],"ddd")</f>
        <v>Thu</v>
      </c>
    </row>
    <row r="1189" spans="1:18" x14ac:dyDescent="0.55000000000000004">
      <c r="A1189" s="2" t="s">
        <v>85</v>
      </c>
      <c r="B1189" s="2" t="str">
        <f t="shared" si="108"/>
        <v>Client 8</v>
      </c>
      <c r="C1189" s="12">
        <v>42803</v>
      </c>
      <c r="D1189" s="2" t="s">
        <v>727</v>
      </c>
      <c r="E1189" s="2" t="s">
        <v>644</v>
      </c>
      <c r="F1189" s="28">
        <f>Table1[[#This Row],[End]]-Table1[[#This Row],[Start]]</f>
        <v>2.2222222222222254E-2</v>
      </c>
      <c r="G1189" s="2" t="str">
        <f t="shared" ca="1" si="109"/>
        <v>Room A</v>
      </c>
      <c r="H1189" s="2" t="str">
        <f t="shared" ca="1" si="110"/>
        <v>F</v>
      </c>
      <c r="I1189" s="2" t="str">
        <f t="shared" ca="1" si="111"/>
        <v>Grievance</v>
      </c>
      <c r="J1189" s="2" t="str">
        <f t="shared" ca="1" si="112"/>
        <v>Mechanical failure</v>
      </c>
      <c r="K1189" s="25" t="str">
        <f t="shared" ca="1" si="113"/>
        <v>IT</v>
      </c>
      <c r="L1189" t="str">
        <f>IF(OR(Table1[[#This Row],[Month2]]="Jul",Table1[[#This Row],[Month2]]="Aug",Table1[[#This Row],[Month2]]="Sep"),"Q1", IF(OR(Table1[[#This Row],[Month2]]="Oct",Table1[[#This Row],[Month2]]="Nov",Table1[[#This Row],[Month2]]="Dec"),"Q2",IF(OR(Table1[[#This Row],[Month2]]="Jan",Table1[[#This Row],[Month2]]="Feb",Table1[[#This Row],[Month2]]="Mar"),"Q3", "Q4")))</f>
        <v>Q3</v>
      </c>
      <c r="M1189" t="str">
        <f>TEXT(Table1[[#This Row],[Date]],"mmm")</f>
        <v>Mar</v>
      </c>
      <c r="N1189" t="str">
        <f>IF(MONTH(Table1[[#This Row],[Date]])&gt;6, YEAR(Table1[[#This Row],[Date]])&amp;"-"&amp;YEAR(Table1[[#This Row],[Date]])+1,YEAR(Table1[[#This Row],[Date]])-1&amp;"-"&amp;YEAR(Table1[[#This Row],[Date]]))</f>
        <v>2016-2017</v>
      </c>
      <c r="O1189">
        <f>WEEKNUM(Table1[[#This Row],[Date]],2)</f>
        <v>11</v>
      </c>
      <c r="P1189">
        <f>HOUR(Table1[[#This Row],[Start]])</f>
        <v>19</v>
      </c>
      <c r="Q11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189" t="str">
        <f>TEXT(Table1[[#This Row],[Date]],"ddd")</f>
        <v>Thu</v>
      </c>
    </row>
    <row r="1190" spans="1:18" x14ac:dyDescent="0.55000000000000004">
      <c r="A1190" s="2" t="s">
        <v>115</v>
      </c>
      <c r="B1190" s="2" t="str">
        <f t="shared" si="108"/>
        <v>Client 9</v>
      </c>
      <c r="C1190" s="12">
        <v>42804</v>
      </c>
      <c r="D1190" s="2" t="s">
        <v>832</v>
      </c>
      <c r="E1190" s="2" t="s">
        <v>525</v>
      </c>
      <c r="F1190" s="28">
        <f>Table1[[#This Row],[End]]-Table1[[#This Row],[Start]]</f>
        <v>7.6388888888887507E-3</v>
      </c>
      <c r="G1190" s="2" t="str">
        <f t="shared" ca="1" si="109"/>
        <v>Warehouse</v>
      </c>
      <c r="H1190" s="2" t="str">
        <f t="shared" ca="1" si="110"/>
        <v>D</v>
      </c>
      <c r="I1190" s="2" t="str">
        <f t="shared" ca="1" si="111"/>
        <v>Interaction</v>
      </c>
      <c r="J1190" s="2" t="str">
        <f t="shared" ca="1" si="112"/>
        <v>Wrong placement</v>
      </c>
      <c r="K1190" s="25" t="str">
        <f t="shared" ca="1" si="113"/>
        <v>Floor</v>
      </c>
      <c r="L1190" t="str">
        <f>IF(OR(Table1[[#This Row],[Month2]]="Jul",Table1[[#This Row],[Month2]]="Aug",Table1[[#This Row],[Month2]]="Sep"),"Q1", IF(OR(Table1[[#This Row],[Month2]]="Oct",Table1[[#This Row],[Month2]]="Nov",Table1[[#This Row],[Month2]]="Dec"),"Q2",IF(OR(Table1[[#This Row],[Month2]]="Jan",Table1[[#This Row],[Month2]]="Feb",Table1[[#This Row],[Month2]]="Mar"),"Q3", "Q4")))</f>
        <v>Q3</v>
      </c>
      <c r="M1190" t="str">
        <f>TEXT(Table1[[#This Row],[Date]],"mmm")</f>
        <v>Mar</v>
      </c>
      <c r="N1190" t="str">
        <f>IF(MONTH(Table1[[#This Row],[Date]])&gt;6, YEAR(Table1[[#This Row],[Date]])&amp;"-"&amp;YEAR(Table1[[#This Row],[Date]])+1,YEAR(Table1[[#This Row],[Date]])-1&amp;"-"&amp;YEAR(Table1[[#This Row],[Date]]))</f>
        <v>2016-2017</v>
      </c>
      <c r="O1190">
        <f>WEEKNUM(Table1[[#This Row],[Date]],2)</f>
        <v>11</v>
      </c>
      <c r="P1190">
        <f>HOUR(Table1[[#This Row],[Start]])</f>
        <v>14</v>
      </c>
      <c r="Q11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90" t="str">
        <f>TEXT(Table1[[#This Row],[Date]],"ddd")</f>
        <v>Fri</v>
      </c>
    </row>
    <row r="1191" spans="1:18" x14ac:dyDescent="0.55000000000000004">
      <c r="A1191" s="2" t="s">
        <v>96</v>
      </c>
      <c r="B1191" s="2" t="str">
        <f t="shared" si="108"/>
        <v>Client 10</v>
      </c>
      <c r="C1191" s="12">
        <v>42805</v>
      </c>
      <c r="D1191" s="2" t="s">
        <v>833</v>
      </c>
      <c r="E1191" s="2" t="s">
        <v>750</v>
      </c>
      <c r="F1191" s="28">
        <f>Table1[[#This Row],[End]]-Table1[[#This Row],[Start]]</f>
        <v>9.0277777777777457E-3</v>
      </c>
      <c r="G1191" s="2" t="str">
        <f t="shared" ca="1" si="109"/>
        <v>Room A</v>
      </c>
      <c r="H1191" s="2" t="str">
        <f t="shared" ca="1" si="110"/>
        <v>A</v>
      </c>
      <c r="I1191" s="2" t="str">
        <f t="shared" ca="1" si="111"/>
        <v>Accident</v>
      </c>
      <c r="J1191" s="2" t="str">
        <f t="shared" ca="1" si="112"/>
        <v>Paperwork deficiency</v>
      </c>
      <c r="K1191" s="25" t="str">
        <f t="shared" ca="1" si="113"/>
        <v>Admin</v>
      </c>
      <c r="L1191" t="str">
        <f>IF(OR(Table1[[#This Row],[Month2]]="Jul",Table1[[#This Row],[Month2]]="Aug",Table1[[#This Row],[Month2]]="Sep"),"Q1", IF(OR(Table1[[#This Row],[Month2]]="Oct",Table1[[#This Row],[Month2]]="Nov",Table1[[#This Row],[Month2]]="Dec"),"Q2",IF(OR(Table1[[#This Row],[Month2]]="Jan",Table1[[#This Row],[Month2]]="Feb",Table1[[#This Row],[Month2]]="Mar"),"Q3", "Q4")))</f>
        <v>Q3</v>
      </c>
      <c r="M1191" t="str">
        <f>TEXT(Table1[[#This Row],[Date]],"mmm")</f>
        <v>Mar</v>
      </c>
      <c r="N1191" t="str">
        <f>IF(MONTH(Table1[[#This Row],[Date]])&gt;6, YEAR(Table1[[#This Row],[Date]])&amp;"-"&amp;YEAR(Table1[[#This Row],[Date]])+1,YEAR(Table1[[#This Row],[Date]])-1&amp;"-"&amp;YEAR(Table1[[#This Row],[Date]]))</f>
        <v>2016-2017</v>
      </c>
      <c r="O1191">
        <f>WEEKNUM(Table1[[#This Row],[Date]],2)</f>
        <v>11</v>
      </c>
      <c r="P1191">
        <f>HOUR(Table1[[#This Row],[Start]])</f>
        <v>15</v>
      </c>
      <c r="Q11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191" t="str">
        <f>TEXT(Table1[[#This Row],[Date]],"ddd")</f>
        <v>Sat</v>
      </c>
    </row>
    <row r="1192" spans="1:18" x14ac:dyDescent="0.55000000000000004">
      <c r="A1192" s="2" t="s">
        <v>112</v>
      </c>
      <c r="B1192" s="2" t="str">
        <f t="shared" si="108"/>
        <v>Client 1</v>
      </c>
      <c r="C1192" s="12">
        <v>42805</v>
      </c>
      <c r="D1192" s="2" t="s">
        <v>602</v>
      </c>
      <c r="E1192" s="2" t="s">
        <v>1122</v>
      </c>
      <c r="F1192" s="28">
        <f>Table1[[#This Row],[End]]-Table1[[#This Row],[Start]]</f>
        <v>5.5555555555556468E-3</v>
      </c>
      <c r="G1192" s="2" t="str">
        <f t="shared" ca="1" si="109"/>
        <v>Room A</v>
      </c>
      <c r="H1192" s="2" t="str">
        <f t="shared" ca="1" si="110"/>
        <v>C</v>
      </c>
      <c r="I1192" s="2" t="str">
        <f t="shared" ca="1" si="111"/>
        <v>Mistake</v>
      </c>
      <c r="J1192" s="2" t="str">
        <f t="shared" ca="1" si="112"/>
        <v>Misconduct</v>
      </c>
      <c r="K1192" s="25" t="str">
        <f t="shared" ca="1" si="113"/>
        <v>Widgets</v>
      </c>
      <c r="L1192" t="str">
        <f>IF(OR(Table1[[#This Row],[Month2]]="Jul",Table1[[#This Row],[Month2]]="Aug",Table1[[#This Row],[Month2]]="Sep"),"Q1", IF(OR(Table1[[#This Row],[Month2]]="Oct",Table1[[#This Row],[Month2]]="Nov",Table1[[#This Row],[Month2]]="Dec"),"Q2",IF(OR(Table1[[#This Row],[Month2]]="Jan",Table1[[#This Row],[Month2]]="Feb",Table1[[#This Row],[Month2]]="Mar"),"Q3", "Q4")))</f>
        <v>Q3</v>
      </c>
      <c r="M1192" t="str">
        <f>TEXT(Table1[[#This Row],[Date]],"mmm")</f>
        <v>Mar</v>
      </c>
      <c r="N1192" t="str">
        <f>IF(MONTH(Table1[[#This Row],[Date]])&gt;6, YEAR(Table1[[#This Row],[Date]])&amp;"-"&amp;YEAR(Table1[[#This Row],[Date]])+1,YEAR(Table1[[#This Row],[Date]])-1&amp;"-"&amp;YEAR(Table1[[#This Row],[Date]]))</f>
        <v>2016-2017</v>
      </c>
      <c r="O1192">
        <f>WEEKNUM(Table1[[#This Row],[Date]],2)</f>
        <v>11</v>
      </c>
      <c r="P1192">
        <f>HOUR(Table1[[#This Row],[Start]])</f>
        <v>16</v>
      </c>
      <c r="Q11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192" t="str">
        <f>TEXT(Table1[[#This Row],[Date]],"ddd")</f>
        <v>Sat</v>
      </c>
    </row>
    <row r="1193" spans="1:18" x14ac:dyDescent="0.55000000000000004">
      <c r="A1193" s="2" t="s">
        <v>85</v>
      </c>
      <c r="B1193" s="2" t="str">
        <f t="shared" si="108"/>
        <v>Client 2</v>
      </c>
      <c r="C1193" s="12">
        <v>42805</v>
      </c>
      <c r="D1193" s="2" t="s">
        <v>225</v>
      </c>
      <c r="E1193" s="2" t="s">
        <v>401</v>
      </c>
      <c r="F1193" s="28">
        <f>Table1[[#This Row],[End]]-Table1[[#This Row],[Start]]</f>
        <v>4.8611111111110938E-3</v>
      </c>
      <c r="G1193" s="2" t="str">
        <f t="shared" ca="1" si="109"/>
        <v>Office</v>
      </c>
      <c r="H1193" s="2" t="str">
        <f t="shared" ca="1" si="110"/>
        <v>G</v>
      </c>
      <c r="I1193" s="2" t="str">
        <f t="shared" ca="1" si="111"/>
        <v>Interaction</v>
      </c>
      <c r="J1193" s="2" t="str">
        <f t="shared" ca="1" si="112"/>
        <v>Misconduct</v>
      </c>
      <c r="K1193" s="25" t="str">
        <f t="shared" ca="1" si="113"/>
        <v>Admin</v>
      </c>
      <c r="L1193" t="str">
        <f>IF(OR(Table1[[#This Row],[Month2]]="Jul",Table1[[#This Row],[Month2]]="Aug",Table1[[#This Row],[Month2]]="Sep"),"Q1", IF(OR(Table1[[#This Row],[Month2]]="Oct",Table1[[#This Row],[Month2]]="Nov",Table1[[#This Row],[Month2]]="Dec"),"Q2",IF(OR(Table1[[#This Row],[Month2]]="Jan",Table1[[#This Row],[Month2]]="Feb",Table1[[#This Row],[Month2]]="Mar"),"Q3", "Q4")))</f>
        <v>Q3</v>
      </c>
      <c r="M1193" t="str">
        <f>TEXT(Table1[[#This Row],[Date]],"mmm")</f>
        <v>Mar</v>
      </c>
      <c r="N1193" t="str">
        <f>IF(MONTH(Table1[[#This Row],[Date]])&gt;6, YEAR(Table1[[#This Row],[Date]])&amp;"-"&amp;YEAR(Table1[[#This Row],[Date]])+1,YEAR(Table1[[#This Row],[Date]])-1&amp;"-"&amp;YEAR(Table1[[#This Row],[Date]]))</f>
        <v>2016-2017</v>
      </c>
      <c r="O1193">
        <f>WEEKNUM(Table1[[#This Row],[Date]],2)</f>
        <v>11</v>
      </c>
      <c r="P1193">
        <f>HOUR(Table1[[#This Row],[Start]])</f>
        <v>15</v>
      </c>
      <c r="Q11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193" t="str">
        <f>TEXT(Table1[[#This Row],[Date]],"ddd")</f>
        <v>Sat</v>
      </c>
    </row>
    <row r="1194" spans="1:18" x14ac:dyDescent="0.55000000000000004">
      <c r="A1194" s="2" t="s">
        <v>96</v>
      </c>
      <c r="B1194" s="2" t="str">
        <f t="shared" si="108"/>
        <v>Client 3</v>
      </c>
      <c r="C1194" s="12">
        <v>42806</v>
      </c>
      <c r="D1194" s="2" t="s">
        <v>750</v>
      </c>
      <c r="E1194" s="2" t="s">
        <v>231</v>
      </c>
      <c r="F1194" s="28">
        <f>Table1[[#This Row],[End]]-Table1[[#This Row],[Start]]</f>
        <v>1.2500000000000067E-2</v>
      </c>
      <c r="G1194" s="2" t="str">
        <f t="shared" ca="1" si="109"/>
        <v>Room B</v>
      </c>
      <c r="H1194" s="2" t="str">
        <f t="shared" ca="1" si="110"/>
        <v>E</v>
      </c>
      <c r="I1194" s="2" t="str">
        <f t="shared" ca="1" si="111"/>
        <v>Accident</v>
      </c>
      <c r="J1194" s="2" t="str">
        <f t="shared" ca="1" si="112"/>
        <v>Tone of voice</v>
      </c>
      <c r="K1194" s="25" t="str">
        <f t="shared" ca="1" si="113"/>
        <v>Floor</v>
      </c>
      <c r="L1194" t="str">
        <f>IF(OR(Table1[[#This Row],[Month2]]="Jul",Table1[[#This Row],[Month2]]="Aug",Table1[[#This Row],[Month2]]="Sep"),"Q1", IF(OR(Table1[[#This Row],[Month2]]="Oct",Table1[[#This Row],[Month2]]="Nov",Table1[[#This Row],[Month2]]="Dec"),"Q2",IF(OR(Table1[[#This Row],[Month2]]="Jan",Table1[[#This Row],[Month2]]="Feb",Table1[[#This Row],[Month2]]="Mar"),"Q3", "Q4")))</f>
        <v>Q3</v>
      </c>
      <c r="M1194" t="str">
        <f>TEXT(Table1[[#This Row],[Date]],"mmm")</f>
        <v>Mar</v>
      </c>
      <c r="N1194" t="str">
        <f>IF(MONTH(Table1[[#This Row],[Date]])&gt;6, YEAR(Table1[[#This Row],[Date]])&amp;"-"&amp;YEAR(Table1[[#This Row],[Date]])+1,YEAR(Table1[[#This Row],[Date]])-1&amp;"-"&amp;YEAR(Table1[[#This Row],[Date]]))</f>
        <v>2016-2017</v>
      </c>
      <c r="O1194">
        <f>WEEKNUM(Table1[[#This Row],[Date]],2)</f>
        <v>11</v>
      </c>
      <c r="P1194">
        <f>HOUR(Table1[[#This Row],[Start]])</f>
        <v>16</v>
      </c>
      <c r="Q11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194" t="str">
        <f>TEXT(Table1[[#This Row],[Date]],"ddd")</f>
        <v>Sun</v>
      </c>
    </row>
    <row r="1195" spans="1:18" x14ac:dyDescent="0.55000000000000004">
      <c r="A1195" s="2" t="s">
        <v>85</v>
      </c>
      <c r="B1195" s="2" t="str">
        <f t="shared" si="108"/>
        <v>Client 4</v>
      </c>
      <c r="C1195" s="12">
        <v>42806</v>
      </c>
      <c r="D1195" s="2" t="s">
        <v>834</v>
      </c>
      <c r="E1195" s="2" t="s">
        <v>514</v>
      </c>
      <c r="F1195" s="28">
        <f>Table1[[#This Row],[End]]-Table1[[#This Row],[Start]]</f>
        <v>1.5972222222222165E-2</v>
      </c>
      <c r="G1195" s="2" t="str">
        <f t="shared" ca="1" si="109"/>
        <v>Office</v>
      </c>
      <c r="H1195" s="2" t="str">
        <f t="shared" ca="1" si="110"/>
        <v>G</v>
      </c>
      <c r="I1195" s="2" t="str">
        <f t="shared" ca="1" si="111"/>
        <v>Mistake</v>
      </c>
      <c r="J1195" s="2" t="str">
        <f t="shared" ca="1" si="112"/>
        <v>Misconduct</v>
      </c>
      <c r="K1195" s="25" t="str">
        <f t="shared" ca="1" si="113"/>
        <v>Widgets</v>
      </c>
      <c r="L1195" t="str">
        <f>IF(OR(Table1[[#This Row],[Month2]]="Jul",Table1[[#This Row],[Month2]]="Aug",Table1[[#This Row],[Month2]]="Sep"),"Q1", IF(OR(Table1[[#This Row],[Month2]]="Oct",Table1[[#This Row],[Month2]]="Nov",Table1[[#This Row],[Month2]]="Dec"),"Q2",IF(OR(Table1[[#This Row],[Month2]]="Jan",Table1[[#This Row],[Month2]]="Feb",Table1[[#This Row],[Month2]]="Mar"),"Q3", "Q4")))</f>
        <v>Q3</v>
      </c>
      <c r="M1195" t="str">
        <f>TEXT(Table1[[#This Row],[Date]],"mmm")</f>
        <v>Mar</v>
      </c>
      <c r="N1195" t="str">
        <f>IF(MONTH(Table1[[#This Row],[Date]])&gt;6, YEAR(Table1[[#This Row],[Date]])&amp;"-"&amp;YEAR(Table1[[#This Row],[Date]])+1,YEAR(Table1[[#This Row],[Date]])-1&amp;"-"&amp;YEAR(Table1[[#This Row],[Date]]))</f>
        <v>2016-2017</v>
      </c>
      <c r="O1195">
        <f>WEEKNUM(Table1[[#This Row],[Date]],2)</f>
        <v>11</v>
      </c>
      <c r="P1195">
        <f>HOUR(Table1[[#This Row],[Start]])</f>
        <v>14</v>
      </c>
      <c r="Q11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195" t="str">
        <f>TEXT(Table1[[#This Row],[Date]],"ddd")</f>
        <v>Sun</v>
      </c>
    </row>
    <row r="1196" spans="1:18" x14ac:dyDescent="0.55000000000000004">
      <c r="A1196" s="2" t="s">
        <v>85</v>
      </c>
      <c r="B1196" s="2" t="str">
        <f t="shared" si="108"/>
        <v>Client 5</v>
      </c>
      <c r="C1196" s="12">
        <v>42807</v>
      </c>
      <c r="D1196" s="2" t="s">
        <v>502</v>
      </c>
      <c r="E1196" s="2" t="s">
        <v>217</v>
      </c>
      <c r="F1196" s="28">
        <f>Table1[[#This Row],[End]]-Table1[[#This Row],[Start]]</f>
        <v>1.3194444444444398E-2</v>
      </c>
      <c r="G1196" s="2" t="str">
        <f t="shared" ca="1" si="109"/>
        <v>Room A</v>
      </c>
      <c r="H1196" s="2" t="str">
        <f t="shared" ca="1" si="110"/>
        <v>A</v>
      </c>
      <c r="I1196" s="2" t="str">
        <f t="shared" ca="1" si="111"/>
        <v>Interaction</v>
      </c>
      <c r="J1196" s="2" t="str">
        <f t="shared" ca="1" si="112"/>
        <v>Mechanical failure</v>
      </c>
      <c r="K1196" s="25" t="str">
        <f t="shared" ca="1" si="113"/>
        <v>Shipping</v>
      </c>
      <c r="L1196" t="str">
        <f>IF(OR(Table1[[#This Row],[Month2]]="Jul",Table1[[#This Row],[Month2]]="Aug",Table1[[#This Row],[Month2]]="Sep"),"Q1", IF(OR(Table1[[#This Row],[Month2]]="Oct",Table1[[#This Row],[Month2]]="Nov",Table1[[#This Row],[Month2]]="Dec"),"Q2",IF(OR(Table1[[#This Row],[Month2]]="Jan",Table1[[#This Row],[Month2]]="Feb",Table1[[#This Row],[Month2]]="Mar"),"Q3", "Q4")))</f>
        <v>Q3</v>
      </c>
      <c r="M1196" t="str">
        <f>TEXT(Table1[[#This Row],[Date]],"mmm")</f>
        <v>Mar</v>
      </c>
      <c r="N1196" t="str">
        <f>IF(MONTH(Table1[[#This Row],[Date]])&gt;6, YEAR(Table1[[#This Row],[Date]])&amp;"-"&amp;YEAR(Table1[[#This Row],[Date]])+1,YEAR(Table1[[#This Row],[Date]])-1&amp;"-"&amp;YEAR(Table1[[#This Row],[Date]]))</f>
        <v>2016-2017</v>
      </c>
      <c r="O1196">
        <f>WEEKNUM(Table1[[#This Row],[Date]],2)</f>
        <v>12</v>
      </c>
      <c r="P1196">
        <f>HOUR(Table1[[#This Row],[Start]])</f>
        <v>15</v>
      </c>
      <c r="Q11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196" t="str">
        <f>TEXT(Table1[[#This Row],[Date]],"ddd")</f>
        <v>Mon</v>
      </c>
    </row>
    <row r="1197" spans="1:18" x14ac:dyDescent="0.55000000000000004">
      <c r="A1197" s="2" t="s">
        <v>112</v>
      </c>
      <c r="B1197" s="2" t="str">
        <f t="shared" si="108"/>
        <v>Client 6</v>
      </c>
      <c r="C1197" s="12">
        <v>42808</v>
      </c>
      <c r="D1197" s="2" t="s">
        <v>795</v>
      </c>
      <c r="E1197" s="2" t="s">
        <v>803</v>
      </c>
      <c r="F1197" s="28">
        <f>Table1[[#This Row],[End]]-Table1[[#This Row],[Start]]</f>
        <v>1.4583333333333282E-2</v>
      </c>
      <c r="G1197" s="2" t="str">
        <f t="shared" ca="1" si="109"/>
        <v>Lab</v>
      </c>
      <c r="H1197" s="2" t="str">
        <f t="shared" ca="1" si="110"/>
        <v>E</v>
      </c>
      <c r="I1197" s="2" t="str">
        <f t="shared" ca="1" si="111"/>
        <v>Grievance</v>
      </c>
      <c r="J1197" s="2" t="str">
        <f t="shared" ca="1" si="112"/>
        <v>Misconduct</v>
      </c>
      <c r="K1197" s="25" t="str">
        <f t="shared" ca="1" si="113"/>
        <v>Finance</v>
      </c>
      <c r="L1197" t="str">
        <f>IF(OR(Table1[[#This Row],[Month2]]="Jul",Table1[[#This Row],[Month2]]="Aug",Table1[[#This Row],[Month2]]="Sep"),"Q1", IF(OR(Table1[[#This Row],[Month2]]="Oct",Table1[[#This Row],[Month2]]="Nov",Table1[[#This Row],[Month2]]="Dec"),"Q2",IF(OR(Table1[[#This Row],[Month2]]="Jan",Table1[[#This Row],[Month2]]="Feb",Table1[[#This Row],[Month2]]="Mar"),"Q3", "Q4")))</f>
        <v>Q3</v>
      </c>
      <c r="M1197" t="str">
        <f>TEXT(Table1[[#This Row],[Date]],"mmm")</f>
        <v>Mar</v>
      </c>
      <c r="N1197" t="str">
        <f>IF(MONTH(Table1[[#This Row],[Date]])&gt;6, YEAR(Table1[[#This Row],[Date]])&amp;"-"&amp;YEAR(Table1[[#This Row],[Date]])+1,YEAR(Table1[[#This Row],[Date]])-1&amp;"-"&amp;YEAR(Table1[[#This Row],[Date]]))</f>
        <v>2016-2017</v>
      </c>
      <c r="O1197">
        <f>WEEKNUM(Table1[[#This Row],[Date]],2)</f>
        <v>12</v>
      </c>
      <c r="P1197">
        <f>HOUR(Table1[[#This Row],[Start]])</f>
        <v>6</v>
      </c>
      <c r="Q11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97" t="str">
        <f>TEXT(Table1[[#This Row],[Date]],"ddd")</f>
        <v>Tue</v>
      </c>
    </row>
    <row r="1198" spans="1:18" x14ac:dyDescent="0.55000000000000004">
      <c r="A1198" s="2" t="s">
        <v>116</v>
      </c>
      <c r="B1198" s="2" t="str">
        <f t="shared" si="108"/>
        <v>Client 7</v>
      </c>
      <c r="C1198" s="12">
        <v>42808</v>
      </c>
      <c r="D1198" s="2" t="s">
        <v>835</v>
      </c>
      <c r="E1198" s="2" t="s">
        <v>1123</v>
      </c>
      <c r="F1198" s="28">
        <f>Table1[[#This Row],[End]]-Table1[[#This Row],[Start]]</f>
        <v>1.4583333333333282E-2</v>
      </c>
      <c r="G1198" s="2" t="str">
        <f t="shared" ca="1" si="109"/>
        <v>Warehouse</v>
      </c>
      <c r="H1198" s="2" t="str">
        <f t="shared" ca="1" si="110"/>
        <v>B</v>
      </c>
      <c r="I1198" s="2" t="str">
        <f t="shared" ca="1" si="111"/>
        <v>Accident</v>
      </c>
      <c r="J1198" s="2" t="str">
        <f t="shared" ca="1" si="112"/>
        <v>Mechanical failure</v>
      </c>
      <c r="K1198" s="25" t="str">
        <f t="shared" ca="1" si="113"/>
        <v>Admin</v>
      </c>
      <c r="L1198" t="str">
        <f>IF(OR(Table1[[#This Row],[Month2]]="Jul",Table1[[#This Row],[Month2]]="Aug",Table1[[#This Row],[Month2]]="Sep"),"Q1", IF(OR(Table1[[#This Row],[Month2]]="Oct",Table1[[#This Row],[Month2]]="Nov",Table1[[#This Row],[Month2]]="Dec"),"Q2",IF(OR(Table1[[#This Row],[Month2]]="Jan",Table1[[#This Row],[Month2]]="Feb",Table1[[#This Row],[Month2]]="Mar"),"Q3", "Q4")))</f>
        <v>Q3</v>
      </c>
      <c r="M1198" t="str">
        <f>TEXT(Table1[[#This Row],[Date]],"mmm")</f>
        <v>Mar</v>
      </c>
      <c r="N1198" t="str">
        <f>IF(MONTH(Table1[[#This Row],[Date]])&gt;6, YEAR(Table1[[#This Row],[Date]])&amp;"-"&amp;YEAR(Table1[[#This Row],[Date]])+1,YEAR(Table1[[#This Row],[Date]])-1&amp;"-"&amp;YEAR(Table1[[#This Row],[Date]]))</f>
        <v>2016-2017</v>
      </c>
      <c r="O1198">
        <f>WEEKNUM(Table1[[#This Row],[Date]],2)</f>
        <v>12</v>
      </c>
      <c r="P1198">
        <f>HOUR(Table1[[#This Row],[Start]])</f>
        <v>6</v>
      </c>
      <c r="Q11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198" t="str">
        <f>TEXT(Table1[[#This Row],[Date]],"ddd")</f>
        <v>Tue</v>
      </c>
    </row>
    <row r="1199" spans="1:18" x14ac:dyDescent="0.55000000000000004">
      <c r="A1199" s="2" t="s">
        <v>115</v>
      </c>
      <c r="B1199" s="2" t="str">
        <f t="shared" si="108"/>
        <v>Client 8</v>
      </c>
      <c r="C1199" s="12">
        <v>42808</v>
      </c>
      <c r="D1199" s="2" t="s">
        <v>461</v>
      </c>
      <c r="E1199" s="2" t="s">
        <v>357</v>
      </c>
      <c r="F1199" s="28">
        <f>Table1[[#This Row],[End]]-Table1[[#This Row],[Start]]</f>
        <v>1.736111111111116E-2</v>
      </c>
      <c r="G1199" s="2" t="str">
        <f t="shared" ca="1" si="109"/>
        <v>Office</v>
      </c>
      <c r="H1199" s="2" t="str">
        <f t="shared" ca="1" si="110"/>
        <v>A</v>
      </c>
      <c r="I1199" s="2" t="str">
        <f t="shared" ca="1" si="111"/>
        <v>Accident</v>
      </c>
      <c r="J1199" s="2" t="str">
        <f t="shared" ca="1" si="112"/>
        <v>Tone of voice</v>
      </c>
      <c r="K1199" s="25" t="str">
        <f t="shared" ca="1" si="113"/>
        <v>Floor</v>
      </c>
      <c r="L1199" t="str">
        <f>IF(OR(Table1[[#This Row],[Month2]]="Jul",Table1[[#This Row],[Month2]]="Aug",Table1[[#This Row],[Month2]]="Sep"),"Q1", IF(OR(Table1[[#This Row],[Month2]]="Oct",Table1[[#This Row],[Month2]]="Nov",Table1[[#This Row],[Month2]]="Dec"),"Q2",IF(OR(Table1[[#This Row],[Month2]]="Jan",Table1[[#This Row],[Month2]]="Feb",Table1[[#This Row],[Month2]]="Mar"),"Q3", "Q4")))</f>
        <v>Q3</v>
      </c>
      <c r="M1199" t="str">
        <f>TEXT(Table1[[#This Row],[Date]],"mmm")</f>
        <v>Mar</v>
      </c>
      <c r="N1199" t="str">
        <f>IF(MONTH(Table1[[#This Row],[Date]])&gt;6, YEAR(Table1[[#This Row],[Date]])&amp;"-"&amp;YEAR(Table1[[#This Row],[Date]])+1,YEAR(Table1[[#This Row],[Date]])-1&amp;"-"&amp;YEAR(Table1[[#This Row],[Date]]))</f>
        <v>2016-2017</v>
      </c>
      <c r="O1199">
        <f>WEEKNUM(Table1[[#This Row],[Date]],2)</f>
        <v>12</v>
      </c>
      <c r="P1199">
        <f>HOUR(Table1[[#This Row],[Start]])</f>
        <v>17</v>
      </c>
      <c r="Q11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199" t="str">
        <f>TEXT(Table1[[#This Row],[Date]],"ddd")</f>
        <v>Tue</v>
      </c>
    </row>
    <row r="1200" spans="1:18" x14ac:dyDescent="0.55000000000000004">
      <c r="A1200" s="2" t="s">
        <v>96</v>
      </c>
      <c r="B1200" s="2" t="str">
        <f t="shared" si="108"/>
        <v>Client 9</v>
      </c>
      <c r="C1200" s="12">
        <v>42810</v>
      </c>
      <c r="D1200" s="2" t="s">
        <v>293</v>
      </c>
      <c r="E1200" s="2" t="s">
        <v>249</v>
      </c>
      <c r="F1200" s="28">
        <f>Table1[[#This Row],[End]]-Table1[[#This Row],[Start]]</f>
        <v>1.4583333333333282E-2</v>
      </c>
      <c r="G1200" s="2" t="str">
        <f t="shared" ca="1" si="109"/>
        <v>Room A</v>
      </c>
      <c r="H1200" s="2" t="str">
        <f t="shared" ca="1" si="110"/>
        <v>G</v>
      </c>
      <c r="I1200" s="2" t="str">
        <f t="shared" ca="1" si="111"/>
        <v>Grievance</v>
      </c>
      <c r="J1200" s="2" t="str">
        <f t="shared" ca="1" si="112"/>
        <v>Mechanical failure</v>
      </c>
      <c r="K1200" s="25" t="str">
        <f t="shared" ca="1" si="113"/>
        <v>Admin</v>
      </c>
      <c r="L1200" t="str">
        <f>IF(OR(Table1[[#This Row],[Month2]]="Jul",Table1[[#This Row],[Month2]]="Aug",Table1[[#This Row],[Month2]]="Sep"),"Q1", IF(OR(Table1[[#This Row],[Month2]]="Oct",Table1[[#This Row],[Month2]]="Nov",Table1[[#This Row],[Month2]]="Dec"),"Q2",IF(OR(Table1[[#This Row],[Month2]]="Jan",Table1[[#This Row],[Month2]]="Feb",Table1[[#This Row],[Month2]]="Mar"),"Q3", "Q4")))</f>
        <v>Q3</v>
      </c>
      <c r="M1200" t="str">
        <f>TEXT(Table1[[#This Row],[Date]],"mmm")</f>
        <v>Mar</v>
      </c>
      <c r="N1200" t="str">
        <f>IF(MONTH(Table1[[#This Row],[Date]])&gt;6, YEAR(Table1[[#This Row],[Date]])&amp;"-"&amp;YEAR(Table1[[#This Row],[Date]])+1,YEAR(Table1[[#This Row],[Date]])-1&amp;"-"&amp;YEAR(Table1[[#This Row],[Date]]))</f>
        <v>2016-2017</v>
      </c>
      <c r="O1200">
        <f>WEEKNUM(Table1[[#This Row],[Date]],2)</f>
        <v>12</v>
      </c>
      <c r="P1200">
        <f>HOUR(Table1[[#This Row],[Start]])</f>
        <v>19</v>
      </c>
      <c r="Q12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00" t="str">
        <f>TEXT(Table1[[#This Row],[Date]],"ddd")</f>
        <v>Thu</v>
      </c>
    </row>
    <row r="1201" spans="1:18" x14ac:dyDescent="0.55000000000000004">
      <c r="A1201" s="2" t="s">
        <v>112</v>
      </c>
      <c r="B1201" s="2" t="str">
        <f t="shared" si="108"/>
        <v>Client 10</v>
      </c>
      <c r="C1201" s="12">
        <v>42811</v>
      </c>
      <c r="D1201" s="2" t="s">
        <v>836</v>
      </c>
      <c r="E1201" s="2" t="s">
        <v>1029</v>
      </c>
      <c r="F1201" s="28">
        <f>Table1[[#This Row],[End]]-Table1[[#This Row],[Start]]</f>
        <v>7.6388888888888618E-3</v>
      </c>
      <c r="G1201" s="2" t="str">
        <f t="shared" ca="1" si="109"/>
        <v>Warehouse</v>
      </c>
      <c r="H1201" s="2" t="str">
        <f t="shared" ca="1" si="110"/>
        <v>F</v>
      </c>
      <c r="I1201" s="2" t="str">
        <f t="shared" ca="1" si="111"/>
        <v>Mistake</v>
      </c>
      <c r="J1201" s="2" t="str">
        <f t="shared" ca="1" si="112"/>
        <v>Paperwork deficiency</v>
      </c>
      <c r="K1201" s="25" t="str">
        <f t="shared" ca="1" si="113"/>
        <v>Floor</v>
      </c>
      <c r="L1201" t="str">
        <f>IF(OR(Table1[[#This Row],[Month2]]="Jul",Table1[[#This Row],[Month2]]="Aug",Table1[[#This Row],[Month2]]="Sep"),"Q1", IF(OR(Table1[[#This Row],[Month2]]="Oct",Table1[[#This Row],[Month2]]="Nov",Table1[[#This Row],[Month2]]="Dec"),"Q2",IF(OR(Table1[[#This Row],[Month2]]="Jan",Table1[[#This Row],[Month2]]="Feb",Table1[[#This Row],[Month2]]="Mar"),"Q3", "Q4")))</f>
        <v>Q3</v>
      </c>
      <c r="M1201" t="str">
        <f>TEXT(Table1[[#This Row],[Date]],"mmm")</f>
        <v>Mar</v>
      </c>
      <c r="N1201" t="str">
        <f>IF(MONTH(Table1[[#This Row],[Date]])&gt;6, YEAR(Table1[[#This Row],[Date]])&amp;"-"&amp;YEAR(Table1[[#This Row],[Date]])+1,YEAR(Table1[[#This Row],[Date]])-1&amp;"-"&amp;YEAR(Table1[[#This Row],[Date]]))</f>
        <v>2016-2017</v>
      </c>
      <c r="O1201">
        <f>WEEKNUM(Table1[[#This Row],[Date]],2)</f>
        <v>12</v>
      </c>
      <c r="P1201">
        <f>HOUR(Table1[[#This Row],[Start]])</f>
        <v>7</v>
      </c>
      <c r="Q12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01" t="str">
        <f>TEXT(Table1[[#This Row],[Date]],"ddd")</f>
        <v>Fri</v>
      </c>
    </row>
    <row r="1202" spans="1:18" x14ac:dyDescent="0.55000000000000004">
      <c r="A1202" s="2" t="s">
        <v>115</v>
      </c>
      <c r="B1202" s="2" t="str">
        <f t="shared" si="108"/>
        <v>Client 1</v>
      </c>
      <c r="C1202" s="12">
        <v>42812</v>
      </c>
      <c r="D1202" s="2" t="s">
        <v>837</v>
      </c>
      <c r="E1202" s="2" t="s">
        <v>800</v>
      </c>
      <c r="F1202" s="28">
        <f>Table1[[#This Row],[End]]-Table1[[#This Row],[Start]]</f>
        <v>9.0277777777776902E-3</v>
      </c>
      <c r="G1202" s="2" t="str">
        <f t="shared" ca="1" si="109"/>
        <v>Warehouse</v>
      </c>
      <c r="H1202" s="2" t="str">
        <f t="shared" ca="1" si="110"/>
        <v>F</v>
      </c>
      <c r="I1202" s="2" t="str">
        <f t="shared" ca="1" si="111"/>
        <v>Accident</v>
      </c>
      <c r="J1202" s="2" t="str">
        <f t="shared" ca="1" si="112"/>
        <v>Entry error</v>
      </c>
      <c r="K1202" s="25" t="str">
        <f t="shared" ca="1" si="113"/>
        <v>IT</v>
      </c>
      <c r="L1202" t="str">
        <f>IF(OR(Table1[[#This Row],[Month2]]="Jul",Table1[[#This Row],[Month2]]="Aug",Table1[[#This Row],[Month2]]="Sep"),"Q1", IF(OR(Table1[[#This Row],[Month2]]="Oct",Table1[[#This Row],[Month2]]="Nov",Table1[[#This Row],[Month2]]="Dec"),"Q2",IF(OR(Table1[[#This Row],[Month2]]="Jan",Table1[[#This Row],[Month2]]="Feb",Table1[[#This Row],[Month2]]="Mar"),"Q3", "Q4")))</f>
        <v>Q3</v>
      </c>
      <c r="M1202" t="str">
        <f>TEXT(Table1[[#This Row],[Date]],"mmm")</f>
        <v>Mar</v>
      </c>
      <c r="N1202" t="str">
        <f>IF(MONTH(Table1[[#This Row],[Date]])&gt;6, YEAR(Table1[[#This Row],[Date]])&amp;"-"&amp;YEAR(Table1[[#This Row],[Date]])+1,YEAR(Table1[[#This Row],[Date]])-1&amp;"-"&amp;YEAR(Table1[[#This Row],[Date]]))</f>
        <v>2016-2017</v>
      </c>
      <c r="O1202">
        <f>WEEKNUM(Table1[[#This Row],[Date]],2)</f>
        <v>12</v>
      </c>
      <c r="P1202">
        <f>HOUR(Table1[[#This Row],[Start]])</f>
        <v>9</v>
      </c>
      <c r="Q12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02" t="str">
        <f>TEXT(Table1[[#This Row],[Date]],"ddd")</f>
        <v>Sat</v>
      </c>
    </row>
    <row r="1203" spans="1:18" x14ac:dyDescent="0.55000000000000004">
      <c r="A1203" s="2" t="s">
        <v>112</v>
      </c>
      <c r="B1203" s="2" t="str">
        <f t="shared" si="108"/>
        <v>Client 2</v>
      </c>
      <c r="C1203" s="12">
        <v>42813</v>
      </c>
      <c r="D1203" s="2" t="s">
        <v>195</v>
      </c>
      <c r="E1203" s="2" t="s">
        <v>579</v>
      </c>
      <c r="F1203" s="28">
        <f>Table1[[#This Row],[End]]-Table1[[#This Row],[Start]]</f>
        <v>2.6388888888888795E-2</v>
      </c>
      <c r="G1203" s="2" t="str">
        <f t="shared" ca="1" si="109"/>
        <v>Office</v>
      </c>
      <c r="H1203" s="2" t="str">
        <f t="shared" ca="1" si="110"/>
        <v>C</v>
      </c>
      <c r="I1203" s="2" t="str">
        <f t="shared" ca="1" si="111"/>
        <v>Mistake</v>
      </c>
      <c r="J1203" s="2" t="str">
        <f t="shared" ca="1" si="112"/>
        <v>Paperwork deficiency</v>
      </c>
      <c r="K1203" s="25" t="str">
        <f t="shared" ca="1" si="113"/>
        <v>Shipping</v>
      </c>
      <c r="L1203" t="str">
        <f>IF(OR(Table1[[#This Row],[Month2]]="Jul",Table1[[#This Row],[Month2]]="Aug",Table1[[#This Row],[Month2]]="Sep"),"Q1", IF(OR(Table1[[#This Row],[Month2]]="Oct",Table1[[#This Row],[Month2]]="Nov",Table1[[#This Row],[Month2]]="Dec"),"Q2",IF(OR(Table1[[#This Row],[Month2]]="Jan",Table1[[#This Row],[Month2]]="Feb",Table1[[#This Row],[Month2]]="Mar"),"Q3", "Q4")))</f>
        <v>Q3</v>
      </c>
      <c r="M1203" t="str">
        <f>TEXT(Table1[[#This Row],[Date]],"mmm")</f>
        <v>Mar</v>
      </c>
      <c r="N1203" t="str">
        <f>IF(MONTH(Table1[[#This Row],[Date]])&gt;6, YEAR(Table1[[#This Row],[Date]])&amp;"-"&amp;YEAR(Table1[[#This Row],[Date]])+1,YEAR(Table1[[#This Row],[Date]])-1&amp;"-"&amp;YEAR(Table1[[#This Row],[Date]]))</f>
        <v>2016-2017</v>
      </c>
      <c r="O1203">
        <f>WEEKNUM(Table1[[#This Row],[Date]],2)</f>
        <v>12</v>
      </c>
      <c r="P1203">
        <f>HOUR(Table1[[#This Row],[Start]])</f>
        <v>15</v>
      </c>
      <c r="Q12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203" t="str">
        <f>TEXT(Table1[[#This Row],[Date]],"ddd")</f>
        <v>Sun</v>
      </c>
    </row>
    <row r="1204" spans="1:18" x14ac:dyDescent="0.55000000000000004">
      <c r="A1204" s="2" t="s">
        <v>115</v>
      </c>
      <c r="B1204" s="2" t="str">
        <f t="shared" si="108"/>
        <v>Client 3</v>
      </c>
      <c r="C1204" s="12">
        <v>42813</v>
      </c>
      <c r="D1204" s="2" t="s">
        <v>838</v>
      </c>
      <c r="E1204" s="2" t="s">
        <v>316</v>
      </c>
      <c r="F1204" s="28">
        <f>Table1[[#This Row],[End]]-Table1[[#This Row],[Start]]</f>
        <v>6.9444444444444198E-3</v>
      </c>
      <c r="G1204" s="2" t="str">
        <f t="shared" ca="1" si="109"/>
        <v>Office</v>
      </c>
      <c r="H1204" s="2" t="str">
        <f t="shared" ca="1" si="110"/>
        <v>G</v>
      </c>
      <c r="I1204" s="2" t="str">
        <f t="shared" ca="1" si="111"/>
        <v>Accident</v>
      </c>
      <c r="J1204" s="2" t="str">
        <f t="shared" ca="1" si="112"/>
        <v>Paperwork deficiency</v>
      </c>
      <c r="K1204" s="25" t="str">
        <f t="shared" ca="1" si="113"/>
        <v>Floor</v>
      </c>
      <c r="L1204" t="str">
        <f>IF(OR(Table1[[#This Row],[Month2]]="Jul",Table1[[#This Row],[Month2]]="Aug",Table1[[#This Row],[Month2]]="Sep"),"Q1", IF(OR(Table1[[#This Row],[Month2]]="Oct",Table1[[#This Row],[Month2]]="Nov",Table1[[#This Row],[Month2]]="Dec"),"Q2",IF(OR(Table1[[#This Row],[Month2]]="Jan",Table1[[#This Row],[Month2]]="Feb",Table1[[#This Row],[Month2]]="Mar"),"Q3", "Q4")))</f>
        <v>Q3</v>
      </c>
      <c r="M1204" t="str">
        <f>TEXT(Table1[[#This Row],[Date]],"mmm")</f>
        <v>Mar</v>
      </c>
      <c r="N1204" t="str">
        <f>IF(MONTH(Table1[[#This Row],[Date]])&gt;6, YEAR(Table1[[#This Row],[Date]])&amp;"-"&amp;YEAR(Table1[[#This Row],[Date]])+1,YEAR(Table1[[#This Row],[Date]])-1&amp;"-"&amp;YEAR(Table1[[#This Row],[Date]]))</f>
        <v>2016-2017</v>
      </c>
      <c r="O1204">
        <f>WEEKNUM(Table1[[#This Row],[Date]],2)</f>
        <v>12</v>
      </c>
      <c r="P1204">
        <f>HOUR(Table1[[#This Row],[Start]])</f>
        <v>7</v>
      </c>
      <c r="Q12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04" t="str">
        <f>TEXT(Table1[[#This Row],[Date]],"ddd")</f>
        <v>Sun</v>
      </c>
    </row>
    <row r="1205" spans="1:18" x14ac:dyDescent="0.55000000000000004">
      <c r="A1205" s="2" t="s">
        <v>115</v>
      </c>
      <c r="B1205" s="2" t="str">
        <f t="shared" si="108"/>
        <v>Client 4</v>
      </c>
      <c r="C1205" s="12">
        <v>42813</v>
      </c>
      <c r="D1205" s="2" t="s">
        <v>199</v>
      </c>
      <c r="E1205" s="2" t="s">
        <v>307</v>
      </c>
      <c r="F1205" s="28">
        <f>Table1[[#This Row],[End]]-Table1[[#This Row],[Start]]</f>
        <v>2.1527777777777812E-2</v>
      </c>
      <c r="G1205" s="2" t="str">
        <f t="shared" ca="1" si="109"/>
        <v>Lab</v>
      </c>
      <c r="H1205" s="2" t="str">
        <f t="shared" ca="1" si="110"/>
        <v>D</v>
      </c>
      <c r="I1205" s="2" t="str">
        <f t="shared" ca="1" si="111"/>
        <v>Interaction</v>
      </c>
      <c r="J1205" s="2" t="str">
        <f t="shared" ca="1" si="112"/>
        <v>Wrong placement</v>
      </c>
      <c r="K1205" s="25" t="str">
        <f t="shared" ca="1" si="113"/>
        <v>Finance</v>
      </c>
      <c r="L1205" t="str">
        <f>IF(OR(Table1[[#This Row],[Month2]]="Jul",Table1[[#This Row],[Month2]]="Aug",Table1[[#This Row],[Month2]]="Sep"),"Q1", IF(OR(Table1[[#This Row],[Month2]]="Oct",Table1[[#This Row],[Month2]]="Nov",Table1[[#This Row],[Month2]]="Dec"),"Q2",IF(OR(Table1[[#This Row],[Month2]]="Jan",Table1[[#This Row],[Month2]]="Feb",Table1[[#This Row],[Month2]]="Mar"),"Q3", "Q4")))</f>
        <v>Q3</v>
      </c>
      <c r="M1205" t="str">
        <f>TEXT(Table1[[#This Row],[Date]],"mmm")</f>
        <v>Mar</v>
      </c>
      <c r="N1205" t="str">
        <f>IF(MONTH(Table1[[#This Row],[Date]])&gt;6, YEAR(Table1[[#This Row],[Date]])&amp;"-"&amp;YEAR(Table1[[#This Row],[Date]])+1,YEAR(Table1[[#This Row],[Date]])-1&amp;"-"&amp;YEAR(Table1[[#This Row],[Date]]))</f>
        <v>2016-2017</v>
      </c>
      <c r="O1205">
        <f>WEEKNUM(Table1[[#This Row],[Date]],2)</f>
        <v>12</v>
      </c>
      <c r="P1205">
        <f>HOUR(Table1[[#This Row],[Start]])</f>
        <v>10</v>
      </c>
      <c r="Q12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05" t="str">
        <f>TEXT(Table1[[#This Row],[Date]],"ddd")</f>
        <v>Sun</v>
      </c>
    </row>
    <row r="1206" spans="1:18" x14ac:dyDescent="0.55000000000000004">
      <c r="A1206" s="2" t="s">
        <v>47</v>
      </c>
      <c r="B1206" s="2" t="str">
        <f t="shared" si="108"/>
        <v>Client 5</v>
      </c>
      <c r="C1206" s="12">
        <v>42813</v>
      </c>
      <c r="D1206" s="2" t="s">
        <v>616</v>
      </c>
      <c r="E1206" s="2" t="s">
        <v>743</v>
      </c>
      <c r="F1206" s="28">
        <f>Table1[[#This Row],[End]]-Table1[[#This Row],[Start]]</f>
        <v>6.2500000000000888E-3</v>
      </c>
      <c r="G1206" s="2" t="str">
        <f t="shared" ca="1" si="109"/>
        <v>Room A</v>
      </c>
      <c r="H1206" s="2" t="str">
        <f t="shared" ca="1" si="110"/>
        <v>A</v>
      </c>
      <c r="I1206" s="2" t="str">
        <f t="shared" ca="1" si="111"/>
        <v>Grievance</v>
      </c>
      <c r="J1206" s="2" t="str">
        <f t="shared" ca="1" si="112"/>
        <v>Wrong placement</v>
      </c>
      <c r="K1206" s="25" t="str">
        <f t="shared" ca="1" si="113"/>
        <v>Widgets</v>
      </c>
      <c r="L1206" t="str">
        <f>IF(OR(Table1[[#This Row],[Month2]]="Jul",Table1[[#This Row],[Month2]]="Aug",Table1[[#This Row],[Month2]]="Sep"),"Q1", IF(OR(Table1[[#This Row],[Month2]]="Oct",Table1[[#This Row],[Month2]]="Nov",Table1[[#This Row],[Month2]]="Dec"),"Q2",IF(OR(Table1[[#This Row],[Month2]]="Jan",Table1[[#This Row],[Month2]]="Feb",Table1[[#This Row],[Month2]]="Mar"),"Q3", "Q4")))</f>
        <v>Q3</v>
      </c>
      <c r="M1206" t="str">
        <f>TEXT(Table1[[#This Row],[Date]],"mmm")</f>
        <v>Mar</v>
      </c>
      <c r="N1206" t="str">
        <f>IF(MONTH(Table1[[#This Row],[Date]])&gt;6, YEAR(Table1[[#This Row],[Date]])&amp;"-"&amp;YEAR(Table1[[#This Row],[Date]])+1,YEAR(Table1[[#This Row],[Date]])-1&amp;"-"&amp;YEAR(Table1[[#This Row],[Date]]))</f>
        <v>2016-2017</v>
      </c>
      <c r="O1206">
        <f>WEEKNUM(Table1[[#This Row],[Date]],2)</f>
        <v>12</v>
      </c>
      <c r="P1206">
        <f>HOUR(Table1[[#This Row],[Start]])</f>
        <v>17</v>
      </c>
      <c r="Q12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06" t="str">
        <f>TEXT(Table1[[#This Row],[Date]],"ddd")</f>
        <v>Sun</v>
      </c>
    </row>
    <row r="1207" spans="1:18" x14ac:dyDescent="0.55000000000000004">
      <c r="A1207" s="2" t="s">
        <v>112</v>
      </c>
      <c r="B1207" s="2" t="str">
        <f t="shared" si="108"/>
        <v>Client 6</v>
      </c>
      <c r="C1207" s="12">
        <v>42814</v>
      </c>
      <c r="D1207" s="2" t="s">
        <v>674</v>
      </c>
      <c r="E1207" s="2" t="s">
        <v>829</v>
      </c>
      <c r="F1207" s="28">
        <f>Table1[[#This Row],[End]]-Table1[[#This Row],[Start]]</f>
        <v>1.3194444444444453E-2</v>
      </c>
      <c r="G1207" s="2" t="str">
        <f t="shared" ca="1" si="109"/>
        <v>Room A</v>
      </c>
      <c r="H1207" s="2" t="str">
        <f t="shared" ca="1" si="110"/>
        <v>F</v>
      </c>
      <c r="I1207" s="2" t="str">
        <f t="shared" ca="1" si="111"/>
        <v>Grievance</v>
      </c>
      <c r="J1207" s="2" t="str">
        <f t="shared" ca="1" si="112"/>
        <v>Mechanical failure</v>
      </c>
      <c r="K1207" s="25" t="str">
        <f t="shared" ca="1" si="113"/>
        <v>Widgets</v>
      </c>
      <c r="L1207" t="str">
        <f>IF(OR(Table1[[#This Row],[Month2]]="Jul",Table1[[#This Row],[Month2]]="Aug",Table1[[#This Row],[Month2]]="Sep"),"Q1", IF(OR(Table1[[#This Row],[Month2]]="Oct",Table1[[#This Row],[Month2]]="Nov",Table1[[#This Row],[Month2]]="Dec"),"Q2",IF(OR(Table1[[#This Row],[Month2]]="Jan",Table1[[#This Row],[Month2]]="Feb",Table1[[#This Row],[Month2]]="Mar"),"Q3", "Q4")))</f>
        <v>Q3</v>
      </c>
      <c r="M1207" t="str">
        <f>TEXT(Table1[[#This Row],[Date]],"mmm")</f>
        <v>Mar</v>
      </c>
      <c r="N1207" t="str">
        <f>IF(MONTH(Table1[[#This Row],[Date]])&gt;6, YEAR(Table1[[#This Row],[Date]])&amp;"-"&amp;YEAR(Table1[[#This Row],[Date]])+1,YEAR(Table1[[#This Row],[Date]])-1&amp;"-"&amp;YEAR(Table1[[#This Row],[Date]]))</f>
        <v>2016-2017</v>
      </c>
      <c r="O1207">
        <f>WEEKNUM(Table1[[#This Row],[Date]],2)</f>
        <v>13</v>
      </c>
      <c r="P1207">
        <f>HOUR(Table1[[#This Row],[Start]])</f>
        <v>6</v>
      </c>
      <c r="Q12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207" t="str">
        <f>TEXT(Table1[[#This Row],[Date]],"ddd")</f>
        <v>Mon</v>
      </c>
    </row>
    <row r="1208" spans="1:18" x14ac:dyDescent="0.55000000000000004">
      <c r="A1208" s="2" t="s">
        <v>96</v>
      </c>
      <c r="B1208" s="2" t="str">
        <f t="shared" si="108"/>
        <v>Client 7</v>
      </c>
      <c r="C1208" s="12">
        <v>42816</v>
      </c>
      <c r="D1208" s="2" t="s">
        <v>839</v>
      </c>
      <c r="E1208" s="2" t="s">
        <v>396</v>
      </c>
      <c r="F1208" s="28">
        <f>Table1[[#This Row],[End]]-Table1[[#This Row],[Start]]</f>
        <v>1.4583333333333282E-2</v>
      </c>
      <c r="G1208" s="2" t="str">
        <f t="shared" ca="1" si="109"/>
        <v>Room A</v>
      </c>
      <c r="H1208" s="2" t="str">
        <f t="shared" ca="1" si="110"/>
        <v>A</v>
      </c>
      <c r="I1208" s="2" t="str">
        <f t="shared" ca="1" si="111"/>
        <v>Mistake</v>
      </c>
      <c r="J1208" s="2" t="str">
        <f t="shared" ca="1" si="112"/>
        <v>Mechanical failure</v>
      </c>
      <c r="K1208" s="25" t="str">
        <f t="shared" ca="1" si="113"/>
        <v>Admin</v>
      </c>
      <c r="L1208" t="str">
        <f>IF(OR(Table1[[#This Row],[Month2]]="Jul",Table1[[#This Row],[Month2]]="Aug",Table1[[#This Row],[Month2]]="Sep"),"Q1", IF(OR(Table1[[#This Row],[Month2]]="Oct",Table1[[#This Row],[Month2]]="Nov",Table1[[#This Row],[Month2]]="Dec"),"Q2",IF(OR(Table1[[#This Row],[Month2]]="Jan",Table1[[#This Row],[Month2]]="Feb",Table1[[#This Row],[Month2]]="Mar"),"Q3", "Q4")))</f>
        <v>Q3</v>
      </c>
      <c r="M1208" t="str">
        <f>TEXT(Table1[[#This Row],[Date]],"mmm")</f>
        <v>Mar</v>
      </c>
      <c r="N1208" t="str">
        <f>IF(MONTH(Table1[[#This Row],[Date]])&gt;6, YEAR(Table1[[#This Row],[Date]])&amp;"-"&amp;YEAR(Table1[[#This Row],[Date]])+1,YEAR(Table1[[#This Row],[Date]])-1&amp;"-"&amp;YEAR(Table1[[#This Row],[Date]]))</f>
        <v>2016-2017</v>
      </c>
      <c r="O1208">
        <f>WEEKNUM(Table1[[#This Row],[Date]],2)</f>
        <v>13</v>
      </c>
      <c r="P1208">
        <f>HOUR(Table1[[#This Row],[Start]])</f>
        <v>6</v>
      </c>
      <c r="Q12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208" t="str">
        <f>TEXT(Table1[[#This Row],[Date]],"ddd")</f>
        <v>Wed</v>
      </c>
    </row>
    <row r="1209" spans="1:18" x14ac:dyDescent="0.55000000000000004">
      <c r="A1209" s="2" t="s">
        <v>117</v>
      </c>
      <c r="B1209" s="2" t="str">
        <f t="shared" si="108"/>
        <v>Client 8</v>
      </c>
      <c r="C1209" s="12">
        <v>42816</v>
      </c>
      <c r="D1209" s="2" t="s">
        <v>455</v>
      </c>
      <c r="E1209" s="2" t="s">
        <v>557</v>
      </c>
      <c r="F1209" s="28">
        <f>Table1[[#This Row],[End]]-Table1[[#This Row],[Start]]</f>
        <v>9.7222222222222987E-3</v>
      </c>
      <c r="G1209" s="2" t="str">
        <f t="shared" ca="1" si="109"/>
        <v>Room B</v>
      </c>
      <c r="H1209" s="2" t="str">
        <f t="shared" ca="1" si="110"/>
        <v>C</v>
      </c>
      <c r="I1209" s="2" t="str">
        <f t="shared" ca="1" si="111"/>
        <v>Accident</v>
      </c>
      <c r="J1209" s="2" t="str">
        <f t="shared" ca="1" si="112"/>
        <v>Entry error</v>
      </c>
      <c r="K1209" s="25" t="str">
        <f t="shared" ca="1" si="113"/>
        <v>Floor</v>
      </c>
      <c r="L1209" t="str">
        <f>IF(OR(Table1[[#This Row],[Month2]]="Jul",Table1[[#This Row],[Month2]]="Aug",Table1[[#This Row],[Month2]]="Sep"),"Q1", IF(OR(Table1[[#This Row],[Month2]]="Oct",Table1[[#This Row],[Month2]]="Nov",Table1[[#This Row],[Month2]]="Dec"),"Q2",IF(OR(Table1[[#This Row],[Month2]]="Jan",Table1[[#This Row],[Month2]]="Feb",Table1[[#This Row],[Month2]]="Mar"),"Q3", "Q4")))</f>
        <v>Q3</v>
      </c>
      <c r="M1209" t="str">
        <f>TEXT(Table1[[#This Row],[Date]],"mmm")</f>
        <v>Mar</v>
      </c>
      <c r="N1209" t="str">
        <f>IF(MONTH(Table1[[#This Row],[Date]])&gt;6, YEAR(Table1[[#This Row],[Date]])&amp;"-"&amp;YEAR(Table1[[#This Row],[Date]])+1,YEAR(Table1[[#This Row],[Date]])-1&amp;"-"&amp;YEAR(Table1[[#This Row],[Date]]))</f>
        <v>2016-2017</v>
      </c>
      <c r="O1209">
        <f>WEEKNUM(Table1[[#This Row],[Date]],2)</f>
        <v>13</v>
      </c>
      <c r="P1209">
        <f>HOUR(Table1[[#This Row],[Start]])</f>
        <v>17</v>
      </c>
      <c r="Q12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09" t="str">
        <f>TEXT(Table1[[#This Row],[Date]],"ddd")</f>
        <v>Wed</v>
      </c>
    </row>
    <row r="1210" spans="1:18" x14ac:dyDescent="0.55000000000000004">
      <c r="A1210" s="2" t="s">
        <v>115</v>
      </c>
      <c r="B1210" s="2" t="str">
        <f t="shared" si="108"/>
        <v>Client 9</v>
      </c>
      <c r="C1210" s="12">
        <v>42816</v>
      </c>
      <c r="D1210" s="2" t="s">
        <v>425</v>
      </c>
      <c r="E1210" s="2" t="s">
        <v>979</v>
      </c>
      <c r="F1210" s="28">
        <f>Table1[[#This Row],[End]]-Table1[[#This Row],[Start]]</f>
        <v>3.4722222222221544E-3</v>
      </c>
      <c r="G1210" s="2" t="str">
        <f t="shared" ca="1" si="109"/>
        <v>Room B</v>
      </c>
      <c r="H1210" s="2" t="str">
        <f t="shared" ca="1" si="110"/>
        <v>E</v>
      </c>
      <c r="I1210" s="2" t="str">
        <f t="shared" ca="1" si="111"/>
        <v>Mistake</v>
      </c>
      <c r="J1210" s="2" t="str">
        <f t="shared" ca="1" si="112"/>
        <v>Tone of voice</v>
      </c>
      <c r="K1210" s="25" t="str">
        <f t="shared" ca="1" si="113"/>
        <v>IT</v>
      </c>
      <c r="L1210" t="str">
        <f>IF(OR(Table1[[#This Row],[Month2]]="Jul",Table1[[#This Row],[Month2]]="Aug",Table1[[#This Row],[Month2]]="Sep"),"Q1", IF(OR(Table1[[#This Row],[Month2]]="Oct",Table1[[#This Row],[Month2]]="Nov",Table1[[#This Row],[Month2]]="Dec"),"Q2",IF(OR(Table1[[#This Row],[Month2]]="Jan",Table1[[#This Row],[Month2]]="Feb",Table1[[#This Row],[Month2]]="Mar"),"Q3", "Q4")))</f>
        <v>Q3</v>
      </c>
      <c r="M1210" t="str">
        <f>TEXT(Table1[[#This Row],[Date]],"mmm")</f>
        <v>Mar</v>
      </c>
      <c r="N1210" t="str">
        <f>IF(MONTH(Table1[[#This Row],[Date]])&gt;6, YEAR(Table1[[#This Row],[Date]])&amp;"-"&amp;YEAR(Table1[[#This Row],[Date]])+1,YEAR(Table1[[#This Row],[Date]])-1&amp;"-"&amp;YEAR(Table1[[#This Row],[Date]]))</f>
        <v>2016-2017</v>
      </c>
      <c r="O1210">
        <f>WEEKNUM(Table1[[#This Row],[Date]],2)</f>
        <v>13</v>
      </c>
      <c r="P1210">
        <f>HOUR(Table1[[#This Row],[Start]])</f>
        <v>9</v>
      </c>
      <c r="Q12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10" t="str">
        <f>TEXT(Table1[[#This Row],[Date]],"ddd")</f>
        <v>Wed</v>
      </c>
    </row>
    <row r="1211" spans="1:18" x14ac:dyDescent="0.55000000000000004">
      <c r="A1211" s="2" t="s">
        <v>101</v>
      </c>
      <c r="B1211" s="2" t="str">
        <f t="shared" si="108"/>
        <v>Client 10</v>
      </c>
      <c r="C1211" s="12">
        <v>42816</v>
      </c>
      <c r="D1211" s="2" t="s">
        <v>461</v>
      </c>
      <c r="E1211" s="2" t="s">
        <v>462</v>
      </c>
      <c r="F1211" s="28">
        <f>Table1[[#This Row],[End]]-Table1[[#This Row],[Start]]</f>
        <v>3.1944444444444331E-2</v>
      </c>
      <c r="G1211" s="2" t="str">
        <f t="shared" ca="1" si="109"/>
        <v>Office</v>
      </c>
      <c r="H1211" s="2" t="str">
        <f t="shared" ca="1" si="110"/>
        <v>G</v>
      </c>
      <c r="I1211" s="2" t="str">
        <f t="shared" ca="1" si="111"/>
        <v>Accident</v>
      </c>
      <c r="J1211" s="2" t="str">
        <f t="shared" ca="1" si="112"/>
        <v>Wrong placement</v>
      </c>
      <c r="K1211" s="25" t="str">
        <f t="shared" ca="1" si="113"/>
        <v>IT</v>
      </c>
      <c r="L1211" t="str">
        <f>IF(OR(Table1[[#This Row],[Month2]]="Jul",Table1[[#This Row],[Month2]]="Aug",Table1[[#This Row],[Month2]]="Sep"),"Q1", IF(OR(Table1[[#This Row],[Month2]]="Oct",Table1[[#This Row],[Month2]]="Nov",Table1[[#This Row],[Month2]]="Dec"),"Q2",IF(OR(Table1[[#This Row],[Month2]]="Jan",Table1[[#This Row],[Month2]]="Feb",Table1[[#This Row],[Month2]]="Mar"),"Q3", "Q4")))</f>
        <v>Q3</v>
      </c>
      <c r="M1211" t="str">
        <f>TEXT(Table1[[#This Row],[Date]],"mmm")</f>
        <v>Mar</v>
      </c>
      <c r="N1211" t="str">
        <f>IF(MONTH(Table1[[#This Row],[Date]])&gt;6, YEAR(Table1[[#This Row],[Date]])&amp;"-"&amp;YEAR(Table1[[#This Row],[Date]])+1,YEAR(Table1[[#This Row],[Date]])-1&amp;"-"&amp;YEAR(Table1[[#This Row],[Date]]))</f>
        <v>2016-2017</v>
      </c>
      <c r="O1211">
        <f>WEEKNUM(Table1[[#This Row],[Date]],2)</f>
        <v>13</v>
      </c>
      <c r="P1211">
        <f>HOUR(Table1[[#This Row],[Start]])</f>
        <v>17</v>
      </c>
      <c r="Q12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11" t="str">
        <f>TEXT(Table1[[#This Row],[Date]],"ddd")</f>
        <v>Wed</v>
      </c>
    </row>
    <row r="1212" spans="1:18" x14ac:dyDescent="0.55000000000000004">
      <c r="A1212" s="2" t="s">
        <v>116</v>
      </c>
      <c r="B1212" s="2" t="str">
        <f t="shared" si="108"/>
        <v>Client 1</v>
      </c>
      <c r="C1212" s="12">
        <v>42819</v>
      </c>
      <c r="D1212" s="2" t="s">
        <v>840</v>
      </c>
      <c r="E1212" s="2" t="s">
        <v>1124</v>
      </c>
      <c r="F1212" s="28">
        <f>Table1[[#This Row],[End]]-Table1[[#This Row],[Start]]</f>
        <v>1.7361111111111077E-2</v>
      </c>
      <c r="G1212" s="2" t="str">
        <f t="shared" ca="1" si="109"/>
        <v>Warehouse</v>
      </c>
      <c r="H1212" s="2" t="str">
        <f t="shared" ca="1" si="110"/>
        <v>F</v>
      </c>
      <c r="I1212" s="2" t="str">
        <f t="shared" ca="1" si="111"/>
        <v>Grievance</v>
      </c>
      <c r="J1212" s="2" t="str">
        <f t="shared" ca="1" si="112"/>
        <v>Paperwork deficiency</v>
      </c>
      <c r="K1212" s="25" t="str">
        <f t="shared" ca="1" si="113"/>
        <v>IT</v>
      </c>
      <c r="L1212" t="str">
        <f>IF(OR(Table1[[#This Row],[Month2]]="Jul",Table1[[#This Row],[Month2]]="Aug",Table1[[#This Row],[Month2]]="Sep"),"Q1", IF(OR(Table1[[#This Row],[Month2]]="Oct",Table1[[#This Row],[Month2]]="Nov",Table1[[#This Row],[Month2]]="Dec"),"Q2",IF(OR(Table1[[#This Row],[Month2]]="Jan",Table1[[#This Row],[Month2]]="Feb",Table1[[#This Row],[Month2]]="Mar"),"Q3", "Q4")))</f>
        <v>Q3</v>
      </c>
      <c r="M1212" t="str">
        <f>TEXT(Table1[[#This Row],[Date]],"mmm")</f>
        <v>Mar</v>
      </c>
      <c r="N1212" t="str">
        <f>IF(MONTH(Table1[[#This Row],[Date]])&gt;6, YEAR(Table1[[#This Row],[Date]])&amp;"-"&amp;YEAR(Table1[[#This Row],[Date]])+1,YEAR(Table1[[#This Row],[Date]])-1&amp;"-"&amp;YEAR(Table1[[#This Row],[Date]]))</f>
        <v>2016-2017</v>
      </c>
      <c r="O1212">
        <f>WEEKNUM(Table1[[#This Row],[Date]],2)</f>
        <v>13</v>
      </c>
      <c r="P1212">
        <f>HOUR(Table1[[#This Row],[Start]])</f>
        <v>4</v>
      </c>
      <c r="Q12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AM</v>
      </c>
      <c r="R1212" t="str">
        <f>TEXT(Table1[[#This Row],[Date]],"ddd")</f>
        <v>Sat</v>
      </c>
    </row>
    <row r="1213" spans="1:18" x14ac:dyDescent="0.55000000000000004">
      <c r="A1213" s="2" t="s">
        <v>116</v>
      </c>
      <c r="B1213" s="2" t="str">
        <f t="shared" si="108"/>
        <v>Client 2</v>
      </c>
      <c r="C1213" s="12">
        <v>42819</v>
      </c>
      <c r="D1213" s="2" t="s">
        <v>738</v>
      </c>
      <c r="E1213" s="2" t="s">
        <v>817</v>
      </c>
      <c r="F1213" s="28">
        <f>Table1[[#This Row],[End]]-Table1[[#This Row],[Start]]</f>
        <v>8.3333333333333037E-3</v>
      </c>
      <c r="G1213" s="2" t="str">
        <f t="shared" ca="1" si="109"/>
        <v>Lab</v>
      </c>
      <c r="H1213" s="2" t="str">
        <f t="shared" ca="1" si="110"/>
        <v>C</v>
      </c>
      <c r="I1213" s="2" t="str">
        <f t="shared" ca="1" si="111"/>
        <v>Accident</v>
      </c>
      <c r="J1213" s="2" t="str">
        <f t="shared" ca="1" si="112"/>
        <v>Mechanical failure</v>
      </c>
      <c r="K1213" s="25" t="str">
        <f t="shared" ca="1" si="113"/>
        <v>IT</v>
      </c>
      <c r="L1213" t="str">
        <f>IF(OR(Table1[[#This Row],[Month2]]="Jul",Table1[[#This Row],[Month2]]="Aug",Table1[[#This Row],[Month2]]="Sep"),"Q1", IF(OR(Table1[[#This Row],[Month2]]="Oct",Table1[[#This Row],[Month2]]="Nov",Table1[[#This Row],[Month2]]="Dec"),"Q2",IF(OR(Table1[[#This Row],[Month2]]="Jan",Table1[[#This Row],[Month2]]="Feb",Table1[[#This Row],[Month2]]="Mar"),"Q3", "Q4")))</f>
        <v>Q3</v>
      </c>
      <c r="M1213" t="str">
        <f>TEXT(Table1[[#This Row],[Date]],"mmm")</f>
        <v>Mar</v>
      </c>
      <c r="N1213" t="str">
        <f>IF(MONTH(Table1[[#This Row],[Date]])&gt;6, YEAR(Table1[[#This Row],[Date]])&amp;"-"&amp;YEAR(Table1[[#This Row],[Date]])+1,YEAR(Table1[[#This Row],[Date]])-1&amp;"-"&amp;YEAR(Table1[[#This Row],[Date]]))</f>
        <v>2016-2017</v>
      </c>
      <c r="O1213">
        <f>WEEKNUM(Table1[[#This Row],[Date]],2)</f>
        <v>13</v>
      </c>
      <c r="P1213">
        <f>HOUR(Table1[[#This Row],[Start]])</f>
        <v>7</v>
      </c>
      <c r="Q12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13" t="str">
        <f>TEXT(Table1[[#This Row],[Date]],"ddd")</f>
        <v>Sat</v>
      </c>
    </row>
    <row r="1214" spans="1:18" x14ac:dyDescent="0.55000000000000004">
      <c r="A1214" s="2" t="s">
        <v>116</v>
      </c>
      <c r="B1214" s="2" t="str">
        <f t="shared" si="108"/>
        <v>Client 3</v>
      </c>
      <c r="C1214" s="12">
        <v>42819</v>
      </c>
      <c r="D1214" s="2" t="s">
        <v>738</v>
      </c>
      <c r="E1214" s="2" t="s">
        <v>817</v>
      </c>
      <c r="F1214" s="28">
        <f>Table1[[#This Row],[End]]-Table1[[#This Row],[Start]]</f>
        <v>8.3333333333333037E-3</v>
      </c>
      <c r="G1214" s="2" t="str">
        <f t="shared" ca="1" si="109"/>
        <v>Office</v>
      </c>
      <c r="H1214" s="2" t="str">
        <f t="shared" ca="1" si="110"/>
        <v>D</v>
      </c>
      <c r="I1214" s="2" t="str">
        <f t="shared" ca="1" si="111"/>
        <v>Accident</v>
      </c>
      <c r="J1214" s="2" t="str">
        <f t="shared" ca="1" si="112"/>
        <v>Paperwork deficiency</v>
      </c>
      <c r="K1214" s="25" t="str">
        <f t="shared" ca="1" si="113"/>
        <v>Finance</v>
      </c>
      <c r="L1214" t="str">
        <f>IF(OR(Table1[[#This Row],[Month2]]="Jul",Table1[[#This Row],[Month2]]="Aug",Table1[[#This Row],[Month2]]="Sep"),"Q1", IF(OR(Table1[[#This Row],[Month2]]="Oct",Table1[[#This Row],[Month2]]="Nov",Table1[[#This Row],[Month2]]="Dec"),"Q2",IF(OR(Table1[[#This Row],[Month2]]="Jan",Table1[[#This Row],[Month2]]="Feb",Table1[[#This Row],[Month2]]="Mar"),"Q3", "Q4")))</f>
        <v>Q3</v>
      </c>
      <c r="M1214" t="str">
        <f>TEXT(Table1[[#This Row],[Date]],"mmm")</f>
        <v>Mar</v>
      </c>
      <c r="N1214" t="str">
        <f>IF(MONTH(Table1[[#This Row],[Date]])&gt;6, YEAR(Table1[[#This Row],[Date]])&amp;"-"&amp;YEAR(Table1[[#This Row],[Date]])+1,YEAR(Table1[[#This Row],[Date]])-1&amp;"-"&amp;YEAR(Table1[[#This Row],[Date]]))</f>
        <v>2016-2017</v>
      </c>
      <c r="O1214">
        <f>WEEKNUM(Table1[[#This Row],[Date]],2)</f>
        <v>13</v>
      </c>
      <c r="P1214">
        <f>HOUR(Table1[[#This Row],[Start]])</f>
        <v>7</v>
      </c>
      <c r="Q12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14" t="str">
        <f>TEXT(Table1[[#This Row],[Date]],"ddd")</f>
        <v>Sat</v>
      </c>
    </row>
    <row r="1215" spans="1:18" x14ac:dyDescent="0.55000000000000004">
      <c r="A1215" s="2" t="s">
        <v>116</v>
      </c>
      <c r="B1215" s="2" t="str">
        <f t="shared" si="108"/>
        <v>Client 4</v>
      </c>
      <c r="C1215" s="12">
        <v>42819</v>
      </c>
      <c r="D1215" s="2" t="s">
        <v>738</v>
      </c>
      <c r="E1215" s="2" t="s">
        <v>817</v>
      </c>
      <c r="F1215" s="28">
        <f>Table1[[#This Row],[End]]-Table1[[#This Row],[Start]]</f>
        <v>8.3333333333333037E-3</v>
      </c>
      <c r="G1215" s="2" t="str">
        <f t="shared" ca="1" si="109"/>
        <v>Office</v>
      </c>
      <c r="H1215" s="2" t="str">
        <f t="shared" ca="1" si="110"/>
        <v>C</v>
      </c>
      <c r="I1215" s="2" t="str">
        <f t="shared" ca="1" si="111"/>
        <v>Interaction</v>
      </c>
      <c r="J1215" s="2" t="str">
        <f t="shared" ca="1" si="112"/>
        <v>Wrong placement</v>
      </c>
      <c r="K1215" s="25" t="str">
        <f t="shared" ca="1" si="113"/>
        <v>Shipping</v>
      </c>
      <c r="L1215" t="str">
        <f>IF(OR(Table1[[#This Row],[Month2]]="Jul",Table1[[#This Row],[Month2]]="Aug",Table1[[#This Row],[Month2]]="Sep"),"Q1", IF(OR(Table1[[#This Row],[Month2]]="Oct",Table1[[#This Row],[Month2]]="Nov",Table1[[#This Row],[Month2]]="Dec"),"Q2",IF(OR(Table1[[#This Row],[Month2]]="Jan",Table1[[#This Row],[Month2]]="Feb",Table1[[#This Row],[Month2]]="Mar"),"Q3", "Q4")))</f>
        <v>Q3</v>
      </c>
      <c r="M1215" t="str">
        <f>TEXT(Table1[[#This Row],[Date]],"mmm")</f>
        <v>Mar</v>
      </c>
      <c r="N1215" t="str">
        <f>IF(MONTH(Table1[[#This Row],[Date]])&gt;6, YEAR(Table1[[#This Row],[Date]])&amp;"-"&amp;YEAR(Table1[[#This Row],[Date]])+1,YEAR(Table1[[#This Row],[Date]])-1&amp;"-"&amp;YEAR(Table1[[#This Row],[Date]]))</f>
        <v>2016-2017</v>
      </c>
      <c r="O1215">
        <f>WEEKNUM(Table1[[#This Row],[Date]],2)</f>
        <v>13</v>
      </c>
      <c r="P1215">
        <f>HOUR(Table1[[#This Row],[Start]])</f>
        <v>7</v>
      </c>
      <c r="Q12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15" t="str">
        <f>TEXT(Table1[[#This Row],[Date]],"ddd")</f>
        <v>Sat</v>
      </c>
    </row>
    <row r="1216" spans="1:18" x14ac:dyDescent="0.55000000000000004">
      <c r="A1216" s="2" t="s">
        <v>85</v>
      </c>
      <c r="B1216" s="2" t="str">
        <f t="shared" si="108"/>
        <v>Client 5</v>
      </c>
      <c r="C1216" s="12">
        <v>42819</v>
      </c>
      <c r="D1216" s="2" t="s">
        <v>223</v>
      </c>
      <c r="E1216" s="2" t="s">
        <v>692</v>
      </c>
      <c r="F1216" s="28">
        <f>Table1[[#This Row],[End]]-Table1[[#This Row],[Start]]</f>
        <v>9.7222222222222987E-3</v>
      </c>
      <c r="G1216" s="2" t="str">
        <f t="shared" ca="1" si="109"/>
        <v>Room B</v>
      </c>
      <c r="H1216" s="2" t="str">
        <f t="shared" ca="1" si="110"/>
        <v>D</v>
      </c>
      <c r="I1216" s="2" t="str">
        <f t="shared" ca="1" si="111"/>
        <v>Accident</v>
      </c>
      <c r="J1216" s="2" t="str">
        <f t="shared" ca="1" si="112"/>
        <v>Misconduct</v>
      </c>
      <c r="K1216" s="25" t="str">
        <f t="shared" ca="1" si="113"/>
        <v>Floor</v>
      </c>
      <c r="L1216" t="str">
        <f>IF(OR(Table1[[#This Row],[Month2]]="Jul",Table1[[#This Row],[Month2]]="Aug",Table1[[#This Row],[Month2]]="Sep"),"Q1", IF(OR(Table1[[#This Row],[Month2]]="Oct",Table1[[#This Row],[Month2]]="Nov",Table1[[#This Row],[Month2]]="Dec"),"Q2",IF(OR(Table1[[#This Row],[Month2]]="Jan",Table1[[#This Row],[Month2]]="Feb",Table1[[#This Row],[Month2]]="Mar"),"Q3", "Q4")))</f>
        <v>Q3</v>
      </c>
      <c r="M1216" t="str">
        <f>TEXT(Table1[[#This Row],[Date]],"mmm")</f>
        <v>Mar</v>
      </c>
      <c r="N1216" t="str">
        <f>IF(MONTH(Table1[[#This Row],[Date]])&gt;6, YEAR(Table1[[#This Row],[Date]])&amp;"-"&amp;YEAR(Table1[[#This Row],[Date]])+1,YEAR(Table1[[#This Row],[Date]])-1&amp;"-"&amp;YEAR(Table1[[#This Row],[Date]]))</f>
        <v>2016-2017</v>
      </c>
      <c r="O1216">
        <f>WEEKNUM(Table1[[#This Row],[Date]],2)</f>
        <v>13</v>
      </c>
      <c r="P1216">
        <f>HOUR(Table1[[#This Row],[Start]])</f>
        <v>12</v>
      </c>
      <c r="Q12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216" t="str">
        <f>TEXT(Table1[[#This Row],[Date]],"ddd")</f>
        <v>Sat</v>
      </c>
    </row>
    <row r="1217" spans="1:18" x14ac:dyDescent="0.55000000000000004">
      <c r="A1217" s="2" t="s">
        <v>117</v>
      </c>
      <c r="B1217" s="2" t="str">
        <f t="shared" si="108"/>
        <v>Client 6</v>
      </c>
      <c r="C1217" s="12">
        <v>42820</v>
      </c>
      <c r="D1217" s="2" t="s">
        <v>277</v>
      </c>
      <c r="E1217" s="2" t="s">
        <v>669</v>
      </c>
      <c r="F1217" s="28">
        <f>Table1[[#This Row],[End]]-Table1[[#This Row],[Start]]</f>
        <v>9.0277777777778012E-3</v>
      </c>
      <c r="G1217" s="2" t="str">
        <f t="shared" ca="1" si="109"/>
        <v>Warehouse</v>
      </c>
      <c r="H1217" s="2" t="str">
        <f t="shared" ca="1" si="110"/>
        <v>E</v>
      </c>
      <c r="I1217" s="2" t="str">
        <f t="shared" ca="1" si="111"/>
        <v>Accident</v>
      </c>
      <c r="J1217" s="2" t="str">
        <f t="shared" ca="1" si="112"/>
        <v>Mechanical failure</v>
      </c>
      <c r="K1217" s="25" t="str">
        <f t="shared" ca="1" si="113"/>
        <v>IT</v>
      </c>
      <c r="L1217" t="str">
        <f>IF(OR(Table1[[#This Row],[Month2]]="Jul",Table1[[#This Row],[Month2]]="Aug",Table1[[#This Row],[Month2]]="Sep"),"Q1", IF(OR(Table1[[#This Row],[Month2]]="Oct",Table1[[#This Row],[Month2]]="Nov",Table1[[#This Row],[Month2]]="Dec"),"Q2",IF(OR(Table1[[#This Row],[Month2]]="Jan",Table1[[#This Row],[Month2]]="Feb",Table1[[#This Row],[Month2]]="Mar"),"Q3", "Q4")))</f>
        <v>Q3</v>
      </c>
      <c r="M1217" t="str">
        <f>TEXT(Table1[[#This Row],[Date]],"mmm")</f>
        <v>Mar</v>
      </c>
      <c r="N1217" t="str">
        <f>IF(MONTH(Table1[[#This Row],[Date]])&gt;6, YEAR(Table1[[#This Row],[Date]])&amp;"-"&amp;YEAR(Table1[[#This Row],[Date]])+1,YEAR(Table1[[#This Row],[Date]])-1&amp;"-"&amp;YEAR(Table1[[#This Row],[Date]]))</f>
        <v>2016-2017</v>
      </c>
      <c r="O1217">
        <f>WEEKNUM(Table1[[#This Row],[Date]],2)</f>
        <v>13</v>
      </c>
      <c r="P1217">
        <f>HOUR(Table1[[#This Row],[Start]])</f>
        <v>10</v>
      </c>
      <c r="Q12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17" t="str">
        <f>TEXT(Table1[[#This Row],[Date]],"ddd")</f>
        <v>Sun</v>
      </c>
    </row>
    <row r="1218" spans="1:18" x14ac:dyDescent="0.55000000000000004">
      <c r="A1218" s="2" t="s">
        <v>112</v>
      </c>
      <c r="B1218" s="2" t="str">
        <f t="shared" ref="B1218:B1281" si="114">IF(B1217="Name","Client 1",IF(B1217="Client 1","Client 2",IF(B1217="Client 2","Client 3",IF(B1217="Client 3","Client 4", IF(B1217="Client 4","Client 5", IF(B1217="Client 5","Client 6", IF(B1217="Client 6","Client 7",IF(B1217="Client 7","Client 8", IF(B1217="Client 8","Client 9", IF(B1217="Client 9","Client 10", IF(B1217="Client 10","Client 1", "Client 11")))))))))))</f>
        <v>Client 7</v>
      </c>
      <c r="C1218" s="12">
        <v>42820</v>
      </c>
      <c r="D1218" s="2" t="s">
        <v>841</v>
      </c>
      <c r="E1218" s="2" t="s">
        <v>1125</v>
      </c>
      <c r="F1218" s="28">
        <f>Table1[[#This Row],[End]]-Table1[[#This Row],[Start]]</f>
        <v>2.430555555555558E-2</v>
      </c>
      <c r="G1218" s="2" t="str">
        <f t="shared" ref="G1218:G1281" ca="1" si="115">VLOOKUP(RANDBETWEEN(1,5),$T$1:$Y$8,2,FALSE)</f>
        <v>Warehouse</v>
      </c>
      <c r="H1218" s="2" t="str">
        <f t="shared" ref="H1218:H1281" ca="1" si="116">VLOOKUP(RANDBETWEEN(1,7),$T$1:$Y$8,3,FALSE)</f>
        <v>A</v>
      </c>
      <c r="I1218" s="2" t="str">
        <f t="shared" ref="I1218:I1281" ca="1" si="117">VLOOKUP(RANDBETWEEN(1,4),$T$1:$Y$8,4,FALSE)</f>
        <v>Accident</v>
      </c>
      <c r="J1218" s="2" t="str">
        <f t="shared" ref="J1218:J1281" ca="1" si="118">VLOOKUP(RANDBETWEEN(1,6),$T$1:$Y$8,5,FALSE)</f>
        <v>Mechanical failure</v>
      </c>
      <c r="K1218" s="25" t="str">
        <f t="shared" ref="K1218:K1281" ca="1" si="119">VLOOKUP(RANDBETWEEN(1,6),$T$1:$Y$8,6,FALSE)</f>
        <v>Shipping</v>
      </c>
      <c r="L1218" t="str">
        <f>IF(OR(Table1[[#This Row],[Month2]]="Jul",Table1[[#This Row],[Month2]]="Aug",Table1[[#This Row],[Month2]]="Sep"),"Q1", IF(OR(Table1[[#This Row],[Month2]]="Oct",Table1[[#This Row],[Month2]]="Nov",Table1[[#This Row],[Month2]]="Dec"),"Q2",IF(OR(Table1[[#This Row],[Month2]]="Jan",Table1[[#This Row],[Month2]]="Feb",Table1[[#This Row],[Month2]]="Mar"),"Q3", "Q4")))</f>
        <v>Q3</v>
      </c>
      <c r="M1218" t="str">
        <f>TEXT(Table1[[#This Row],[Date]],"mmm")</f>
        <v>Mar</v>
      </c>
      <c r="N1218" t="str">
        <f>IF(MONTH(Table1[[#This Row],[Date]])&gt;6, YEAR(Table1[[#This Row],[Date]])&amp;"-"&amp;YEAR(Table1[[#This Row],[Date]])+1,YEAR(Table1[[#This Row],[Date]])-1&amp;"-"&amp;YEAR(Table1[[#This Row],[Date]]))</f>
        <v>2016-2017</v>
      </c>
      <c r="O1218">
        <f>WEEKNUM(Table1[[#This Row],[Date]],2)</f>
        <v>13</v>
      </c>
      <c r="P1218">
        <f>HOUR(Table1[[#This Row],[Start]])</f>
        <v>6</v>
      </c>
      <c r="Q12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218" t="str">
        <f>TEXT(Table1[[#This Row],[Date]],"ddd")</f>
        <v>Sun</v>
      </c>
    </row>
    <row r="1219" spans="1:18" x14ac:dyDescent="0.55000000000000004">
      <c r="A1219" s="2" t="s">
        <v>96</v>
      </c>
      <c r="B1219" s="2" t="str">
        <f t="shared" si="114"/>
        <v>Client 8</v>
      </c>
      <c r="C1219" s="12">
        <v>42821</v>
      </c>
      <c r="D1219" s="2" t="s">
        <v>842</v>
      </c>
      <c r="E1219" s="2" t="s">
        <v>255</v>
      </c>
      <c r="F1219" s="28">
        <f>Table1[[#This Row],[End]]-Table1[[#This Row],[Start]]</f>
        <v>2.5694444444444464E-2</v>
      </c>
      <c r="G1219" s="2" t="str">
        <f t="shared" ca="1" si="115"/>
        <v>Office</v>
      </c>
      <c r="H1219" s="2" t="str">
        <f t="shared" ca="1" si="116"/>
        <v>G</v>
      </c>
      <c r="I1219" s="2" t="str">
        <f t="shared" ca="1" si="117"/>
        <v>Interaction</v>
      </c>
      <c r="J1219" s="2" t="str">
        <f t="shared" ca="1" si="118"/>
        <v>Wrong placement</v>
      </c>
      <c r="K1219" s="25" t="str">
        <f t="shared" ca="1" si="119"/>
        <v>Admin</v>
      </c>
      <c r="L1219" t="str">
        <f>IF(OR(Table1[[#This Row],[Month2]]="Jul",Table1[[#This Row],[Month2]]="Aug",Table1[[#This Row],[Month2]]="Sep"),"Q1", IF(OR(Table1[[#This Row],[Month2]]="Oct",Table1[[#This Row],[Month2]]="Nov",Table1[[#This Row],[Month2]]="Dec"),"Q2",IF(OR(Table1[[#This Row],[Month2]]="Jan",Table1[[#This Row],[Month2]]="Feb",Table1[[#This Row],[Month2]]="Mar"),"Q3", "Q4")))</f>
        <v>Q3</v>
      </c>
      <c r="M1219" t="str">
        <f>TEXT(Table1[[#This Row],[Date]],"mmm")</f>
        <v>Mar</v>
      </c>
      <c r="N1219" t="str">
        <f>IF(MONTH(Table1[[#This Row],[Date]])&gt;6, YEAR(Table1[[#This Row],[Date]])&amp;"-"&amp;YEAR(Table1[[#This Row],[Date]])+1,YEAR(Table1[[#This Row],[Date]])-1&amp;"-"&amp;YEAR(Table1[[#This Row],[Date]]))</f>
        <v>2016-2017</v>
      </c>
      <c r="O1219">
        <f>WEEKNUM(Table1[[#This Row],[Date]],2)</f>
        <v>14</v>
      </c>
      <c r="P1219">
        <f>HOUR(Table1[[#This Row],[Start]])</f>
        <v>6</v>
      </c>
      <c r="Q12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219" t="str">
        <f>TEXT(Table1[[#This Row],[Date]],"ddd")</f>
        <v>Mon</v>
      </c>
    </row>
    <row r="1220" spans="1:18" x14ac:dyDescent="0.55000000000000004">
      <c r="A1220" s="2" t="s">
        <v>96</v>
      </c>
      <c r="B1220" s="2" t="str">
        <f t="shared" si="114"/>
        <v>Client 9</v>
      </c>
      <c r="C1220" s="12">
        <v>42822</v>
      </c>
      <c r="D1220" s="2" t="s">
        <v>344</v>
      </c>
      <c r="E1220" s="2" t="s">
        <v>243</v>
      </c>
      <c r="F1220" s="28">
        <f>Table1[[#This Row],[End]]-Table1[[#This Row],[Start]]</f>
        <v>5.5555555555555358E-3</v>
      </c>
      <c r="G1220" s="2" t="str">
        <f t="shared" ca="1" si="115"/>
        <v>Room A</v>
      </c>
      <c r="H1220" s="2" t="str">
        <f t="shared" ca="1" si="116"/>
        <v>C</v>
      </c>
      <c r="I1220" s="2" t="str">
        <f t="shared" ca="1" si="117"/>
        <v>Grievance</v>
      </c>
      <c r="J1220" s="2" t="str">
        <f t="shared" ca="1" si="118"/>
        <v>Tone of voice</v>
      </c>
      <c r="K1220" s="25" t="str">
        <f t="shared" ca="1" si="119"/>
        <v>Widgets</v>
      </c>
      <c r="L1220" t="str">
        <f>IF(OR(Table1[[#This Row],[Month2]]="Jul",Table1[[#This Row],[Month2]]="Aug",Table1[[#This Row],[Month2]]="Sep"),"Q1", IF(OR(Table1[[#This Row],[Month2]]="Oct",Table1[[#This Row],[Month2]]="Nov",Table1[[#This Row],[Month2]]="Dec"),"Q2",IF(OR(Table1[[#This Row],[Month2]]="Jan",Table1[[#This Row],[Month2]]="Feb",Table1[[#This Row],[Month2]]="Mar"),"Q3", "Q4")))</f>
        <v>Q3</v>
      </c>
      <c r="M1220" t="str">
        <f>TEXT(Table1[[#This Row],[Date]],"mmm")</f>
        <v>Mar</v>
      </c>
      <c r="N1220" t="str">
        <f>IF(MONTH(Table1[[#This Row],[Date]])&gt;6, YEAR(Table1[[#This Row],[Date]])&amp;"-"&amp;YEAR(Table1[[#This Row],[Date]])+1,YEAR(Table1[[#This Row],[Date]])-1&amp;"-"&amp;YEAR(Table1[[#This Row],[Date]]))</f>
        <v>2016-2017</v>
      </c>
      <c r="O1220">
        <f>WEEKNUM(Table1[[#This Row],[Date]],2)</f>
        <v>14</v>
      </c>
      <c r="P1220">
        <f>HOUR(Table1[[#This Row],[Start]])</f>
        <v>18</v>
      </c>
      <c r="Q12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20" t="str">
        <f>TEXT(Table1[[#This Row],[Date]],"ddd")</f>
        <v>Tue</v>
      </c>
    </row>
    <row r="1221" spans="1:18" x14ac:dyDescent="0.55000000000000004">
      <c r="A1221" s="2" t="s">
        <v>112</v>
      </c>
      <c r="B1221" s="2" t="str">
        <f t="shared" si="114"/>
        <v>Client 10</v>
      </c>
      <c r="C1221" s="12">
        <v>42823</v>
      </c>
      <c r="D1221" s="2" t="s">
        <v>783</v>
      </c>
      <c r="E1221" s="2" t="s">
        <v>531</v>
      </c>
      <c r="F1221" s="28">
        <f>Table1[[#This Row],[End]]-Table1[[#This Row],[Start]]</f>
        <v>8.3333333333333037E-3</v>
      </c>
      <c r="G1221" s="2" t="str">
        <f t="shared" ca="1" si="115"/>
        <v>Warehouse</v>
      </c>
      <c r="H1221" s="2" t="str">
        <f t="shared" ca="1" si="116"/>
        <v>D</v>
      </c>
      <c r="I1221" s="2" t="str">
        <f t="shared" ca="1" si="117"/>
        <v>Mistake</v>
      </c>
      <c r="J1221" s="2" t="str">
        <f t="shared" ca="1" si="118"/>
        <v>Entry error</v>
      </c>
      <c r="K1221" s="25" t="str">
        <f t="shared" ca="1" si="119"/>
        <v>Floor</v>
      </c>
      <c r="L1221" t="str">
        <f>IF(OR(Table1[[#This Row],[Month2]]="Jul",Table1[[#This Row],[Month2]]="Aug",Table1[[#This Row],[Month2]]="Sep"),"Q1", IF(OR(Table1[[#This Row],[Month2]]="Oct",Table1[[#This Row],[Month2]]="Nov",Table1[[#This Row],[Month2]]="Dec"),"Q2",IF(OR(Table1[[#This Row],[Month2]]="Jan",Table1[[#This Row],[Month2]]="Feb",Table1[[#This Row],[Month2]]="Mar"),"Q3", "Q4")))</f>
        <v>Q3</v>
      </c>
      <c r="M1221" t="str">
        <f>TEXT(Table1[[#This Row],[Date]],"mmm")</f>
        <v>Mar</v>
      </c>
      <c r="N1221" t="str">
        <f>IF(MONTH(Table1[[#This Row],[Date]])&gt;6, YEAR(Table1[[#This Row],[Date]])&amp;"-"&amp;YEAR(Table1[[#This Row],[Date]])+1,YEAR(Table1[[#This Row],[Date]])-1&amp;"-"&amp;YEAR(Table1[[#This Row],[Date]]))</f>
        <v>2016-2017</v>
      </c>
      <c r="O1221">
        <f>WEEKNUM(Table1[[#This Row],[Date]],2)</f>
        <v>14</v>
      </c>
      <c r="P1221">
        <f>HOUR(Table1[[#This Row],[Start]])</f>
        <v>17</v>
      </c>
      <c r="Q12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21" t="str">
        <f>TEXT(Table1[[#This Row],[Date]],"ddd")</f>
        <v>Wed</v>
      </c>
    </row>
    <row r="1222" spans="1:18" x14ac:dyDescent="0.55000000000000004">
      <c r="A1222" s="2" t="s">
        <v>96</v>
      </c>
      <c r="B1222" s="2" t="str">
        <f t="shared" si="114"/>
        <v>Client 1</v>
      </c>
      <c r="C1222" s="12">
        <v>42824</v>
      </c>
      <c r="D1222" s="2" t="s">
        <v>268</v>
      </c>
      <c r="E1222" s="2" t="s">
        <v>620</v>
      </c>
      <c r="F1222" s="28">
        <f>Table1[[#This Row],[End]]-Table1[[#This Row],[Start]]</f>
        <v>1.8055555555555491E-2</v>
      </c>
      <c r="G1222" s="2" t="str">
        <f t="shared" ca="1" si="115"/>
        <v>Office</v>
      </c>
      <c r="H1222" s="2" t="str">
        <f t="shared" ca="1" si="116"/>
        <v>G</v>
      </c>
      <c r="I1222" s="2" t="str">
        <f t="shared" ca="1" si="117"/>
        <v>Accident</v>
      </c>
      <c r="J1222" s="2" t="str">
        <f t="shared" ca="1" si="118"/>
        <v>Mechanical failure</v>
      </c>
      <c r="K1222" s="25" t="str">
        <f t="shared" ca="1" si="119"/>
        <v>Widgets</v>
      </c>
      <c r="L1222" t="str">
        <f>IF(OR(Table1[[#This Row],[Month2]]="Jul",Table1[[#This Row],[Month2]]="Aug",Table1[[#This Row],[Month2]]="Sep"),"Q1", IF(OR(Table1[[#This Row],[Month2]]="Oct",Table1[[#This Row],[Month2]]="Nov",Table1[[#This Row],[Month2]]="Dec"),"Q2",IF(OR(Table1[[#This Row],[Month2]]="Jan",Table1[[#This Row],[Month2]]="Feb",Table1[[#This Row],[Month2]]="Mar"),"Q3", "Q4")))</f>
        <v>Q3</v>
      </c>
      <c r="M1222" t="str">
        <f>TEXT(Table1[[#This Row],[Date]],"mmm")</f>
        <v>Mar</v>
      </c>
      <c r="N1222" t="str">
        <f>IF(MONTH(Table1[[#This Row],[Date]])&gt;6, YEAR(Table1[[#This Row],[Date]])&amp;"-"&amp;YEAR(Table1[[#This Row],[Date]])+1,YEAR(Table1[[#This Row],[Date]])-1&amp;"-"&amp;YEAR(Table1[[#This Row],[Date]]))</f>
        <v>2016-2017</v>
      </c>
      <c r="O1222">
        <f>WEEKNUM(Table1[[#This Row],[Date]],2)</f>
        <v>14</v>
      </c>
      <c r="P1222">
        <f>HOUR(Table1[[#This Row],[Start]])</f>
        <v>18</v>
      </c>
      <c r="Q12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22" t="str">
        <f>TEXT(Table1[[#This Row],[Date]],"ddd")</f>
        <v>Thu</v>
      </c>
    </row>
    <row r="1223" spans="1:18" x14ac:dyDescent="0.55000000000000004">
      <c r="A1223" s="2" t="s">
        <v>112</v>
      </c>
      <c r="B1223" s="2" t="str">
        <f t="shared" si="114"/>
        <v>Client 2</v>
      </c>
      <c r="C1223" s="12">
        <v>42827</v>
      </c>
      <c r="D1223" s="2" t="s">
        <v>654</v>
      </c>
      <c r="E1223" s="2" t="s">
        <v>254</v>
      </c>
      <c r="F1223" s="28">
        <f>Table1[[#This Row],[End]]-Table1[[#This Row],[Start]]</f>
        <v>6.9444444444444198E-3</v>
      </c>
      <c r="G1223" s="2" t="str">
        <f t="shared" ca="1" si="115"/>
        <v>Room A</v>
      </c>
      <c r="H1223" s="2" t="str">
        <f t="shared" ca="1" si="116"/>
        <v>A</v>
      </c>
      <c r="I1223" s="2" t="str">
        <f t="shared" ca="1" si="117"/>
        <v>Accident</v>
      </c>
      <c r="J1223" s="2" t="str">
        <f t="shared" ca="1" si="118"/>
        <v>Tone of voice</v>
      </c>
      <c r="K1223" s="25" t="str">
        <f t="shared" ca="1" si="119"/>
        <v>Floor</v>
      </c>
      <c r="L1223" t="str">
        <f>IF(OR(Table1[[#This Row],[Month2]]="Jul",Table1[[#This Row],[Month2]]="Aug",Table1[[#This Row],[Month2]]="Sep"),"Q1", IF(OR(Table1[[#This Row],[Month2]]="Oct",Table1[[#This Row],[Month2]]="Nov",Table1[[#This Row],[Month2]]="Dec"),"Q2",IF(OR(Table1[[#This Row],[Month2]]="Jan",Table1[[#This Row],[Month2]]="Feb",Table1[[#This Row],[Month2]]="Mar"),"Q3", "Q4")))</f>
        <v>Q4</v>
      </c>
      <c r="M1223" t="str">
        <f>TEXT(Table1[[#This Row],[Date]],"mmm")</f>
        <v>Apr</v>
      </c>
      <c r="N1223" t="str">
        <f>IF(MONTH(Table1[[#This Row],[Date]])&gt;6, YEAR(Table1[[#This Row],[Date]])&amp;"-"&amp;YEAR(Table1[[#This Row],[Date]])+1,YEAR(Table1[[#This Row],[Date]])-1&amp;"-"&amp;YEAR(Table1[[#This Row],[Date]]))</f>
        <v>2016-2017</v>
      </c>
      <c r="O1223">
        <f>WEEKNUM(Table1[[#This Row],[Date]],2)</f>
        <v>14</v>
      </c>
      <c r="P1223">
        <f>HOUR(Table1[[#This Row],[Start]])</f>
        <v>10</v>
      </c>
      <c r="Q12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23" t="str">
        <f>TEXT(Table1[[#This Row],[Date]],"ddd")</f>
        <v>Sun</v>
      </c>
    </row>
    <row r="1224" spans="1:18" x14ac:dyDescent="0.55000000000000004">
      <c r="A1224" s="2" t="s">
        <v>96</v>
      </c>
      <c r="B1224" s="2" t="str">
        <f t="shared" si="114"/>
        <v>Client 3</v>
      </c>
      <c r="C1224" s="12">
        <v>42829</v>
      </c>
      <c r="D1224" s="2" t="s">
        <v>278</v>
      </c>
      <c r="E1224" s="2" t="s">
        <v>250</v>
      </c>
      <c r="F1224" s="28">
        <f>Table1[[#This Row],[End]]-Table1[[#This Row],[Start]]</f>
        <v>2.9166666666666674E-2</v>
      </c>
      <c r="G1224" s="2" t="str">
        <f t="shared" ca="1" si="115"/>
        <v>Warehouse</v>
      </c>
      <c r="H1224" s="2" t="str">
        <f t="shared" ca="1" si="116"/>
        <v>G</v>
      </c>
      <c r="I1224" s="2" t="str">
        <f t="shared" ca="1" si="117"/>
        <v>Mistake</v>
      </c>
      <c r="J1224" s="2" t="str">
        <f t="shared" ca="1" si="118"/>
        <v>Entry error</v>
      </c>
      <c r="K1224" s="25" t="str">
        <f t="shared" ca="1" si="119"/>
        <v>Shipping</v>
      </c>
      <c r="L1224" t="str">
        <f>IF(OR(Table1[[#This Row],[Month2]]="Jul",Table1[[#This Row],[Month2]]="Aug",Table1[[#This Row],[Month2]]="Sep"),"Q1", IF(OR(Table1[[#This Row],[Month2]]="Oct",Table1[[#This Row],[Month2]]="Nov",Table1[[#This Row],[Month2]]="Dec"),"Q2",IF(OR(Table1[[#This Row],[Month2]]="Jan",Table1[[#This Row],[Month2]]="Feb",Table1[[#This Row],[Month2]]="Mar"),"Q3", "Q4")))</f>
        <v>Q4</v>
      </c>
      <c r="M1224" t="str">
        <f>TEXT(Table1[[#This Row],[Date]],"mmm")</f>
        <v>Apr</v>
      </c>
      <c r="N1224" t="str">
        <f>IF(MONTH(Table1[[#This Row],[Date]])&gt;6, YEAR(Table1[[#This Row],[Date]])&amp;"-"&amp;YEAR(Table1[[#This Row],[Date]])+1,YEAR(Table1[[#This Row],[Date]])-1&amp;"-"&amp;YEAR(Table1[[#This Row],[Date]]))</f>
        <v>2016-2017</v>
      </c>
      <c r="O1224">
        <f>WEEKNUM(Table1[[#This Row],[Date]],2)</f>
        <v>15</v>
      </c>
      <c r="P1224">
        <f>HOUR(Table1[[#This Row],[Start]])</f>
        <v>10</v>
      </c>
      <c r="Q12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24" t="str">
        <f>TEXT(Table1[[#This Row],[Date]],"ddd")</f>
        <v>Tue</v>
      </c>
    </row>
    <row r="1225" spans="1:18" x14ac:dyDescent="0.55000000000000004">
      <c r="A1225" s="2" t="s">
        <v>96</v>
      </c>
      <c r="B1225" s="2" t="str">
        <f t="shared" si="114"/>
        <v>Client 4</v>
      </c>
      <c r="C1225" s="12">
        <v>42829</v>
      </c>
      <c r="D1225" s="2" t="s">
        <v>843</v>
      </c>
      <c r="E1225" s="2" t="s">
        <v>726</v>
      </c>
      <c r="F1225" s="28">
        <f>Table1[[#This Row],[End]]-Table1[[#This Row],[Start]]</f>
        <v>1.3888888888888895E-2</v>
      </c>
      <c r="G1225" s="2" t="str">
        <f t="shared" ca="1" si="115"/>
        <v>Room B</v>
      </c>
      <c r="H1225" s="2" t="str">
        <f t="shared" ca="1" si="116"/>
        <v>E</v>
      </c>
      <c r="I1225" s="2" t="str">
        <f t="shared" ca="1" si="117"/>
        <v>Interaction</v>
      </c>
      <c r="J1225" s="2" t="str">
        <f t="shared" ca="1" si="118"/>
        <v>Paperwork deficiency</v>
      </c>
      <c r="K1225" s="25" t="str">
        <f t="shared" ca="1" si="119"/>
        <v>Widgets</v>
      </c>
      <c r="L1225" t="str">
        <f>IF(OR(Table1[[#This Row],[Month2]]="Jul",Table1[[#This Row],[Month2]]="Aug",Table1[[#This Row],[Month2]]="Sep"),"Q1", IF(OR(Table1[[#This Row],[Month2]]="Oct",Table1[[#This Row],[Month2]]="Nov",Table1[[#This Row],[Month2]]="Dec"),"Q2",IF(OR(Table1[[#This Row],[Month2]]="Jan",Table1[[#This Row],[Month2]]="Feb",Table1[[#This Row],[Month2]]="Mar"),"Q3", "Q4")))</f>
        <v>Q4</v>
      </c>
      <c r="M1225" t="str">
        <f>TEXT(Table1[[#This Row],[Date]],"mmm")</f>
        <v>Apr</v>
      </c>
      <c r="N1225" t="str">
        <f>IF(MONTH(Table1[[#This Row],[Date]])&gt;6, YEAR(Table1[[#This Row],[Date]])&amp;"-"&amp;YEAR(Table1[[#This Row],[Date]])+1,YEAR(Table1[[#This Row],[Date]])-1&amp;"-"&amp;YEAR(Table1[[#This Row],[Date]]))</f>
        <v>2016-2017</v>
      </c>
      <c r="O1225">
        <f>WEEKNUM(Table1[[#This Row],[Date]],2)</f>
        <v>15</v>
      </c>
      <c r="P1225">
        <f>HOUR(Table1[[#This Row],[Start]])</f>
        <v>8</v>
      </c>
      <c r="Q12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225" t="str">
        <f>TEXT(Table1[[#This Row],[Date]],"ddd")</f>
        <v>Tue</v>
      </c>
    </row>
    <row r="1226" spans="1:18" x14ac:dyDescent="0.55000000000000004">
      <c r="A1226" s="2" t="s">
        <v>112</v>
      </c>
      <c r="B1226" s="2" t="str">
        <f t="shared" si="114"/>
        <v>Client 5</v>
      </c>
      <c r="C1226" s="12">
        <v>42830</v>
      </c>
      <c r="D1226" s="2" t="s">
        <v>583</v>
      </c>
      <c r="E1226" s="2" t="s">
        <v>751</v>
      </c>
      <c r="F1226" s="28">
        <f>Table1[[#This Row],[End]]-Table1[[#This Row],[Start]]</f>
        <v>2.083333333333337E-2</v>
      </c>
      <c r="G1226" s="2" t="str">
        <f t="shared" ca="1" si="115"/>
        <v>Warehouse</v>
      </c>
      <c r="H1226" s="2" t="str">
        <f t="shared" ca="1" si="116"/>
        <v>C</v>
      </c>
      <c r="I1226" s="2" t="str">
        <f t="shared" ca="1" si="117"/>
        <v>Mistake</v>
      </c>
      <c r="J1226" s="2" t="str">
        <f t="shared" ca="1" si="118"/>
        <v>Entry error</v>
      </c>
      <c r="K1226" s="25" t="str">
        <f t="shared" ca="1" si="119"/>
        <v>Admin</v>
      </c>
      <c r="L1226" t="str">
        <f>IF(OR(Table1[[#This Row],[Month2]]="Jul",Table1[[#This Row],[Month2]]="Aug",Table1[[#This Row],[Month2]]="Sep"),"Q1", IF(OR(Table1[[#This Row],[Month2]]="Oct",Table1[[#This Row],[Month2]]="Nov",Table1[[#This Row],[Month2]]="Dec"),"Q2",IF(OR(Table1[[#This Row],[Month2]]="Jan",Table1[[#This Row],[Month2]]="Feb",Table1[[#This Row],[Month2]]="Mar"),"Q3", "Q4")))</f>
        <v>Q4</v>
      </c>
      <c r="M1226" t="str">
        <f>TEXT(Table1[[#This Row],[Date]],"mmm")</f>
        <v>Apr</v>
      </c>
      <c r="N1226" t="str">
        <f>IF(MONTH(Table1[[#This Row],[Date]])&gt;6, YEAR(Table1[[#This Row],[Date]])&amp;"-"&amp;YEAR(Table1[[#This Row],[Date]])+1,YEAR(Table1[[#This Row],[Date]])-1&amp;"-"&amp;YEAR(Table1[[#This Row],[Date]]))</f>
        <v>2016-2017</v>
      </c>
      <c r="O1226">
        <f>WEEKNUM(Table1[[#This Row],[Date]],2)</f>
        <v>15</v>
      </c>
      <c r="P1226">
        <f>HOUR(Table1[[#This Row],[Start]])</f>
        <v>9</v>
      </c>
      <c r="Q12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26" t="str">
        <f>TEXT(Table1[[#This Row],[Date]],"ddd")</f>
        <v>Wed</v>
      </c>
    </row>
    <row r="1227" spans="1:18" x14ac:dyDescent="0.55000000000000004">
      <c r="A1227" s="2" t="s">
        <v>112</v>
      </c>
      <c r="B1227" s="2" t="str">
        <f t="shared" si="114"/>
        <v>Client 6</v>
      </c>
      <c r="C1227" s="12">
        <v>42831</v>
      </c>
      <c r="D1227" s="2" t="s">
        <v>740</v>
      </c>
      <c r="E1227" s="2" t="s">
        <v>180</v>
      </c>
      <c r="F1227" s="28">
        <f>Table1[[#This Row],[End]]-Table1[[#This Row],[Start]]</f>
        <v>1.6666666666666663E-2</v>
      </c>
      <c r="G1227" s="2" t="str">
        <f t="shared" ca="1" si="115"/>
        <v>Lab</v>
      </c>
      <c r="H1227" s="2" t="str">
        <f t="shared" ca="1" si="116"/>
        <v>C</v>
      </c>
      <c r="I1227" s="2" t="str">
        <f t="shared" ca="1" si="117"/>
        <v>Grievance</v>
      </c>
      <c r="J1227" s="2" t="str">
        <f t="shared" ca="1" si="118"/>
        <v>Paperwork deficiency</v>
      </c>
      <c r="K1227" s="25" t="str">
        <f t="shared" ca="1" si="119"/>
        <v>Shipping</v>
      </c>
      <c r="L1227" t="str">
        <f>IF(OR(Table1[[#This Row],[Month2]]="Jul",Table1[[#This Row],[Month2]]="Aug",Table1[[#This Row],[Month2]]="Sep"),"Q1", IF(OR(Table1[[#This Row],[Month2]]="Oct",Table1[[#This Row],[Month2]]="Nov",Table1[[#This Row],[Month2]]="Dec"),"Q2",IF(OR(Table1[[#This Row],[Month2]]="Jan",Table1[[#This Row],[Month2]]="Feb",Table1[[#This Row],[Month2]]="Mar"),"Q3", "Q4")))</f>
        <v>Q4</v>
      </c>
      <c r="M1227" t="str">
        <f>TEXT(Table1[[#This Row],[Date]],"mmm")</f>
        <v>Apr</v>
      </c>
      <c r="N1227" t="str">
        <f>IF(MONTH(Table1[[#This Row],[Date]])&gt;6, YEAR(Table1[[#This Row],[Date]])&amp;"-"&amp;YEAR(Table1[[#This Row],[Date]])+1,YEAR(Table1[[#This Row],[Date]])-1&amp;"-"&amp;YEAR(Table1[[#This Row],[Date]]))</f>
        <v>2016-2017</v>
      </c>
      <c r="O1227">
        <f>WEEKNUM(Table1[[#This Row],[Date]],2)</f>
        <v>15</v>
      </c>
      <c r="P1227">
        <f>HOUR(Table1[[#This Row],[Start]])</f>
        <v>8</v>
      </c>
      <c r="Q12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227" t="str">
        <f>TEXT(Table1[[#This Row],[Date]],"ddd")</f>
        <v>Thu</v>
      </c>
    </row>
    <row r="1228" spans="1:18" x14ac:dyDescent="0.55000000000000004">
      <c r="A1228" s="2" t="s">
        <v>112</v>
      </c>
      <c r="B1228" s="2" t="str">
        <f t="shared" si="114"/>
        <v>Client 7</v>
      </c>
      <c r="C1228" s="12">
        <v>42832</v>
      </c>
      <c r="D1228" s="2" t="s">
        <v>796</v>
      </c>
      <c r="E1228" s="2" t="s">
        <v>1126</v>
      </c>
      <c r="F1228" s="28">
        <f>Table1[[#This Row],[End]]-Table1[[#This Row],[Start]]</f>
        <v>1.8749999999999989E-2</v>
      </c>
      <c r="G1228" s="2" t="str">
        <f t="shared" ca="1" si="115"/>
        <v>Lab</v>
      </c>
      <c r="H1228" s="2" t="str">
        <f t="shared" ca="1" si="116"/>
        <v>F</v>
      </c>
      <c r="I1228" s="2" t="str">
        <f t="shared" ca="1" si="117"/>
        <v>Mistake</v>
      </c>
      <c r="J1228" s="2" t="str">
        <f t="shared" ca="1" si="118"/>
        <v>Misconduct</v>
      </c>
      <c r="K1228" s="25" t="str">
        <f t="shared" ca="1" si="119"/>
        <v>Finance</v>
      </c>
      <c r="L1228" t="str">
        <f>IF(OR(Table1[[#This Row],[Month2]]="Jul",Table1[[#This Row],[Month2]]="Aug",Table1[[#This Row],[Month2]]="Sep"),"Q1", IF(OR(Table1[[#This Row],[Month2]]="Oct",Table1[[#This Row],[Month2]]="Nov",Table1[[#This Row],[Month2]]="Dec"),"Q2",IF(OR(Table1[[#This Row],[Month2]]="Jan",Table1[[#This Row],[Month2]]="Feb",Table1[[#This Row],[Month2]]="Mar"),"Q3", "Q4")))</f>
        <v>Q4</v>
      </c>
      <c r="M1228" t="str">
        <f>TEXT(Table1[[#This Row],[Date]],"mmm")</f>
        <v>Apr</v>
      </c>
      <c r="N1228" t="str">
        <f>IF(MONTH(Table1[[#This Row],[Date]])&gt;6, YEAR(Table1[[#This Row],[Date]])&amp;"-"&amp;YEAR(Table1[[#This Row],[Date]])+1,YEAR(Table1[[#This Row],[Date]])-1&amp;"-"&amp;YEAR(Table1[[#This Row],[Date]]))</f>
        <v>2016-2017</v>
      </c>
      <c r="O1228">
        <f>WEEKNUM(Table1[[#This Row],[Date]],2)</f>
        <v>15</v>
      </c>
      <c r="P1228">
        <f>HOUR(Table1[[#This Row],[Start]])</f>
        <v>6</v>
      </c>
      <c r="Q12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228" t="str">
        <f>TEXT(Table1[[#This Row],[Date]],"ddd")</f>
        <v>Fri</v>
      </c>
    </row>
    <row r="1229" spans="1:18" x14ac:dyDescent="0.55000000000000004">
      <c r="A1229" s="2" t="s">
        <v>96</v>
      </c>
      <c r="B1229" s="2" t="str">
        <f t="shared" si="114"/>
        <v>Client 8</v>
      </c>
      <c r="C1229" s="12">
        <v>42834</v>
      </c>
      <c r="D1229" s="2" t="s">
        <v>275</v>
      </c>
      <c r="E1229" s="2" t="s">
        <v>1081</v>
      </c>
      <c r="F1229" s="28">
        <f>Table1[[#This Row],[End]]-Table1[[#This Row],[Start]]</f>
        <v>1.2500000000000067E-2</v>
      </c>
      <c r="G1229" s="2" t="str">
        <f t="shared" ca="1" si="115"/>
        <v>Room A</v>
      </c>
      <c r="H1229" s="2" t="str">
        <f t="shared" ca="1" si="116"/>
        <v>D</v>
      </c>
      <c r="I1229" s="2" t="str">
        <f t="shared" ca="1" si="117"/>
        <v>Interaction</v>
      </c>
      <c r="J1229" s="2" t="str">
        <f t="shared" ca="1" si="118"/>
        <v>Entry error</v>
      </c>
      <c r="K1229" s="25" t="str">
        <f t="shared" ca="1" si="119"/>
        <v>Finance</v>
      </c>
      <c r="L1229" t="str">
        <f>IF(OR(Table1[[#This Row],[Month2]]="Jul",Table1[[#This Row],[Month2]]="Aug",Table1[[#This Row],[Month2]]="Sep"),"Q1", IF(OR(Table1[[#This Row],[Month2]]="Oct",Table1[[#This Row],[Month2]]="Nov",Table1[[#This Row],[Month2]]="Dec"),"Q2",IF(OR(Table1[[#This Row],[Month2]]="Jan",Table1[[#This Row],[Month2]]="Feb",Table1[[#This Row],[Month2]]="Mar"),"Q3", "Q4")))</f>
        <v>Q4</v>
      </c>
      <c r="M1229" t="str">
        <f>TEXT(Table1[[#This Row],[Date]],"mmm")</f>
        <v>Apr</v>
      </c>
      <c r="N1229" t="str">
        <f>IF(MONTH(Table1[[#This Row],[Date]])&gt;6, YEAR(Table1[[#This Row],[Date]])&amp;"-"&amp;YEAR(Table1[[#This Row],[Date]])+1,YEAR(Table1[[#This Row],[Date]])-1&amp;"-"&amp;YEAR(Table1[[#This Row],[Date]]))</f>
        <v>2016-2017</v>
      </c>
      <c r="O1229">
        <f>WEEKNUM(Table1[[#This Row],[Date]],2)</f>
        <v>15</v>
      </c>
      <c r="P1229">
        <f>HOUR(Table1[[#This Row],[Start]])</f>
        <v>18</v>
      </c>
      <c r="Q12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29" t="str">
        <f>TEXT(Table1[[#This Row],[Date]],"ddd")</f>
        <v>Sun</v>
      </c>
    </row>
    <row r="1230" spans="1:18" x14ac:dyDescent="0.55000000000000004">
      <c r="A1230" s="2" t="s">
        <v>112</v>
      </c>
      <c r="B1230" s="2" t="str">
        <f t="shared" si="114"/>
        <v>Client 9</v>
      </c>
      <c r="C1230" s="12">
        <v>42834</v>
      </c>
      <c r="D1230" s="2" t="s">
        <v>715</v>
      </c>
      <c r="E1230" s="2" t="s">
        <v>746</v>
      </c>
      <c r="F1230" s="28">
        <f>Table1[[#This Row],[End]]-Table1[[#This Row],[Start]]</f>
        <v>9.7222222222220767E-3</v>
      </c>
      <c r="G1230" s="2" t="str">
        <f t="shared" ca="1" si="115"/>
        <v>Warehouse</v>
      </c>
      <c r="H1230" s="2" t="str">
        <f t="shared" ca="1" si="116"/>
        <v>B</v>
      </c>
      <c r="I1230" s="2" t="str">
        <f t="shared" ca="1" si="117"/>
        <v>Accident</v>
      </c>
      <c r="J1230" s="2" t="str">
        <f t="shared" ca="1" si="118"/>
        <v>Tone of voice</v>
      </c>
      <c r="K1230" s="25" t="str">
        <f t="shared" ca="1" si="119"/>
        <v>Floor</v>
      </c>
      <c r="L1230" t="str">
        <f>IF(OR(Table1[[#This Row],[Month2]]="Jul",Table1[[#This Row],[Month2]]="Aug",Table1[[#This Row],[Month2]]="Sep"),"Q1", IF(OR(Table1[[#This Row],[Month2]]="Oct",Table1[[#This Row],[Month2]]="Nov",Table1[[#This Row],[Month2]]="Dec"),"Q2",IF(OR(Table1[[#This Row],[Month2]]="Jan",Table1[[#This Row],[Month2]]="Feb",Table1[[#This Row],[Month2]]="Mar"),"Q3", "Q4")))</f>
        <v>Q4</v>
      </c>
      <c r="M1230" t="str">
        <f>TEXT(Table1[[#This Row],[Date]],"mmm")</f>
        <v>Apr</v>
      </c>
      <c r="N1230" t="str">
        <f>IF(MONTH(Table1[[#This Row],[Date]])&gt;6, YEAR(Table1[[#This Row],[Date]])&amp;"-"&amp;YEAR(Table1[[#This Row],[Date]])+1,YEAR(Table1[[#This Row],[Date]])-1&amp;"-"&amp;YEAR(Table1[[#This Row],[Date]]))</f>
        <v>2016-2017</v>
      </c>
      <c r="O1230">
        <f>WEEKNUM(Table1[[#This Row],[Date]],2)</f>
        <v>15</v>
      </c>
      <c r="P1230">
        <f>HOUR(Table1[[#This Row],[Start]])</f>
        <v>18</v>
      </c>
      <c r="Q12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30" t="str">
        <f>TEXT(Table1[[#This Row],[Date]],"ddd")</f>
        <v>Sun</v>
      </c>
    </row>
    <row r="1231" spans="1:18" x14ac:dyDescent="0.55000000000000004">
      <c r="A1231" s="2" t="s">
        <v>112</v>
      </c>
      <c r="B1231" s="2" t="str">
        <f t="shared" si="114"/>
        <v>Client 10</v>
      </c>
      <c r="C1231" s="12">
        <v>42834</v>
      </c>
      <c r="D1231" s="2" t="s">
        <v>844</v>
      </c>
      <c r="E1231" s="2" t="s">
        <v>449</v>
      </c>
      <c r="F1231" s="28">
        <f>Table1[[#This Row],[End]]-Table1[[#This Row],[Start]]</f>
        <v>9.7222222222221877E-3</v>
      </c>
      <c r="G1231" s="2" t="str">
        <f t="shared" ca="1" si="115"/>
        <v>Lab</v>
      </c>
      <c r="H1231" s="2" t="str">
        <f t="shared" ca="1" si="116"/>
        <v>G</v>
      </c>
      <c r="I1231" s="2" t="str">
        <f t="shared" ca="1" si="117"/>
        <v>Mistake</v>
      </c>
      <c r="J1231" s="2" t="str">
        <f t="shared" ca="1" si="118"/>
        <v>Misconduct</v>
      </c>
      <c r="K1231" s="25" t="str">
        <f t="shared" ca="1" si="119"/>
        <v>Shipping</v>
      </c>
      <c r="L1231" t="str">
        <f>IF(OR(Table1[[#This Row],[Month2]]="Jul",Table1[[#This Row],[Month2]]="Aug",Table1[[#This Row],[Month2]]="Sep"),"Q1", IF(OR(Table1[[#This Row],[Month2]]="Oct",Table1[[#This Row],[Month2]]="Nov",Table1[[#This Row],[Month2]]="Dec"),"Q2",IF(OR(Table1[[#This Row],[Month2]]="Jan",Table1[[#This Row],[Month2]]="Feb",Table1[[#This Row],[Month2]]="Mar"),"Q3", "Q4")))</f>
        <v>Q4</v>
      </c>
      <c r="M1231" t="str">
        <f>TEXT(Table1[[#This Row],[Date]],"mmm")</f>
        <v>Apr</v>
      </c>
      <c r="N1231" t="str">
        <f>IF(MONTH(Table1[[#This Row],[Date]])&gt;6, YEAR(Table1[[#This Row],[Date]])&amp;"-"&amp;YEAR(Table1[[#This Row],[Date]])+1,YEAR(Table1[[#This Row],[Date]])-1&amp;"-"&amp;YEAR(Table1[[#This Row],[Date]]))</f>
        <v>2016-2017</v>
      </c>
      <c r="O1231">
        <f>WEEKNUM(Table1[[#This Row],[Date]],2)</f>
        <v>15</v>
      </c>
      <c r="P1231">
        <f>HOUR(Table1[[#This Row],[Start]])</f>
        <v>17</v>
      </c>
      <c r="Q12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31" t="str">
        <f>TEXT(Table1[[#This Row],[Date]],"ddd")</f>
        <v>Sun</v>
      </c>
    </row>
    <row r="1232" spans="1:18" x14ac:dyDescent="0.55000000000000004">
      <c r="A1232" s="2" t="s">
        <v>112</v>
      </c>
      <c r="B1232" s="2" t="str">
        <f t="shared" si="114"/>
        <v>Client 1</v>
      </c>
      <c r="C1232" s="12">
        <v>42837</v>
      </c>
      <c r="D1232" s="2" t="s">
        <v>443</v>
      </c>
      <c r="E1232" s="2" t="s">
        <v>367</v>
      </c>
      <c r="F1232" s="28">
        <f>Table1[[#This Row],[End]]-Table1[[#This Row],[Start]]</f>
        <v>1.8749999999999933E-2</v>
      </c>
      <c r="G1232" s="2" t="str">
        <f t="shared" ca="1" si="115"/>
        <v>Lab</v>
      </c>
      <c r="H1232" s="2" t="str">
        <f t="shared" ca="1" si="116"/>
        <v>G</v>
      </c>
      <c r="I1232" s="2" t="str">
        <f t="shared" ca="1" si="117"/>
        <v>Accident</v>
      </c>
      <c r="J1232" s="2" t="str">
        <f t="shared" ca="1" si="118"/>
        <v>Misconduct</v>
      </c>
      <c r="K1232" s="25" t="str">
        <f t="shared" ca="1" si="119"/>
        <v>Shipping</v>
      </c>
      <c r="L1232" t="str">
        <f>IF(OR(Table1[[#This Row],[Month2]]="Jul",Table1[[#This Row],[Month2]]="Aug",Table1[[#This Row],[Month2]]="Sep"),"Q1", IF(OR(Table1[[#This Row],[Month2]]="Oct",Table1[[#This Row],[Month2]]="Nov",Table1[[#This Row],[Month2]]="Dec"),"Q2",IF(OR(Table1[[#This Row],[Month2]]="Jan",Table1[[#This Row],[Month2]]="Feb",Table1[[#This Row],[Month2]]="Mar"),"Q3", "Q4")))</f>
        <v>Q4</v>
      </c>
      <c r="M1232" t="str">
        <f>TEXT(Table1[[#This Row],[Date]],"mmm")</f>
        <v>Apr</v>
      </c>
      <c r="N1232" t="str">
        <f>IF(MONTH(Table1[[#This Row],[Date]])&gt;6, YEAR(Table1[[#This Row],[Date]])&amp;"-"&amp;YEAR(Table1[[#This Row],[Date]])+1,YEAR(Table1[[#This Row],[Date]])-1&amp;"-"&amp;YEAR(Table1[[#This Row],[Date]]))</f>
        <v>2016-2017</v>
      </c>
      <c r="O1232">
        <f>WEEKNUM(Table1[[#This Row],[Date]],2)</f>
        <v>16</v>
      </c>
      <c r="P1232">
        <f>HOUR(Table1[[#This Row],[Start]])</f>
        <v>13</v>
      </c>
      <c r="Q12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232" t="str">
        <f>TEXT(Table1[[#This Row],[Date]],"ddd")</f>
        <v>Wed</v>
      </c>
    </row>
    <row r="1233" spans="1:18" x14ac:dyDescent="0.55000000000000004">
      <c r="A1233" s="2" t="s">
        <v>116</v>
      </c>
      <c r="B1233" s="2" t="str">
        <f t="shared" si="114"/>
        <v>Client 2</v>
      </c>
      <c r="C1233" s="12">
        <v>42837</v>
      </c>
      <c r="D1233" s="2" t="s">
        <v>476</v>
      </c>
      <c r="E1233" s="2" t="s">
        <v>965</v>
      </c>
      <c r="F1233" s="28">
        <f>Table1[[#This Row],[End]]-Table1[[#This Row],[Start]]</f>
        <v>7.6388888888888618E-3</v>
      </c>
      <c r="G1233" s="2" t="str">
        <f t="shared" ca="1" si="115"/>
        <v>Lab</v>
      </c>
      <c r="H1233" s="2" t="str">
        <f t="shared" ca="1" si="116"/>
        <v>G</v>
      </c>
      <c r="I1233" s="2" t="str">
        <f t="shared" ca="1" si="117"/>
        <v>Interaction</v>
      </c>
      <c r="J1233" s="2" t="str">
        <f t="shared" ca="1" si="118"/>
        <v>Entry error</v>
      </c>
      <c r="K1233" s="25" t="str">
        <f t="shared" ca="1" si="119"/>
        <v>Floor</v>
      </c>
      <c r="L1233" t="str">
        <f>IF(OR(Table1[[#This Row],[Month2]]="Jul",Table1[[#This Row],[Month2]]="Aug",Table1[[#This Row],[Month2]]="Sep"),"Q1", IF(OR(Table1[[#This Row],[Month2]]="Oct",Table1[[#This Row],[Month2]]="Nov",Table1[[#This Row],[Month2]]="Dec"),"Q2",IF(OR(Table1[[#This Row],[Month2]]="Jan",Table1[[#This Row],[Month2]]="Feb",Table1[[#This Row],[Month2]]="Mar"),"Q3", "Q4")))</f>
        <v>Q4</v>
      </c>
      <c r="M1233" t="str">
        <f>TEXT(Table1[[#This Row],[Date]],"mmm")</f>
        <v>Apr</v>
      </c>
      <c r="N1233" t="str">
        <f>IF(MONTH(Table1[[#This Row],[Date]])&gt;6, YEAR(Table1[[#This Row],[Date]])&amp;"-"&amp;YEAR(Table1[[#This Row],[Date]])+1,YEAR(Table1[[#This Row],[Date]])-1&amp;"-"&amp;YEAR(Table1[[#This Row],[Date]]))</f>
        <v>2016-2017</v>
      </c>
      <c r="O1233">
        <f>WEEKNUM(Table1[[#This Row],[Date]],2)</f>
        <v>16</v>
      </c>
      <c r="P1233">
        <f>HOUR(Table1[[#This Row],[Start]])</f>
        <v>12</v>
      </c>
      <c r="Q12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233" t="str">
        <f>TEXT(Table1[[#This Row],[Date]],"ddd")</f>
        <v>Wed</v>
      </c>
    </row>
    <row r="1234" spans="1:18" x14ac:dyDescent="0.55000000000000004">
      <c r="A1234" s="2" t="s">
        <v>115</v>
      </c>
      <c r="B1234" s="2" t="str">
        <f t="shared" si="114"/>
        <v>Client 3</v>
      </c>
      <c r="C1234" s="12">
        <v>42837</v>
      </c>
      <c r="D1234" s="2" t="s">
        <v>638</v>
      </c>
      <c r="E1234" s="2" t="s">
        <v>981</v>
      </c>
      <c r="F1234" s="28">
        <f>Table1[[#This Row],[End]]-Table1[[#This Row],[Start]]</f>
        <v>1.4583333333333393E-2</v>
      </c>
      <c r="G1234" s="2" t="str">
        <f t="shared" ca="1" si="115"/>
        <v>Lab</v>
      </c>
      <c r="H1234" s="2" t="str">
        <f t="shared" ca="1" si="116"/>
        <v>A</v>
      </c>
      <c r="I1234" s="2" t="str">
        <f t="shared" ca="1" si="117"/>
        <v>Mistake</v>
      </c>
      <c r="J1234" s="2" t="str">
        <f t="shared" ca="1" si="118"/>
        <v>Mechanical failure</v>
      </c>
      <c r="K1234" s="25" t="str">
        <f t="shared" ca="1" si="119"/>
        <v>Admin</v>
      </c>
      <c r="L1234" t="str">
        <f>IF(OR(Table1[[#This Row],[Month2]]="Jul",Table1[[#This Row],[Month2]]="Aug",Table1[[#This Row],[Month2]]="Sep"),"Q1", IF(OR(Table1[[#This Row],[Month2]]="Oct",Table1[[#This Row],[Month2]]="Nov",Table1[[#This Row],[Month2]]="Dec"),"Q2",IF(OR(Table1[[#This Row],[Month2]]="Jan",Table1[[#This Row],[Month2]]="Feb",Table1[[#This Row],[Month2]]="Mar"),"Q3", "Q4")))</f>
        <v>Q4</v>
      </c>
      <c r="M1234" t="str">
        <f>TEXT(Table1[[#This Row],[Date]],"mmm")</f>
        <v>Apr</v>
      </c>
      <c r="N1234" t="str">
        <f>IF(MONTH(Table1[[#This Row],[Date]])&gt;6, YEAR(Table1[[#This Row],[Date]])&amp;"-"&amp;YEAR(Table1[[#This Row],[Date]])+1,YEAR(Table1[[#This Row],[Date]])-1&amp;"-"&amp;YEAR(Table1[[#This Row],[Date]]))</f>
        <v>2016-2017</v>
      </c>
      <c r="O1234">
        <f>WEEKNUM(Table1[[#This Row],[Date]],2)</f>
        <v>16</v>
      </c>
      <c r="P1234">
        <f>HOUR(Table1[[#This Row],[Start]])</f>
        <v>18</v>
      </c>
      <c r="Q12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34" t="str">
        <f>TEXT(Table1[[#This Row],[Date]],"ddd")</f>
        <v>Wed</v>
      </c>
    </row>
    <row r="1235" spans="1:18" x14ac:dyDescent="0.55000000000000004">
      <c r="A1235" s="2" t="s">
        <v>112</v>
      </c>
      <c r="B1235" s="2" t="str">
        <f t="shared" si="114"/>
        <v>Client 4</v>
      </c>
      <c r="C1235" s="12">
        <v>42839</v>
      </c>
      <c r="D1235" s="2" t="s">
        <v>667</v>
      </c>
      <c r="E1235" s="2" t="s">
        <v>651</v>
      </c>
      <c r="F1235" s="28">
        <f>Table1[[#This Row],[End]]-Table1[[#This Row],[Start]]</f>
        <v>1.388888888888884E-2</v>
      </c>
      <c r="G1235" s="2" t="str">
        <f t="shared" ca="1" si="115"/>
        <v>Office</v>
      </c>
      <c r="H1235" s="2" t="str">
        <f t="shared" ca="1" si="116"/>
        <v>F</v>
      </c>
      <c r="I1235" s="2" t="str">
        <f t="shared" ca="1" si="117"/>
        <v>Interaction</v>
      </c>
      <c r="J1235" s="2" t="str">
        <f t="shared" ca="1" si="118"/>
        <v>Mechanical failure</v>
      </c>
      <c r="K1235" s="25" t="str">
        <f t="shared" ca="1" si="119"/>
        <v>Floor</v>
      </c>
      <c r="L1235" t="str">
        <f>IF(OR(Table1[[#This Row],[Month2]]="Jul",Table1[[#This Row],[Month2]]="Aug",Table1[[#This Row],[Month2]]="Sep"),"Q1", IF(OR(Table1[[#This Row],[Month2]]="Oct",Table1[[#This Row],[Month2]]="Nov",Table1[[#This Row],[Month2]]="Dec"),"Q2",IF(OR(Table1[[#This Row],[Month2]]="Jan",Table1[[#This Row],[Month2]]="Feb",Table1[[#This Row],[Month2]]="Mar"),"Q3", "Q4")))</f>
        <v>Q4</v>
      </c>
      <c r="M1235" t="str">
        <f>TEXT(Table1[[#This Row],[Date]],"mmm")</f>
        <v>Apr</v>
      </c>
      <c r="N1235" t="str">
        <f>IF(MONTH(Table1[[#This Row],[Date]])&gt;6, YEAR(Table1[[#This Row],[Date]])&amp;"-"&amp;YEAR(Table1[[#This Row],[Date]])+1,YEAR(Table1[[#This Row],[Date]])-1&amp;"-"&amp;YEAR(Table1[[#This Row],[Date]]))</f>
        <v>2016-2017</v>
      </c>
      <c r="O1235">
        <f>WEEKNUM(Table1[[#This Row],[Date]],2)</f>
        <v>16</v>
      </c>
      <c r="P1235">
        <f>HOUR(Table1[[#This Row],[Start]])</f>
        <v>19</v>
      </c>
      <c r="Q12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35" t="str">
        <f>TEXT(Table1[[#This Row],[Date]],"ddd")</f>
        <v>Fri</v>
      </c>
    </row>
    <row r="1236" spans="1:18" x14ac:dyDescent="0.55000000000000004">
      <c r="A1236" s="2" t="s">
        <v>115</v>
      </c>
      <c r="B1236" s="2" t="str">
        <f t="shared" si="114"/>
        <v>Client 5</v>
      </c>
      <c r="C1236" s="12">
        <v>42844</v>
      </c>
      <c r="D1236" s="2" t="s">
        <v>567</v>
      </c>
      <c r="E1236" s="2" t="s">
        <v>751</v>
      </c>
      <c r="F1236" s="28">
        <f>Table1[[#This Row],[End]]-Table1[[#This Row],[Start]]</f>
        <v>1.9444444444444486E-2</v>
      </c>
      <c r="G1236" s="2" t="str">
        <f t="shared" ca="1" si="115"/>
        <v>Lab</v>
      </c>
      <c r="H1236" s="2" t="str">
        <f t="shared" ca="1" si="116"/>
        <v>E</v>
      </c>
      <c r="I1236" s="2" t="str">
        <f t="shared" ca="1" si="117"/>
        <v>Interaction</v>
      </c>
      <c r="J1236" s="2" t="str">
        <f t="shared" ca="1" si="118"/>
        <v>Mechanical failure</v>
      </c>
      <c r="K1236" s="25" t="str">
        <f t="shared" ca="1" si="119"/>
        <v>Floor</v>
      </c>
      <c r="L1236" t="str">
        <f>IF(OR(Table1[[#This Row],[Month2]]="Jul",Table1[[#This Row],[Month2]]="Aug",Table1[[#This Row],[Month2]]="Sep"),"Q1", IF(OR(Table1[[#This Row],[Month2]]="Oct",Table1[[#This Row],[Month2]]="Nov",Table1[[#This Row],[Month2]]="Dec"),"Q2",IF(OR(Table1[[#This Row],[Month2]]="Jan",Table1[[#This Row],[Month2]]="Feb",Table1[[#This Row],[Month2]]="Mar"),"Q3", "Q4")))</f>
        <v>Q4</v>
      </c>
      <c r="M1236" t="str">
        <f>TEXT(Table1[[#This Row],[Date]],"mmm")</f>
        <v>Apr</v>
      </c>
      <c r="N1236" t="str">
        <f>IF(MONTH(Table1[[#This Row],[Date]])&gt;6, YEAR(Table1[[#This Row],[Date]])&amp;"-"&amp;YEAR(Table1[[#This Row],[Date]])+1,YEAR(Table1[[#This Row],[Date]])-1&amp;"-"&amp;YEAR(Table1[[#This Row],[Date]]))</f>
        <v>2016-2017</v>
      </c>
      <c r="O1236">
        <f>WEEKNUM(Table1[[#This Row],[Date]],2)</f>
        <v>17</v>
      </c>
      <c r="P1236">
        <f>HOUR(Table1[[#This Row],[Start]])</f>
        <v>9</v>
      </c>
      <c r="Q12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36" t="str">
        <f>TEXT(Table1[[#This Row],[Date]],"ddd")</f>
        <v>Wed</v>
      </c>
    </row>
    <row r="1237" spans="1:18" x14ac:dyDescent="0.55000000000000004">
      <c r="A1237" s="2" t="s">
        <v>119</v>
      </c>
      <c r="B1237" s="2" t="str">
        <f t="shared" si="114"/>
        <v>Client 6</v>
      </c>
      <c r="C1237" s="12">
        <v>42846</v>
      </c>
      <c r="D1237" s="2" t="s">
        <v>298</v>
      </c>
      <c r="E1237" s="2" t="s">
        <v>388</v>
      </c>
      <c r="F1237" s="28">
        <f>Table1[[#This Row],[End]]-Table1[[#This Row],[Start]]</f>
        <v>6.9444444444443088E-3</v>
      </c>
      <c r="G1237" s="2" t="str">
        <f t="shared" ca="1" si="115"/>
        <v>Room B</v>
      </c>
      <c r="H1237" s="2" t="str">
        <f t="shared" ca="1" si="116"/>
        <v>C</v>
      </c>
      <c r="I1237" s="2" t="str">
        <f t="shared" ca="1" si="117"/>
        <v>Mistake</v>
      </c>
      <c r="J1237" s="2" t="str">
        <f t="shared" ca="1" si="118"/>
        <v>Mechanical failure</v>
      </c>
      <c r="K1237" s="25" t="str">
        <f t="shared" ca="1" si="119"/>
        <v>Admin</v>
      </c>
      <c r="L1237" t="str">
        <f>IF(OR(Table1[[#This Row],[Month2]]="Jul",Table1[[#This Row],[Month2]]="Aug",Table1[[#This Row],[Month2]]="Sep"),"Q1", IF(OR(Table1[[#This Row],[Month2]]="Oct",Table1[[#This Row],[Month2]]="Nov",Table1[[#This Row],[Month2]]="Dec"),"Q2",IF(OR(Table1[[#This Row],[Month2]]="Jan",Table1[[#This Row],[Month2]]="Feb",Table1[[#This Row],[Month2]]="Mar"),"Q3", "Q4")))</f>
        <v>Q4</v>
      </c>
      <c r="M1237" t="str">
        <f>TEXT(Table1[[#This Row],[Date]],"mmm")</f>
        <v>Apr</v>
      </c>
      <c r="N1237" t="str">
        <f>IF(MONTH(Table1[[#This Row],[Date]])&gt;6, YEAR(Table1[[#This Row],[Date]])&amp;"-"&amp;YEAR(Table1[[#This Row],[Date]])+1,YEAR(Table1[[#This Row],[Date]])-1&amp;"-"&amp;YEAR(Table1[[#This Row],[Date]]))</f>
        <v>2016-2017</v>
      </c>
      <c r="O1237">
        <f>WEEKNUM(Table1[[#This Row],[Date]],2)</f>
        <v>17</v>
      </c>
      <c r="P1237">
        <f>HOUR(Table1[[#This Row],[Start]])</f>
        <v>17</v>
      </c>
      <c r="Q12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37" t="str">
        <f>TEXT(Table1[[#This Row],[Date]],"ddd")</f>
        <v>Fri</v>
      </c>
    </row>
    <row r="1238" spans="1:18" x14ac:dyDescent="0.55000000000000004">
      <c r="A1238" s="2" t="s">
        <v>112</v>
      </c>
      <c r="B1238" s="2" t="str">
        <f t="shared" si="114"/>
        <v>Client 7</v>
      </c>
      <c r="C1238" s="12">
        <v>42847</v>
      </c>
      <c r="D1238" s="2" t="s">
        <v>845</v>
      </c>
      <c r="E1238" s="2" t="s">
        <v>1127</v>
      </c>
      <c r="F1238" s="28">
        <f>Table1[[#This Row],[End]]-Table1[[#This Row],[Start]]</f>
        <v>1.8055555555555547E-2</v>
      </c>
      <c r="G1238" s="2" t="str">
        <f t="shared" ca="1" si="115"/>
        <v>Room B</v>
      </c>
      <c r="H1238" s="2" t="str">
        <f t="shared" ca="1" si="116"/>
        <v>G</v>
      </c>
      <c r="I1238" s="2" t="str">
        <f t="shared" ca="1" si="117"/>
        <v>Grievance</v>
      </c>
      <c r="J1238" s="2" t="str">
        <f t="shared" ca="1" si="118"/>
        <v>Tone of voice</v>
      </c>
      <c r="K1238" s="25" t="str">
        <f t="shared" ca="1" si="119"/>
        <v>Admin</v>
      </c>
      <c r="L1238" t="str">
        <f>IF(OR(Table1[[#This Row],[Month2]]="Jul",Table1[[#This Row],[Month2]]="Aug",Table1[[#This Row],[Month2]]="Sep"),"Q1", IF(OR(Table1[[#This Row],[Month2]]="Oct",Table1[[#This Row],[Month2]]="Nov",Table1[[#This Row],[Month2]]="Dec"),"Q2",IF(OR(Table1[[#This Row],[Month2]]="Jan",Table1[[#This Row],[Month2]]="Feb",Table1[[#This Row],[Month2]]="Mar"),"Q3", "Q4")))</f>
        <v>Q4</v>
      </c>
      <c r="M1238" t="str">
        <f>TEXT(Table1[[#This Row],[Date]],"mmm")</f>
        <v>Apr</v>
      </c>
      <c r="N1238" t="str">
        <f>IF(MONTH(Table1[[#This Row],[Date]])&gt;6, YEAR(Table1[[#This Row],[Date]])&amp;"-"&amp;YEAR(Table1[[#This Row],[Date]])+1,YEAR(Table1[[#This Row],[Date]])-1&amp;"-"&amp;YEAR(Table1[[#This Row],[Date]]))</f>
        <v>2016-2017</v>
      </c>
      <c r="O1238">
        <f>WEEKNUM(Table1[[#This Row],[Date]],2)</f>
        <v>17</v>
      </c>
      <c r="P1238">
        <f>HOUR(Table1[[#This Row],[Start]])</f>
        <v>7</v>
      </c>
      <c r="Q12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38" t="str">
        <f>TEXT(Table1[[#This Row],[Date]],"ddd")</f>
        <v>Sat</v>
      </c>
    </row>
    <row r="1239" spans="1:18" x14ac:dyDescent="0.55000000000000004">
      <c r="A1239" s="2" t="s">
        <v>120</v>
      </c>
      <c r="B1239" s="2" t="str">
        <f t="shared" si="114"/>
        <v>Client 8</v>
      </c>
      <c r="C1239" s="12">
        <v>42848</v>
      </c>
      <c r="D1239" s="2" t="s">
        <v>542</v>
      </c>
      <c r="E1239" s="2" t="s">
        <v>1081</v>
      </c>
      <c r="F1239" s="28">
        <f>Table1[[#This Row],[End]]-Table1[[#This Row],[Start]]</f>
        <v>5.5555555555556468E-3</v>
      </c>
      <c r="G1239" s="2" t="str">
        <f t="shared" ca="1" si="115"/>
        <v>Room A</v>
      </c>
      <c r="H1239" s="2" t="str">
        <f t="shared" ca="1" si="116"/>
        <v>B</v>
      </c>
      <c r="I1239" s="2" t="str">
        <f t="shared" ca="1" si="117"/>
        <v>Grievance</v>
      </c>
      <c r="J1239" s="2" t="str">
        <f t="shared" ca="1" si="118"/>
        <v>Entry error</v>
      </c>
      <c r="K1239" s="25" t="str">
        <f t="shared" ca="1" si="119"/>
        <v>Shipping</v>
      </c>
      <c r="L1239" t="str">
        <f>IF(OR(Table1[[#This Row],[Month2]]="Jul",Table1[[#This Row],[Month2]]="Aug",Table1[[#This Row],[Month2]]="Sep"),"Q1", IF(OR(Table1[[#This Row],[Month2]]="Oct",Table1[[#This Row],[Month2]]="Nov",Table1[[#This Row],[Month2]]="Dec"),"Q2",IF(OR(Table1[[#This Row],[Month2]]="Jan",Table1[[#This Row],[Month2]]="Feb",Table1[[#This Row],[Month2]]="Mar"),"Q3", "Q4")))</f>
        <v>Q4</v>
      </c>
      <c r="M1239" t="str">
        <f>TEXT(Table1[[#This Row],[Date]],"mmm")</f>
        <v>Apr</v>
      </c>
      <c r="N1239" t="str">
        <f>IF(MONTH(Table1[[#This Row],[Date]])&gt;6, YEAR(Table1[[#This Row],[Date]])&amp;"-"&amp;YEAR(Table1[[#This Row],[Date]])+1,YEAR(Table1[[#This Row],[Date]])-1&amp;"-"&amp;YEAR(Table1[[#This Row],[Date]]))</f>
        <v>2016-2017</v>
      </c>
      <c r="O1239">
        <f>WEEKNUM(Table1[[#This Row],[Date]],2)</f>
        <v>17</v>
      </c>
      <c r="P1239">
        <f>HOUR(Table1[[#This Row],[Start]])</f>
        <v>18</v>
      </c>
      <c r="Q12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39" t="str">
        <f>TEXT(Table1[[#This Row],[Date]],"ddd")</f>
        <v>Sun</v>
      </c>
    </row>
    <row r="1240" spans="1:18" x14ac:dyDescent="0.55000000000000004">
      <c r="A1240" s="2" t="s">
        <v>112</v>
      </c>
      <c r="B1240" s="2" t="str">
        <f t="shared" si="114"/>
        <v>Client 9</v>
      </c>
      <c r="C1240" s="12">
        <v>42849</v>
      </c>
      <c r="D1240" s="2" t="s">
        <v>261</v>
      </c>
      <c r="E1240" s="2" t="s">
        <v>1128</v>
      </c>
      <c r="F1240" s="28">
        <f>Table1[[#This Row],[End]]-Table1[[#This Row],[Start]]</f>
        <v>1.1111111111111072E-2</v>
      </c>
      <c r="G1240" s="2" t="str">
        <f t="shared" ca="1" si="115"/>
        <v>Lab</v>
      </c>
      <c r="H1240" s="2" t="str">
        <f t="shared" ca="1" si="116"/>
        <v>C</v>
      </c>
      <c r="I1240" s="2" t="str">
        <f t="shared" ca="1" si="117"/>
        <v>Grievance</v>
      </c>
      <c r="J1240" s="2" t="str">
        <f t="shared" ca="1" si="118"/>
        <v>Wrong placement</v>
      </c>
      <c r="K1240" s="25" t="str">
        <f t="shared" ca="1" si="119"/>
        <v>Floor</v>
      </c>
      <c r="L1240" t="str">
        <f>IF(OR(Table1[[#This Row],[Month2]]="Jul",Table1[[#This Row],[Month2]]="Aug",Table1[[#This Row],[Month2]]="Sep"),"Q1", IF(OR(Table1[[#This Row],[Month2]]="Oct",Table1[[#This Row],[Month2]]="Nov",Table1[[#This Row],[Month2]]="Dec"),"Q2",IF(OR(Table1[[#This Row],[Month2]]="Jan",Table1[[#This Row],[Month2]]="Feb",Table1[[#This Row],[Month2]]="Mar"),"Q3", "Q4")))</f>
        <v>Q4</v>
      </c>
      <c r="M1240" t="str">
        <f>TEXT(Table1[[#This Row],[Date]],"mmm")</f>
        <v>Apr</v>
      </c>
      <c r="N1240" t="str">
        <f>IF(MONTH(Table1[[#This Row],[Date]])&gt;6, YEAR(Table1[[#This Row],[Date]])&amp;"-"&amp;YEAR(Table1[[#This Row],[Date]])+1,YEAR(Table1[[#This Row],[Date]])-1&amp;"-"&amp;YEAR(Table1[[#This Row],[Date]]))</f>
        <v>2016-2017</v>
      </c>
      <c r="O1240">
        <f>WEEKNUM(Table1[[#This Row],[Date]],2)</f>
        <v>18</v>
      </c>
      <c r="P1240">
        <f>HOUR(Table1[[#This Row],[Start]])</f>
        <v>16</v>
      </c>
      <c r="Q12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240" t="str">
        <f>TEXT(Table1[[#This Row],[Date]],"ddd")</f>
        <v>Mon</v>
      </c>
    </row>
    <row r="1241" spans="1:18" x14ac:dyDescent="0.55000000000000004">
      <c r="A1241" s="2" t="s">
        <v>121</v>
      </c>
      <c r="B1241" s="2" t="str">
        <f t="shared" si="114"/>
        <v>Client 10</v>
      </c>
      <c r="C1241" s="12">
        <v>42850</v>
      </c>
      <c r="D1241" s="2" t="s">
        <v>846</v>
      </c>
      <c r="E1241" s="2" t="s">
        <v>330</v>
      </c>
      <c r="F1241" s="28">
        <f>Table1[[#This Row],[End]]-Table1[[#This Row],[Start]]</f>
        <v>6.2499999999999778E-3</v>
      </c>
      <c r="G1241" s="2" t="str">
        <f t="shared" ca="1" si="115"/>
        <v>Room A</v>
      </c>
      <c r="H1241" s="2" t="str">
        <f t="shared" ca="1" si="116"/>
        <v>D</v>
      </c>
      <c r="I1241" s="2" t="str">
        <f t="shared" ca="1" si="117"/>
        <v>Mistake</v>
      </c>
      <c r="J1241" s="2" t="str">
        <f t="shared" ca="1" si="118"/>
        <v>Mechanical failure</v>
      </c>
      <c r="K1241" s="25" t="str">
        <f t="shared" ca="1" si="119"/>
        <v>Admin</v>
      </c>
      <c r="L1241" t="str">
        <f>IF(OR(Table1[[#This Row],[Month2]]="Jul",Table1[[#This Row],[Month2]]="Aug",Table1[[#This Row],[Month2]]="Sep"),"Q1", IF(OR(Table1[[#This Row],[Month2]]="Oct",Table1[[#This Row],[Month2]]="Nov",Table1[[#This Row],[Month2]]="Dec"),"Q2",IF(OR(Table1[[#This Row],[Month2]]="Jan",Table1[[#This Row],[Month2]]="Feb",Table1[[#This Row],[Month2]]="Mar"),"Q3", "Q4")))</f>
        <v>Q4</v>
      </c>
      <c r="M1241" t="str">
        <f>TEXT(Table1[[#This Row],[Date]],"mmm")</f>
        <v>Apr</v>
      </c>
      <c r="N1241" t="str">
        <f>IF(MONTH(Table1[[#This Row],[Date]])&gt;6, YEAR(Table1[[#This Row],[Date]])&amp;"-"&amp;YEAR(Table1[[#This Row],[Date]])+1,YEAR(Table1[[#This Row],[Date]])-1&amp;"-"&amp;YEAR(Table1[[#This Row],[Date]]))</f>
        <v>2016-2017</v>
      </c>
      <c r="O1241">
        <f>WEEKNUM(Table1[[#This Row],[Date]],2)</f>
        <v>18</v>
      </c>
      <c r="P1241">
        <f>HOUR(Table1[[#This Row],[Start]])</f>
        <v>9</v>
      </c>
      <c r="Q12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41" t="str">
        <f>TEXT(Table1[[#This Row],[Date]],"ddd")</f>
        <v>Tue</v>
      </c>
    </row>
    <row r="1242" spans="1:18" x14ac:dyDescent="0.55000000000000004">
      <c r="A1242" s="2" t="s">
        <v>112</v>
      </c>
      <c r="B1242" s="2" t="str">
        <f t="shared" si="114"/>
        <v>Client 1</v>
      </c>
      <c r="C1242" s="12">
        <v>42852</v>
      </c>
      <c r="D1242" s="2" t="s">
        <v>587</v>
      </c>
      <c r="E1242" s="2" t="s">
        <v>967</v>
      </c>
      <c r="F1242" s="28">
        <f>Table1[[#This Row],[End]]-Table1[[#This Row],[Start]]</f>
        <v>1.0416666666666685E-2</v>
      </c>
      <c r="G1242" s="2" t="str">
        <f t="shared" ca="1" si="115"/>
        <v>Office</v>
      </c>
      <c r="H1242" s="2" t="str">
        <f t="shared" ca="1" si="116"/>
        <v>F</v>
      </c>
      <c r="I1242" s="2" t="str">
        <f t="shared" ca="1" si="117"/>
        <v>Grievance</v>
      </c>
      <c r="J1242" s="2" t="str">
        <f t="shared" ca="1" si="118"/>
        <v>Paperwork deficiency</v>
      </c>
      <c r="K1242" s="25" t="str">
        <f t="shared" ca="1" si="119"/>
        <v>Widgets</v>
      </c>
      <c r="L1242" t="str">
        <f>IF(OR(Table1[[#This Row],[Month2]]="Jul",Table1[[#This Row],[Month2]]="Aug",Table1[[#This Row],[Month2]]="Sep"),"Q1", IF(OR(Table1[[#This Row],[Month2]]="Oct",Table1[[#This Row],[Month2]]="Nov",Table1[[#This Row],[Month2]]="Dec"),"Q2",IF(OR(Table1[[#This Row],[Month2]]="Jan",Table1[[#This Row],[Month2]]="Feb",Table1[[#This Row],[Month2]]="Mar"),"Q3", "Q4")))</f>
        <v>Q4</v>
      </c>
      <c r="M1242" t="str">
        <f>TEXT(Table1[[#This Row],[Date]],"mmm")</f>
        <v>Apr</v>
      </c>
      <c r="N1242" t="str">
        <f>IF(MONTH(Table1[[#This Row],[Date]])&gt;6, YEAR(Table1[[#This Row],[Date]])&amp;"-"&amp;YEAR(Table1[[#This Row],[Date]])+1,YEAR(Table1[[#This Row],[Date]])-1&amp;"-"&amp;YEAR(Table1[[#This Row],[Date]]))</f>
        <v>2016-2017</v>
      </c>
      <c r="O1242">
        <f>WEEKNUM(Table1[[#This Row],[Date]],2)</f>
        <v>18</v>
      </c>
      <c r="P1242">
        <f>HOUR(Table1[[#This Row],[Start]])</f>
        <v>10</v>
      </c>
      <c r="Q12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42" t="str">
        <f>TEXT(Table1[[#This Row],[Date]],"ddd")</f>
        <v>Thu</v>
      </c>
    </row>
    <row r="1243" spans="1:18" x14ac:dyDescent="0.55000000000000004">
      <c r="A1243" s="2" t="s">
        <v>119</v>
      </c>
      <c r="B1243" s="2" t="str">
        <f t="shared" si="114"/>
        <v>Client 2</v>
      </c>
      <c r="C1243" s="12">
        <v>42853</v>
      </c>
      <c r="D1243" s="2" t="s">
        <v>565</v>
      </c>
      <c r="E1243" s="2" t="s">
        <v>443</v>
      </c>
      <c r="F1243" s="28">
        <f>Table1[[#This Row],[End]]-Table1[[#This Row],[Start]]</f>
        <v>6.2500000000000888E-3</v>
      </c>
      <c r="G1243" s="2" t="str">
        <f t="shared" ca="1" si="115"/>
        <v>Office</v>
      </c>
      <c r="H1243" s="2" t="str">
        <f t="shared" ca="1" si="116"/>
        <v>F</v>
      </c>
      <c r="I1243" s="2" t="str">
        <f t="shared" ca="1" si="117"/>
        <v>Accident</v>
      </c>
      <c r="J1243" s="2" t="str">
        <f t="shared" ca="1" si="118"/>
        <v>Wrong placement</v>
      </c>
      <c r="K1243" s="25" t="str">
        <f t="shared" ca="1" si="119"/>
        <v>Finance</v>
      </c>
      <c r="L1243" t="str">
        <f>IF(OR(Table1[[#This Row],[Month2]]="Jul",Table1[[#This Row],[Month2]]="Aug",Table1[[#This Row],[Month2]]="Sep"),"Q1", IF(OR(Table1[[#This Row],[Month2]]="Oct",Table1[[#This Row],[Month2]]="Nov",Table1[[#This Row],[Month2]]="Dec"),"Q2",IF(OR(Table1[[#This Row],[Month2]]="Jan",Table1[[#This Row],[Month2]]="Feb",Table1[[#This Row],[Month2]]="Mar"),"Q3", "Q4")))</f>
        <v>Q4</v>
      </c>
      <c r="M1243" t="str">
        <f>TEXT(Table1[[#This Row],[Date]],"mmm")</f>
        <v>Apr</v>
      </c>
      <c r="N1243" t="str">
        <f>IF(MONTH(Table1[[#This Row],[Date]])&gt;6, YEAR(Table1[[#This Row],[Date]])&amp;"-"&amp;YEAR(Table1[[#This Row],[Date]])+1,YEAR(Table1[[#This Row],[Date]])-1&amp;"-"&amp;YEAR(Table1[[#This Row],[Date]]))</f>
        <v>2016-2017</v>
      </c>
      <c r="O1243">
        <f>WEEKNUM(Table1[[#This Row],[Date]],2)</f>
        <v>18</v>
      </c>
      <c r="P1243">
        <f>HOUR(Table1[[#This Row],[Start]])</f>
        <v>13</v>
      </c>
      <c r="Q12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243" t="str">
        <f>TEXT(Table1[[#This Row],[Date]],"ddd")</f>
        <v>Fri</v>
      </c>
    </row>
    <row r="1244" spans="1:18" x14ac:dyDescent="0.55000000000000004">
      <c r="A1244" s="2" t="s">
        <v>118</v>
      </c>
      <c r="B1244" s="2" t="str">
        <f t="shared" si="114"/>
        <v>Client 3</v>
      </c>
      <c r="C1244" s="12">
        <v>42858</v>
      </c>
      <c r="D1244" s="2" t="s">
        <v>847</v>
      </c>
      <c r="E1244" s="2" t="s">
        <v>508</v>
      </c>
      <c r="F1244" s="28">
        <f>Table1[[#This Row],[End]]-Table1[[#This Row],[Start]]</f>
        <v>1.5277777777777724E-2</v>
      </c>
      <c r="G1244" s="2" t="str">
        <f t="shared" ca="1" si="115"/>
        <v>Office</v>
      </c>
      <c r="H1244" s="2" t="str">
        <f t="shared" ca="1" si="116"/>
        <v>G</v>
      </c>
      <c r="I1244" s="2" t="str">
        <f t="shared" ca="1" si="117"/>
        <v>Interaction</v>
      </c>
      <c r="J1244" s="2" t="str">
        <f t="shared" ca="1" si="118"/>
        <v>Entry error</v>
      </c>
      <c r="K1244" s="25" t="str">
        <f t="shared" ca="1" si="119"/>
        <v>Admin</v>
      </c>
      <c r="L1244" t="str">
        <f>IF(OR(Table1[[#This Row],[Month2]]="Jul",Table1[[#This Row],[Month2]]="Aug",Table1[[#This Row],[Month2]]="Sep"),"Q1", IF(OR(Table1[[#This Row],[Month2]]="Oct",Table1[[#This Row],[Month2]]="Nov",Table1[[#This Row],[Month2]]="Dec"),"Q2",IF(OR(Table1[[#This Row],[Month2]]="Jan",Table1[[#This Row],[Month2]]="Feb",Table1[[#This Row],[Month2]]="Mar"),"Q3", "Q4")))</f>
        <v>Q4</v>
      </c>
      <c r="M1244" t="str">
        <f>TEXT(Table1[[#This Row],[Date]],"mmm")</f>
        <v>May</v>
      </c>
      <c r="N1244" t="str">
        <f>IF(MONTH(Table1[[#This Row],[Date]])&gt;6, YEAR(Table1[[#This Row],[Date]])&amp;"-"&amp;YEAR(Table1[[#This Row],[Date]])+1,YEAR(Table1[[#This Row],[Date]])-1&amp;"-"&amp;YEAR(Table1[[#This Row],[Date]]))</f>
        <v>2016-2017</v>
      </c>
      <c r="O1244">
        <f>WEEKNUM(Table1[[#This Row],[Date]],2)</f>
        <v>19</v>
      </c>
      <c r="P1244">
        <f>HOUR(Table1[[#This Row],[Start]])</f>
        <v>13</v>
      </c>
      <c r="Q12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244" t="str">
        <f>TEXT(Table1[[#This Row],[Date]],"ddd")</f>
        <v>Wed</v>
      </c>
    </row>
    <row r="1245" spans="1:18" x14ac:dyDescent="0.55000000000000004">
      <c r="A1245" s="2" t="s">
        <v>112</v>
      </c>
      <c r="B1245" s="2" t="str">
        <f t="shared" si="114"/>
        <v>Client 4</v>
      </c>
      <c r="C1245" s="12">
        <v>42861</v>
      </c>
      <c r="D1245" s="2" t="s">
        <v>714</v>
      </c>
      <c r="E1245" s="2" t="s">
        <v>196</v>
      </c>
      <c r="F1245" s="28">
        <f>Table1[[#This Row],[End]]-Table1[[#This Row],[Start]]</f>
        <v>1.5972222222222165E-2</v>
      </c>
      <c r="G1245" s="2" t="str">
        <f t="shared" ca="1" si="115"/>
        <v>Room B</v>
      </c>
      <c r="H1245" s="2" t="str">
        <f t="shared" ca="1" si="116"/>
        <v>D</v>
      </c>
      <c r="I1245" s="2" t="str">
        <f t="shared" ca="1" si="117"/>
        <v>Accident</v>
      </c>
      <c r="J1245" s="2" t="str">
        <f t="shared" ca="1" si="118"/>
        <v>Misconduct</v>
      </c>
      <c r="K1245" s="25" t="str">
        <f t="shared" ca="1" si="119"/>
        <v>IT</v>
      </c>
      <c r="L1245" t="str">
        <f>IF(OR(Table1[[#This Row],[Month2]]="Jul",Table1[[#This Row],[Month2]]="Aug",Table1[[#This Row],[Month2]]="Sep"),"Q1", IF(OR(Table1[[#This Row],[Month2]]="Oct",Table1[[#This Row],[Month2]]="Nov",Table1[[#This Row],[Month2]]="Dec"),"Q2",IF(OR(Table1[[#This Row],[Month2]]="Jan",Table1[[#This Row],[Month2]]="Feb",Table1[[#This Row],[Month2]]="Mar"),"Q3", "Q4")))</f>
        <v>Q4</v>
      </c>
      <c r="M1245" t="str">
        <f>TEXT(Table1[[#This Row],[Date]],"mmm")</f>
        <v>May</v>
      </c>
      <c r="N1245" t="str">
        <f>IF(MONTH(Table1[[#This Row],[Date]])&gt;6, YEAR(Table1[[#This Row],[Date]])&amp;"-"&amp;YEAR(Table1[[#This Row],[Date]])+1,YEAR(Table1[[#This Row],[Date]])-1&amp;"-"&amp;YEAR(Table1[[#This Row],[Date]]))</f>
        <v>2016-2017</v>
      </c>
      <c r="O1245">
        <f>WEEKNUM(Table1[[#This Row],[Date]],2)</f>
        <v>19</v>
      </c>
      <c r="P1245">
        <f>HOUR(Table1[[#This Row],[Start]])</f>
        <v>7</v>
      </c>
      <c r="Q12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45" t="str">
        <f>TEXT(Table1[[#This Row],[Date]],"ddd")</f>
        <v>Sat</v>
      </c>
    </row>
    <row r="1246" spans="1:18" x14ac:dyDescent="0.55000000000000004">
      <c r="A1246" s="2" t="s">
        <v>122</v>
      </c>
      <c r="B1246" s="2" t="str">
        <f t="shared" si="114"/>
        <v>Client 5</v>
      </c>
      <c r="C1246" s="12">
        <v>42861</v>
      </c>
      <c r="D1246" s="2" t="s">
        <v>848</v>
      </c>
      <c r="E1246" s="2" t="s">
        <v>469</v>
      </c>
      <c r="F1246" s="28">
        <f>Table1[[#This Row],[End]]-Table1[[#This Row],[Start]]</f>
        <v>9.0277777777777457E-3</v>
      </c>
      <c r="G1246" s="2" t="str">
        <f t="shared" ca="1" si="115"/>
        <v>Warehouse</v>
      </c>
      <c r="H1246" s="2" t="str">
        <f t="shared" ca="1" si="116"/>
        <v>C</v>
      </c>
      <c r="I1246" s="2" t="str">
        <f t="shared" ca="1" si="117"/>
        <v>Accident</v>
      </c>
      <c r="J1246" s="2" t="str">
        <f t="shared" ca="1" si="118"/>
        <v>Misconduct</v>
      </c>
      <c r="K1246" s="25" t="str">
        <f t="shared" ca="1" si="119"/>
        <v>Finance</v>
      </c>
      <c r="L1246" t="str">
        <f>IF(OR(Table1[[#This Row],[Month2]]="Jul",Table1[[#This Row],[Month2]]="Aug",Table1[[#This Row],[Month2]]="Sep"),"Q1", IF(OR(Table1[[#This Row],[Month2]]="Oct",Table1[[#This Row],[Month2]]="Nov",Table1[[#This Row],[Month2]]="Dec"),"Q2",IF(OR(Table1[[#This Row],[Month2]]="Jan",Table1[[#This Row],[Month2]]="Feb",Table1[[#This Row],[Month2]]="Mar"),"Q3", "Q4")))</f>
        <v>Q4</v>
      </c>
      <c r="M1246" t="str">
        <f>TEXT(Table1[[#This Row],[Date]],"mmm")</f>
        <v>May</v>
      </c>
      <c r="N1246" t="str">
        <f>IF(MONTH(Table1[[#This Row],[Date]])&gt;6, YEAR(Table1[[#This Row],[Date]])&amp;"-"&amp;YEAR(Table1[[#This Row],[Date]])+1,YEAR(Table1[[#This Row],[Date]])-1&amp;"-"&amp;YEAR(Table1[[#This Row],[Date]]))</f>
        <v>2016-2017</v>
      </c>
      <c r="O1246">
        <f>WEEKNUM(Table1[[#This Row],[Date]],2)</f>
        <v>19</v>
      </c>
      <c r="P1246">
        <f>HOUR(Table1[[#This Row],[Start]])</f>
        <v>15</v>
      </c>
      <c r="Q12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246" t="str">
        <f>TEXT(Table1[[#This Row],[Date]],"ddd")</f>
        <v>Sat</v>
      </c>
    </row>
    <row r="1247" spans="1:18" x14ac:dyDescent="0.55000000000000004">
      <c r="A1247" s="2" t="s">
        <v>122</v>
      </c>
      <c r="B1247" s="2" t="str">
        <f t="shared" si="114"/>
        <v>Client 6</v>
      </c>
      <c r="C1247" s="12">
        <v>42864</v>
      </c>
      <c r="D1247" s="2" t="s">
        <v>684</v>
      </c>
      <c r="E1247" s="2" t="s">
        <v>454</v>
      </c>
      <c r="F1247" s="28">
        <f>Table1[[#This Row],[End]]-Table1[[#This Row],[Start]]</f>
        <v>5.5555555555555913E-3</v>
      </c>
      <c r="G1247" s="2" t="str">
        <f t="shared" ca="1" si="115"/>
        <v>Room A</v>
      </c>
      <c r="H1247" s="2" t="str">
        <f t="shared" ca="1" si="116"/>
        <v>A</v>
      </c>
      <c r="I1247" s="2" t="str">
        <f t="shared" ca="1" si="117"/>
        <v>Interaction</v>
      </c>
      <c r="J1247" s="2" t="str">
        <f t="shared" ca="1" si="118"/>
        <v>Wrong placement</v>
      </c>
      <c r="K1247" s="25" t="str">
        <f t="shared" ca="1" si="119"/>
        <v>Finance</v>
      </c>
      <c r="L1247" t="str">
        <f>IF(OR(Table1[[#This Row],[Month2]]="Jul",Table1[[#This Row],[Month2]]="Aug",Table1[[#This Row],[Month2]]="Sep"),"Q1", IF(OR(Table1[[#This Row],[Month2]]="Oct",Table1[[#This Row],[Month2]]="Nov",Table1[[#This Row],[Month2]]="Dec"),"Q2",IF(OR(Table1[[#This Row],[Month2]]="Jan",Table1[[#This Row],[Month2]]="Feb",Table1[[#This Row],[Month2]]="Mar"),"Q3", "Q4")))</f>
        <v>Q4</v>
      </c>
      <c r="M1247" t="str">
        <f>TEXT(Table1[[#This Row],[Date]],"mmm")</f>
        <v>May</v>
      </c>
      <c r="N1247" t="str">
        <f>IF(MONTH(Table1[[#This Row],[Date]])&gt;6, YEAR(Table1[[#This Row],[Date]])&amp;"-"&amp;YEAR(Table1[[#This Row],[Date]])+1,YEAR(Table1[[#This Row],[Date]])-1&amp;"-"&amp;YEAR(Table1[[#This Row],[Date]]))</f>
        <v>2016-2017</v>
      </c>
      <c r="O1247">
        <f>WEEKNUM(Table1[[#This Row],[Date]],2)</f>
        <v>20</v>
      </c>
      <c r="P1247">
        <f>HOUR(Table1[[#This Row],[Start]])</f>
        <v>9</v>
      </c>
      <c r="Q12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47" t="str">
        <f>TEXT(Table1[[#This Row],[Date]],"ddd")</f>
        <v>Tue</v>
      </c>
    </row>
    <row r="1248" spans="1:18" x14ac:dyDescent="0.55000000000000004">
      <c r="A1248" s="2" t="s">
        <v>122</v>
      </c>
      <c r="B1248" s="2" t="str">
        <f t="shared" si="114"/>
        <v>Client 7</v>
      </c>
      <c r="C1248" s="12">
        <v>42864</v>
      </c>
      <c r="D1248" s="2" t="s">
        <v>716</v>
      </c>
      <c r="E1248" s="2" t="s">
        <v>496</v>
      </c>
      <c r="F1248" s="28">
        <f>Table1[[#This Row],[End]]-Table1[[#This Row],[Start]]</f>
        <v>6.8055555555555536E-2</v>
      </c>
      <c r="G1248" s="2" t="str">
        <f t="shared" ca="1" si="115"/>
        <v>Room A</v>
      </c>
      <c r="H1248" s="2" t="str">
        <f t="shared" ca="1" si="116"/>
        <v>D</v>
      </c>
      <c r="I1248" s="2" t="str">
        <f t="shared" ca="1" si="117"/>
        <v>Accident</v>
      </c>
      <c r="J1248" s="2" t="str">
        <f t="shared" ca="1" si="118"/>
        <v>Misconduct</v>
      </c>
      <c r="K1248" s="25" t="str">
        <f t="shared" ca="1" si="119"/>
        <v>Floor</v>
      </c>
      <c r="L1248" t="str">
        <f>IF(OR(Table1[[#This Row],[Month2]]="Jul",Table1[[#This Row],[Month2]]="Aug",Table1[[#This Row],[Month2]]="Sep"),"Q1", IF(OR(Table1[[#This Row],[Month2]]="Oct",Table1[[#This Row],[Month2]]="Nov",Table1[[#This Row],[Month2]]="Dec"),"Q2",IF(OR(Table1[[#This Row],[Month2]]="Jan",Table1[[#This Row],[Month2]]="Feb",Table1[[#This Row],[Month2]]="Mar"),"Q3", "Q4")))</f>
        <v>Q4</v>
      </c>
      <c r="M1248" t="str">
        <f>TEXT(Table1[[#This Row],[Date]],"mmm")</f>
        <v>May</v>
      </c>
      <c r="N1248" t="str">
        <f>IF(MONTH(Table1[[#This Row],[Date]])&gt;6, YEAR(Table1[[#This Row],[Date]])&amp;"-"&amp;YEAR(Table1[[#This Row],[Date]])+1,YEAR(Table1[[#This Row],[Date]])-1&amp;"-"&amp;YEAR(Table1[[#This Row],[Date]]))</f>
        <v>2016-2017</v>
      </c>
      <c r="O1248">
        <f>WEEKNUM(Table1[[#This Row],[Date]],2)</f>
        <v>20</v>
      </c>
      <c r="P1248">
        <f>HOUR(Table1[[#This Row],[Start]])</f>
        <v>9</v>
      </c>
      <c r="Q12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48" t="str">
        <f>TEXT(Table1[[#This Row],[Date]],"ddd")</f>
        <v>Tue</v>
      </c>
    </row>
    <row r="1249" spans="1:18" x14ac:dyDescent="0.55000000000000004">
      <c r="A1249" s="2" t="s">
        <v>112</v>
      </c>
      <c r="B1249" s="2" t="str">
        <f t="shared" si="114"/>
        <v>Client 8</v>
      </c>
      <c r="C1249" s="12">
        <v>42866</v>
      </c>
      <c r="D1249" s="2" t="s">
        <v>849</v>
      </c>
      <c r="E1249" s="2" t="s">
        <v>410</v>
      </c>
      <c r="F1249" s="28">
        <f>Table1[[#This Row],[End]]-Table1[[#This Row],[Start]]</f>
        <v>2.7083333333333237E-2</v>
      </c>
      <c r="G1249" s="2" t="str">
        <f t="shared" ca="1" si="115"/>
        <v>Lab</v>
      </c>
      <c r="H1249" s="2" t="str">
        <f t="shared" ca="1" si="116"/>
        <v>C</v>
      </c>
      <c r="I1249" s="2" t="str">
        <f t="shared" ca="1" si="117"/>
        <v>Mistake</v>
      </c>
      <c r="J1249" s="2" t="str">
        <f t="shared" ca="1" si="118"/>
        <v>Misconduct</v>
      </c>
      <c r="K1249" s="25" t="str">
        <f t="shared" ca="1" si="119"/>
        <v>Widgets</v>
      </c>
      <c r="L1249" t="str">
        <f>IF(OR(Table1[[#This Row],[Month2]]="Jul",Table1[[#This Row],[Month2]]="Aug",Table1[[#This Row],[Month2]]="Sep"),"Q1", IF(OR(Table1[[#This Row],[Month2]]="Oct",Table1[[#This Row],[Month2]]="Nov",Table1[[#This Row],[Month2]]="Dec"),"Q2",IF(OR(Table1[[#This Row],[Month2]]="Jan",Table1[[#This Row],[Month2]]="Feb",Table1[[#This Row],[Month2]]="Mar"),"Q3", "Q4")))</f>
        <v>Q4</v>
      </c>
      <c r="M1249" t="str">
        <f>TEXT(Table1[[#This Row],[Date]],"mmm")</f>
        <v>May</v>
      </c>
      <c r="N1249" t="str">
        <f>IF(MONTH(Table1[[#This Row],[Date]])&gt;6, YEAR(Table1[[#This Row],[Date]])&amp;"-"&amp;YEAR(Table1[[#This Row],[Date]])+1,YEAR(Table1[[#This Row],[Date]])-1&amp;"-"&amp;YEAR(Table1[[#This Row],[Date]]))</f>
        <v>2016-2017</v>
      </c>
      <c r="O1249">
        <f>WEEKNUM(Table1[[#This Row],[Date]],2)</f>
        <v>20</v>
      </c>
      <c r="P1249">
        <f>HOUR(Table1[[#This Row],[Start]])</f>
        <v>18</v>
      </c>
      <c r="Q12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49" t="str">
        <f>TEXT(Table1[[#This Row],[Date]],"ddd")</f>
        <v>Thu</v>
      </c>
    </row>
    <row r="1250" spans="1:18" x14ac:dyDescent="0.55000000000000004">
      <c r="A1250" s="2" t="s">
        <v>112</v>
      </c>
      <c r="B1250" s="2" t="str">
        <f t="shared" si="114"/>
        <v>Client 9</v>
      </c>
      <c r="C1250" s="12">
        <v>42867</v>
      </c>
      <c r="D1250" s="2" t="s">
        <v>850</v>
      </c>
      <c r="E1250" s="2" t="s">
        <v>544</v>
      </c>
      <c r="F1250" s="28">
        <f>Table1[[#This Row],[End]]-Table1[[#This Row],[Start]]</f>
        <v>7.6388888888888618E-3</v>
      </c>
      <c r="G1250" s="2" t="str">
        <f t="shared" ca="1" si="115"/>
        <v>Room A</v>
      </c>
      <c r="H1250" s="2" t="str">
        <f t="shared" ca="1" si="116"/>
        <v>D</v>
      </c>
      <c r="I1250" s="2" t="str">
        <f t="shared" ca="1" si="117"/>
        <v>Accident</v>
      </c>
      <c r="J1250" s="2" t="str">
        <f t="shared" ca="1" si="118"/>
        <v>Paperwork deficiency</v>
      </c>
      <c r="K1250" s="25" t="str">
        <f t="shared" ca="1" si="119"/>
        <v>Shipping</v>
      </c>
      <c r="L1250" t="str">
        <f>IF(OR(Table1[[#This Row],[Month2]]="Jul",Table1[[#This Row],[Month2]]="Aug",Table1[[#This Row],[Month2]]="Sep"),"Q1", IF(OR(Table1[[#This Row],[Month2]]="Oct",Table1[[#This Row],[Month2]]="Nov",Table1[[#This Row],[Month2]]="Dec"),"Q2",IF(OR(Table1[[#This Row],[Month2]]="Jan",Table1[[#This Row],[Month2]]="Feb",Table1[[#This Row],[Month2]]="Mar"),"Q3", "Q4")))</f>
        <v>Q4</v>
      </c>
      <c r="M1250" t="str">
        <f>TEXT(Table1[[#This Row],[Date]],"mmm")</f>
        <v>May</v>
      </c>
      <c r="N1250" t="str">
        <f>IF(MONTH(Table1[[#This Row],[Date]])&gt;6, YEAR(Table1[[#This Row],[Date]])&amp;"-"&amp;YEAR(Table1[[#This Row],[Date]])+1,YEAR(Table1[[#This Row],[Date]])-1&amp;"-"&amp;YEAR(Table1[[#This Row],[Date]]))</f>
        <v>2016-2017</v>
      </c>
      <c r="O1250">
        <f>WEEKNUM(Table1[[#This Row],[Date]],2)</f>
        <v>20</v>
      </c>
      <c r="P1250">
        <f>HOUR(Table1[[#This Row],[Start]])</f>
        <v>6</v>
      </c>
      <c r="Q12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250" t="str">
        <f>TEXT(Table1[[#This Row],[Date]],"ddd")</f>
        <v>Fri</v>
      </c>
    </row>
    <row r="1251" spans="1:18" x14ac:dyDescent="0.55000000000000004">
      <c r="A1251" s="2" t="s">
        <v>112</v>
      </c>
      <c r="B1251" s="2" t="str">
        <f t="shared" si="114"/>
        <v>Client 10</v>
      </c>
      <c r="C1251" s="12">
        <v>42868</v>
      </c>
      <c r="D1251" s="2" t="s">
        <v>518</v>
      </c>
      <c r="E1251" s="2" t="s">
        <v>326</v>
      </c>
      <c r="F1251" s="28">
        <f>Table1[[#This Row],[End]]-Table1[[#This Row],[Start]]</f>
        <v>6.9444444444445308E-3</v>
      </c>
      <c r="G1251" s="2" t="str">
        <f t="shared" ca="1" si="115"/>
        <v>Lab</v>
      </c>
      <c r="H1251" s="2" t="str">
        <f t="shared" ca="1" si="116"/>
        <v>D</v>
      </c>
      <c r="I1251" s="2" t="str">
        <f t="shared" ca="1" si="117"/>
        <v>Mistake</v>
      </c>
      <c r="J1251" s="2" t="str">
        <f t="shared" ca="1" si="118"/>
        <v>Entry error</v>
      </c>
      <c r="K1251" s="25" t="str">
        <f t="shared" ca="1" si="119"/>
        <v>IT</v>
      </c>
      <c r="L1251" t="str">
        <f>IF(OR(Table1[[#This Row],[Month2]]="Jul",Table1[[#This Row],[Month2]]="Aug",Table1[[#This Row],[Month2]]="Sep"),"Q1", IF(OR(Table1[[#This Row],[Month2]]="Oct",Table1[[#This Row],[Month2]]="Nov",Table1[[#This Row],[Month2]]="Dec"),"Q2",IF(OR(Table1[[#This Row],[Month2]]="Jan",Table1[[#This Row],[Month2]]="Feb",Table1[[#This Row],[Month2]]="Mar"),"Q3", "Q4")))</f>
        <v>Q4</v>
      </c>
      <c r="M1251" t="str">
        <f>TEXT(Table1[[#This Row],[Date]],"mmm")</f>
        <v>May</v>
      </c>
      <c r="N1251" t="str">
        <f>IF(MONTH(Table1[[#This Row],[Date]])&gt;6, YEAR(Table1[[#This Row],[Date]])&amp;"-"&amp;YEAR(Table1[[#This Row],[Date]])+1,YEAR(Table1[[#This Row],[Date]])-1&amp;"-"&amp;YEAR(Table1[[#This Row],[Date]]))</f>
        <v>2016-2017</v>
      </c>
      <c r="O1251">
        <f>WEEKNUM(Table1[[#This Row],[Date]],2)</f>
        <v>20</v>
      </c>
      <c r="P1251">
        <f>HOUR(Table1[[#This Row],[Start]])</f>
        <v>17</v>
      </c>
      <c r="Q12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51" t="str">
        <f>TEXT(Table1[[#This Row],[Date]],"ddd")</f>
        <v>Sat</v>
      </c>
    </row>
    <row r="1252" spans="1:18" x14ac:dyDescent="0.55000000000000004">
      <c r="A1252" s="2" t="s">
        <v>123</v>
      </c>
      <c r="B1252" s="2" t="str">
        <f t="shared" si="114"/>
        <v>Client 1</v>
      </c>
      <c r="C1252" s="12">
        <v>42868</v>
      </c>
      <c r="D1252" s="2" t="s">
        <v>557</v>
      </c>
      <c r="E1252" s="2" t="s">
        <v>643</v>
      </c>
      <c r="F1252" s="28">
        <f>Table1[[#This Row],[End]]-Table1[[#This Row],[Start]]</f>
        <v>1.2499999999999956E-2</v>
      </c>
      <c r="G1252" s="2" t="str">
        <f t="shared" ca="1" si="115"/>
        <v>Room B</v>
      </c>
      <c r="H1252" s="2" t="str">
        <f t="shared" ca="1" si="116"/>
        <v>A</v>
      </c>
      <c r="I1252" s="2" t="str">
        <f t="shared" ca="1" si="117"/>
        <v>Interaction</v>
      </c>
      <c r="J1252" s="2" t="str">
        <f t="shared" ca="1" si="118"/>
        <v>Misconduct</v>
      </c>
      <c r="K1252" s="25" t="str">
        <f t="shared" ca="1" si="119"/>
        <v>Admin</v>
      </c>
      <c r="L1252" t="str">
        <f>IF(OR(Table1[[#This Row],[Month2]]="Jul",Table1[[#This Row],[Month2]]="Aug",Table1[[#This Row],[Month2]]="Sep"),"Q1", IF(OR(Table1[[#This Row],[Month2]]="Oct",Table1[[#This Row],[Month2]]="Nov",Table1[[#This Row],[Month2]]="Dec"),"Q2",IF(OR(Table1[[#This Row],[Month2]]="Jan",Table1[[#This Row],[Month2]]="Feb",Table1[[#This Row],[Month2]]="Mar"),"Q3", "Q4")))</f>
        <v>Q4</v>
      </c>
      <c r="M1252" t="str">
        <f>TEXT(Table1[[#This Row],[Date]],"mmm")</f>
        <v>May</v>
      </c>
      <c r="N1252" t="str">
        <f>IF(MONTH(Table1[[#This Row],[Date]])&gt;6, YEAR(Table1[[#This Row],[Date]])&amp;"-"&amp;YEAR(Table1[[#This Row],[Date]])+1,YEAR(Table1[[#This Row],[Date]])-1&amp;"-"&amp;YEAR(Table1[[#This Row],[Date]]))</f>
        <v>2016-2017</v>
      </c>
      <c r="O1252">
        <f>WEEKNUM(Table1[[#This Row],[Date]],2)</f>
        <v>20</v>
      </c>
      <c r="P1252">
        <f>HOUR(Table1[[#This Row],[Start]])</f>
        <v>17</v>
      </c>
      <c r="Q12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52" t="str">
        <f>TEXT(Table1[[#This Row],[Date]],"ddd")</f>
        <v>Sat</v>
      </c>
    </row>
    <row r="1253" spans="1:18" x14ac:dyDescent="0.55000000000000004">
      <c r="A1253" s="2" t="s">
        <v>123</v>
      </c>
      <c r="B1253" s="2" t="str">
        <f t="shared" si="114"/>
        <v>Client 2</v>
      </c>
      <c r="C1253" s="12">
        <v>42870</v>
      </c>
      <c r="D1253" s="2" t="s">
        <v>851</v>
      </c>
      <c r="E1253" s="2" t="s">
        <v>392</v>
      </c>
      <c r="F1253" s="28">
        <f>Table1[[#This Row],[End]]-Table1[[#This Row],[Start]]</f>
        <v>9.0277777777777457E-3</v>
      </c>
      <c r="G1253" s="2" t="str">
        <f t="shared" ca="1" si="115"/>
        <v>Room A</v>
      </c>
      <c r="H1253" s="2" t="str">
        <f t="shared" ca="1" si="116"/>
        <v>D</v>
      </c>
      <c r="I1253" s="2" t="str">
        <f t="shared" ca="1" si="117"/>
        <v>Interaction</v>
      </c>
      <c r="J1253" s="2" t="str">
        <f t="shared" ca="1" si="118"/>
        <v>Paperwork deficiency</v>
      </c>
      <c r="K1253" s="25" t="str">
        <f t="shared" ca="1" si="119"/>
        <v>Widgets</v>
      </c>
      <c r="L1253" t="str">
        <f>IF(OR(Table1[[#This Row],[Month2]]="Jul",Table1[[#This Row],[Month2]]="Aug",Table1[[#This Row],[Month2]]="Sep"),"Q1", IF(OR(Table1[[#This Row],[Month2]]="Oct",Table1[[#This Row],[Month2]]="Nov",Table1[[#This Row],[Month2]]="Dec"),"Q2",IF(OR(Table1[[#This Row],[Month2]]="Jan",Table1[[#This Row],[Month2]]="Feb",Table1[[#This Row],[Month2]]="Mar"),"Q3", "Q4")))</f>
        <v>Q4</v>
      </c>
      <c r="M1253" t="str">
        <f>TEXT(Table1[[#This Row],[Date]],"mmm")</f>
        <v>May</v>
      </c>
      <c r="N1253" t="str">
        <f>IF(MONTH(Table1[[#This Row],[Date]])&gt;6, YEAR(Table1[[#This Row],[Date]])&amp;"-"&amp;YEAR(Table1[[#This Row],[Date]])+1,YEAR(Table1[[#This Row],[Date]])-1&amp;"-"&amp;YEAR(Table1[[#This Row],[Date]]))</f>
        <v>2016-2017</v>
      </c>
      <c r="O1253">
        <f>WEEKNUM(Table1[[#This Row],[Date]],2)</f>
        <v>21</v>
      </c>
      <c r="P1253">
        <f>HOUR(Table1[[#This Row],[Start]])</f>
        <v>15</v>
      </c>
      <c r="Q12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253" t="str">
        <f>TEXT(Table1[[#This Row],[Date]],"ddd")</f>
        <v>Mon</v>
      </c>
    </row>
    <row r="1254" spans="1:18" x14ac:dyDescent="0.55000000000000004">
      <c r="A1254" s="2" t="s">
        <v>121</v>
      </c>
      <c r="B1254" s="2" t="str">
        <f t="shared" si="114"/>
        <v>Client 3</v>
      </c>
      <c r="C1254" s="12">
        <v>42871</v>
      </c>
      <c r="D1254" s="2" t="s">
        <v>580</v>
      </c>
      <c r="E1254" s="2" t="s">
        <v>782</v>
      </c>
      <c r="F1254" s="28">
        <f>Table1[[#This Row],[End]]-Table1[[#This Row],[Start]]</f>
        <v>2.0138888888888928E-2</v>
      </c>
      <c r="G1254" s="2" t="str">
        <f t="shared" ca="1" si="115"/>
        <v>Office</v>
      </c>
      <c r="H1254" s="2" t="str">
        <f t="shared" ca="1" si="116"/>
        <v>D</v>
      </c>
      <c r="I1254" s="2" t="str">
        <f t="shared" ca="1" si="117"/>
        <v>Interaction</v>
      </c>
      <c r="J1254" s="2" t="str">
        <f t="shared" ca="1" si="118"/>
        <v>Entry error</v>
      </c>
      <c r="K1254" s="25" t="str">
        <f t="shared" ca="1" si="119"/>
        <v>Floor</v>
      </c>
      <c r="L1254" t="str">
        <f>IF(OR(Table1[[#This Row],[Month2]]="Jul",Table1[[#This Row],[Month2]]="Aug",Table1[[#This Row],[Month2]]="Sep"),"Q1", IF(OR(Table1[[#This Row],[Month2]]="Oct",Table1[[#This Row],[Month2]]="Nov",Table1[[#This Row],[Month2]]="Dec"),"Q2",IF(OR(Table1[[#This Row],[Month2]]="Jan",Table1[[#This Row],[Month2]]="Feb",Table1[[#This Row],[Month2]]="Mar"),"Q3", "Q4")))</f>
        <v>Q4</v>
      </c>
      <c r="M1254" t="str">
        <f>TEXT(Table1[[#This Row],[Date]],"mmm")</f>
        <v>May</v>
      </c>
      <c r="N1254" t="str">
        <f>IF(MONTH(Table1[[#This Row],[Date]])&gt;6, YEAR(Table1[[#This Row],[Date]])&amp;"-"&amp;YEAR(Table1[[#This Row],[Date]])+1,YEAR(Table1[[#This Row],[Date]])-1&amp;"-"&amp;YEAR(Table1[[#This Row],[Date]]))</f>
        <v>2016-2017</v>
      </c>
      <c r="O1254">
        <f>WEEKNUM(Table1[[#This Row],[Date]],2)</f>
        <v>21</v>
      </c>
      <c r="P1254">
        <f>HOUR(Table1[[#This Row],[Start]])</f>
        <v>10</v>
      </c>
      <c r="Q12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54" t="str">
        <f>TEXT(Table1[[#This Row],[Date]],"ddd")</f>
        <v>Tue</v>
      </c>
    </row>
    <row r="1255" spans="1:18" x14ac:dyDescent="0.55000000000000004">
      <c r="A1255" s="2" t="s">
        <v>123</v>
      </c>
      <c r="B1255" s="2" t="str">
        <f t="shared" si="114"/>
        <v>Client 4</v>
      </c>
      <c r="C1255" s="12">
        <v>42872</v>
      </c>
      <c r="D1255" s="2" t="s">
        <v>474</v>
      </c>
      <c r="E1255" s="2" t="s">
        <v>442</v>
      </c>
      <c r="F1255" s="28">
        <f>Table1[[#This Row],[End]]-Table1[[#This Row],[Start]]</f>
        <v>5.5555555555555913E-3</v>
      </c>
      <c r="G1255" s="2" t="str">
        <f t="shared" ca="1" si="115"/>
        <v>Room A</v>
      </c>
      <c r="H1255" s="2" t="str">
        <f t="shared" ca="1" si="116"/>
        <v>A</v>
      </c>
      <c r="I1255" s="2" t="str">
        <f t="shared" ca="1" si="117"/>
        <v>Grievance</v>
      </c>
      <c r="J1255" s="2" t="str">
        <f t="shared" ca="1" si="118"/>
        <v>Mechanical failure</v>
      </c>
      <c r="K1255" s="25" t="str">
        <f t="shared" ca="1" si="119"/>
        <v>Admin</v>
      </c>
      <c r="L1255" t="str">
        <f>IF(OR(Table1[[#This Row],[Month2]]="Jul",Table1[[#This Row],[Month2]]="Aug",Table1[[#This Row],[Month2]]="Sep"),"Q1", IF(OR(Table1[[#This Row],[Month2]]="Oct",Table1[[#This Row],[Month2]]="Nov",Table1[[#This Row],[Month2]]="Dec"),"Q2",IF(OR(Table1[[#This Row],[Month2]]="Jan",Table1[[#This Row],[Month2]]="Feb",Table1[[#This Row],[Month2]]="Mar"),"Q3", "Q4")))</f>
        <v>Q4</v>
      </c>
      <c r="M1255" t="str">
        <f>TEXT(Table1[[#This Row],[Date]],"mmm")</f>
        <v>May</v>
      </c>
      <c r="N1255" t="str">
        <f>IF(MONTH(Table1[[#This Row],[Date]])&gt;6, YEAR(Table1[[#This Row],[Date]])&amp;"-"&amp;YEAR(Table1[[#This Row],[Date]])+1,YEAR(Table1[[#This Row],[Date]])-1&amp;"-"&amp;YEAR(Table1[[#This Row],[Date]]))</f>
        <v>2016-2017</v>
      </c>
      <c r="O1255">
        <f>WEEKNUM(Table1[[#This Row],[Date]],2)</f>
        <v>21</v>
      </c>
      <c r="P1255">
        <f>HOUR(Table1[[#This Row],[Start]])</f>
        <v>7</v>
      </c>
      <c r="Q12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55" t="str">
        <f>TEXT(Table1[[#This Row],[Date]],"ddd")</f>
        <v>Wed</v>
      </c>
    </row>
    <row r="1256" spans="1:18" x14ac:dyDescent="0.55000000000000004">
      <c r="A1256" s="2" t="s">
        <v>112</v>
      </c>
      <c r="B1256" s="2" t="str">
        <f t="shared" si="114"/>
        <v>Client 5</v>
      </c>
      <c r="C1256" s="12">
        <v>42874</v>
      </c>
      <c r="D1256" s="2" t="s">
        <v>715</v>
      </c>
      <c r="E1256" s="2" t="s">
        <v>270</v>
      </c>
      <c r="F1256" s="28">
        <f>Table1[[#This Row],[End]]-Table1[[#This Row],[Start]]</f>
        <v>1.041666666666663E-2</v>
      </c>
      <c r="G1256" s="2" t="str">
        <f t="shared" ca="1" si="115"/>
        <v>Room B</v>
      </c>
      <c r="H1256" s="2" t="str">
        <f t="shared" ca="1" si="116"/>
        <v>B</v>
      </c>
      <c r="I1256" s="2" t="str">
        <f t="shared" ca="1" si="117"/>
        <v>Accident</v>
      </c>
      <c r="J1256" s="2" t="str">
        <f t="shared" ca="1" si="118"/>
        <v>Paperwork deficiency</v>
      </c>
      <c r="K1256" s="25" t="str">
        <f t="shared" ca="1" si="119"/>
        <v>Widgets</v>
      </c>
      <c r="L1256" t="str">
        <f>IF(OR(Table1[[#This Row],[Month2]]="Jul",Table1[[#This Row],[Month2]]="Aug",Table1[[#This Row],[Month2]]="Sep"),"Q1", IF(OR(Table1[[#This Row],[Month2]]="Oct",Table1[[#This Row],[Month2]]="Nov",Table1[[#This Row],[Month2]]="Dec"),"Q2",IF(OR(Table1[[#This Row],[Month2]]="Jan",Table1[[#This Row],[Month2]]="Feb",Table1[[#This Row],[Month2]]="Mar"),"Q3", "Q4")))</f>
        <v>Q4</v>
      </c>
      <c r="M1256" t="str">
        <f>TEXT(Table1[[#This Row],[Date]],"mmm")</f>
        <v>May</v>
      </c>
      <c r="N1256" t="str">
        <f>IF(MONTH(Table1[[#This Row],[Date]])&gt;6, YEAR(Table1[[#This Row],[Date]])&amp;"-"&amp;YEAR(Table1[[#This Row],[Date]])+1,YEAR(Table1[[#This Row],[Date]])-1&amp;"-"&amp;YEAR(Table1[[#This Row],[Date]]))</f>
        <v>2016-2017</v>
      </c>
      <c r="O1256">
        <f>WEEKNUM(Table1[[#This Row],[Date]],2)</f>
        <v>21</v>
      </c>
      <c r="P1256">
        <f>HOUR(Table1[[#This Row],[Start]])</f>
        <v>18</v>
      </c>
      <c r="Q12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56" t="str">
        <f>TEXT(Table1[[#This Row],[Date]],"ddd")</f>
        <v>Fri</v>
      </c>
    </row>
    <row r="1257" spans="1:18" x14ac:dyDescent="0.55000000000000004">
      <c r="A1257" s="2" t="s">
        <v>112</v>
      </c>
      <c r="B1257" s="2" t="str">
        <f t="shared" si="114"/>
        <v>Client 6</v>
      </c>
      <c r="C1257" s="12">
        <v>42877</v>
      </c>
      <c r="D1257" s="2" t="s">
        <v>487</v>
      </c>
      <c r="E1257" s="2" t="s">
        <v>992</v>
      </c>
      <c r="F1257" s="28">
        <f>Table1[[#This Row],[End]]-Table1[[#This Row],[Start]]</f>
        <v>2.8472222222222232E-2</v>
      </c>
      <c r="G1257" s="2" t="str">
        <f t="shared" ca="1" si="115"/>
        <v>Lab</v>
      </c>
      <c r="H1257" s="2" t="str">
        <f t="shared" ca="1" si="116"/>
        <v>G</v>
      </c>
      <c r="I1257" s="2" t="str">
        <f t="shared" ca="1" si="117"/>
        <v>Grievance</v>
      </c>
      <c r="J1257" s="2" t="str">
        <f t="shared" ca="1" si="118"/>
        <v>Entry error</v>
      </c>
      <c r="K1257" s="25" t="str">
        <f t="shared" ca="1" si="119"/>
        <v>Finance</v>
      </c>
      <c r="L1257" t="str">
        <f>IF(OR(Table1[[#This Row],[Month2]]="Jul",Table1[[#This Row],[Month2]]="Aug",Table1[[#This Row],[Month2]]="Sep"),"Q1", IF(OR(Table1[[#This Row],[Month2]]="Oct",Table1[[#This Row],[Month2]]="Nov",Table1[[#This Row],[Month2]]="Dec"),"Q2",IF(OR(Table1[[#This Row],[Month2]]="Jan",Table1[[#This Row],[Month2]]="Feb",Table1[[#This Row],[Month2]]="Mar"),"Q3", "Q4")))</f>
        <v>Q4</v>
      </c>
      <c r="M1257" t="str">
        <f>TEXT(Table1[[#This Row],[Date]],"mmm")</f>
        <v>May</v>
      </c>
      <c r="N1257" t="str">
        <f>IF(MONTH(Table1[[#This Row],[Date]])&gt;6, YEAR(Table1[[#This Row],[Date]])&amp;"-"&amp;YEAR(Table1[[#This Row],[Date]])+1,YEAR(Table1[[#This Row],[Date]])-1&amp;"-"&amp;YEAR(Table1[[#This Row],[Date]]))</f>
        <v>2016-2017</v>
      </c>
      <c r="O1257">
        <f>WEEKNUM(Table1[[#This Row],[Date]],2)</f>
        <v>22</v>
      </c>
      <c r="P1257">
        <f>HOUR(Table1[[#This Row],[Start]])</f>
        <v>12</v>
      </c>
      <c r="Q12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257" t="str">
        <f>TEXT(Table1[[#This Row],[Date]],"ddd")</f>
        <v>Mon</v>
      </c>
    </row>
    <row r="1258" spans="1:18" x14ac:dyDescent="0.55000000000000004">
      <c r="A1258" s="2" t="s">
        <v>112</v>
      </c>
      <c r="B1258" s="2" t="str">
        <f t="shared" si="114"/>
        <v>Client 7</v>
      </c>
      <c r="C1258" s="12">
        <v>42878</v>
      </c>
      <c r="D1258" s="2" t="s">
        <v>300</v>
      </c>
      <c r="E1258" s="2" t="s">
        <v>832</v>
      </c>
      <c r="F1258" s="28">
        <f>Table1[[#This Row],[End]]-Table1[[#This Row],[Start]]</f>
        <v>6.2500000000000888E-3</v>
      </c>
      <c r="G1258" s="2" t="str">
        <f t="shared" ca="1" si="115"/>
        <v>Room B</v>
      </c>
      <c r="H1258" s="2" t="str">
        <f t="shared" ca="1" si="116"/>
        <v>A</v>
      </c>
      <c r="I1258" s="2" t="str">
        <f t="shared" ca="1" si="117"/>
        <v>Interaction</v>
      </c>
      <c r="J1258" s="2" t="str">
        <f t="shared" ca="1" si="118"/>
        <v>Paperwork deficiency</v>
      </c>
      <c r="K1258" s="25" t="str">
        <f t="shared" ca="1" si="119"/>
        <v>Shipping</v>
      </c>
      <c r="L1258" t="str">
        <f>IF(OR(Table1[[#This Row],[Month2]]="Jul",Table1[[#This Row],[Month2]]="Aug",Table1[[#This Row],[Month2]]="Sep"),"Q1", IF(OR(Table1[[#This Row],[Month2]]="Oct",Table1[[#This Row],[Month2]]="Nov",Table1[[#This Row],[Month2]]="Dec"),"Q2",IF(OR(Table1[[#This Row],[Month2]]="Jan",Table1[[#This Row],[Month2]]="Feb",Table1[[#This Row],[Month2]]="Mar"),"Q3", "Q4")))</f>
        <v>Q4</v>
      </c>
      <c r="M1258" t="str">
        <f>TEXT(Table1[[#This Row],[Date]],"mmm")</f>
        <v>May</v>
      </c>
      <c r="N1258" t="str">
        <f>IF(MONTH(Table1[[#This Row],[Date]])&gt;6, YEAR(Table1[[#This Row],[Date]])&amp;"-"&amp;YEAR(Table1[[#This Row],[Date]])+1,YEAR(Table1[[#This Row],[Date]])-1&amp;"-"&amp;YEAR(Table1[[#This Row],[Date]]))</f>
        <v>2016-2017</v>
      </c>
      <c r="O1258">
        <f>WEEKNUM(Table1[[#This Row],[Date]],2)</f>
        <v>22</v>
      </c>
      <c r="P1258">
        <f>HOUR(Table1[[#This Row],[Start]])</f>
        <v>14</v>
      </c>
      <c r="Q12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258" t="str">
        <f>TEXT(Table1[[#This Row],[Date]],"ddd")</f>
        <v>Tue</v>
      </c>
    </row>
    <row r="1259" spans="1:18" x14ac:dyDescent="0.55000000000000004">
      <c r="A1259" s="2" t="s">
        <v>119</v>
      </c>
      <c r="B1259" s="2" t="str">
        <f t="shared" si="114"/>
        <v>Client 8</v>
      </c>
      <c r="C1259" s="12">
        <v>42878</v>
      </c>
      <c r="D1259" s="2" t="s">
        <v>830</v>
      </c>
      <c r="E1259" s="2" t="s">
        <v>188</v>
      </c>
      <c r="F1259" s="28">
        <f>Table1[[#This Row],[End]]-Table1[[#This Row],[Start]]</f>
        <v>1.1111111111111183E-2</v>
      </c>
      <c r="G1259" s="2" t="str">
        <f t="shared" ca="1" si="115"/>
        <v>Lab</v>
      </c>
      <c r="H1259" s="2" t="str">
        <f t="shared" ca="1" si="116"/>
        <v>F</v>
      </c>
      <c r="I1259" s="2" t="str">
        <f t="shared" ca="1" si="117"/>
        <v>Grievance</v>
      </c>
      <c r="J1259" s="2" t="str">
        <f t="shared" ca="1" si="118"/>
        <v>Tone of voice</v>
      </c>
      <c r="K1259" s="25" t="str">
        <f t="shared" ca="1" si="119"/>
        <v>Shipping</v>
      </c>
      <c r="L1259" t="str">
        <f>IF(OR(Table1[[#This Row],[Month2]]="Jul",Table1[[#This Row],[Month2]]="Aug",Table1[[#This Row],[Month2]]="Sep"),"Q1", IF(OR(Table1[[#This Row],[Month2]]="Oct",Table1[[#This Row],[Month2]]="Nov",Table1[[#This Row],[Month2]]="Dec"),"Q2",IF(OR(Table1[[#This Row],[Month2]]="Jan",Table1[[#This Row],[Month2]]="Feb",Table1[[#This Row],[Month2]]="Mar"),"Q3", "Q4")))</f>
        <v>Q4</v>
      </c>
      <c r="M1259" t="str">
        <f>TEXT(Table1[[#This Row],[Date]],"mmm")</f>
        <v>May</v>
      </c>
      <c r="N1259" t="str">
        <f>IF(MONTH(Table1[[#This Row],[Date]])&gt;6, YEAR(Table1[[#This Row],[Date]])&amp;"-"&amp;YEAR(Table1[[#This Row],[Date]])+1,YEAR(Table1[[#This Row],[Date]])-1&amp;"-"&amp;YEAR(Table1[[#This Row],[Date]]))</f>
        <v>2016-2017</v>
      </c>
      <c r="O1259">
        <f>WEEKNUM(Table1[[#This Row],[Date]],2)</f>
        <v>22</v>
      </c>
      <c r="P1259">
        <f>HOUR(Table1[[#This Row],[Start]])</f>
        <v>19</v>
      </c>
      <c r="Q12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59" t="str">
        <f>TEXT(Table1[[#This Row],[Date]],"ddd")</f>
        <v>Tue</v>
      </c>
    </row>
    <row r="1260" spans="1:18" x14ac:dyDescent="0.55000000000000004">
      <c r="A1260" s="2" t="s">
        <v>119</v>
      </c>
      <c r="B1260" s="2" t="str">
        <f t="shared" si="114"/>
        <v>Client 9</v>
      </c>
      <c r="C1260" s="12">
        <v>42878</v>
      </c>
      <c r="D1260" s="2" t="s">
        <v>490</v>
      </c>
      <c r="E1260" s="2" t="s">
        <v>627</v>
      </c>
      <c r="F1260" s="28">
        <f>Table1[[#This Row],[End]]-Table1[[#This Row],[Start]]</f>
        <v>1.5972222222222276E-2</v>
      </c>
      <c r="G1260" s="2" t="str">
        <f t="shared" ca="1" si="115"/>
        <v>Lab</v>
      </c>
      <c r="H1260" s="2" t="str">
        <f t="shared" ca="1" si="116"/>
        <v>E</v>
      </c>
      <c r="I1260" s="2" t="str">
        <f t="shared" ca="1" si="117"/>
        <v>Grievance</v>
      </c>
      <c r="J1260" s="2" t="str">
        <f t="shared" ca="1" si="118"/>
        <v>Entry error</v>
      </c>
      <c r="K1260" s="25" t="str">
        <f t="shared" ca="1" si="119"/>
        <v>Shipping</v>
      </c>
      <c r="L1260" t="str">
        <f>IF(OR(Table1[[#This Row],[Month2]]="Jul",Table1[[#This Row],[Month2]]="Aug",Table1[[#This Row],[Month2]]="Sep"),"Q1", IF(OR(Table1[[#This Row],[Month2]]="Oct",Table1[[#This Row],[Month2]]="Nov",Table1[[#This Row],[Month2]]="Dec"),"Q2",IF(OR(Table1[[#This Row],[Month2]]="Jan",Table1[[#This Row],[Month2]]="Feb",Table1[[#This Row],[Month2]]="Mar"),"Q3", "Q4")))</f>
        <v>Q4</v>
      </c>
      <c r="M1260" t="str">
        <f>TEXT(Table1[[#This Row],[Date]],"mmm")</f>
        <v>May</v>
      </c>
      <c r="N1260" t="str">
        <f>IF(MONTH(Table1[[#This Row],[Date]])&gt;6, YEAR(Table1[[#This Row],[Date]])&amp;"-"&amp;YEAR(Table1[[#This Row],[Date]])+1,YEAR(Table1[[#This Row],[Date]])-1&amp;"-"&amp;YEAR(Table1[[#This Row],[Date]]))</f>
        <v>2016-2017</v>
      </c>
      <c r="O1260">
        <f>WEEKNUM(Table1[[#This Row],[Date]],2)</f>
        <v>22</v>
      </c>
      <c r="P1260">
        <f>HOUR(Table1[[#This Row],[Start]])</f>
        <v>20</v>
      </c>
      <c r="Q12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260" t="str">
        <f>TEXT(Table1[[#This Row],[Date]],"ddd")</f>
        <v>Tue</v>
      </c>
    </row>
    <row r="1261" spans="1:18" x14ac:dyDescent="0.55000000000000004">
      <c r="A1261" s="2" t="s">
        <v>120</v>
      </c>
      <c r="B1261" s="2" t="str">
        <f t="shared" si="114"/>
        <v>Client 10</v>
      </c>
      <c r="C1261" s="12">
        <v>42879</v>
      </c>
      <c r="D1261" s="2" t="s">
        <v>381</v>
      </c>
      <c r="E1261" s="2" t="s">
        <v>653</v>
      </c>
      <c r="F1261" s="28">
        <f>Table1[[#This Row],[End]]-Table1[[#This Row],[Start]]</f>
        <v>2.9861111111111116E-2</v>
      </c>
      <c r="G1261" s="2" t="str">
        <f t="shared" ca="1" si="115"/>
        <v>Warehouse</v>
      </c>
      <c r="H1261" s="2" t="str">
        <f t="shared" ca="1" si="116"/>
        <v>D</v>
      </c>
      <c r="I1261" s="2" t="str">
        <f t="shared" ca="1" si="117"/>
        <v>Mistake</v>
      </c>
      <c r="J1261" s="2" t="str">
        <f t="shared" ca="1" si="118"/>
        <v>Wrong placement</v>
      </c>
      <c r="K1261" s="25" t="str">
        <f t="shared" ca="1" si="119"/>
        <v>Admin</v>
      </c>
      <c r="L1261" t="str">
        <f>IF(OR(Table1[[#This Row],[Month2]]="Jul",Table1[[#This Row],[Month2]]="Aug",Table1[[#This Row],[Month2]]="Sep"),"Q1", IF(OR(Table1[[#This Row],[Month2]]="Oct",Table1[[#This Row],[Month2]]="Nov",Table1[[#This Row],[Month2]]="Dec"),"Q2",IF(OR(Table1[[#This Row],[Month2]]="Jan",Table1[[#This Row],[Month2]]="Feb",Table1[[#This Row],[Month2]]="Mar"),"Q3", "Q4")))</f>
        <v>Q4</v>
      </c>
      <c r="M1261" t="str">
        <f>TEXT(Table1[[#This Row],[Date]],"mmm")</f>
        <v>May</v>
      </c>
      <c r="N1261" t="str">
        <f>IF(MONTH(Table1[[#This Row],[Date]])&gt;6, YEAR(Table1[[#This Row],[Date]])&amp;"-"&amp;YEAR(Table1[[#This Row],[Date]])+1,YEAR(Table1[[#This Row],[Date]])-1&amp;"-"&amp;YEAR(Table1[[#This Row],[Date]]))</f>
        <v>2016-2017</v>
      </c>
      <c r="O1261">
        <f>WEEKNUM(Table1[[#This Row],[Date]],2)</f>
        <v>22</v>
      </c>
      <c r="P1261">
        <f>HOUR(Table1[[#This Row],[Start]])</f>
        <v>13</v>
      </c>
      <c r="Q12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261" t="str">
        <f>TEXT(Table1[[#This Row],[Date]],"ddd")</f>
        <v>Wed</v>
      </c>
    </row>
    <row r="1262" spans="1:18" x14ac:dyDescent="0.55000000000000004">
      <c r="A1262" s="2" t="s">
        <v>123</v>
      </c>
      <c r="B1262" s="2" t="str">
        <f t="shared" si="114"/>
        <v>Client 1</v>
      </c>
      <c r="C1262" s="12">
        <v>42879</v>
      </c>
      <c r="D1262" s="2" t="s">
        <v>475</v>
      </c>
      <c r="E1262" s="2" t="s">
        <v>1032</v>
      </c>
      <c r="F1262" s="28">
        <f>Table1[[#This Row],[End]]-Table1[[#This Row],[Start]]</f>
        <v>3.1944444444444386E-2</v>
      </c>
      <c r="G1262" s="2" t="str">
        <f t="shared" ca="1" si="115"/>
        <v>Warehouse</v>
      </c>
      <c r="H1262" s="2" t="str">
        <f t="shared" ca="1" si="116"/>
        <v>B</v>
      </c>
      <c r="I1262" s="2" t="str">
        <f t="shared" ca="1" si="117"/>
        <v>Interaction</v>
      </c>
      <c r="J1262" s="2" t="str">
        <f t="shared" ca="1" si="118"/>
        <v>Tone of voice</v>
      </c>
      <c r="K1262" s="25" t="str">
        <f t="shared" ca="1" si="119"/>
        <v>Shipping</v>
      </c>
      <c r="L1262" t="str">
        <f>IF(OR(Table1[[#This Row],[Month2]]="Jul",Table1[[#This Row],[Month2]]="Aug",Table1[[#This Row],[Month2]]="Sep"),"Q1", IF(OR(Table1[[#This Row],[Month2]]="Oct",Table1[[#This Row],[Month2]]="Nov",Table1[[#This Row],[Month2]]="Dec"),"Q2",IF(OR(Table1[[#This Row],[Month2]]="Jan",Table1[[#This Row],[Month2]]="Feb",Table1[[#This Row],[Month2]]="Mar"),"Q3", "Q4")))</f>
        <v>Q4</v>
      </c>
      <c r="M1262" t="str">
        <f>TEXT(Table1[[#This Row],[Date]],"mmm")</f>
        <v>May</v>
      </c>
      <c r="N1262" t="str">
        <f>IF(MONTH(Table1[[#This Row],[Date]])&gt;6, YEAR(Table1[[#This Row],[Date]])&amp;"-"&amp;YEAR(Table1[[#This Row],[Date]])+1,YEAR(Table1[[#This Row],[Date]])-1&amp;"-"&amp;YEAR(Table1[[#This Row],[Date]]))</f>
        <v>2016-2017</v>
      </c>
      <c r="O1262">
        <f>WEEKNUM(Table1[[#This Row],[Date]],2)</f>
        <v>22</v>
      </c>
      <c r="P1262">
        <f>HOUR(Table1[[#This Row],[Start]])</f>
        <v>10</v>
      </c>
      <c r="Q12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62" t="str">
        <f>TEXT(Table1[[#This Row],[Date]],"ddd")</f>
        <v>Wed</v>
      </c>
    </row>
    <row r="1263" spans="1:18" x14ac:dyDescent="0.55000000000000004">
      <c r="A1263" s="2" t="s">
        <v>112</v>
      </c>
      <c r="B1263" s="2" t="str">
        <f t="shared" si="114"/>
        <v>Client 2</v>
      </c>
      <c r="C1263" s="12">
        <v>42881</v>
      </c>
      <c r="D1263" s="2" t="s">
        <v>466</v>
      </c>
      <c r="E1263" s="2" t="s">
        <v>561</v>
      </c>
      <c r="F1263" s="28">
        <f>Table1[[#This Row],[End]]-Table1[[#This Row],[Start]]</f>
        <v>1.5972222222222221E-2</v>
      </c>
      <c r="G1263" s="2" t="str">
        <f t="shared" ca="1" si="115"/>
        <v>Lab</v>
      </c>
      <c r="H1263" s="2" t="str">
        <f t="shared" ca="1" si="116"/>
        <v>F</v>
      </c>
      <c r="I1263" s="2" t="str">
        <f t="shared" ca="1" si="117"/>
        <v>Accident</v>
      </c>
      <c r="J1263" s="2" t="str">
        <f t="shared" ca="1" si="118"/>
        <v>Entry error</v>
      </c>
      <c r="K1263" s="25" t="str">
        <f t="shared" ca="1" si="119"/>
        <v>Finance</v>
      </c>
      <c r="L1263" t="str">
        <f>IF(OR(Table1[[#This Row],[Month2]]="Jul",Table1[[#This Row],[Month2]]="Aug",Table1[[#This Row],[Month2]]="Sep"),"Q1", IF(OR(Table1[[#This Row],[Month2]]="Oct",Table1[[#This Row],[Month2]]="Nov",Table1[[#This Row],[Month2]]="Dec"),"Q2",IF(OR(Table1[[#This Row],[Month2]]="Jan",Table1[[#This Row],[Month2]]="Feb",Table1[[#This Row],[Month2]]="Mar"),"Q3", "Q4")))</f>
        <v>Q4</v>
      </c>
      <c r="M1263" t="str">
        <f>TEXT(Table1[[#This Row],[Date]],"mmm")</f>
        <v>May</v>
      </c>
      <c r="N1263" t="str">
        <f>IF(MONTH(Table1[[#This Row],[Date]])&gt;6, YEAR(Table1[[#This Row],[Date]])&amp;"-"&amp;YEAR(Table1[[#This Row],[Date]])+1,YEAR(Table1[[#This Row],[Date]])-1&amp;"-"&amp;YEAR(Table1[[#This Row],[Date]]))</f>
        <v>2016-2017</v>
      </c>
      <c r="O1263">
        <f>WEEKNUM(Table1[[#This Row],[Date]],2)</f>
        <v>22</v>
      </c>
      <c r="P1263">
        <f>HOUR(Table1[[#This Row],[Start]])</f>
        <v>7</v>
      </c>
      <c r="Q12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63" t="str">
        <f>TEXT(Table1[[#This Row],[Date]],"ddd")</f>
        <v>Fri</v>
      </c>
    </row>
    <row r="1264" spans="1:18" x14ac:dyDescent="0.55000000000000004">
      <c r="A1264" s="2" t="s">
        <v>112</v>
      </c>
      <c r="B1264" s="2" t="str">
        <f t="shared" si="114"/>
        <v>Client 3</v>
      </c>
      <c r="C1264" s="12">
        <v>42882</v>
      </c>
      <c r="D1264" s="2" t="s">
        <v>577</v>
      </c>
      <c r="E1264" s="2" t="s">
        <v>598</v>
      </c>
      <c r="F1264" s="28">
        <f>Table1[[#This Row],[End]]-Table1[[#This Row],[Start]]</f>
        <v>3.2638888888888995E-2</v>
      </c>
      <c r="G1264" s="2" t="str">
        <f t="shared" ca="1" si="115"/>
        <v>Room B</v>
      </c>
      <c r="H1264" s="2" t="str">
        <f t="shared" ca="1" si="116"/>
        <v>C</v>
      </c>
      <c r="I1264" s="2" t="str">
        <f t="shared" ca="1" si="117"/>
        <v>Accident</v>
      </c>
      <c r="J1264" s="2" t="str">
        <f t="shared" ca="1" si="118"/>
        <v>Tone of voice</v>
      </c>
      <c r="K1264" s="25" t="str">
        <f t="shared" ca="1" si="119"/>
        <v>IT</v>
      </c>
      <c r="L1264" t="str">
        <f>IF(OR(Table1[[#This Row],[Month2]]="Jul",Table1[[#This Row],[Month2]]="Aug",Table1[[#This Row],[Month2]]="Sep"),"Q1", IF(OR(Table1[[#This Row],[Month2]]="Oct",Table1[[#This Row],[Month2]]="Nov",Table1[[#This Row],[Month2]]="Dec"),"Q2",IF(OR(Table1[[#This Row],[Month2]]="Jan",Table1[[#This Row],[Month2]]="Feb",Table1[[#This Row],[Month2]]="Mar"),"Q3", "Q4")))</f>
        <v>Q4</v>
      </c>
      <c r="M1264" t="str">
        <f>TEXT(Table1[[#This Row],[Date]],"mmm")</f>
        <v>May</v>
      </c>
      <c r="N1264" t="str">
        <f>IF(MONTH(Table1[[#This Row],[Date]])&gt;6, YEAR(Table1[[#This Row],[Date]])&amp;"-"&amp;YEAR(Table1[[#This Row],[Date]])+1,YEAR(Table1[[#This Row],[Date]])-1&amp;"-"&amp;YEAR(Table1[[#This Row],[Date]]))</f>
        <v>2016-2017</v>
      </c>
      <c r="O1264">
        <f>WEEKNUM(Table1[[#This Row],[Date]],2)</f>
        <v>22</v>
      </c>
      <c r="P1264">
        <f>HOUR(Table1[[#This Row],[Start]])</f>
        <v>19</v>
      </c>
      <c r="Q12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64" t="str">
        <f>TEXT(Table1[[#This Row],[Date]],"ddd")</f>
        <v>Sat</v>
      </c>
    </row>
    <row r="1265" spans="1:18" x14ac:dyDescent="0.55000000000000004">
      <c r="A1265" s="2" t="s">
        <v>116</v>
      </c>
      <c r="B1265" s="2" t="str">
        <f t="shared" si="114"/>
        <v>Client 4</v>
      </c>
      <c r="C1265" s="12">
        <v>42882</v>
      </c>
      <c r="D1265" s="2" t="s">
        <v>629</v>
      </c>
      <c r="E1265" s="2" t="s">
        <v>715</v>
      </c>
      <c r="F1265" s="28">
        <f>Table1[[#This Row],[End]]-Table1[[#This Row],[Start]]</f>
        <v>3.4722222222223209E-3</v>
      </c>
      <c r="G1265" s="2" t="str">
        <f t="shared" ca="1" si="115"/>
        <v>Office</v>
      </c>
      <c r="H1265" s="2" t="str">
        <f t="shared" ca="1" si="116"/>
        <v>E</v>
      </c>
      <c r="I1265" s="2" t="str">
        <f t="shared" ca="1" si="117"/>
        <v>Mistake</v>
      </c>
      <c r="J1265" s="2" t="str">
        <f t="shared" ca="1" si="118"/>
        <v>Wrong placement</v>
      </c>
      <c r="K1265" s="25" t="str">
        <f t="shared" ca="1" si="119"/>
        <v>Widgets</v>
      </c>
      <c r="L1265" t="str">
        <f>IF(OR(Table1[[#This Row],[Month2]]="Jul",Table1[[#This Row],[Month2]]="Aug",Table1[[#This Row],[Month2]]="Sep"),"Q1", IF(OR(Table1[[#This Row],[Month2]]="Oct",Table1[[#This Row],[Month2]]="Nov",Table1[[#This Row],[Month2]]="Dec"),"Q2",IF(OR(Table1[[#This Row],[Month2]]="Jan",Table1[[#This Row],[Month2]]="Feb",Table1[[#This Row],[Month2]]="Mar"),"Q3", "Q4")))</f>
        <v>Q4</v>
      </c>
      <c r="M1265" t="str">
        <f>TEXT(Table1[[#This Row],[Date]],"mmm")</f>
        <v>May</v>
      </c>
      <c r="N1265" t="str">
        <f>IF(MONTH(Table1[[#This Row],[Date]])&gt;6, YEAR(Table1[[#This Row],[Date]])&amp;"-"&amp;YEAR(Table1[[#This Row],[Date]])+1,YEAR(Table1[[#This Row],[Date]])-1&amp;"-"&amp;YEAR(Table1[[#This Row],[Date]]))</f>
        <v>2016-2017</v>
      </c>
      <c r="O1265">
        <f>WEEKNUM(Table1[[#This Row],[Date]],2)</f>
        <v>22</v>
      </c>
      <c r="P1265">
        <f>HOUR(Table1[[#This Row],[Start]])</f>
        <v>18</v>
      </c>
      <c r="Q12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65" t="str">
        <f>TEXT(Table1[[#This Row],[Date]],"ddd")</f>
        <v>Sat</v>
      </c>
    </row>
    <row r="1266" spans="1:18" x14ac:dyDescent="0.55000000000000004">
      <c r="A1266" s="2" t="s">
        <v>123</v>
      </c>
      <c r="B1266" s="2" t="str">
        <f t="shared" si="114"/>
        <v>Client 5</v>
      </c>
      <c r="C1266" s="12">
        <v>42882</v>
      </c>
      <c r="D1266" s="2" t="s">
        <v>510</v>
      </c>
      <c r="E1266" s="2" t="s">
        <v>561</v>
      </c>
      <c r="F1266" s="28">
        <f>Table1[[#This Row],[End]]-Table1[[#This Row],[Start]]</f>
        <v>5.5555555555555358E-3</v>
      </c>
      <c r="G1266" s="2" t="str">
        <f t="shared" ca="1" si="115"/>
        <v>Room A</v>
      </c>
      <c r="H1266" s="2" t="str">
        <f t="shared" ca="1" si="116"/>
        <v>F</v>
      </c>
      <c r="I1266" s="2" t="str">
        <f t="shared" ca="1" si="117"/>
        <v>Grievance</v>
      </c>
      <c r="J1266" s="2" t="str">
        <f t="shared" ca="1" si="118"/>
        <v>Tone of voice</v>
      </c>
      <c r="K1266" s="25" t="str">
        <f t="shared" ca="1" si="119"/>
        <v>IT</v>
      </c>
      <c r="L1266" t="str">
        <f>IF(OR(Table1[[#This Row],[Month2]]="Jul",Table1[[#This Row],[Month2]]="Aug",Table1[[#This Row],[Month2]]="Sep"),"Q1", IF(OR(Table1[[#This Row],[Month2]]="Oct",Table1[[#This Row],[Month2]]="Nov",Table1[[#This Row],[Month2]]="Dec"),"Q2",IF(OR(Table1[[#This Row],[Month2]]="Jan",Table1[[#This Row],[Month2]]="Feb",Table1[[#This Row],[Month2]]="Mar"),"Q3", "Q4")))</f>
        <v>Q4</v>
      </c>
      <c r="M1266" t="str">
        <f>TEXT(Table1[[#This Row],[Date]],"mmm")</f>
        <v>May</v>
      </c>
      <c r="N1266" t="str">
        <f>IF(MONTH(Table1[[#This Row],[Date]])&gt;6, YEAR(Table1[[#This Row],[Date]])&amp;"-"&amp;YEAR(Table1[[#This Row],[Date]])+1,YEAR(Table1[[#This Row],[Date]])-1&amp;"-"&amp;YEAR(Table1[[#This Row],[Date]]))</f>
        <v>2016-2017</v>
      </c>
      <c r="O1266">
        <f>WEEKNUM(Table1[[#This Row],[Date]],2)</f>
        <v>22</v>
      </c>
      <c r="P1266">
        <f>HOUR(Table1[[#This Row],[Start]])</f>
        <v>8</v>
      </c>
      <c r="Q12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266" t="str">
        <f>TEXT(Table1[[#This Row],[Date]],"ddd")</f>
        <v>Sat</v>
      </c>
    </row>
    <row r="1267" spans="1:18" x14ac:dyDescent="0.55000000000000004">
      <c r="A1267" s="2" t="s">
        <v>124</v>
      </c>
      <c r="B1267" s="2" t="str">
        <f t="shared" si="114"/>
        <v>Client 6</v>
      </c>
      <c r="C1267" s="12">
        <v>42883</v>
      </c>
      <c r="D1267" s="2" t="s">
        <v>419</v>
      </c>
      <c r="E1267" s="2" t="s">
        <v>1129</v>
      </c>
      <c r="F1267" s="28">
        <f>Table1[[#This Row],[End]]-Table1[[#This Row],[Start]]</f>
        <v>8.3333333333333259E-2</v>
      </c>
      <c r="G1267" s="2" t="str">
        <f t="shared" ca="1" si="115"/>
        <v>Lab</v>
      </c>
      <c r="H1267" s="2" t="str">
        <f t="shared" ca="1" si="116"/>
        <v>E</v>
      </c>
      <c r="I1267" s="2" t="str">
        <f t="shared" ca="1" si="117"/>
        <v>Interaction</v>
      </c>
      <c r="J1267" s="2" t="str">
        <f t="shared" ca="1" si="118"/>
        <v>Wrong placement</v>
      </c>
      <c r="K1267" s="25" t="str">
        <f t="shared" ca="1" si="119"/>
        <v>Shipping</v>
      </c>
      <c r="L1267" t="str">
        <f>IF(OR(Table1[[#This Row],[Month2]]="Jul",Table1[[#This Row],[Month2]]="Aug",Table1[[#This Row],[Month2]]="Sep"),"Q1", IF(OR(Table1[[#This Row],[Month2]]="Oct",Table1[[#This Row],[Month2]]="Nov",Table1[[#This Row],[Month2]]="Dec"),"Q2",IF(OR(Table1[[#This Row],[Month2]]="Jan",Table1[[#This Row],[Month2]]="Feb",Table1[[#This Row],[Month2]]="Mar"),"Q3", "Q4")))</f>
        <v>Q4</v>
      </c>
      <c r="M1267" t="str">
        <f>TEXT(Table1[[#This Row],[Date]],"mmm")</f>
        <v>May</v>
      </c>
      <c r="N1267" t="str">
        <f>IF(MONTH(Table1[[#This Row],[Date]])&gt;6, YEAR(Table1[[#This Row],[Date]])&amp;"-"&amp;YEAR(Table1[[#This Row],[Date]])+1,YEAR(Table1[[#This Row],[Date]])-1&amp;"-"&amp;YEAR(Table1[[#This Row],[Date]]))</f>
        <v>2016-2017</v>
      </c>
      <c r="O1267">
        <f>WEEKNUM(Table1[[#This Row],[Date]],2)</f>
        <v>22</v>
      </c>
      <c r="P1267">
        <f>HOUR(Table1[[#This Row],[Start]])</f>
        <v>20</v>
      </c>
      <c r="Q12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267" t="str">
        <f>TEXT(Table1[[#This Row],[Date]],"ddd")</f>
        <v>Sun</v>
      </c>
    </row>
    <row r="1268" spans="1:18" x14ac:dyDescent="0.55000000000000004">
      <c r="A1268" s="2" t="s">
        <v>123</v>
      </c>
      <c r="B1268" s="2" t="str">
        <f t="shared" si="114"/>
        <v>Client 7</v>
      </c>
      <c r="C1268" s="12">
        <v>42884</v>
      </c>
      <c r="D1268" s="2" t="s">
        <v>852</v>
      </c>
      <c r="E1268" s="2" t="s">
        <v>575</v>
      </c>
      <c r="F1268" s="28">
        <f>Table1[[#This Row],[End]]-Table1[[#This Row],[Start]]</f>
        <v>1.1111111111111072E-2</v>
      </c>
      <c r="G1268" s="2" t="str">
        <f t="shared" ca="1" si="115"/>
        <v>Room B</v>
      </c>
      <c r="H1268" s="2" t="str">
        <f t="shared" ca="1" si="116"/>
        <v>B</v>
      </c>
      <c r="I1268" s="2" t="str">
        <f t="shared" ca="1" si="117"/>
        <v>Grievance</v>
      </c>
      <c r="J1268" s="2" t="str">
        <f t="shared" ca="1" si="118"/>
        <v>Entry error</v>
      </c>
      <c r="K1268" s="25" t="str">
        <f t="shared" ca="1" si="119"/>
        <v>IT</v>
      </c>
      <c r="L1268" t="str">
        <f>IF(OR(Table1[[#This Row],[Month2]]="Jul",Table1[[#This Row],[Month2]]="Aug",Table1[[#This Row],[Month2]]="Sep"),"Q1", IF(OR(Table1[[#This Row],[Month2]]="Oct",Table1[[#This Row],[Month2]]="Nov",Table1[[#This Row],[Month2]]="Dec"),"Q2",IF(OR(Table1[[#This Row],[Month2]]="Jan",Table1[[#This Row],[Month2]]="Feb",Table1[[#This Row],[Month2]]="Mar"),"Q3", "Q4")))</f>
        <v>Q4</v>
      </c>
      <c r="M1268" t="str">
        <f>TEXT(Table1[[#This Row],[Date]],"mmm")</f>
        <v>May</v>
      </c>
      <c r="N1268" t="str">
        <f>IF(MONTH(Table1[[#This Row],[Date]])&gt;6, YEAR(Table1[[#This Row],[Date]])&amp;"-"&amp;YEAR(Table1[[#This Row],[Date]])+1,YEAR(Table1[[#This Row],[Date]])-1&amp;"-"&amp;YEAR(Table1[[#This Row],[Date]]))</f>
        <v>2016-2017</v>
      </c>
      <c r="O1268">
        <f>WEEKNUM(Table1[[#This Row],[Date]],2)</f>
        <v>23</v>
      </c>
      <c r="P1268">
        <f>HOUR(Table1[[#This Row],[Start]])</f>
        <v>17</v>
      </c>
      <c r="Q12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68" t="str">
        <f>TEXT(Table1[[#This Row],[Date]],"ddd")</f>
        <v>Mon</v>
      </c>
    </row>
    <row r="1269" spans="1:18" x14ac:dyDescent="0.55000000000000004">
      <c r="A1269" s="2" t="s">
        <v>112</v>
      </c>
      <c r="B1269" s="2" t="str">
        <f t="shared" si="114"/>
        <v>Client 8</v>
      </c>
      <c r="C1269" s="12">
        <v>42885</v>
      </c>
      <c r="D1269" s="2" t="s">
        <v>853</v>
      </c>
      <c r="E1269" s="2" t="s">
        <v>370</v>
      </c>
      <c r="F1269" s="28">
        <f>Table1[[#This Row],[End]]-Table1[[#This Row],[Start]]</f>
        <v>2.0138888888888928E-2</v>
      </c>
      <c r="G1269" s="2" t="str">
        <f t="shared" ca="1" si="115"/>
        <v>Warehouse</v>
      </c>
      <c r="H1269" s="2" t="str">
        <f t="shared" ca="1" si="116"/>
        <v>A</v>
      </c>
      <c r="I1269" s="2" t="str">
        <f t="shared" ca="1" si="117"/>
        <v>Grievance</v>
      </c>
      <c r="J1269" s="2" t="str">
        <f t="shared" ca="1" si="118"/>
        <v>Misconduct</v>
      </c>
      <c r="K1269" s="25" t="str">
        <f t="shared" ca="1" si="119"/>
        <v>Finance</v>
      </c>
      <c r="L1269" t="str">
        <f>IF(OR(Table1[[#This Row],[Month2]]="Jul",Table1[[#This Row],[Month2]]="Aug",Table1[[#This Row],[Month2]]="Sep"),"Q1", IF(OR(Table1[[#This Row],[Month2]]="Oct",Table1[[#This Row],[Month2]]="Nov",Table1[[#This Row],[Month2]]="Dec"),"Q2",IF(OR(Table1[[#This Row],[Month2]]="Jan",Table1[[#This Row],[Month2]]="Feb",Table1[[#This Row],[Month2]]="Mar"),"Q3", "Q4")))</f>
        <v>Q4</v>
      </c>
      <c r="M1269" t="str">
        <f>TEXT(Table1[[#This Row],[Date]],"mmm")</f>
        <v>May</v>
      </c>
      <c r="N1269" t="str">
        <f>IF(MONTH(Table1[[#This Row],[Date]])&gt;6, YEAR(Table1[[#This Row],[Date]])&amp;"-"&amp;YEAR(Table1[[#This Row],[Date]])+1,YEAR(Table1[[#This Row],[Date]])-1&amp;"-"&amp;YEAR(Table1[[#This Row],[Date]]))</f>
        <v>2016-2017</v>
      </c>
      <c r="O1269">
        <f>WEEKNUM(Table1[[#This Row],[Date]],2)</f>
        <v>23</v>
      </c>
      <c r="P1269">
        <f>HOUR(Table1[[#This Row],[Start]])</f>
        <v>15</v>
      </c>
      <c r="Q12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269" t="str">
        <f>TEXT(Table1[[#This Row],[Date]],"ddd")</f>
        <v>Tue</v>
      </c>
    </row>
    <row r="1270" spans="1:18" x14ac:dyDescent="0.55000000000000004">
      <c r="A1270" s="2" t="s">
        <v>112</v>
      </c>
      <c r="B1270" s="2" t="str">
        <f t="shared" si="114"/>
        <v>Client 9</v>
      </c>
      <c r="C1270" s="12">
        <v>42885</v>
      </c>
      <c r="D1270" s="2" t="s">
        <v>854</v>
      </c>
      <c r="E1270" s="2" t="s">
        <v>427</v>
      </c>
      <c r="F1270" s="28">
        <f>Table1[[#This Row],[End]]-Table1[[#This Row],[Start]]</f>
        <v>3.6111111111111149E-2</v>
      </c>
      <c r="G1270" s="2" t="str">
        <f t="shared" ca="1" si="115"/>
        <v>Lab</v>
      </c>
      <c r="H1270" s="2" t="str">
        <f t="shared" ca="1" si="116"/>
        <v>C</v>
      </c>
      <c r="I1270" s="2" t="str">
        <f t="shared" ca="1" si="117"/>
        <v>Mistake</v>
      </c>
      <c r="J1270" s="2" t="str">
        <f t="shared" ca="1" si="118"/>
        <v>Wrong placement</v>
      </c>
      <c r="K1270" s="25" t="str">
        <f t="shared" ca="1" si="119"/>
        <v>Widgets</v>
      </c>
      <c r="L1270" t="str">
        <f>IF(OR(Table1[[#This Row],[Month2]]="Jul",Table1[[#This Row],[Month2]]="Aug",Table1[[#This Row],[Month2]]="Sep"),"Q1", IF(OR(Table1[[#This Row],[Month2]]="Oct",Table1[[#This Row],[Month2]]="Nov",Table1[[#This Row],[Month2]]="Dec"),"Q2",IF(OR(Table1[[#This Row],[Month2]]="Jan",Table1[[#This Row],[Month2]]="Feb",Table1[[#This Row],[Month2]]="Mar"),"Q3", "Q4")))</f>
        <v>Q4</v>
      </c>
      <c r="M1270" t="str">
        <f>TEXT(Table1[[#This Row],[Date]],"mmm")</f>
        <v>May</v>
      </c>
      <c r="N1270" t="str">
        <f>IF(MONTH(Table1[[#This Row],[Date]])&gt;6, YEAR(Table1[[#This Row],[Date]])&amp;"-"&amp;YEAR(Table1[[#This Row],[Date]])+1,YEAR(Table1[[#This Row],[Date]])-1&amp;"-"&amp;YEAR(Table1[[#This Row],[Date]]))</f>
        <v>2016-2017</v>
      </c>
      <c r="O1270">
        <f>WEEKNUM(Table1[[#This Row],[Date]],2)</f>
        <v>23</v>
      </c>
      <c r="P1270">
        <f>HOUR(Table1[[#This Row],[Start]])</f>
        <v>11</v>
      </c>
      <c r="Q12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270" t="str">
        <f>TEXT(Table1[[#This Row],[Date]],"ddd")</f>
        <v>Tue</v>
      </c>
    </row>
    <row r="1271" spans="1:18" x14ac:dyDescent="0.55000000000000004">
      <c r="A1271" s="2" t="s">
        <v>124</v>
      </c>
      <c r="B1271" s="2" t="str">
        <f t="shared" si="114"/>
        <v>Client 10</v>
      </c>
      <c r="C1271" s="12">
        <v>42886</v>
      </c>
      <c r="D1271" s="2" t="s">
        <v>403</v>
      </c>
      <c r="E1271" s="2" t="s">
        <v>493</v>
      </c>
      <c r="F1271" s="28">
        <f>Table1[[#This Row],[End]]-Table1[[#This Row],[Start]]</f>
        <v>1.2500000000000011E-2</v>
      </c>
      <c r="G1271" s="2" t="str">
        <f t="shared" ca="1" si="115"/>
        <v>Office</v>
      </c>
      <c r="H1271" s="2" t="str">
        <f t="shared" ca="1" si="116"/>
        <v>G</v>
      </c>
      <c r="I1271" s="2" t="str">
        <f t="shared" ca="1" si="117"/>
        <v>Grievance</v>
      </c>
      <c r="J1271" s="2" t="str">
        <f t="shared" ca="1" si="118"/>
        <v>Misconduct</v>
      </c>
      <c r="K1271" s="25" t="str">
        <f t="shared" ca="1" si="119"/>
        <v>Floor</v>
      </c>
      <c r="L1271" t="str">
        <f>IF(OR(Table1[[#This Row],[Month2]]="Jul",Table1[[#This Row],[Month2]]="Aug",Table1[[#This Row],[Month2]]="Sep"),"Q1", IF(OR(Table1[[#This Row],[Month2]]="Oct",Table1[[#This Row],[Month2]]="Nov",Table1[[#This Row],[Month2]]="Dec"),"Q2",IF(OR(Table1[[#This Row],[Month2]]="Jan",Table1[[#This Row],[Month2]]="Feb",Table1[[#This Row],[Month2]]="Mar"),"Q3", "Q4")))</f>
        <v>Q4</v>
      </c>
      <c r="M1271" t="str">
        <f>TEXT(Table1[[#This Row],[Date]],"mmm")</f>
        <v>May</v>
      </c>
      <c r="N1271" t="str">
        <f>IF(MONTH(Table1[[#This Row],[Date]])&gt;6, YEAR(Table1[[#This Row],[Date]])&amp;"-"&amp;YEAR(Table1[[#This Row],[Date]])+1,YEAR(Table1[[#This Row],[Date]])-1&amp;"-"&amp;YEAR(Table1[[#This Row],[Date]]))</f>
        <v>2016-2017</v>
      </c>
      <c r="O1271">
        <f>WEEKNUM(Table1[[#This Row],[Date]],2)</f>
        <v>23</v>
      </c>
      <c r="P1271">
        <f>HOUR(Table1[[#This Row],[Start]])</f>
        <v>10</v>
      </c>
      <c r="Q12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271" t="str">
        <f>TEXT(Table1[[#This Row],[Date]],"ddd")</f>
        <v>Wed</v>
      </c>
    </row>
    <row r="1272" spans="1:18" x14ac:dyDescent="0.55000000000000004">
      <c r="A1272" s="2" t="s">
        <v>123</v>
      </c>
      <c r="B1272" s="2" t="str">
        <f t="shared" si="114"/>
        <v>Client 1</v>
      </c>
      <c r="C1272" s="12">
        <v>42886</v>
      </c>
      <c r="D1272" s="2" t="s">
        <v>618</v>
      </c>
      <c r="E1272" s="2" t="s">
        <v>481</v>
      </c>
      <c r="F1272" s="28">
        <f>Table1[[#This Row],[End]]-Table1[[#This Row],[Start]]</f>
        <v>2.0138888888888928E-2</v>
      </c>
      <c r="G1272" s="2" t="str">
        <f t="shared" ca="1" si="115"/>
        <v>Warehouse</v>
      </c>
      <c r="H1272" s="2" t="str">
        <f t="shared" ca="1" si="116"/>
        <v>E</v>
      </c>
      <c r="I1272" s="2" t="str">
        <f t="shared" ca="1" si="117"/>
        <v>Accident</v>
      </c>
      <c r="J1272" s="2" t="str">
        <f t="shared" ca="1" si="118"/>
        <v>Mechanical failure</v>
      </c>
      <c r="K1272" s="25" t="str">
        <f t="shared" ca="1" si="119"/>
        <v>Finance</v>
      </c>
      <c r="L1272" t="str">
        <f>IF(OR(Table1[[#This Row],[Month2]]="Jul",Table1[[#This Row],[Month2]]="Aug",Table1[[#This Row],[Month2]]="Sep"),"Q1", IF(OR(Table1[[#This Row],[Month2]]="Oct",Table1[[#This Row],[Month2]]="Nov",Table1[[#This Row],[Month2]]="Dec"),"Q2",IF(OR(Table1[[#This Row],[Month2]]="Jan",Table1[[#This Row],[Month2]]="Feb",Table1[[#This Row],[Month2]]="Mar"),"Q3", "Q4")))</f>
        <v>Q4</v>
      </c>
      <c r="M1272" t="str">
        <f>TEXT(Table1[[#This Row],[Date]],"mmm")</f>
        <v>May</v>
      </c>
      <c r="N1272" t="str">
        <f>IF(MONTH(Table1[[#This Row],[Date]])&gt;6, YEAR(Table1[[#This Row],[Date]])&amp;"-"&amp;YEAR(Table1[[#This Row],[Date]])+1,YEAR(Table1[[#This Row],[Date]])-1&amp;"-"&amp;YEAR(Table1[[#This Row],[Date]]))</f>
        <v>2016-2017</v>
      </c>
      <c r="O1272">
        <f>WEEKNUM(Table1[[#This Row],[Date]],2)</f>
        <v>23</v>
      </c>
      <c r="P1272">
        <f>HOUR(Table1[[#This Row],[Start]])</f>
        <v>19</v>
      </c>
      <c r="Q12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72" t="str">
        <f>TEXT(Table1[[#This Row],[Date]],"ddd")</f>
        <v>Wed</v>
      </c>
    </row>
    <row r="1273" spans="1:18" x14ac:dyDescent="0.55000000000000004">
      <c r="A1273" s="2" t="s">
        <v>123</v>
      </c>
      <c r="B1273" s="2" t="str">
        <f t="shared" si="114"/>
        <v>Client 2</v>
      </c>
      <c r="C1273" s="12">
        <v>42886</v>
      </c>
      <c r="D1273" s="2" t="s">
        <v>699</v>
      </c>
      <c r="E1273" s="2" t="s">
        <v>419</v>
      </c>
      <c r="F1273" s="28">
        <f>Table1[[#This Row],[End]]-Table1[[#This Row],[Start]]</f>
        <v>1.1111111111111294E-2</v>
      </c>
      <c r="G1273" s="2" t="str">
        <f t="shared" ca="1" si="115"/>
        <v>Lab</v>
      </c>
      <c r="H1273" s="2" t="str">
        <f t="shared" ca="1" si="116"/>
        <v>D</v>
      </c>
      <c r="I1273" s="2" t="str">
        <f t="shared" ca="1" si="117"/>
        <v>Accident</v>
      </c>
      <c r="J1273" s="2" t="str">
        <f t="shared" ca="1" si="118"/>
        <v>Misconduct</v>
      </c>
      <c r="K1273" s="25" t="str">
        <f t="shared" ca="1" si="119"/>
        <v>Widgets</v>
      </c>
      <c r="L1273" t="str">
        <f>IF(OR(Table1[[#This Row],[Month2]]="Jul",Table1[[#This Row],[Month2]]="Aug",Table1[[#This Row],[Month2]]="Sep"),"Q1", IF(OR(Table1[[#This Row],[Month2]]="Oct",Table1[[#This Row],[Month2]]="Nov",Table1[[#This Row],[Month2]]="Dec"),"Q2",IF(OR(Table1[[#This Row],[Month2]]="Jan",Table1[[#This Row],[Month2]]="Feb",Table1[[#This Row],[Month2]]="Mar"),"Q3", "Q4")))</f>
        <v>Q4</v>
      </c>
      <c r="M1273" t="str">
        <f>TEXT(Table1[[#This Row],[Date]],"mmm")</f>
        <v>May</v>
      </c>
      <c r="N1273" t="str">
        <f>IF(MONTH(Table1[[#This Row],[Date]])&gt;6, YEAR(Table1[[#This Row],[Date]])&amp;"-"&amp;YEAR(Table1[[#This Row],[Date]])+1,YEAR(Table1[[#This Row],[Date]])-1&amp;"-"&amp;YEAR(Table1[[#This Row],[Date]]))</f>
        <v>2016-2017</v>
      </c>
      <c r="O1273">
        <f>WEEKNUM(Table1[[#This Row],[Date]],2)</f>
        <v>23</v>
      </c>
      <c r="P1273">
        <f>HOUR(Table1[[#This Row],[Start]])</f>
        <v>20</v>
      </c>
      <c r="Q12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273" t="str">
        <f>TEXT(Table1[[#This Row],[Date]],"ddd")</f>
        <v>Wed</v>
      </c>
    </row>
    <row r="1274" spans="1:18" x14ac:dyDescent="0.55000000000000004">
      <c r="A1274" s="2" t="s">
        <v>115</v>
      </c>
      <c r="B1274" s="2" t="str">
        <f t="shared" si="114"/>
        <v>Client 3</v>
      </c>
      <c r="C1274" s="12">
        <v>42887</v>
      </c>
      <c r="D1274" s="2" t="s">
        <v>855</v>
      </c>
      <c r="E1274" s="2" t="s">
        <v>539</v>
      </c>
      <c r="F1274" s="28">
        <f>Table1[[#This Row],[End]]-Table1[[#This Row],[Start]]</f>
        <v>4.8611111111109828E-3</v>
      </c>
      <c r="G1274" s="2" t="str">
        <f t="shared" ca="1" si="115"/>
        <v>Warehouse</v>
      </c>
      <c r="H1274" s="2" t="str">
        <f t="shared" ca="1" si="116"/>
        <v>C</v>
      </c>
      <c r="I1274" s="2" t="str">
        <f t="shared" ca="1" si="117"/>
        <v>Interaction</v>
      </c>
      <c r="J1274" s="2" t="str">
        <f t="shared" ca="1" si="118"/>
        <v>Paperwork deficiency</v>
      </c>
      <c r="K1274" s="25" t="str">
        <f t="shared" ca="1" si="119"/>
        <v>Widgets</v>
      </c>
      <c r="L1274" t="str">
        <f>IF(OR(Table1[[#This Row],[Month2]]="Jul",Table1[[#This Row],[Month2]]="Aug",Table1[[#This Row],[Month2]]="Sep"),"Q1", IF(OR(Table1[[#This Row],[Month2]]="Oct",Table1[[#This Row],[Month2]]="Nov",Table1[[#This Row],[Month2]]="Dec"),"Q2",IF(OR(Table1[[#This Row],[Month2]]="Jan",Table1[[#This Row],[Month2]]="Feb",Table1[[#This Row],[Month2]]="Mar"),"Q3", "Q4")))</f>
        <v>Q4</v>
      </c>
      <c r="M1274" t="str">
        <f>TEXT(Table1[[#This Row],[Date]],"mmm")</f>
        <v>Jun</v>
      </c>
      <c r="N1274" t="str">
        <f>IF(MONTH(Table1[[#This Row],[Date]])&gt;6, YEAR(Table1[[#This Row],[Date]])&amp;"-"&amp;YEAR(Table1[[#This Row],[Date]])+1,YEAR(Table1[[#This Row],[Date]])-1&amp;"-"&amp;YEAR(Table1[[#This Row],[Date]]))</f>
        <v>2016-2017</v>
      </c>
      <c r="O1274">
        <f>WEEKNUM(Table1[[#This Row],[Date]],2)</f>
        <v>23</v>
      </c>
      <c r="P1274">
        <f>HOUR(Table1[[#This Row],[Start]])</f>
        <v>15</v>
      </c>
      <c r="Q12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274" t="str">
        <f>TEXT(Table1[[#This Row],[Date]],"ddd")</f>
        <v>Thu</v>
      </c>
    </row>
    <row r="1275" spans="1:18" x14ac:dyDescent="0.55000000000000004">
      <c r="A1275" s="2" t="s">
        <v>115</v>
      </c>
      <c r="B1275" s="2" t="str">
        <f t="shared" si="114"/>
        <v>Client 4</v>
      </c>
      <c r="C1275" s="12">
        <v>42888</v>
      </c>
      <c r="D1275" s="2" t="s">
        <v>388</v>
      </c>
      <c r="E1275" s="2" t="s">
        <v>771</v>
      </c>
      <c r="F1275" s="28">
        <f>Table1[[#This Row],[End]]-Table1[[#This Row],[Start]]</f>
        <v>4.1666666666667629E-3</v>
      </c>
      <c r="G1275" s="2" t="str">
        <f t="shared" ca="1" si="115"/>
        <v>Warehouse</v>
      </c>
      <c r="H1275" s="2" t="str">
        <f t="shared" ca="1" si="116"/>
        <v>G</v>
      </c>
      <c r="I1275" s="2" t="str">
        <f t="shared" ca="1" si="117"/>
        <v>Accident</v>
      </c>
      <c r="J1275" s="2" t="str">
        <f t="shared" ca="1" si="118"/>
        <v>Tone of voice</v>
      </c>
      <c r="K1275" s="25" t="str">
        <f t="shared" ca="1" si="119"/>
        <v>Shipping</v>
      </c>
      <c r="L1275" t="str">
        <f>IF(OR(Table1[[#This Row],[Month2]]="Jul",Table1[[#This Row],[Month2]]="Aug",Table1[[#This Row],[Month2]]="Sep"),"Q1", IF(OR(Table1[[#This Row],[Month2]]="Oct",Table1[[#This Row],[Month2]]="Nov",Table1[[#This Row],[Month2]]="Dec"),"Q2",IF(OR(Table1[[#This Row],[Month2]]="Jan",Table1[[#This Row],[Month2]]="Feb",Table1[[#This Row],[Month2]]="Mar"),"Q3", "Q4")))</f>
        <v>Q4</v>
      </c>
      <c r="M1275" t="str">
        <f>TEXT(Table1[[#This Row],[Date]],"mmm")</f>
        <v>Jun</v>
      </c>
      <c r="N1275" t="str">
        <f>IF(MONTH(Table1[[#This Row],[Date]])&gt;6, YEAR(Table1[[#This Row],[Date]])&amp;"-"&amp;YEAR(Table1[[#This Row],[Date]])+1,YEAR(Table1[[#This Row],[Date]])-1&amp;"-"&amp;YEAR(Table1[[#This Row],[Date]]))</f>
        <v>2016-2017</v>
      </c>
      <c r="O1275">
        <f>WEEKNUM(Table1[[#This Row],[Date]],2)</f>
        <v>23</v>
      </c>
      <c r="P1275">
        <f>HOUR(Table1[[#This Row],[Start]])</f>
        <v>17</v>
      </c>
      <c r="Q12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75" t="str">
        <f>TEXT(Table1[[#This Row],[Date]],"ddd")</f>
        <v>Fri</v>
      </c>
    </row>
    <row r="1276" spans="1:18" x14ac:dyDescent="0.55000000000000004">
      <c r="A1276" s="2" t="s">
        <v>121</v>
      </c>
      <c r="B1276" s="2" t="str">
        <f t="shared" si="114"/>
        <v>Client 5</v>
      </c>
      <c r="C1276" s="12">
        <v>42890</v>
      </c>
      <c r="D1276" s="2" t="s">
        <v>731</v>
      </c>
      <c r="E1276" s="2" t="s">
        <v>808</v>
      </c>
      <c r="F1276" s="28">
        <f>Table1[[#This Row],[End]]-Table1[[#This Row],[Start]]</f>
        <v>1.3194444444444398E-2</v>
      </c>
      <c r="G1276" s="2" t="str">
        <f t="shared" ca="1" si="115"/>
        <v>Room B</v>
      </c>
      <c r="H1276" s="2" t="str">
        <f t="shared" ca="1" si="116"/>
        <v>A</v>
      </c>
      <c r="I1276" s="2" t="str">
        <f t="shared" ca="1" si="117"/>
        <v>Grievance</v>
      </c>
      <c r="J1276" s="2" t="str">
        <f t="shared" ca="1" si="118"/>
        <v>Mechanical failure</v>
      </c>
      <c r="K1276" s="25" t="str">
        <f t="shared" ca="1" si="119"/>
        <v>Shipping</v>
      </c>
      <c r="L1276" t="str">
        <f>IF(OR(Table1[[#This Row],[Month2]]="Jul",Table1[[#This Row],[Month2]]="Aug",Table1[[#This Row],[Month2]]="Sep"),"Q1", IF(OR(Table1[[#This Row],[Month2]]="Oct",Table1[[#This Row],[Month2]]="Nov",Table1[[#This Row],[Month2]]="Dec"),"Q2",IF(OR(Table1[[#This Row],[Month2]]="Jan",Table1[[#This Row],[Month2]]="Feb",Table1[[#This Row],[Month2]]="Mar"),"Q3", "Q4")))</f>
        <v>Q4</v>
      </c>
      <c r="M1276" t="str">
        <f>TEXT(Table1[[#This Row],[Date]],"mmm")</f>
        <v>Jun</v>
      </c>
      <c r="N1276" t="str">
        <f>IF(MONTH(Table1[[#This Row],[Date]])&gt;6, YEAR(Table1[[#This Row],[Date]])&amp;"-"&amp;YEAR(Table1[[#This Row],[Date]])+1,YEAR(Table1[[#This Row],[Date]])-1&amp;"-"&amp;YEAR(Table1[[#This Row],[Date]]))</f>
        <v>2016-2017</v>
      </c>
      <c r="O1276">
        <f>WEEKNUM(Table1[[#This Row],[Date]],2)</f>
        <v>23</v>
      </c>
      <c r="P1276">
        <f>HOUR(Table1[[#This Row],[Start]])</f>
        <v>19</v>
      </c>
      <c r="Q12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276" t="str">
        <f>TEXT(Table1[[#This Row],[Date]],"ddd")</f>
        <v>Sun</v>
      </c>
    </row>
    <row r="1277" spans="1:18" x14ac:dyDescent="0.55000000000000004">
      <c r="A1277" s="2" t="s">
        <v>115</v>
      </c>
      <c r="B1277" s="2" t="str">
        <f t="shared" si="114"/>
        <v>Client 6</v>
      </c>
      <c r="C1277" s="12">
        <v>42891</v>
      </c>
      <c r="D1277" s="2" t="s">
        <v>330</v>
      </c>
      <c r="E1277" s="16">
        <v>0.40486111111111112</v>
      </c>
      <c r="F1277" s="28">
        <f>Table1[[#This Row],[End]]-Table1[[#This Row],[Start]]</f>
        <v>4.8611111111111494E-3</v>
      </c>
      <c r="G1277" s="2" t="str">
        <f t="shared" ca="1" si="115"/>
        <v>Room B</v>
      </c>
      <c r="H1277" s="2" t="str">
        <f t="shared" ca="1" si="116"/>
        <v>E</v>
      </c>
      <c r="I1277" s="2" t="str">
        <f t="shared" ca="1" si="117"/>
        <v>Accident</v>
      </c>
      <c r="J1277" s="2" t="str">
        <f t="shared" ca="1" si="118"/>
        <v>Tone of voice</v>
      </c>
      <c r="K1277" s="25" t="str">
        <f t="shared" ca="1" si="119"/>
        <v>IT</v>
      </c>
      <c r="L1277" t="str">
        <f>IF(OR(Table1[[#This Row],[Month2]]="Jul",Table1[[#This Row],[Month2]]="Aug",Table1[[#This Row],[Month2]]="Sep"),"Q1", IF(OR(Table1[[#This Row],[Month2]]="Oct",Table1[[#This Row],[Month2]]="Nov",Table1[[#This Row],[Month2]]="Dec"),"Q2",IF(OR(Table1[[#This Row],[Month2]]="Jan",Table1[[#This Row],[Month2]]="Feb",Table1[[#This Row],[Month2]]="Mar"),"Q3", "Q4")))</f>
        <v>Q4</v>
      </c>
      <c r="M1277" t="str">
        <f>TEXT(Table1[[#This Row],[Date]],"mmm")</f>
        <v>Jun</v>
      </c>
      <c r="N1277" t="str">
        <f>IF(MONTH(Table1[[#This Row],[Date]])&gt;6, YEAR(Table1[[#This Row],[Date]])&amp;"-"&amp;YEAR(Table1[[#This Row],[Date]])+1,YEAR(Table1[[#This Row],[Date]])-1&amp;"-"&amp;YEAR(Table1[[#This Row],[Date]]))</f>
        <v>2016-2017</v>
      </c>
      <c r="O1277">
        <f>WEEKNUM(Table1[[#This Row],[Date]],2)</f>
        <v>24</v>
      </c>
      <c r="P1277">
        <f>HOUR(Table1[[#This Row],[Start]])</f>
        <v>9</v>
      </c>
      <c r="Q12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77" t="str">
        <f>TEXT(Table1[[#This Row],[Date]],"ddd")</f>
        <v>Mon</v>
      </c>
    </row>
    <row r="1278" spans="1:18" x14ac:dyDescent="0.55000000000000004">
      <c r="A1278" s="2" t="s">
        <v>115</v>
      </c>
      <c r="B1278" s="2" t="str">
        <f t="shared" si="114"/>
        <v>Client 7</v>
      </c>
      <c r="C1278" s="12">
        <v>42891</v>
      </c>
      <c r="D1278" s="2" t="s">
        <v>560</v>
      </c>
      <c r="E1278" s="2" t="s">
        <v>680</v>
      </c>
      <c r="F1278" s="28">
        <f>Table1[[#This Row],[End]]-Table1[[#This Row],[Start]]</f>
        <v>3.4722222222223209E-3</v>
      </c>
      <c r="G1278" s="2" t="str">
        <f t="shared" ca="1" si="115"/>
        <v>Office</v>
      </c>
      <c r="H1278" s="2" t="str">
        <f t="shared" ca="1" si="116"/>
        <v>D</v>
      </c>
      <c r="I1278" s="2" t="str">
        <f t="shared" ca="1" si="117"/>
        <v>Mistake</v>
      </c>
      <c r="J1278" s="2" t="str">
        <f t="shared" ca="1" si="118"/>
        <v>Misconduct</v>
      </c>
      <c r="K1278" s="25" t="str">
        <f t="shared" ca="1" si="119"/>
        <v>Shipping</v>
      </c>
      <c r="L1278" t="str">
        <f>IF(OR(Table1[[#This Row],[Month2]]="Jul",Table1[[#This Row],[Month2]]="Aug",Table1[[#This Row],[Month2]]="Sep"),"Q1", IF(OR(Table1[[#This Row],[Month2]]="Oct",Table1[[#This Row],[Month2]]="Nov",Table1[[#This Row],[Month2]]="Dec"),"Q2",IF(OR(Table1[[#This Row],[Month2]]="Jan",Table1[[#This Row],[Month2]]="Feb",Table1[[#This Row],[Month2]]="Mar"),"Q3", "Q4")))</f>
        <v>Q4</v>
      </c>
      <c r="M1278" t="str">
        <f>TEXT(Table1[[#This Row],[Date]],"mmm")</f>
        <v>Jun</v>
      </c>
      <c r="N1278" t="str">
        <f>IF(MONTH(Table1[[#This Row],[Date]])&gt;6, YEAR(Table1[[#This Row],[Date]])&amp;"-"&amp;YEAR(Table1[[#This Row],[Date]])+1,YEAR(Table1[[#This Row],[Date]])-1&amp;"-"&amp;YEAR(Table1[[#This Row],[Date]]))</f>
        <v>2016-2017</v>
      </c>
      <c r="O1278">
        <f>WEEKNUM(Table1[[#This Row],[Date]],2)</f>
        <v>24</v>
      </c>
      <c r="P1278">
        <f>HOUR(Table1[[#This Row],[Start]])</f>
        <v>16</v>
      </c>
      <c r="Q12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278" t="str">
        <f>TEXT(Table1[[#This Row],[Date]],"ddd")</f>
        <v>Mon</v>
      </c>
    </row>
    <row r="1279" spans="1:18" x14ac:dyDescent="0.55000000000000004">
      <c r="A1279" s="2" t="s">
        <v>124</v>
      </c>
      <c r="B1279" s="2" t="str">
        <f t="shared" si="114"/>
        <v>Client 8</v>
      </c>
      <c r="C1279" s="12">
        <v>42892</v>
      </c>
      <c r="D1279" s="2" t="s">
        <v>680</v>
      </c>
      <c r="E1279" s="2" t="s">
        <v>759</v>
      </c>
      <c r="F1279" s="28">
        <f>Table1[[#This Row],[End]]-Table1[[#This Row],[Start]]</f>
        <v>1.7361111111110938E-2</v>
      </c>
      <c r="G1279" s="2" t="str">
        <f t="shared" ca="1" si="115"/>
        <v>Room A</v>
      </c>
      <c r="H1279" s="2" t="str">
        <f t="shared" ca="1" si="116"/>
        <v>F</v>
      </c>
      <c r="I1279" s="2" t="str">
        <f t="shared" ca="1" si="117"/>
        <v>Mistake</v>
      </c>
      <c r="J1279" s="2" t="str">
        <f t="shared" ca="1" si="118"/>
        <v>Misconduct</v>
      </c>
      <c r="K1279" s="25" t="str">
        <f t="shared" ca="1" si="119"/>
        <v>IT</v>
      </c>
      <c r="L1279" t="str">
        <f>IF(OR(Table1[[#This Row],[Month2]]="Jul",Table1[[#This Row],[Month2]]="Aug",Table1[[#This Row],[Month2]]="Sep"),"Q1", IF(OR(Table1[[#This Row],[Month2]]="Oct",Table1[[#This Row],[Month2]]="Nov",Table1[[#This Row],[Month2]]="Dec"),"Q2",IF(OR(Table1[[#This Row],[Month2]]="Jan",Table1[[#This Row],[Month2]]="Feb",Table1[[#This Row],[Month2]]="Mar"),"Q3", "Q4")))</f>
        <v>Q4</v>
      </c>
      <c r="M1279" t="str">
        <f>TEXT(Table1[[#This Row],[Date]],"mmm")</f>
        <v>Jun</v>
      </c>
      <c r="N1279" t="str">
        <f>IF(MONTH(Table1[[#This Row],[Date]])&gt;6, YEAR(Table1[[#This Row],[Date]])&amp;"-"&amp;YEAR(Table1[[#This Row],[Date]])+1,YEAR(Table1[[#This Row],[Date]])-1&amp;"-"&amp;YEAR(Table1[[#This Row],[Date]]))</f>
        <v>2016-2017</v>
      </c>
      <c r="O1279">
        <f>WEEKNUM(Table1[[#This Row],[Date]],2)</f>
        <v>24</v>
      </c>
      <c r="P1279">
        <f>HOUR(Table1[[#This Row],[Start]])</f>
        <v>16</v>
      </c>
      <c r="Q12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279" t="str">
        <f>TEXT(Table1[[#This Row],[Date]],"ddd")</f>
        <v>Tue</v>
      </c>
    </row>
    <row r="1280" spans="1:18" x14ac:dyDescent="0.55000000000000004">
      <c r="A1280" s="2" t="s">
        <v>124</v>
      </c>
      <c r="B1280" s="2" t="str">
        <f t="shared" si="114"/>
        <v>Client 9</v>
      </c>
      <c r="C1280" s="12">
        <v>42892</v>
      </c>
      <c r="D1280" s="2" t="s">
        <v>715</v>
      </c>
      <c r="E1280" s="2" t="s">
        <v>306</v>
      </c>
      <c r="F1280" s="28">
        <f>Table1[[#This Row],[End]]-Table1[[#This Row],[Start]]</f>
        <v>2.5694444444444464E-2</v>
      </c>
      <c r="G1280" s="2" t="str">
        <f t="shared" ca="1" si="115"/>
        <v>Lab</v>
      </c>
      <c r="H1280" s="2" t="str">
        <f t="shared" ca="1" si="116"/>
        <v>D</v>
      </c>
      <c r="I1280" s="2" t="str">
        <f t="shared" ca="1" si="117"/>
        <v>Accident</v>
      </c>
      <c r="J1280" s="2" t="str">
        <f t="shared" ca="1" si="118"/>
        <v>Paperwork deficiency</v>
      </c>
      <c r="K1280" s="25" t="str">
        <f t="shared" ca="1" si="119"/>
        <v>Admin</v>
      </c>
      <c r="L1280" t="str">
        <f>IF(OR(Table1[[#This Row],[Month2]]="Jul",Table1[[#This Row],[Month2]]="Aug",Table1[[#This Row],[Month2]]="Sep"),"Q1", IF(OR(Table1[[#This Row],[Month2]]="Oct",Table1[[#This Row],[Month2]]="Nov",Table1[[#This Row],[Month2]]="Dec"),"Q2",IF(OR(Table1[[#This Row],[Month2]]="Jan",Table1[[#This Row],[Month2]]="Feb",Table1[[#This Row],[Month2]]="Mar"),"Q3", "Q4")))</f>
        <v>Q4</v>
      </c>
      <c r="M1280" t="str">
        <f>TEXT(Table1[[#This Row],[Date]],"mmm")</f>
        <v>Jun</v>
      </c>
      <c r="N1280" t="str">
        <f>IF(MONTH(Table1[[#This Row],[Date]])&gt;6, YEAR(Table1[[#This Row],[Date]])&amp;"-"&amp;YEAR(Table1[[#This Row],[Date]])+1,YEAR(Table1[[#This Row],[Date]])-1&amp;"-"&amp;YEAR(Table1[[#This Row],[Date]]))</f>
        <v>2016-2017</v>
      </c>
      <c r="O1280">
        <f>WEEKNUM(Table1[[#This Row],[Date]],2)</f>
        <v>24</v>
      </c>
      <c r="P1280">
        <f>HOUR(Table1[[#This Row],[Start]])</f>
        <v>18</v>
      </c>
      <c r="Q12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80" t="str">
        <f>TEXT(Table1[[#This Row],[Date]],"ddd")</f>
        <v>Tue</v>
      </c>
    </row>
    <row r="1281" spans="1:18" x14ac:dyDescent="0.55000000000000004">
      <c r="A1281" s="2" t="s">
        <v>98</v>
      </c>
      <c r="B1281" s="2" t="str">
        <f t="shared" si="114"/>
        <v>Client 10</v>
      </c>
      <c r="C1281" s="12">
        <v>42892</v>
      </c>
      <c r="D1281" s="2" t="s">
        <v>856</v>
      </c>
      <c r="E1281" s="2" t="s">
        <v>844</v>
      </c>
      <c r="F1281" s="28">
        <f>Table1[[#This Row],[End]]-Table1[[#This Row],[Start]]</f>
        <v>1.5277777777777835E-2</v>
      </c>
      <c r="G1281" s="2" t="str">
        <f t="shared" ca="1" si="115"/>
        <v>Lab</v>
      </c>
      <c r="H1281" s="2" t="str">
        <f t="shared" ca="1" si="116"/>
        <v>A</v>
      </c>
      <c r="I1281" s="2" t="str">
        <f t="shared" ca="1" si="117"/>
        <v>Mistake</v>
      </c>
      <c r="J1281" s="2" t="str">
        <f t="shared" ca="1" si="118"/>
        <v>Wrong placement</v>
      </c>
      <c r="K1281" s="25" t="str">
        <f t="shared" ca="1" si="119"/>
        <v>Floor</v>
      </c>
      <c r="L1281" t="str">
        <f>IF(OR(Table1[[#This Row],[Month2]]="Jul",Table1[[#This Row],[Month2]]="Aug",Table1[[#This Row],[Month2]]="Sep"),"Q1", IF(OR(Table1[[#This Row],[Month2]]="Oct",Table1[[#This Row],[Month2]]="Nov",Table1[[#This Row],[Month2]]="Dec"),"Q2",IF(OR(Table1[[#This Row],[Month2]]="Jan",Table1[[#This Row],[Month2]]="Feb",Table1[[#This Row],[Month2]]="Mar"),"Q3", "Q4")))</f>
        <v>Q4</v>
      </c>
      <c r="M1281" t="str">
        <f>TEXT(Table1[[#This Row],[Date]],"mmm")</f>
        <v>Jun</v>
      </c>
      <c r="N1281" t="str">
        <f>IF(MONTH(Table1[[#This Row],[Date]])&gt;6, YEAR(Table1[[#This Row],[Date]])&amp;"-"&amp;YEAR(Table1[[#This Row],[Date]])+1,YEAR(Table1[[#This Row],[Date]])-1&amp;"-"&amp;YEAR(Table1[[#This Row],[Date]]))</f>
        <v>2016-2017</v>
      </c>
      <c r="O1281">
        <f>WEEKNUM(Table1[[#This Row],[Date]],2)</f>
        <v>24</v>
      </c>
      <c r="P1281">
        <f>HOUR(Table1[[#This Row],[Start]])</f>
        <v>17</v>
      </c>
      <c r="Q12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81" t="str">
        <f>TEXT(Table1[[#This Row],[Date]],"ddd")</f>
        <v>Tue</v>
      </c>
    </row>
    <row r="1282" spans="1:18" x14ac:dyDescent="0.55000000000000004">
      <c r="A1282" s="2" t="s">
        <v>112</v>
      </c>
      <c r="B1282" s="2" t="str">
        <f t="shared" ref="B1282:B1345" si="120">IF(B1281="Name","Client 1",IF(B1281="Client 1","Client 2",IF(B1281="Client 2","Client 3",IF(B1281="Client 3","Client 4", IF(B1281="Client 4","Client 5", IF(B1281="Client 5","Client 6", IF(B1281="Client 6","Client 7",IF(B1281="Client 7","Client 8", IF(B1281="Client 8","Client 9", IF(B1281="Client 9","Client 10", IF(B1281="Client 10","Client 1", "Client 11")))))))))))</f>
        <v>Client 1</v>
      </c>
      <c r="C1282" s="12">
        <v>42894</v>
      </c>
      <c r="D1282" s="2" t="s">
        <v>857</v>
      </c>
      <c r="E1282" s="2" t="s">
        <v>518</v>
      </c>
      <c r="F1282" s="28">
        <f>Table1[[#This Row],[End]]-Table1[[#This Row],[Start]]</f>
        <v>3.125E-2</v>
      </c>
      <c r="G1282" s="2" t="str">
        <f t="shared" ref="G1282:G1345" ca="1" si="121">VLOOKUP(RANDBETWEEN(1,5),$T$1:$Y$8,2,FALSE)</f>
        <v>Room B</v>
      </c>
      <c r="H1282" s="2" t="str">
        <f t="shared" ref="H1282:H1345" ca="1" si="122">VLOOKUP(RANDBETWEEN(1,7),$T$1:$Y$8,3,FALSE)</f>
        <v>D</v>
      </c>
      <c r="I1282" s="2" t="str">
        <f t="shared" ref="I1282:I1345" ca="1" si="123">VLOOKUP(RANDBETWEEN(1,4),$T$1:$Y$8,4,FALSE)</f>
        <v>Accident</v>
      </c>
      <c r="J1282" s="2" t="str">
        <f t="shared" ref="J1282:J1345" ca="1" si="124">VLOOKUP(RANDBETWEEN(1,6),$T$1:$Y$8,5,FALSE)</f>
        <v>Misconduct</v>
      </c>
      <c r="K1282" s="25" t="str">
        <f t="shared" ref="K1282:K1345" ca="1" si="125">VLOOKUP(RANDBETWEEN(1,6),$T$1:$Y$8,6,FALSE)</f>
        <v>IT</v>
      </c>
      <c r="L1282" t="str">
        <f>IF(OR(Table1[[#This Row],[Month2]]="Jul",Table1[[#This Row],[Month2]]="Aug",Table1[[#This Row],[Month2]]="Sep"),"Q1", IF(OR(Table1[[#This Row],[Month2]]="Oct",Table1[[#This Row],[Month2]]="Nov",Table1[[#This Row],[Month2]]="Dec"),"Q2",IF(OR(Table1[[#This Row],[Month2]]="Jan",Table1[[#This Row],[Month2]]="Feb",Table1[[#This Row],[Month2]]="Mar"),"Q3", "Q4")))</f>
        <v>Q4</v>
      </c>
      <c r="M1282" t="str">
        <f>TEXT(Table1[[#This Row],[Date]],"mmm")</f>
        <v>Jun</v>
      </c>
      <c r="N1282" t="str">
        <f>IF(MONTH(Table1[[#This Row],[Date]])&gt;6, YEAR(Table1[[#This Row],[Date]])&amp;"-"&amp;YEAR(Table1[[#This Row],[Date]])+1,YEAR(Table1[[#This Row],[Date]])-1&amp;"-"&amp;YEAR(Table1[[#This Row],[Date]]))</f>
        <v>2016-2017</v>
      </c>
      <c r="O1282">
        <f>WEEKNUM(Table1[[#This Row],[Date]],2)</f>
        <v>24</v>
      </c>
      <c r="P1282">
        <f>HOUR(Table1[[#This Row],[Start]])</f>
        <v>17</v>
      </c>
      <c r="Q12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82" t="str">
        <f>TEXT(Table1[[#This Row],[Date]],"ddd")</f>
        <v>Thu</v>
      </c>
    </row>
    <row r="1283" spans="1:18" x14ac:dyDescent="0.55000000000000004">
      <c r="A1283" s="2" t="s">
        <v>112</v>
      </c>
      <c r="B1283" s="2" t="str">
        <f t="shared" si="120"/>
        <v>Client 2</v>
      </c>
      <c r="C1283" s="12">
        <v>42894</v>
      </c>
      <c r="D1283" s="2" t="s">
        <v>222</v>
      </c>
      <c r="E1283" s="2" t="s">
        <v>895</v>
      </c>
      <c r="F1283" s="28">
        <f>Table1[[#This Row],[End]]-Table1[[#This Row],[Start]]</f>
        <v>2.6388888888888851E-2</v>
      </c>
      <c r="G1283" s="2" t="str">
        <f t="shared" ca="1" si="121"/>
        <v>Room A</v>
      </c>
      <c r="H1283" s="2" t="str">
        <f t="shared" ca="1" si="122"/>
        <v>C</v>
      </c>
      <c r="I1283" s="2" t="str">
        <f t="shared" ca="1" si="123"/>
        <v>Interaction</v>
      </c>
      <c r="J1283" s="2" t="str">
        <f t="shared" ca="1" si="124"/>
        <v>Paperwork deficiency</v>
      </c>
      <c r="K1283" s="25" t="str">
        <f t="shared" ca="1" si="125"/>
        <v>Floor</v>
      </c>
      <c r="L1283" t="str">
        <f>IF(OR(Table1[[#This Row],[Month2]]="Jul",Table1[[#This Row],[Month2]]="Aug",Table1[[#This Row],[Month2]]="Sep"),"Q1", IF(OR(Table1[[#This Row],[Month2]]="Oct",Table1[[#This Row],[Month2]]="Nov",Table1[[#This Row],[Month2]]="Dec"),"Q2",IF(OR(Table1[[#This Row],[Month2]]="Jan",Table1[[#This Row],[Month2]]="Feb",Table1[[#This Row],[Month2]]="Mar"),"Q3", "Q4")))</f>
        <v>Q4</v>
      </c>
      <c r="M1283" t="str">
        <f>TEXT(Table1[[#This Row],[Date]],"mmm")</f>
        <v>Jun</v>
      </c>
      <c r="N1283" t="str">
        <f>IF(MONTH(Table1[[#This Row],[Date]])&gt;6, YEAR(Table1[[#This Row],[Date]])&amp;"-"&amp;YEAR(Table1[[#This Row],[Date]])+1,YEAR(Table1[[#This Row],[Date]])-1&amp;"-"&amp;YEAR(Table1[[#This Row],[Date]]))</f>
        <v>2016-2017</v>
      </c>
      <c r="O1283">
        <f>WEEKNUM(Table1[[#This Row],[Date]],2)</f>
        <v>24</v>
      </c>
      <c r="P1283">
        <f>HOUR(Table1[[#This Row],[Start]])</f>
        <v>11</v>
      </c>
      <c r="Q12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283" t="str">
        <f>TEXT(Table1[[#This Row],[Date]],"ddd")</f>
        <v>Thu</v>
      </c>
    </row>
    <row r="1284" spans="1:18" x14ac:dyDescent="0.55000000000000004">
      <c r="A1284" s="2" t="s">
        <v>121</v>
      </c>
      <c r="B1284" s="2" t="str">
        <f t="shared" si="120"/>
        <v>Client 3</v>
      </c>
      <c r="C1284" s="12">
        <v>42894</v>
      </c>
      <c r="D1284" s="2" t="s">
        <v>531</v>
      </c>
      <c r="E1284" s="2" t="s">
        <v>629</v>
      </c>
      <c r="F1284" s="28">
        <f>Table1[[#This Row],[End]]-Table1[[#This Row],[Start]]</f>
        <v>1.388888888888884E-2</v>
      </c>
      <c r="G1284" s="2" t="str">
        <f t="shared" ca="1" si="121"/>
        <v>Lab</v>
      </c>
      <c r="H1284" s="2" t="str">
        <f t="shared" ca="1" si="122"/>
        <v>D</v>
      </c>
      <c r="I1284" s="2" t="str">
        <f t="shared" ca="1" si="123"/>
        <v>Accident</v>
      </c>
      <c r="J1284" s="2" t="str">
        <f t="shared" ca="1" si="124"/>
        <v>Wrong placement</v>
      </c>
      <c r="K1284" s="25" t="str">
        <f t="shared" ca="1" si="125"/>
        <v>Admin</v>
      </c>
      <c r="L1284" t="str">
        <f>IF(OR(Table1[[#This Row],[Month2]]="Jul",Table1[[#This Row],[Month2]]="Aug",Table1[[#This Row],[Month2]]="Sep"),"Q1", IF(OR(Table1[[#This Row],[Month2]]="Oct",Table1[[#This Row],[Month2]]="Nov",Table1[[#This Row],[Month2]]="Dec"),"Q2",IF(OR(Table1[[#This Row],[Month2]]="Jan",Table1[[#This Row],[Month2]]="Feb",Table1[[#This Row],[Month2]]="Mar"),"Q3", "Q4")))</f>
        <v>Q4</v>
      </c>
      <c r="M1284" t="str">
        <f>TEXT(Table1[[#This Row],[Date]],"mmm")</f>
        <v>Jun</v>
      </c>
      <c r="N1284" t="str">
        <f>IF(MONTH(Table1[[#This Row],[Date]])&gt;6, YEAR(Table1[[#This Row],[Date]])&amp;"-"&amp;YEAR(Table1[[#This Row],[Date]])+1,YEAR(Table1[[#This Row],[Date]])-1&amp;"-"&amp;YEAR(Table1[[#This Row],[Date]]))</f>
        <v>2016-2017</v>
      </c>
      <c r="O1284">
        <f>WEEKNUM(Table1[[#This Row],[Date]],2)</f>
        <v>24</v>
      </c>
      <c r="P1284">
        <f>HOUR(Table1[[#This Row],[Start]])</f>
        <v>17</v>
      </c>
      <c r="Q12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284" t="str">
        <f>TEXT(Table1[[#This Row],[Date]],"ddd")</f>
        <v>Thu</v>
      </c>
    </row>
    <row r="1285" spans="1:18" x14ac:dyDescent="0.55000000000000004">
      <c r="A1285" s="2" t="s">
        <v>125</v>
      </c>
      <c r="B1285" s="2" t="str">
        <f t="shared" si="120"/>
        <v>Client 4</v>
      </c>
      <c r="C1285" s="12">
        <v>42894</v>
      </c>
      <c r="D1285" s="2" t="s">
        <v>514</v>
      </c>
      <c r="E1285" s="2" t="s">
        <v>185</v>
      </c>
      <c r="F1285" s="28">
        <f>Table1[[#This Row],[End]]-Table1[[#This Row],[Start]]</f>
        <v>1.8055555555555602E-2</v>
      </c>
      <c r="G1285" s="2" t="str">
        <f t="shared" ca="1" si="121"/>
        <v>Room B</v>
      </c>
      <c r="H1285" s="2" t="str">
        <f t="shared" ca="1" si="122"/>
        <v>B</v>
      </c>
      <c r="I1285" s="2" t="str">
        <f t="shared" ca="1" si="123"/>
        <v>Interaction</v>
      </c>
      <c r="J1285" s="2" t="str">
        <f t="shared" ca="1" si="124"/>
        <v>Mechanical failure</v>
      </c>
      <c r="K1285" s="25" t="str">
        <f t="shared" ca="1" si="125"/>
        <v>Admin</v>
      </c>
      <c r="L1285" t="str">
        <f>IF(OR(Table1[[#This Row],[Month2]]="Jul",Table1[[#This Row],[Month2]]="Aug",Table1[[#This Row],[Month2]]="Sep"),"Q1", IF(OR(Table1[[#This Row],[Month2]]="Oct",Table1[[#This Row],[Month2]]="Nov",Table1[[#This Row],[Month2]]="Dec"),"Q2",IF(OR(Table1[[#This Row],[Month2]]="Jan",Table1[[#This Row],[Month2]]="Feb",Table1[[#This Row],[Month2]]="Mar"),"Q3", "Q4")))</f>
        <v>Q4</v>
      </c>
      <c r="M1285" t="str">
        <f>TEXT(Table1[[#This Row],[Date]],"mmm")</f>
        <v>Jun</v>
      </c>
      <c r="N1285" t="str">
        <f>IF(MONTH(Table1[[#This Row],[Date]])&gt;6, YEAR(Table1[[#This Row],[Date]])&amp;"-"&amp;YEAR(Table1[[#This Row],[Date]])+1,YEAR(Table1[[#This Row],[Date]])-1&amp;"-"&amp;YEAR(Table1[[#This Row],[Date]]))</f>
        <v>2016-2017</v>
      </c>
      <c r="O1285">
        <f>WEEKNUM(Table1[[#This Row],[Date]],2)</f>
        <v>24</v>
      </c>
      <c r="P1285">
        <f>HOUR(Table1[[#This Row],[Start]])</f>
        <v>14</v>
      </c>
      <c r="Q12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285" t="str">
        <f>TEXT(Table1[[#This Row],[Date]],"ddd")</f>
        <v>Thu</v>
      </c>
    </row>
    <row r="1286" spans="1:18" x14ac:dyDescent="0.55000000000000004">
      <c r="A1286" s="2" t="s">
        <v>126</v>
      </c>
      <c r="B1286" s="2" t="str">
        <f t="shared" si="120"/>
        <v>Client 5</v>
      </c>
      <c r="C1286" s="12">
        <v>42895</v>
      </c>
      <c r="D1286" s="2" t="s">
        <v>858</v>
      </c>
      <c r="E1286" s="2" t="s">
        <v>300</v>
      </c>
      <c r="F1286" s="28">
        <f>Table1[[#This Row],[End]]-Table1[[#This Row],[Start]]</f>
        <v>1.2499999999999956E-2</v>
      </c>
      <c r="G1286" s="2" t="str">
        <f t="shared" ca="1" si="121"/>
        <v>Lab</v>
      </c>
      <c r="H1286" s="2" t="str">
        <f t="shared" ca="1" si="122"/>
        <v>B</v>
      </c>
      <c r="I1286" s="2" t="str">
        <f t="shared" ca="1" si="123"/>
        <v>Mistake</v>
      </c>
      <c r="J1286" s="2" t="str">
        <f t="shared" ca="1" si="124"/>
        <v>Mechanical failure</v>
      </c>
      <c r="K1286" s="25" t="str">
        <f t="shared" ca="1" si="125"/>
        <v>IT</v>
      </c>
      <c r="L1286" t="str">
        <f>IF(OR(Table1[[#This Row],[Month2]]="Jul",Table1[[#This Row],[Month2]]="Aug",Table1[[#This Row],[Month2]]="Sep"),"Q1", IF(OR(Table1[[#This Row],[Month2]]="Oct",Table1[[#This Row],[Month2]]="Nov",Table1[[#This Row],[Month2]]="Dec"),"Q2",IF(OR(Table1[[#This Row],[Month2]]="Jan",Table1[[#This Row],[Month2]]="Feb",Table1[[#This Row],[Month2]]="Mar"),"Q3", "Q4")))</f>
        <v>Q4</v>
      </c>
      <c r="M1286" t="str">
        <f>TEXT(Table1[[#This Row],[Date]],"mmm")</f>
        <v>Jun</v>
      </c>
      <c r="N1286" t="str">
        <f>IF(MONTH(Table1[[#This Row],[Date]])&gt;6, YEAR(Table1[[#This Row],[Date]])&amp;"-"&amp;YEAR(Table1[[#This Row],[Date]])+1,YEAR(Table1[[#This Row],[Date]])-1&amp;"-"&amp;YEAR(Table1[[#This Row],[Date]]))</f>
        <v>2016-2017</v>
      </c>
      <c r="O1286">
        <f>WEEKNUM(Table1[[#This Row],[Date]],2)</f>
        <v>24</v>
      </c>
      <c r="P1286">
        <f>HOUR(Table1[[#This Row],[Start]])</f>
        <v>14</v>
      </c>
      <c r="Q12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286" t="str">
        <f>TEXT(Table1[[#This Row],[Date]],"ddd")</f>
        <v>Fri</v>
      </c>
    </row>
    <row r="1287" spans="1:18" x14ac:dyDescent="0.55000000000000004">
      <c r="A1287" s="2" t="s">
        <v>127</v>
      </c>
      <c r="B1287" s="2" t="str">
        <f t="shared" si="120"/>
        <v>Client 6</v>
      </c>
      <c r="C1287" s="12">
        <v>42895</v>
      </c>
      <c r="D1287" s="2" t="s">
        <v>506</v>
      </c>
      <c r="E1287" s="2" t="s">
        <v>1045</v>
      </c>
      <c r="F1287" s="28">
        <f>Table1[[#This Row],[End]]-Table1[[#This Row],[Start]]</f>
        <v>3.8194444444444475E-2</v>
      </c>
      <c r="G1287" s="2" t="str">
        <f t="shared" ca="1" si="121"/>
        <v>Lab</v>
      </c>
      <c r="H1287" s="2" t="str">
        <f t="shared" ca="1" si="122"/>
        <v>A</v>
      </c>
      <c r="I1287" s="2" t="str">
        <f t="shared" ca="1" si="123"/>
        <v>Interaction</v>
      </c>
      <c r="J1287" s="2" t="str">
        <f t="shared" ca="1" si="124"/>
        <v>Misconduct</v>
      </c>
      <c r="K1287" s="25" t="str">
        <f t="shared" ca="1" si="125"/>
        <v>Finance</v>
      </c>
      <c r="L1287" t="str">
        <f>IF(OR(Table1[[#This Row],[Month2]]="Jul",Table1[[#This Row],[Month2]]="Aug",Table1[[#This Row],[Month2]]="Sep"),"Q1", IF(OR(Table1[[#This Row],[Month2]]="Oct",Table1[[#This Row],[Month2]]="Nov",Table1[[#This Row],[Month2]]="Dec"),"Q2",IF(OR(Table1[[#This Row],[Month2]]="Jan",Table1[[#This Row],[Month2]]="Feb",Table1[[#This Row],[Month2]]="Mar"),"Q3", "Q4")))</f>
        <v>Q4</v>
      </c>
      <c r="M1287" t="str">
        <f>TEXT(Table1[[#This Row],[Date]],"mmm")</f>
        <v>Jun</v>
      </c>
      <c r="N1287" t="str">
        <f>IF(MONTH(Table1[[#This Row],[Date]])&gt;6, YEAR(Table1[[#This Row],[Date]])&amp;"-"&amp;YEAR(Table1[[#This Row],[Date]])+1,YEAR(Table1[[#This Row],[Date]])-1&amp;"-"&amp;YEAR(Table1[[#This Row],[Date]]))</f>
        <v>2016-2017</v>
      </c>
      <c r="O1287">
        <f>WEEKNUM(Table1[[#This Row],[Date]],2)</f>
        <v>24</v>
      </c>
      <c r="P1287">
        <f>HOUR(Table1[[#This Row],[Start]])</f>
        <v>9</v>
      </c>
      <c r="Q12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87" t="str">
        <f>TEXT(Table1[[#This Row],[Date]],"ddd")</f>
        <v>Fri</v>
      </c>
    </row>
    <row r="1288" spans="1:18" x14ac:dyDescent="0.55000000000000004">
      <c r="A1288" s="2" t="s">
        <v>112</v>
      </c>
      <c r="B1288" s="2" t="str">
        <f t="shared" si="120"/>
        <v>Client 7</v>
      </c>
      <c r="C1288" s="12">
        <v>42896</v>
      </c>
      <c r="D1288" s="2" t="s">
        <v>456</v>
      </c>
      <c r="E1288" s="2" t="s">
        <v>363</v>
      </c>
      <c r="F1288" s="28">
        <f>Table1[[#This Row],[End]]-Table1[[#This Row],[Start]]</f>
        <v>8.3333333333334147E-3</v>
      </c>
      <c r="G1288" s="2" t="str">
        <f t="shared" ca="1" si="121"/>
        <v>Room B</v>
      </c>
      <c r="H1288" s="2" t="str">
        <f t="shared" ca="1" si="122"/>
        <v>D</v>
      </c>
      <c r="I1288" s="2" t="str">
        <f t="shared" ca="1" si="123"/>
        <v>Grievance</v>
      </c>
      <c r="J1288" s="2" t="str">
        <f t="shared" ca="1" si="124"/>
        <v>Entry error</v>
      </c>
      <c r="K1288" s="25" t="str">
        <f t="shared" ca="1" si="125"/>
        <v>Admin</v>
      </c>
      <c r="L1288" t="str">
        <f>IF(OR(Table1[[#This Row],[Month2]]="Jul",Table1[[#This Row],[Month2]]="Aug",Table1[[#This Row],[Month2]]="Sep"),"Q1", IF(OR(Table1[[#This Row],[Month2]]="Oct",Table1[[#This Row],[Month2]]="Nov",Table1[[#This Row],[Month2]]="Dec"),"Q2",IF(OR(Table1[[#This Row],[Month2]]="Jan",Table1[[#This Row],[Month2]]="Feb",Table1[[#This Row],[Month2]]="Mar"),"Q3", "Q4")))</f>
        <v>Q4</v>
      </c>
      <c r="M1288" t="str">
        <f>TEXT(Table1[[#This Row],[Date]],"mmm")</f>
        <v>Jun</v>
      </c>
      <c r="N1288" t="str">
        <f>IF(MONTH(Table1[[#This Row],[Date]])&gt;6, YEAR(Table1[[#This Row],[Date]])&amp;"-"&amp;YEAR(Table1[[#This Row],[Date]])+1,YEAR(Table1[[#This Row],[Date]])-1&amp;"-"&amp;YEAR(Table1[[#This Row],[Date]]))</f>
        <v>2016-2017</v>
      </c>
      <c r="O1288">
        <f>WEEKNUM(Table1[[#This Row],[Date]],2)</f>
        <v>24</v>
      </c>
      <c r="P1288">
        <f>HOUR(Table1[[#This Row],[Start]])</f>
        <v>13</v>
      </c>
      <c r="Q12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288" t="str">
        <f>TEXT(Table1[[#This Row],[Date]],"ddd")</f>
        <v>Sat</v>
      </c>
    </row>
    <row r="1289" spans="1:18" x14ac:dyDescent="0.55000000000000004">
      <c r="A1289" s="2" t="s">
        <v>112</v>
      </c>
      <c r="B1289" s="2" t="str">
        <f t="shared" si="120"/>
        <v>Client 8</v>
      </c>
      <c r="C1289" s="12">
        <v>42896</v>
      </c>
      <c r="D1289" s="2" t="s">
        <v>445</v>
      </c>
      <c r="E1289" s="2" t="s">
        <v>925</v>
      </c>
      <c r="F1289" s="28">
        <f>Table1[[#This Row],[End]]-Table1[[#This Row],[Start]]</f>
        <v>2.2916666666666696E-2</v>
      </c>
      <c r="G1289" s="2" t="str">
        <f t="shared" ca="1" si="121"/>
        <v>Warehouse</v>
      </c>
      <c r="H1289" s="2" t="str">
        <f t="shared" ca="1" si="122"/>
        <v>E</v>
      </c>
      <c r="I1289" s="2" t="str">
        <f t="shared" ca="1" si="123"/>
        <v>Grievance</v>
      </c>
      <c r="J1289" s="2" t="str">
        <f t="shared" ca="1" si="124"/>
        <v>Entry error</v>
      </c>
      <c r="K1289" s="25" t="str">
        <f t="shared" ca="1" si="125"/>
        <v>Shipping</v>
      </c>
      <c r="L1289" t="str">
        <f>IF(OR(Table1[[#This Row],[Month2]]="Jul",Table1[[#This Row],[Month2]]="Aug",Table1[[#This Row],[Month2]]="Sep"),"Q1", IF(OR(Table1[[#This Row],[Month2]]="Oct",Table1[[#This Row],[Month2]]="Nov",Table1[[#This Row],[Month2]]="Dec"),"Q2",IF(OR(Table1[[#This Row],[Month2]]="Jan",Table1[[#This Row],[Month2]]="Feb",Table1[[#This Row],[Month2]]="Mar"),"Q3", "Q4")))</f>
        <v>Q4</v>
      </c>
      <c r="M1289" t="str">
        <f>TEXT(Table1[[#This Row],[Date]],"mmm")</f>
        <v>Jun</v>
      </c>
      <c r="N1289" t="str">
        <f>IF(MONTH(Table1[[#This Row],[Date]])&gt;6, YEAR(Table1[[#This Row],[Date]])&amp;"-"&amp;YEAR(Table1[[#This Row],[Date]])+1,YEAR(Table1[[#This Row],[Date]])-1&amp;"-"&amp;YEAR(Table1[[#This Row],[Date]]))</f>
        <v>2016-2017</v>
      </c>
      <c r="O1289">
        <f>WEEKNUM(Table1[[#This Row],[Date]],2)</f>
        <v>24</v>
      </c>
      <c r="P1289">
        <f>HOUR(Table1[[#This Row],[Start]])</f>
        <v>14</v>
      </c>
      <c r="Q12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289" t="str">
        <f>TEXT(Table1[[#This Row],[Date]],"ddd")</f>
        <v>Sat</v>
      </c>
    </row>
    <row r="1290" spans="1:18" x14ac:dyDescent="0.55000000000000004">
      <c r="A1290" s="2" t="s">
        <v>116</v>
      </c>
      <c r="B1290" s="2" t="str">
        <f t="shared" si="120"/>
        <v>Client 9</v>
      </c>
      <c r="C1290" s="12">
        <v>42896</v>
      </c>
      <c r="D1290" s="2" t="s">
        <v>454</v>
      </c>
      <c r="E1290" s="2" t="s">
        <v>669</v>
      </c>
      <c r="F1290" s="28">
        <f>Table1[[#This Row],[End]]-Table1[[#This Row],[Start]]</f>
        <v>2.9861111111111116E-2</v>
      </c>
      <c r="G1290" s="2" t="str">
        <f t="shared" ca="1" si="121"/>
        <v>Lab</v>
      </c>
      <c r="H1290" s="2" t="str">
        <f t="shared" ca="1" si="122"/>
        <v>C</v>
      </c>
      <c r="I1290" s="2" t="str">
        <f t="shared" ca="1" si="123"/>
        <v>Mistake</v>
      </c>
      <c r="J1290" s="2" t="str">
        <f t="shared" ca="1" si="124"/>
        <v>Wrong placement</v>
      </c>
      <c r="K1290" s="25" t="str">
        <f t="shared" ca="1" si="125"/>
        <v>Shipping</v>
      </c>
      <c r="L1290" t="str">
        <f>IF(OR(Table1[[#This Row],[Month2]]="Jul",Table1[[#This Row],[Month2]]="Aug",Table1[[#This Row],[Month2]]="Sep"),"Q1", IF(OR(Table1[[#This Row],[Month2]]="Oct",Table1[[#This Row],[Month2]]="Nov",Table1[[#This Row],[Month2]]="Dec"),"Q2",IF(OR(Table1[[#This Row],[Month2]]="Jan",Table1[[#This Row],[Month2]]="Feb",Table1[[#This Row],[Month2]]="Mar"),"Q3", "Q4")))</f>
        <v>Q4</v>
      </c>
      <c r="M1290" t="str">
        <f>TEXT(Table1[[#This Row],[Date]],"mmm")</f>
        <v>Jun</v>
      </c>
      <c r="N1290" t="str">
        <f>IF(MONTH(Table1[[#This Row],[Date]])&gt;6, YEAR(Table1[[#This Row],[Date]])&amp;"-"&amp;YEAR(Table1[[#This Row],[Date]])+1,YEAR(Table1[[#This Row],[Date]])-1&amp;"-"&amp;YEAR(Table1[[#This Row],[Date]]))</f>
        <v>2016-2017</v>
      </c>
      <c r="O1290">
        <f>WEEKNUM(Table1[[#This Row],[Date]],2)</f>
        <v>24</v>
      </c>
      <c r="P1290">
        <f>HOUR(Table1[[#This Row],[Start]])</f>
        <v>9</v>
      </c>
      <c r="Q12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290" t="str">
        <f>TEXT(Table1[[#This Row],[Date]],"ddd")</f>
        <v>Sat</v>
      </c>
    </row>
    <row r="1291" spans="1:18" x14ac:dyDescent="0.55000000000000004">
      <c r="A1291" s="2" t="s">
        <v>116</v>
      </c>
      <c r="B1291" s="2" t="str">
        <f t="shared" si="120"/>
        <v>Client 10</v>
      </c>
      <c r="C1291" s="12">
        <v>42896</v>
      </c>
      <c r="D1291" s="2" t="s">
        <v>847</v>
      </c>
      <c r="E1291" s="2" t="s">
        <v>1130</v>
      </c>
      <c r="F1291" s="28">
        <f>Table1[[#This Row],[End]]-Table1[[#This Row],[Start]]</f>
        <v>2.2222222222222254E-2</v>
      </c>
      <c r="G1291" s="2" t="str">
        <f t="shared" ca="1" si="121"/>
        <v>Room A</v>
      </c>
      <c r="H1291" s="2" t="str">
        <f t="shared" ca="1" si="122"/>
        <v>A</v>
      </c>
      <c r="I1291" s="2" t="str">
        <f t="shared" ca="1" si="123"/>
        <v>Grievance</v>
      </c>
      <c r="J1291" s="2" t="str">
        <f t="shared" ca="1" si="124"/>
        <v>Paperwork deficiency</v>
      </c>
      <c r="K1291" s="25" t="str">
        <f t="shared" ca="1" si="125"/>
        <v>Floor</v>
      </c>
      <c r="L1291" t="str">
        <f>IF(OR(Table1[[#This Row],[Month2]]="Jul",Table1[[#This Row],[Month2]]="Aug",Table1[[#This Row],[Month2]]="Sep"),"Q1", IF(OR(Table1[[#This Row],[Month2]]="Oct",Table1[[#This Row],[Month2]]="Nov",Table1[[#This Row],[Month2]]="Dec"),"Q2",IF(OR(Table1[[#This Row],[Month2]]="Jan",Table1[[#This Row],[Month2]]="Feb",Table1[[#This Row],[Month2]]="Mar"),"Q3", "Q4")))</f>
        <v>Q4</v>
      </c>
      <c r="M1291" t="str">
        <f>TEXT(Table1[[#This Row],[Date]],"mmm")</f>
        <v>Jun</v>
      </c>
      <c r="N1291" t="str">
        <f>IF(MONTH(Table1[[#This Row],[Date]])&gt;6, YEAR(Table1[[#This Row],[Date]])&amp;"-"&amp;YEAR(Table1[[#This Row],[Date]])+1,YEAR(Table1[[#This Row],[Date]])-1&amp;"-"&amp;YEAR(Table1[[#This Row],[Date]]))</f>
        <v>2016-2017</v>
      </c>
      <c r="O1291">
        <f>WEEKNUM(Table1[[#This Row],[Date]],2)</f>
        <v>24</v>
      </c>
      <c r="P1291">
        <f>HOUR(Table1[[#This Row],[Start]])</f>
        <v>13</v>
      </c>
      <c r="Q12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291" t="str">
        <f>TEXT(Table1[[#This Row],[Date]],"ddd")</f>
        <v>Sat</v>
      </c>
    </row>
    <row r="1292" spans="1:18" x14ac:dyDescent="0.55000000000000004">
      <c r="A1292" s="2" t="s">
        <v>116</v>
      </c>
      <c r="B1292" s="2" t="str">
        <f t="shared" si="120"/>
        <v>Client 1</v>
      </c>
      <c r="C1292" s="12">
        <v>42896</v>
      </c>
      <c r="D1292" s="2" t="s">
        <v>237</v>
      </c>
      <c r="E1292" s="2" t="s">
        <v>241</v>
      </c>
      <c r="F1292" s="28">
        <f>Table1[[#This Row],[End]]-Table1[[#This Row],[Start]]</f>
        <v>6.9444444444445308E-3</v>
      </c>
      <c r="G1292" s="2" t="str">
        <f t="shared" ca="1" si="121"/>
        <v>Room B</v>
      </c>
      <c r="H1292" s="2" t="str">
        <f t="shared" ca="1" si="122"/>
        <v>A</v>
      </c>
      <c r="I1292" s="2" t="str">
        <f t="shared" ca="1" si="123"/>
        <v>Interaction</v>
      </c>
      <c r="J1292" s="2" t="str">
        <f t="shared" ca="1" si="124"/>
        <v>Paperwork deficiency</v>
      </c>
      <c r="K1292" s="25" t="str">
        <f t="shared" ca="1" si="125"/>
        <v>Widgets</v>
      </c>
      <c r="L1292" t="str">
        <f>IF(OR(Table1[[#This Row],[Month2]]="Jul",Table1[[#This Row],[Month2]]="Aug",Table1[[#This Row],[Month2]]="Sep"),"Q1", IF(OR(Table1[[#This Row],[Month2]]="Oct",Table1[[#This Row],[Month2]]="Nov",Table1[[#This Row],[Month2]]="Dec"),"Q2",IF(OR(Table1[[#This Row],[Month2]]="Jan",Table1[[#This Row],[Month2]]="Feb",Table1[[#This Row],[Month2]]="Mar"),"Q3", "Q4")))</f>
        <v>Q4</v>
      </c>
      <c r="M1292" t="str">
        <f>TEXT(Table1[[#This Row],[Date]],"mmm")</f>
        <v>Jun</v>
      </c>
      <c r="N1292" t="str">
        <f>IF(MONTH(Table1[[#This Row],[Date]])&gt;6, YEAR(Table1[[#This Row],[Date]])&amp;"-"&amp;YEAR(Table1[[#This Row],[Date]])+1,YEAR(Table1[[#This Row],[Date]])-1&amp;"-"&amp;YEAR(Table1[[#This Row],[Date]]))</f>
        <v>2016-2017</v>
      </c>
      <c r="O1292">
        <f>WEEKNUM(Table1[[#This Row],[Date]],2)</f>
        <v>24</v>
      </c>
      <c r="P1292">
        <f>HOUR(Table1[[#This Row],[Start]])</f>
        <v>16</v>
      </c>
      <c r="Q12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292" t="str">
        <f>TEXT(Table1[[#This Row],[Date]],"ddd")</f>
        <v>Sat</v>
      </c>
    </row>
    <row r="1293" spans="1:18" x14ac:dyDescent="0.55000000000000004">
      <c r="A1293" s="2" t="s">
        <v>112</v>
      </c>
      <c r="B1293" s="2" t="str">
        <f t="shared" si="120"/>
        <v>Client 2</v>
      </c>
      <c r="C1293" s="12">
        <v>42897</v>
      </c>
      <c r="D1293" s="2" t="s">
        <v>542</v>
      </c>
      <c r="E1293" s="2" t="s">
        <v>303</v>
      </c>
      <c r="F1293" s="28">
        <f>Table1[[#This Row],[End]]-Table1[[#This Row],[Start]]</f>
        <v>1.041666666666663E-2</v>
      </c>
      <c r="G1293" s="2" t="str">
        <f t="shared" ca="1" si="121"/>
        <v>Room A</v>
      </c>
      <c r="H1293" s="2" t="str">
        <f t="shared" ca="1" si="122"/>
        <v>D</v>
      </c>
      <c r="I1293" s="2" t="str">
        <f t="shared" ca="1" si="123"/>
        <v>Mistake</v>
      </c>
      <c r="J1293" s="2" t="str">
        <f t="shared" ca="1" si="124"/>
        <v>Paperwork deficiency</v>
      </c>
      <c r="K1293" s="25" t="str">
        <f t="shared" ca="1" si="125"/>
        <v>Floor</v>
      </c>
      <c r="L1293" t="str">
        <f>IF(OR(Table1[[#This Row],[Month2]]="Jul",Table1[[#This Row],[Month2]]="Aug",Table1[[#This Row],[Month2]]="Sep"),"Q1", IF(OR(Table1[[#This Row],[Month2]]="Oct",Table1[[#This Row],[Month2]]="Nov",Table1[[#This Row],[Month2]]="Dec"),"Q2",IF(OR(Table1[[#This Row],[Month2]]="Jan",Table1[[#This Row],[Month2]]="Feb",Table1[[#This Row],[Month2]]="Mar"),"Q3", "Q4")))</f>
        <v>Q4</v>
      </c>
      <c r="M1293" t="str">
        <f>TEXT(Table1[[#This Row],[Date]],"mmm")</f>
        <v>Jun</v>
      </c>
      <c r="N1293" t="str">
        <f>IF(MONTH(Table1[[#This Row],[Date]])&gt;6, YEAR(Table1[[#This Row],[Date]])&amp;"-"&amp;YEAR(Table1[[#This Row],[Date]])+1,YEAR(Table1[[#This Row],[Date]])-1&amp;"-"&amp;YEAR(Table1[[#This Row],[Date]]))</f>
        <v>2016-2017</v>
      </c>
      <c r="O1293">
        <f>WEEKNUM(Table1[[#This Row],[Date]],2)</f>
        <v>24</v>
      </c>
      <c r="P1293">
        <f>HOUR(Table1[[#This Row],[Start]])</f>
        <v>18</v>
      </c>
      <c r="Q12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93" t="str">
        <f>TEXT(Table1[[#This Row],[Date]],"ddd")</f>
        <v>Sun</v>
      </c>
    </row>
    <row r="1294" spans="1:18" x14ac:dyDescent="0.55000000000000004">
      <c r="A1294" s="2" t="s">
        <v>123</v>
      </c>
      <c r="B1294" s="2" t="str">
        <f t="shared" si="120"/>
        <v>Client 3</v>
      </c>
      <c r="C1294" s="12">
        <v>42897</v>
      </c>
      <c r="D1294" s="2" t="s">
        <v>318</v>
      </c>
      <c r="E1294" s="2" t="s">
        <v>1131</v>
      </c>
      <c r="F1294" s="28">
        <f>Table1[[#This Row],[End]]-Table1[[#This Row],[Start]]</f>
        <v>3.4722222222222654E-3</v>
      </c>
      <c r="G1294" s="2" t="str">
        <f t="shared" ca="1" si="121"/>
        <v>Warehouse</v>
      </c>
      <c r="H1294" s="2" t="str">
        <f t="shared" ca="1" si="122"/>
        <v>B</v>
      </c>
      <c r="I1294" s="2" t="str">
        <f t="shared" ca="1" si="123"/>
        <v>Interaction</v>
      </c>
      <c r="J1294" s="2" t="str">
        <f t="shared" ca="1" si="124"/>
        <v>Paperwork deficiency</v>
      </c>
      <c r="K1294" s="25" t="str">
        <f t="shared" ca="1" si="125"/>
        <v>Shipping</v>
      </c>
      <c r="L1294" t="str">
        <f>IF(OR(Table1[[#This Row],[Month2]]="Jul",Table1[[#This Row],[Month2]]="Aug",Table1[[#This Row],[Month2]]="Sep"),"Q1", IF(OR(Table1[[#This Row],[Month2]]="Oct",Table1[[#This Row],[Month2]]="Nov",Table1[[#This Row],[Month2]]="Dec"),"Q2",IF(OR(Table1[[#This Row],[Month2]]="Jan",Table1[[#This Row],[Month2]]="Feb",Table1[[#This Row],[Month2]]="Mar"),"Q3", "Q4")))</f>
        <v>Q4</v>
      </c>
      <c r="M1294" t="str">
        <f>TEXT(Table1[[#This Row],[Date]],"mmm")</f>
        <v>Jun</v>
      </c>
      <c r="N1294" t="str">
        <f>IF(MONTH(Table1[[#This Row],[Date]])&gt;6, YEAR(Table1[[#This Row],[Date]])&amp;"-"&amp;YEAR(Table1[[#This Row],[Date]])+1,YEAR(Table1[[#This Row],[Date]])-1&amp;"-"&amp;YEAR(Table1[[#This Row],[Date]]))</f>
        <v>2016-2017</v>
      </c>
      <c r="O1294">
        <f>WEEKNUM(Table1[[#This Row],[Date]],2)</f>
        <v>24</v>
      </c>
      <c r="P1294">
        <f>HOUR(Table1[[#This Row],[Start]])</f>
        <v>8</v>
      </c>
      <c r="Q12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294" t="str">
        <f>TEXT(Table1[[#This Row],[Date]],"ddd")</f>
        <v>Sun</v>
      </c>
    </row>
    <row r="1295" spans="1:18" x14ac:dyDescent="0.55000000000000004">
      <c r="A1295" s="2" t="s">
        <v>123</v>
      </c>
      <c r="B1295" s="2" t="str">
        <f t="shared" si="120"/>
        <v>Client 4</v>
      </c>
      <c r="C1295" s="12">
        <v>42897</v>
      </c>
      <c r="D1295" s="2" t="s">
        <v>472</v>
      </c>
      <c r="E1295" s="2" t="s">
        <v>970</v>
      </c>
      <c r="F1295" s="28">
        <f>Table1[[#This Row],[End]]-Table1[[#This Row],[Start]]</f>
        <v>6.2499999999999778E-3</v>
      </c>
      <c r="G1295" s="2" t="str">
        <f t="shared" ca="1" si="121"/>
        <v>Room B</v>
      </c>
      <c r="H1295" s="2" t="str">
        <f t="shared" ca="1" si="122"/>
        <v>C</v>
      </c>
      <c r="I1295" s="2" t="str">
        <f t="shared" ca="1" si="123"/>
        <v>Mistake</v>
      </c>
      <c r="J1295" s="2" t="str">
        <f t="shared" ca="1" si="124"/>
        <v>Mechanical failure</v>
      </c>
      <c r="K1295" s="25" t="str">
        <f t="shared" ca="1" si="125"/>
        <v>Widgets</v>
      </c>
      <c r="L1295" t="str">
        <f>IF(OR(Table1[[#This Row],[Month2]]="Jul",Table1[[#This Row],[Month2]]="Aug",Table1[[#This Row],[Month2]]="Sep"),"Q1", IF(OR(Table1[[#This Row],[Month2]]="Oct",Table1[[#This Row],[Month2]]="Nov",Table1[[#This Row],[Month2]]="Dec"),"Q2",IF(OR(Table1[[#This Row],[Month2]]="Jan",Table1[[#This Row],[Month2]]="Feb",Table1[[#This Row],[Month2]]="Mar"),"Q3", "Q4")))</f>
        <v>Q4</v>
      </c>
      <c r="M1295" t="str">
        <f>TEXT(Table1[[#This Row],[Date]],"mmm")</f>
        <v>Jun</v>
      </c>
      <c r="N1295" t="str">
        <f>IF(MONTH(Table1[[#This Row],[Date]])&gt;6, YEAR(Table1[[#This Row],[Date]])&amp;"-"&amp;YEAR(Table1[[#This Row],[Date]])+1,YEAR(Table1[[#This Row],[Date]])-1&amp;"-"&amp;YEAR(Table1[[#This Row],[Date]]))</f>
        <v>2016-2017</v>
      </c>
      <c r="O1295">
        <f>WEEKNUM(Table1[[#This Row],[Date]],2)</f>
        <v>24</v>
      </c>
      <c r="P1295">
        <f>HOUR(Table1[[#This Row],[Start]])</f>
        <v>8</v>
      </c>
      <c r="Q12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295" t="str">
        <f>TEXT(Table1[[#This Row],[Date]],"ddd")</f>
        <v>Sun</v>
      </c>
    </row>
    <row r="1296" spans="1:18" x14ac:dyDescent="0.55000000000000004">
      <c r="A1296" s="2" t="s">
        <v>116</v>
      </c>
      <c r="B1296" s="2" t="str">
        <f t="shared" si="120"/>
        <v>Client 5</v>
      </c>
      <c r="C1296" s="12">
        <v>42898</v>
      </c>
      <c r="D1296" s="2" t="s">
        <v>825</v>
      </c>
      <c r="E1296" s="2" t="s">
        <v>1132</v>
      </c>
      <c r="F1296" s="28">
        <f>Table1[[#This Row],[End]]-Table1[[#This Row],[Start]]</f>
        <v>7.6388888888888618E-3</v>
      </c>
      <c r="G1296" s="2" t="str">
        <f t="shared" ca="1" si="121"/>
        <v>Lab</v>
      </c>
      <c r="H1296" s="2" t="str">
        <f t="shared" ca="1" si="122"/>
        <v>B</v>
      </c>
      <c r="I1296" s="2" t="str">
        <f t="shared" ca="1" si="123"/>
        <v>Accident</v>
      </c>
      <c r="J1296" s="2" t="str">
        <f t="shared" ca="1" si="124"/>
        <v>Mechanical failure</v>
      </c>
      <c r="K1296" s="25" t="str">
        <f t="shared" ca="1" si="125"/>
        <v>Admin</v>
      </c>
      <c r="L1296" t="str">
        <f>IF(OR(Table1[[#This Row],[Month2]]="Jul",Table1[[#This Row],[Month2]]="Aug",Table1[[#This Row],[Month2]]="Sep"),"Q1", IF(OR(Table1[[#This Row],[Month2]]="Oct",Table1[[#This Row],[Month2]]="Nov",Table1[[#This Row],[Month2]]="Dec"),"Q2",IF(OR(Table1[[#This Row],[Month2]]="Jan",Table1[[#This Row],[Month2]]="Feb",Table1[[#This Row],[Month2]]="Mar"),"Q3", "Q4")))</f>
        <v>Q4</v>
      </c>
      <c r="M1296" t="str">
        <f>TEXT(Table1[[#This Row],[Date]],"mmm")</f>
        <v>Jun</v>
      </c>
      <c r="N1296" t="str">
        <f>IF(MONTH(Table1[[#This Row],[Date]])&gt;6, YEAR(Table1[[#This Row],[Date]])&amp;"-"&amp;YEAR(Table1[[#This Row],[Date]])+1,YEAR(Table1[[#This Row],[Date]])-1&amp;"-"&amp;YEAR(Table1[[#This Row],[Date]]))</f>
        <v>2016-2017</v>
      </c>
      <c r="O1296">
        <f>WEEKNUM(Table1[[#This Row],[Date]],2)</f>
        <v>25</v>
      </c>
      <c r="P1296">
        <f>HOUR(Table1[[#This Row],[Start]])</f>
        <v>7</v>
      </c>
      <c r="Q12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296" t="str">
        <f>TEXT(Table1[[#This Row],[Date]],"ddd")</f>
        <v>Mon</v>
      </c>
    </row>
    <row r="1297" spans="1:18" x14ac:dyDescent="0.55000000000000004">
      <c r="A1297" s="2" t="s">
        <v>112</v>
      </c>
      <c r="B1297" s="2" t="str">
        <f t="shared" si="120"/>
        <v>Client 6</v>
      </c>
      <c r="C1297" s="12">
        <v>42899</v>
      </c>
      <c r="D1297" s="2" t="s">
        <v>732</v>
      </c>
      <c r="E1297" s="2" t="s">
        <v>203</v>
      </c>
      <c r="F1297" s="28">
        <f>Table1[[#This Row],[End]]-Table1[[#This Row],[Start]]</f>
        <v>4.8611111111110938E-3</v>
      </c>
      <c r="G1297" s="2" t="str">
        <f t="shared" ca="1" si="121"/>
        <v>Office</v>
      </c>
      <c r="H1297" s="2" t="str">
        <f t="shared" ca="1" si="122"/>
        <v>C</v>
      </c>
      <c r="I1297" s="2" t="str">
        <f t="shared" ca="1" si="123"/>
        <v>Mistake</v>
      </c>
      <c r="J1297" s="2" t="str">
        <f t="shared" ca="1" si="124"/>
        <v>Wrong placement</v>
      </c>
      <c r="K1297" s="25" t="str">
        <f t="shared" ca="1" si="125"/>
        <v>IT</v>
      </c>
      <c r="L1297" t="str">
        <f>IF(OR(Table1[[#This Row],[Month2]]="Jul",Table1[[#This Row],[Month2]]="Aug",Table1[[#This Row],[Month2]]="Sep"),"Q1", IF(OR(Table1[[#This Row],[Month2]]="Oct",Table1[[#This Row],[Month2]]="Nov",Table1[[#This Row],[Month2]]="Dec"),"Q2",IF(OR(Table1[[#This Row],[Month2]]="Jan",Table1[[#This Row],[Month2]]="Feb",Table1[[#This Row],[Month2]]="Mar"),"Q3", "Q4")))</f>
        <v>Q4</v>
      </c>
      <c r="M1297" t="str">
        <f>TEXT(Table1[[#This Row],[Date]],"mmm")</f>
        <v>Jun</v>
      </c>
      <c r="N1297" t="str">
        <f>IF(MONTH(Table1[[#This Row],[Date]])&gt;6, YEAR(Table1[[#This Row],[Date]])&amp;"-"&amp;YEAR(Table1[[#This Row],[Date]])+1,YEAR(Table1[[#This Row],[Date]])-1&amp;"-"&amp;YEAR(Table1[[#This Row],[Date]]))</f>
        <v>2016-2017</v>
      </c>
      <c r="O1297">
        <f>WEEKNUM(Table1[[#This Row],[Date]],2)</f>
        <v>25</v>
      </c>
      <c r="P1297">
        <f>HOUR(Table1[[#This Row],[Start]])</f>
        <v>18</v>
      </c>
      <c r="Q12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97" t="str">
        <f>TEXT(Table1[[#This Row],[Date]],"ddd")</f>
        <v>Tue</v>
      </c>
    </row>
    <row r="1298" spans="1:18" x14ac:dyDescent="0.55000000000000004">
      <c r="A1298" s="2" t="s">
        <v>112</v>
      </c>
      <c r="B1298" s="2" t="str">
        <f t="shared" si="120"/>
        <v>Client 7</v>
      </c>
      <c r="C1298" s="12">
        <v>42899</v>
      </c>
      <c r="D1298" s="2" t="s">
        <v>859</v>
      </c>
      <c r="E1298" s="2" t="s">
        <v>651</v>
      </c>
      <c r="F1298" s="28">
        <f>Table1[[#This Row],[End]]-Table1[[#This Row],[Start]]</f>
        <v>4.5833333333333393E-2</v>
      </c>
      <c r="G1298" s="2" t="str">
        <f t="shared" ca="1" si="121"/>
        <v>Room A</v>
      </c>
      <c r="H1298" s="2" t="str">
        <f t="shared" ca="1" si="122"/>
        <v>D</v>
      </c>
      <c r="I1298" s="2" t="str">
        <f t="shared" ca="1" si="123"/>
        <v>Grievance</v>
      </c>
      <c r="J1298" s="2" t="str">
        <f t="shared" ca="1" si="124"/>
        <v>Wrong placement</v>
      </c>
      <c r="K1298" s="25" t="str">
        <f t="shared" ca="1" si="125"/>
        <v>IT</v>
      </c>
      <c r="L1298" t="str">
        <f>IF(OR(Table1[[#This Row],[Month2]]="Jul",Table1[[#This Row],[Month2]]="Aug",Table1[[#This Row],[Month2]]="Sep"),"Q1", IF(OR(Table1[[#This Row],[Month2]]="Oct",Table1[[#This Row],[Month2]]="Nov",Table1[[#This Row],[Month2]]="Dec"),"Q2",IF(OR(Table1[[#This Row],[Month2]]="Jan",Table1[[#This Row],[Month2]]="Feb",Table1[[#This Row],[Month2]]="Mar"),"Q3", "Q4")))</f>
        <v>Q4</v>
      </c>
      <c r="M1298" t="str">
        <f>TEXT(Table1[[#This Row],[Date]],"mmm")</f>
        <v>Jun</v>
      </c>
      <c r="N1298" t="str">
        <f>IF(MONTH(Table1[[#This Row],[Date]])&gt;6, YEAR(Table1[[#This Row],[Date]])&amp;"-"&amp;YEAR(Table1[[#This Row],[Date]])+1,YEAR(Table1[[#This Row],[Date]])-1&amp;"-"&amp;YEAR(Table1[[#This Row],[Date]]))</f>
        <v>2016-2017</v>
      </c>
      <c r="O1298">
        <f>WEEKNUM(Table1[[#This Row],[Date]],2)</f>
        <v>25</v>
      </c>
      <c r="P1298">
        <f>HOUR(Table1[[#This Row],[Start]])</f>
        <v>18</v>
      </c>
      <c r="Q12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98" t="str">
        <f>TEXT(Table1[[#This Row],[Date]],"ddd")</f>
        <v>Tue</v>
      </c>
    </row>
    <row r="1299" spans="1:18" x14ac:dyDescent="0.55000000000000004">
      <c r="A1299" s="2" t="s">
        <v>127</v>
      </c>
      <c r="B1299" s="2" t="str">
        <f t="shared" si="120"/>
        <v>Client 8</v>
      </c>
      <c r="C1299" s="12">
        <v>42899</v>
      </c>
      <c r="D1299" s="2" t="s">
        <v>275</v>
      </c>
      <c r="E1299" s="2" t="s">
        <v>276</v>
      </c>
      <c r="F1299" s="28">
        <f>Table1[[#This Row],[End]]-Table1[[#This Row],[Start]]</f>
        <v>3.6111111111111205E-2</v>
      </c>
      <c r="G1299" s="2" t="str">
        <f t="shared" ca="1" si="121"/>
        <v>Room B</v>
      </c>
      <c r="H1299" s="2" t="str">
        <f t="shared" ca="1" si="122"/>
        <v>B</v>
      </c>
      <c r="I1299" s="2" t="str">
        <f t="shared" ca="1" si="123"/>
        <v>Accident</v>
      </c>
      <c r="J1299" s="2" t="str">
        <f t="shared" ca="1" si="124"/>
        <v>Mechanical failure</v>
      </c>
      <c r="K1299" s="25" t="str">
        <f t="shared" ca="1" si="125"/>
        <v>Admin</v>
      </c>
      <c r="L1299" t="str">
        <f>IF(OR(Table1[[#This Row],[Month2]]="Jul",Table1[[#This Row],[Month2]]="Aug",Table1[[#This Row],[Month2]]="Sep"),"Q1", IF(OR(Table1[[#This Row],[Month2]]="Oct",Table1[[#This Row],[Month2]]="Nov",Table1[[#This Row],[Month2]]="Dec"),"Q2",IF(OR(Table1[[#This Row],[Month2]]="Jan",Table1[[#This Row],[Month2]]="Feb",Table1[[#This Row],[Month2]]="Mar"),"Q3", "Q4")))</f>
        <v>Q4</v>
      </c>
      <c r="M1299" t="str">
        <f>TEXT(Table1[[#This Row],[Date]],"mmm")</f>
        <v>Jun</v>
      </c>
      <c r="N1299" t="str">
        <f>IF(MONTH(Table1[[#This Row],[Date]])&gt;6, YEAR(Table1[[#This Row],[Date]])&amp;"-"&amp;YEAR(Table1[[#This Row],[Date]])+1,YEAR(Table1[[#This Row],[Date]])-1&amp;"-"&amp;YEAR(Table1[[#This Row],[Date]]))</f>
        <v>2016-2017</v>
      </c>
      <c r="O1299">
        <f>WEEKNUM(Table1[[#This Row],[Date]],2)</f>
        <v>25</v>
      </c>
      <c r="P1299">
        <f>HOUR(Table1[[#This Row],[Start]])</f>
        <v>18</v>
      </c>
      <c r="Q12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299" t="str">
        <f>TEXT(Table1[[#This Row],[Date]],"ddd")</f>
        <v>Tue</v>
      </c>
    </row>
    <row r="1300" spans="1:18" x14ac:dyDescent="0.55000000000000004">
      <c r="A1300" s="2" t="s">
        <v>112</v>
      </c>
      <c r="B1300" s="2" t="str">
        <f t="shared" si="120"/>
        <v>Client 9</v>
      </c>
      <c r="C1300" s="12">
        <v>42900</v>
      </c>
      <c r="D1300" s="2" t="s">
        <v>484</v>
      </c>
      <c r="E1300" s="2" t="s">
        <v>376</v>
      </c>
      <c r="F1300" s="28">
        <f>Table1[[#This Row],[End]]-Table1[[#This Row],[Start]]</f>
        <v>8.2638888888888817E-2</v>
      </c>
      <c r="G1300" s="2" t="str">
        <f t="shared" ca="1" si="121"/>
        <v>Room A</v>
      </c>
      <c r="H1300" s="2" t="str">
        <f t="shared" ca="1" si="122"/>
        <v>A</v>
      </c>
      <c r="I1300" s="2" t="str">
        <f t="shared" ca="1" si="123"/>
        <v>Interaction</v>
      </c>
      <c r="J1300" s="2" t="str">
        <f t="shared" ca="1" si="124"/>
        <v>Entry error</v>
      </c>
      <c r="K1300" s="25" t="str">
        <f t="shared" ca="1" si="125"/>
        <v>Shipping</v>
      </c>
      <c r="L1300" t="str">
        <f>IF(OR(Table1[[#This Row],[Month2]]="Jul",Table1[[#This Row],[Month2]]="Aug",Table1[[#This Row],[Month2]]="Sep"),"Q1", IF(OR(Table1[[#This Row],[Month2]]="Oct",Table1[[#This Row],[Month2]]="Nov",Table1[[#This Row],[Month2]]="Dec"),"Q2",IF(OR(Table1[[#This Row],[Month2]]="Jan",Table1[[#This Row],[Month2]]="Feb",Table1[[#This Row],[Month2]]="Mar"),"Q3", "Q4")))</f>
        <v>Q4</v>
      </c>
      <c r="M1300" t="str">
        <f>TEXT(Table1[[#This Row],[Date]],"mmm")</f>
        <v>Jun</v>
      </c>
      <c r="N1300" t="str">
        <f>IF(MONTH(Table1[[#This Row],[Date]])&gt;6, YEAR(Table1[[#This Row],[Date]])&amp;"-"&amp;YEAR(Table1[[#This Row],[Date]])+1,YEAR(Table1[[#This Row],[Date]])-1&amp;"-"&amp;YEAR(Table1[[#This Row],[Date]]))</f>
        <v>2016-2017</v>
      </c>
      <c r="O1300">
        <f>WEEKNUM(Table1[[#This Row],[Date]],2)</f>
        <v>25</v>
      </c>
      <c r="P1300">
        <f>HOUR(Table1[[#This Row],[Start]])</f>
        <v>14</v>
      </c>
      <c r="Q13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300" t="str">
        <f>TEXT(Table1[[#This Row],[Date]],"ddd")</f>
        <v>Wed</v>
      </c>
    </row>
    <row r="1301" spans="1:18" x14ac:dyDescent="0.55000000000000004">
      <c r="A1301" s="2" t="s">
        <v>105</v>
      </c>
      <c r="B1301" s="2" t="str">
        <f t="shared" si="120"/>
        <v>Client 10</v>
      </c>
      <c r="C1301" s="12">
        <v>42900</v>
      </c>
      <c r="D1301" s="2" t="s">
        <v>716</v>
      </c>
      <c r="E1301" s="2" t="s">
        <v>573</v>
      </c>
      <c r="F1301" s="28">
        <f>Table1[[#This Row],[End]]-Table1[[#This Row],[Start]]</f>
        <v>3.9583333333333415E-2</v>
      </c>
      <c r="G1301" s="2" t="str">
        <f t="shared" ca="1" si="121"/>
        <v>Warehouse</v>
      </c>
      <c r="H1301" s="2" t="str">
        <f t="shared" ca="1" si="122"/>
        <v>C</v>
      </c>
      <c r="I1301" s="2" t="str">
        <f t="shared" ca="1" si="123"/>
        <v>Mistake</v>
      </c>
      <c r="J1301" s="2" t="str">
        <f t="shared" ca="1" si="124"/>
        <v>Mechanical failure</v>
      </c>
      <c r="K1301" s="25" t="str">
        <f t="shared" ca="1" si="125"/>
        <v>IT</v>
      </c>
      <c r="L1301" t="str">
        <f>IF(OR(Table1[[#This Row],[Month2]]="Jul",Table1[[#This Row],[Month2]]="Aug",Table1[[#This Row],[Month2]]="Sep"),"Q1", IF(OR(Table1[[#This Row],[Month2]]="Oct",Table1[[#This Row],[Month2]]="Nov",Table1[[#This Row],[Month2]]="Dec"),"Q2",IF(OR(Table1[[#This Row],[Month2]]="Jan",Table1[[#This Row],[Month2]]="Feb",Table1[[#This Row],[Month2]]="Mar"),"Q3", "Q4")))</f>
        <v>Q4</v>
      </c>
      <c r="M1301" t="str">
        <f>TEXT(Table1[[#This Row],[Date]],"mmm")</f>
        <v>Jun</v>
      </c>
      <c r="N1301" t="str">
        <f>IF(MONTH(Table1[[#This Row],[Date]])&gt;6, YEAR(Table1[[#This Row],[Date]])&amp;"-"&amp;YEAR(Table1[[#This Row],[Date]])+1,YEAR(Table1[[#This Row],[Date]])-1&amp;"-"&amp;YEAR(Table1[[#This Row],[Date]]))</f>
        <v>2016-2017</v>
      </c>
      <c r="O1301">
        <f>WEEKNUM(Table1[[#This Row],[Date]],2)</f>
        <v>25</v>
      </c>
      <c r="P1301">
        <f>HOUR(Table1[[#This Row],[Start]])</f>
        <v>9</v>
      </c>
      <c r="Q13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301" t="str">
        <f>TEXT(Table1[[#This Row],[Date]],"ddd")</f>
        <v>Wed</v>
      </c>
    </row>
    <row r="1302" spans="1:18" x14ac:dyDescent="0.55000000000000004">
      <c r="A1302" s="2" t="s">
        <v>112</v>
      </c>
      <c r="B1302" s="2" t="str">
        <f t="shared" si="120"/>
        <v>Client 1</v>
      </c>
      <c r="C1302" s="12">
        <v>42901</v>
      </c>
      <c r="D1302" s="2" t="s">
        <v>836</v>
      </c>
      <c r="E1302" s="2" t="s">
        <v>292</v>
      </c>
      <c r="F1302" s="28">
        <f>Table1[[#This Row],[End]]-Table1[[#This Row],[Start]]</f>
        <v>2.6388888888888906E-2</v>
      </c>
      <c r="G1302" s="2" t="str">
        <f t="shared" ca="1" si="121"/>
        <v>Room A</v>
      </c>
      <c r="H1302" s="2" t="str">
        <f t="shared" ca="1" si="122"/>
        <v>A</v>
      </c>
      <c r="I1302" s="2" t="str">
        <f t="shared" ca="1" si="123"/>
        <v>Grievance</v>
      </c>
      <c r="J1302" s="2" t="str">
        <f t="shared" ca="1" si="124"/>
        <v>Entry error</v>
      </c>
      <c r="K1302" s="25" t="str">
        <f t="shared" ca="1" si="125"/>
        <v>Admin</v>
      </c>
      <c r="L1302" t="str">
        <f>IF(OR(Table1[[#This Row],[Month2]]="Jul",Table1[[#This Row],[Month2]]="Aug",Table1[[#This Row],[Month2]]="Sep"),"Q1", IF(OR(Table1[[#This Row],[Month2]]="Oct",Table1[[#This Row],[Month2]]="Nov",Table1[[#This Row],[Month2]]="Dec"),"Q2",IF(OR(Table1[[#This Row],[Month2]]="Jan",Table1[[#This Row],[Month2]]="Feb",Table1[[#This Row],[Month2]]="Mar"),"Q3", "Q4")))</f>
        <v>Q4</v>
      </c>
      <c r="M1302" t="str">
        <f>TEXT(Table1[[#This Row],[Date]],"mmm")</f>
        <v>Jun</v>
      </c>
      <c r="N1302" t="str">
        <f>IF(MONTH(Table1[[#This Row],[Date]])&gt;6, YEAR(Table1[[#This Row],[Date]])&amp;"-"&amp;YEAR(Table1[[#This Row],[Date]])+1,YEAR(Table1[[#This Row],[Date]])-1&amp;"-"&amp;YEAR(Table1[[#This Row],[Date]]))</f>
        <v>2016-2017</v>
      </c>
      <c r="O1302">
        <f>WEEKNUM(Table1[[#This Row],[Date]],2)</f>
        <v>25</v>
      </c>
      <c r="P1302">
        <f>HOUR(Table1[[#This Row],[Start]])</f>
        <v>7</v>
      </c>
      <c r="Q13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302" t="str">
        <f>TEXT(Table1[[#This Row],[Date]],"ddd")</f>
        <v>Thu</v>
      </c>
    </row>
    <row r="1303" spans="1:18" x14ac:dyDescent="0.55000000000000004">
      <c r="A1303" s="2" t="s">
        <v>116</v>
      </c>
      <c r="B1303" s="2" t="str">
        <f t="shared" si="120"/>
        <v>Client 2</v>
      </c>
      <c r="C1303" s="12">
        <v>42903</v>
      </c>
      <c r="D1303" s="2" t="s">
        <v>860</v>
      </c>
      <c r="E1303" s="2" t="s">
        <v>1090</v>
      </c>
      <c r="F1303" s="28">
        <f>Table1[[#This Row],[End]]-Table1[[#This Row],[Start]]</f>
        <v>9.7222222222221877E-3</v>
      </c>
      <c r="G1303" s="2" t="str">
        <f t="shared" ca="1" si="121"/>
        <v>Lab</v>
      </c>
      <c r="H1303" s="2" t="str">
        <f t="shared" ca="1" si="122"/>
        <v>A</v>
      </c>
      <c r="I1303" s="2" t="str">
        <f t="shared" ca="1" si="123"/>
        <v>Mistake</v>
      </c>
      <c r="J1303" s="2" t="str">
        <f t="shared" ca="1" si="124"/>
        <v>Mechanical failure</v>
      </c>
      <c r="K1303" s="25" t="str">
        <f t="shared" ca="1" si="125"/>
        <v>Finance</v>
      </c>
      <c r="L1303" t="str">
        <f>IF(OR(Table1[[#This Row],[Month2]]="Jul",Table1[[#This Row],[Month2]]="Aug",Table1[[#This Row],[Month2]]="Sep"),"Q1", IF(OR(Table1[[#This Row],[Month2]]="Oct",Table1[[#This Row],[Month2]]="Nov",Table1[[#This Row],[Month2]]="Dec"),"Q2",IF(OR(Table1[[#This Row],[Month2]]="Jan",Table1[[#This Row],[Month2]]="Feb",Table1[[#This Row],[Month2]]="Mar"),"Q3", "Q4")))</f>
        <v>Q4</v>
      </c>
      <c r="M1303" t="str">
        <f>TEXT(Table1[[#This Row],[Date]],"mmm")</f>
        <v>Jun</v>
      </c>
      <c r="N1303" t="str">
        <f>IF(MONTH(Table1[[#This Row],[Date]])&gt;6, YEAR(Table1[[#This Row],[Date]])&amp;"-"&amp;YEAR(Table1[[#This Row],[Date]])+1,YEAR(Table1[[#This Row],[Date]])-1&amp;"-"&amp;YEAR(Table1[[#This Row],[Date]]))</f>
        <v>2016-2017</v>
      </c>
      <c r="O1303">
        <f>WEEKNUM(Table1[[#This Row],[Date]],2)</f>
        <v>25</v>
      </c>
      <c r="P1303">
        <f>HOUR(Table1[[#This Row],[Start]])</f>
        <v>6</v>
      </c>
      <c r="Q13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303" t="str">
        <f>TEXT(Table1[[#This Row],[Date]],"ddd")</f>
        <v>Sat</v>
      </c>
    </row>
    <row r="1304" spans="1:18" x14ac:dyDescent="0.55000000000000004">
      <c r="A1304" s="2" t="s">
        <v>121</v>
      </c>
      <c r="B1304" s="2" t="str">
        <f t="shared" si="120"/>
        <v>Client 3</v>
      </c>
      <c r="C1304" s="12">
        <v>42903</v>
      </c>
      <c r="D1304" s="2" t="s">
        <v>445</v>
      </c>
      <c r="E1304" s="2" t="s">
        <v>916</v>
      </c>
      <c r="F1304" s="28">
        <f>Table1[[#This Row],[End]]-Table1[[#This Row],[Start]]</f>
        <v>1.041666666666663E-2</v>
      </c>
      <c r="G1304" s="2" t="str">
        <f t="shared" ca="1" si="121"/>
        <v>Warehouse</v>
      </c>
      <c r="H1304" s="2" t="str">
        <f t="shared" ca="1" si="122"/>
        <v>D</v>
      </c>
      <c r="I1304" s="2" t="str">
        <f t="shared" ca="1" si="123"/>
        <v>Interaction</v>
      </c>
      <c r="J1304" s="2" t="str">
        <f t="shared" ca="1" si="124"/>
        <v>Entry error</v>
      </c>
      <c r="K1304" s="25" t="str">
        <f t="shared" ca="1" si="125"/>
        <v>Admin</v>
      </c>
      <c r="L1304" t="str">
        <f>IF(OR(Table1[[#This Row],[Month2]]="Jul",Table1[[#This Row],[Month2]]="Aug",Table1[[#This Row],[Month2]]="Sep"),"Q1", IF(OR(Table1[[#This Row],[Month2]]="Oct",Table1[[#This Row],[Month2]]="Nov",Table1[[#This Row],[Month2]]="Dec"),"Q2",IF(OR(Table1[[#This Row],[Month2]]="Jan",Table1[[#This Row],[Month2]]="Feb",Table1[[#This Row],[Month2]]="Mar"),"Q3", "Q4")))</f>
        <v>Q4</v>
      </c>
      <c r="M1304" t="str">
        <f>TEXT(Table1[[#This Row],[Date]],"mmm")</f>
        <v>Jun</v>
      </c>
      <c r="N1304" t="str">
        <f>IF(MONTH(Table1[[#This Row],[Date]])&gt;6, YEAR(Table1[[#This Row],[Date]])&amp;"-"&amp;YEAR(Table1[[#This Row],[Date]])+1,YEAR(Table1[[#This Row],[Date]])-1&amp;"-"&amp;YEAR(Table1[[#This Row],[Date]]))</f>
        <v>2016-2017</v>
      </c>
      <c r="O1304">
        <f>WEEKNUM(Table1[[#This Row],[Date]],2)</f>
        <v>25</v>
      </c>
      <c r="P1304">
        <f>HOUR(Table1[[#This Row],[Start]])</f>
        <v>14</v>
      </c>
      <c r="Q13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304" t="str">
        <f>TEXT(Table1[[#This Row],[Date]],"ddd")</f>
        <v>Sat</v>
      </c>
    </row>
    <row r="1305" spans="1:18" x14ac:dyDescent="0.55000000000000004">
      <c r="A1305" s="2" t="s">
        <v>112</v>
      </c>
      <c r="B1305" s="2" t="str">
        <f t="shared" si="120"/>
        <v>Client 4</v>
      </c>
      <c r="C1305" s="12">
        <v>42904</v>
      </c>
      <c r="D1305" s="2" t="s">
        <v>235</v>
      </c>
      <c r="E1305" s="2" t="s">
        <v>296</v>
      </c>
      <c r="F1305" s="28">
        <f>Table1[[#This Row],[End]]-Table1[[#This Row],[Start]]</f>
        <v>1.3194444444444398E-2</v>
      </c>
      <c r="G1305" s="2" t="str">
        <f t="shared" ca="1" si="121"/>
        <v>Room A</v>
      </c>
      <c r="H1305" s="2" t="str">
        <f t="shared" ca="1" si="122"/>
        <v>F</v>
      </c>
      <c r="I1305" s="2" t="str">
        <f t="shared" ca="1" si="123"/>
        <v>Interaction</v>
      </c>
      <c r="J1305" s="2" t="str">
        <f t="shared" ca="1" si="124"/>
        <v>Entry error</v>
      </c>
      <c r="K1305" s="25" t="str">
        <f t="shared" ca="1" si="125"/>
        <v>Widgets</v>
      </c>
      <c r="L1305" t="str">
        <f>IF(OR(Table1[[#This Row],[Month2]]="Jul",Table1[[#This Row],[Month2]]="Aug",Table1[[#This Row],[Month2]]="Sep"),"Q1", IF(OR(Table1[[#This Row],[Month2]]="Oct",Table1[[#This Row],[Month2]]="Nov",Table1[[#This Row],[Month2]]="Dec"),"Q2",IF(OR(Table1[[#This Row],[Month2]]="Jan",Table1[[#This Row],[Month2]]="Feb",Table1[[#This Row],[Month2]]="Mar"),"Q3", "Q4")))</f>
        <v>Q4</v>
      </c>
      <c r="M1305" t="str">
        <f>TEXT(Table1[[#This Row],[Date]],"mmm")</f>
        <v>Jun</v>
      </c>
      <c r="N1305" t="str">
        <f>IF(MONTH(Table1[[#This Row],[Date]])&gt;6, YEAR(Table1[[#This Row],[Date]])&amp;"-"&amp;YEAR(Table1[[#This Row],[Date]])+1,YEAR(Table1[[#This Row],[Date]])-1&amp;"-"&amp;YEAR(Table1[[#This Row],[Date]]))</f>
        <v>2016-2017</v>
      </c>
      <c r="O1305">
        <f>WEEKNUM(Table1[[#This Row],[Date]],2)</f>
        <v>25</v>
      </c>
      <c r="P1305">
        <f>HOUR(Table1[[#This Row],[Start]])</f>
        <v>13</v>
      </c>
      <c r="Q13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305" t="str">
        <f>TEXT(Table1[[#This Row],[Date]],"ddd")</f>
        <v>Sun</v>
      </c>
    </row>
    <row r="1306" spans="1:18" x14ac:dyDescent="0.55000000000000004">
      <c r="A1306" s="2" t="s">
        <v>127</v>
      </c>
      <c r="B1306" s="2" t="str">
        <f t="shared" si="120"/>
        <v>Client 5</v>
      </c>
      <c r="C1306" s="12">
        <v>42904</v>
      </c>
      <c r="D1306" s="2" t="s">
        <v>546</v>
      </c>
      <c r="E1306" s="2" t="s">
        <v>1010</v>
      </c>
      <c r="F1306" s="28">
        <f>Table1[[#This Row],[End]]-Table1[[#This Row],[Start]]</f>
        <v>4.1666666666666741E-2</v>
      </c>
      <c r="G1306" s="2" t="str">
        <f t="shared" ca="1" si="121"/>
        <v>Warehouse</v>
      </c>
      <c r="H1306" s="2" t="str">
        <f t="shared" ca="1" si="122"/>
        <v>B</v>
      </c>
      <c r="I1306" s="2" t="str">
        <f t="shared" ca="1" si="123"/>
        <v>Grievance</v>
      </c>
      <c r="J1306" s="2" t="str">
        <f t="shared" ca="1" si="124"/>
        <v>Entry error</v>
      </c>
      <c r="K1306" s="25" t="str">
        <f t="shared" ca="1" si="125"/>
        <v>Finance</v>
      </c>
      <c r="L1306" t="str">
        <f>IF(OR(Table1[[#This Row],[Month2]]="Jul",Table1[[#This Row],[Month2]]="Aug",Table1[[#This Row],[Month2]]="Sep"),"Q1", IF(OR(Table1[[#This Row],[Month2]]="Oct",Table1[[#This Row],[Month2]]="Nov",Table1[[#This Row],[Month2]]="Dec"),"Q2",IF(OR(Table1[[#This Row],[Month2]]="Jan",Table1[[#This Row],[Month2]]="Feb",Table1[[#This Row],[Month2]]="Mar"),"Q3", "Q4")))</f>
        <v>Q4</v>
      </c>
      <c r="M1306" t="str">
        <f>TEXT(Table1[[#This Row],[Date]],"mmm")</f>
        <v>Jun</v>
      </c>
      <c r="N1306" t="str">
        <f>IF(MONTH(Table1[[#This Row],[Date]])&gt;6, YEAR(Table1[[#This Row],[Date]])&amp;"-"&amp;YEAR(Table1[[#This Row],[Date]])+1,YEAR(Table1[[#This Row],[Date]])-1&amp;"-"&amp;YEAR(Table1[[#This Row],[Date]]))</f>
        <v>2016-2017</v>
      </c>
      <c r="O1306">
        <f>WEEKNUM(Table1[[#This Row],[Date]],2)</f>
        <v>25</v>
      </c>
      <c r="P1306">
        <f>HOUR(Table1[[#This Row],[Start]])</f>
        <v>15</v>
      </c>
      <c r="Q13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06" t="str">
        <f>TEXT(Table1[[#This Row],[Date]],"ddd")</f>
        <v>Sun</v>
      </c>
    </row>
    <row r="1307" spans="1:18" x14ac:dyDescent="0.55000000000000004">
      <c r="A1307" s="2" t="s">
        <v>121</v>
      </c>
      <c r="B1307" s="2" t="str">
        <f t="shared" si="120"/>
        <v>Client 6</v>
      </c>
      <c r="C1307" s="12">
        <v>42905</v>
      </c>
      <c r="D1307" s="2" t="s">
        <v>861</v>
      </c>
      <c r="E1307" s="2" t="s">
        <v>1133</v>
      </c>
      <c r="F1307" s="28">
        <f>Table1[[#This Row],[End]]-Table1[[#This Row],[Start]]</f>
        <v>6.9444444444443088E-3</v>
      </c>
      <c r="G1307" s="2" t="str">
        <f t="shared" ca="1" si="121"/>
        <v>Warehouse</v>
      </c>
      <c r="H1307" s="2" t="str">
        <f t="shared" ca="1" si="122"/>
        <v>F</v>
      </c>
      <c r="I1307" s="2" t="str">
        <f t="shared" ca="1" si="123"/>
        <v>Interaction</v>
      </c>
      <c r="J1307" s="2" t="str">
        <f t="shared" ca="1" si="124"/>
        <v>Entry error</v>
      </c>
      <c r="K1307" s="25" t="str">
        <f t="shared" ca="1" si="125"/>
        <v>Admin</v>
      </c>
      <c r="L1307" t="str">
        <f>IF(OR(Table1[[#This Row],[Month2]]="Jul",Table1[[#This Row],[Month2]]="Aug",Table1[[#This Row],[Month2]]="Sep"),"Q1", IF(OR(Table1[[#This Row],[Month2]]="Oct",Table1[[#This Row],[Month2]]="Nov",Table1[[#This Row],[Month2]]="Dec"),"Q2",IF(OR(Table1[[#This Row],[Month2]]="Jan",Table1[[#This Row],[Month2]]="Feb",Table1[[#This Row],[Month2]]="Mar"),"Q3", "Q4")))</f>
        <v>Q4</v>
      </c>
      <c r="M1307" t="str">
        <f>TEXT(Table1[[#This Row],[Date]],"mmm")</f>
        <v>Jun</v>
      </c>
      <c r="N1307" t="str">
        <f>IF(MONTH(Table1[[#This Row],[Date]])&gt;6, YEAR(Table1[[#This Row],[Date]])&amp;"-"&amp;YEAR(Table1[[#This Row],[Date]])+1,YEAR(Table1[[#This Row],[Date]])-1&amp;"-"&amp;YEAR(Table1[[#This Row],[Date]]))</f>
        <v>2016-2017</v>
      </c>
      <c r="O1307">
        <f>WEEKNUM(Table1[[#This Row],[Date]],2)</f>
        <v>26</v>
      </c>
      <c r="P1307">
        <f>HOUR(Table1[[#This Row],[Start]])</f>
        <v>20</v>
      </c>
      <c r="Q13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07" t="str">
        <f>TEXT(Table1[[#This Row],[Date]],"ddd")</f>
        <v>Mon</v>
      </c>
    </row>
    <row r="1308" spans="1:18" x14ac:dyDescent="0.55000000000000004">
      <c r="A1308" s="2" t="s">
        <v>123</v>
      </c>
      <c r="B1308" s="2" t="str">
        <f t="shared" si="120"/>
        <v>Client 7</v>
      </c>
      <c r="C1308" s="12">
        <v>42905</v>
      </c>
      <c r="D1308" s="2" t="s">
        <v>268</v>
      </c>
      <c r="E1308" s="2" t="s">
        <v>981</v>
      </c>
      <c r="F1308" s="28">
        <f>Table1[[#This Row],[End]]-Table1[[#This Row],[Start]]</f>
        <v>8.3333333333333037E-3</v>
      </c>
      <c r="G1308" s="2" t="str">
        <f t="shared" ca="1" si="121"/>
        <v>Room A</v>
      </c>
      <c r="H1308" s="2" t="str">
        <f t="shared" ca="1" si="122"/>
        <v>E</v>
      </c>
      <c r="I1308" s="2" t="str">
        <f t="shared" ca="1" si="123"/>
        <v>Mistake</v>
      </c>
      <c r="J1308" s="2" t="str">
        <f t="shared" ca="1" si="124"/>
        <v>Wrong placement</v>
      </c>
      <c r="K1308" s="25" t="str">
        <f t="shared" ca="1" si="125"/>
        <v>Admin</v>
      </c>
      <c r="L1308" t="str">
        <f>IF(OR(Table1[[#This Row],[Month2]]="Jul",Table1[[#This Row],[Month2]]="Aug",Table1[[#This Row],[Month2]]="Sep"),"Q1", IF(OR(Table1[[#This Row],[Month2]]="Oct",Table1[[#This Row],[Month2]]="Nov",Table1[[#This Row],[Month2]]="Dec"),"Q2",IF(OR(Table1[[#This Row],[Month2]]="Jan",Table1[[#This Row],[Month2]]="Feb",Table1[[#This Row],[Month2]]="Mar"),"Q3", "Q4")))</f>
        <v>Q4</v>
      </c>
      <c r="M1308" t="str">
        <f>TEXT(Table1[[#This Row],[Date]],"mmm")</f>
        <v>Jun</v>
      </c>
      <c r="N1308" t="str">
        <f>IF(MONTH(Table1[[#This Row],[Date]])&gt;6, YEAR(Table1[[#This Row],[Date]])&amp;"-"&amp;YEAR(Table1[[#This Row],[Date]])+1,YEAR(Table1[[#This Row],[Date]])-1&amp;"-"&amp;YEAR(Table1[[#This Row],[Date]]))</f>
        <v>2016-2017</v>
      </c>
      <c r="O1308">
        <f>WEEKNUM(Table1[[#This Row],[Date]],2)</f>
        <v>26</v>
      </c>
      <c r="P1308">
        <f>HOUR(Table1[[#This Row],[Start]])</f>
        <v>18</v>
      </c>
      <c r="Q13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08" t="str">
        <f>TEXT(Table1[[#This Row],[Date]],"ddd")</f>
        <v>Mon</v>
      </c>
    </row>
    <row r="1309" spans="1:18" x14ac:dyDescent="0.55000000000000004">
      <c r="A1309" s="2" t="s">
        <v>119</v>
      </c>
      <c r="B1309" s="2" t="str">
        <f t="shared" si="120"/>
        <v>Client 8</v>
      </c>
      <c r="C1309" s="12">
        <v>42907</v>
      </c>
      <c r="D1309" s="2" t="s">
        <v>545</v>
      </c>
      <c r="E1309" s="2" t="s">
        <v>733</v>
      </c>
      <c r="F1309" s="28">
        <f>Table1[[#This Row],[End]]-Table1[[#This Row],[Start]]</f>
        <v>1.3888888888888951E-2</v>
      </c>
      <c r="G1309" s="2" t="str">
        <f t="shared" ca="1" si="121"/>
        <v>Room A</v>
      </c>
      <c r="H1309" s="2" t="str">
        <f t="shared" ca="1" si="122"/>
        <v>G</v>
      </c>
      <c r="I1309" s="2" t="str">
        <f t="shared" ca="1" si="123"/>
        <v>Interaction</v>
      </c>
      <c r="J1309" s="2" t="str">
        <f t="shared" ca="1" si="124"/>
        <v>Tone of voice</v>
      </c>
      <c r="K1309" s="25" t="str">
        <f t="shared" ca="1" si="125"/>
        <v>Finance</v>
      </c>
      <c r="L1309" t="str">
        <f>IF(OR(Table1[[#This Row],[Month2]]="Jul",Table1[[#This Row],[Month2]]="Aug",Table1[[#This Row],[Month2]]="Sep"),"Q1", IF(OR(Table1[[#This Row],[Month2]]="Oct",Table1[[#This Row],[Month2]]="Nov",Table1[[#This Row],[Month2]]="Dec"),"Q2",IF(OR(Table1[[#This Row],[Month2]]="Jan",Table1[[#This Row],[Month2]]="Feb",Table1[[#This Row],[Month2]]="Mar"),"Q3", "Q4")))</f>
        <v>Q4</v>
      </c>
      <c r="M1309" t="str">
        <f>TEXT(Table1[[#This Row],[Date]],"mmm")</f>
        <v>Jun</v>
      </c>
      <c r="N1309" t="str">
        <f>IF(MONTH(Table1[[#This Row],[Date]])&gt;6, YEAR(Table1[[#This Row],[Date]])&amp;"-"&amp;YEAR(Table1[[#This Row],[Date]])+1,YEAR(Table1[[#This Row],[Date]])-1&amp;"-"&amp;YEAR(Table1[[#This Row],[Date]]))</f>
        <v>2016-2017</v>
      </c>
      <c r="O1309">
        <f>WEEKNUM(Table1[[#This Row],[Date]],2)</f>
        <v>26</v>
      </c>
      <c r="P1309">
        <f>HOUR(Table1[[#This Row],[Start]])</f>
        <v>15</v>
      </c>
      <c r="Q13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09" t="str">
        <f>TEXT(Table1[[#This Row],[Date]],"ddd")</f>
        <v>Wed</v>
      </c>
    </row>
    <row r="1310" spans="1:18" x14ac:dyDescent="0.55000000000000004">
      <c r="A1310" s="2" t="s">
        <v>123</v>
      </c>
      <c r="B1310" s="2" t="str">
        <f t="shared" si="120"/>
        <v>Client 9</v>
      </c>
      <c r="C1310" s="12">
        <v>42908</v>
      </c>
      <c r="D1310" s="2" t="s">
        <v>412</v>
      </c>
      <c r="E1310" s="2" t="s">
        <v>604</v>
      </c>
      <c r="F1310" s="28">
        <f>Table1[[#This Row],[End]]-Table1[[#This Row],[Start]]</f>
        <v>1.1111111111111072E-2</v>
      </c>
      <c r="G1310" s="2" t="str">
        <f t="shared" ca="1" si="121"/>
        <v>Warehouse</v>
      </c>
      <c r="H1310" s="2" t="str">
        <f t="shared" ca="1" si="122"/>
        <v>C</v>
      </c>
      <c r="I1310" s="2" t="str">
        <f t="shared" ca="1" si="123"/>
        <v>Mistake</v>
      </c>
      <c r="J1310" s="2" t="str">
        <f t="shared" ca="1" si="124"/>
        <v>Paperwork deficiency</v>
      </c>
      <c r="K1310" s="25" t="str">
        <f t="shared" ca="1" si="125"/>
        <v>Floor</v>
      </c>
      <c r="L1310" t="str">
        <f>IF(OR(Table1[[#This Row],[Month2]]="Jul",Table1[[#This Row],[Month2]]="Aug",Table1[[#This Row],[Month2]]="Sep"),"Q1", IF(OR(Table1[[#This Row],[Month2]]="Oct",Table1[[#This Row],[Month2]]="Nov",Table1[[#This Row],[Month2]]="Dec"),"Q2",IF(OR(Table1[[#This Row],[Month2]]="Jan",Table1[[#This Row],[Month2]]="Feb",Table1[[#This Row],[Month2]]="Mar"),"Q3", "Q4")))</f>
        <v>Q4</v>
      </c>
      <c r="M1310" t="str">
        <f>TEXT(Table1[[#This Row],[Date]],"mmm")</f>
        <v>Jun</v>
      </c>
      <c r="N1310" t="str">
        <f>IF(MONTH(Table1[[#This Row],[Date]])&gt;6, YEAR(Table1[[#This Row],[Date]])&amp;"-"&amp;YEAR(Table1[[#This Row],[Date]])+1,YEAR(Table1[[#This Row],[Date]])-1&amp;"-"&amp;YEAR(Table1[[#This Row],[Date]]))</f>
        <v>2016-2017</v>
      </c>
      <c r="O1310">
        <f>WEEKNUM(Table1[[#This Row],[Date]],2)</f>
        <v>26</v>
      </c>
      <c r="P1310">
        <f>HOUR(Table1[[#This Row],[Start]])</f>
        <v>18</v>
      </c>
      <c r="Q13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10" t="str">
        <f>TEXT(Table1[[#This Row],[Date]],"ddd")</f>
        <v>Thu</v>
      </c>
    </row>
    <row r="1311" spans="1:18" x14ac:dyDescent="0.55000000000000004">
      <c r="A1311" s="2" t="s">
        <v>123</v>
      </c>
      <c r="B1311" s="2" t="str">
        <f t="shared" si="120"/>
        <v>Client 10</v>
      </c>
      <c r="C1311" s="12">
        <v>42908</v>
      </c>
      <c r="D1311" s="2" t="s">
        <v>497</v>
      </c>
      <c r="E1311" s="2" t="s">
        <v>397</v>
      </c>
      <c r="F1311" s="28">
        <f>Table1[[#This Row],[End]]-Table1[[#This Row],[Start]]</f>
        <v>1.5972222222222221E-2</v>
      </c>
      <c r="G1311" s="2" t="str">
        <f t="shared" ca="1" si="121"/>
        <v>Lab</v>
      </c>
      <c r="H1311" s="2" t="str">
        <f t="shared" ca="1" si="122"/>
        <v>A</v>
      </c>
      <c r="I1311" s="2" t="str">
        <f t="shared" ca="1" si="123"/>
        <v>Interaction</v>
      </c>
      <c r="J1311" s="2" t="str">
        <f t="shared" ca="1" si="124"/>
        <v>Misconduct</v>
      </c>
      <c r="K1311" s="25" t="str">
        <f t="shared" ca="1" si="125"/>
        <v>Admin</v>
      </c>
      <c r="L1311" t="str">
        <f>IF(OR(Table1[[#This Row],[Month2]]="Jul",Table1[[#This Row],[Month2]]="Aug",Table1[[#This Row],[Month2]]="Sep"),"Q1", IF(OR(Table1[[#This Row],[Month2]]="Oct",Table1[[#This Row],[Month2]]="Nov",Table1[[#This Row],[Month2]]="Dec"),"Q2",IF(OR(Table1[[#This Row],[Month2]]="Jan",Table1[[#This Row],[Month2]]="Feb",Table1[[#This Row],[Month2]]="Mar"),"Q3", "Q4")))</f>
        <v>Q4</v>
      </c>
      <c r="M1311" t="str">
        <f>TEXT(Table1[[#This Row],[Date]],"mmm")</f>
        <v>Jun</v>
      </c>
      <c r="N1311" t="str">
        <f>IF(MONTH(Table1[[#This Row],[Date]])&gt;6, YEAR(Table1[[#This Row],[Date]])&amp;"-"&amp;YEAR(Table1[[#This Row],[Date]])+1,YEAR(Table1[[#This Row],[Date]])-1&amp;"-"&amp;YEAR(Table1[[#This Row],[Date]]))</f>
        <v>2016-2017</v>
      </c>
      <c r="O1311">
        <f>WEEKNUM(Table1[[#This Row],[Date]],2)</f>
        <v>26</v>
      </c>
      <c r="P1311">
        <f>HOUR(Table1[[#This Row],[Start]])</f>
        <v>8</v>
      </c>
      <c r="Q13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311" t="str">
        <f>TEXT(Table1[[#This Row],[Date]],"ddd")</f>
        <v>Thu</v>
      </c>
    </row>
    <row r="1312" spans="1:18" x14ac:dyDescent="0.55000000000000004">
      <c r="A1312" s="2" t="s">
        <v>116</v>
      </c>
      <c r="B1312" s="2" t="str">
        <f t="shared" si="120"/>
        <v>Client 1</v>
      </c>
      <c r="C1312" s="12">
        <v>42910</v>
      </c>
      <c r="D1312" s="2" t="s">
        <v>862</v>
      </c>
      <c r="E1312" s="2" t="s">
        <v>623</v>
      </c>
      <c r="F1312" s="28">
        <f>Table1[[#This Row],[End]]-Table1[[#This Row],[Start]]</f>
        <v>1.736111111111116E-2</v>
      </c>
      <c r="G1312" s="2" t="str">
        <f t="shared" ca="1" si="121"/>
        <v>Room A</v>
      </c>
      <c r="H1312" s="2" t="str">
        <f t="shared" ca="1" si="122"/>
        <v>E</v>
      </c>
      <c r="I1312" s="2" t="str">
        <f t="shared" ca="1" si="123"/>
        <v>Grievance</v>
      </c>
      <c r="J1312" s="2" t="str">
        <f t="shared" ca="1" si="124"/>
        <v>Entry error</v>
      </c>
      <c r="K1312" s="25" t="str">
        <f t="shared" ca="1" si="125"/>
        <v>Widgets</v>
      </c>
      <c r="L1312" t="str">
        <f>IF(OR(Table1[[#This Row],[Month2]]="Jul",Table1[[#This Row],[Month2]]="Aug",Table1[[#This Row],[Month2]]="Sep"),"Q1", IF(OR(Table1[[#This Row],[Month2]]="Oct",Table1[[#This Row],[Month2]]="Nov",Table1[[#This Row],[Month2]]="Dec"),"Q2",IF(OR(Table1[[#This Row],[Month2]]="Jan",Table1[[#This Row],[Month2]]="Feb",Table1[[#This Row],[Month2]]="Mar"),"Q3", "Q4")))</f>
        <v>Q4</v>
      </c>
      <c r="M1312" t="str">
        <f>TEXT(Table1[[#This Row],[Date]],"mmm")</f>
        <v>Jun</v>
      </c>
      <c r="N1312" t="str">
        <f>IF(MONTH(Table1[[#This Row],[Date]])&gt;6, YEAR(Table1[[#This Row],[Date]])&amp;"-"&amp;YEAR(Table1[[#This Row],[Date]])+1,YEAR(Table1[[#This Row],[Date]])-1&amp;"-"&amp;YEAR(Table1[[#This Row],[Date]]))</f>
        <v>2016-2017</v>
      </c>
      <c r="O1312">
        <f>WEEKNUM(Table1[[#This Row],[Date]],2)</f>
        <v>26</v>
      </c>
      <c r="P1312">
        <f>HOUR(Table1[[#This Row],[Start]])</f>
        <v>16</v>
      </c>
      <c r="Q13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312" t="str">
        <f>TEXT(Table1[[#This Row],[Date]],"ddd")</f>
        <v>Sat</v>
      </c>
    </row>
    <row r="1313" spans="1:18" x14ac:dyDescent="0.55000000000000004">
      <c r="A1313" s="2" t="s">
        <v>112</v>
      </c>
      <c r="B1313" s="2" t="str">
        <f t="shared" si="120"/>
        <v>Client 2</v>
      </c>
      <c r="C1313" s="12">
        <v>42912</v>
      </c>
      <c r="D1313" s="2" t="s">
        <v>863</v>
      </c>
      <c r="E1313" s="2" t="s">
        <v>768</v>
      </c>
      <c r="F1313" s="28">
        <f>Table1[[#This Row],[End]]-Table1[[#This Row],[Start]]</f>
        <v>2.7777777777777679E-3</v>
      </c>
      <c r="G1313" s="2" t="str">
        <f t="shared" ca="1" si="121"/>
        <v>Warehouse</v>
      </c>
      <c r="H1313" s="2" t="str">
        <f t="shared" ca="1" si="122"/>
        <v>D</v>
      </c>
      <c r="I1313" s="2" t="str">
        <f t="shared" ca="1" si="123"/>
        <v>Accident</v>
      </c>
      <c r="J1313" s="2" t="str">
        <f t="shared" ca="1" si="124"/>
        <v>Wrong placement</v>
      </c>
      <c r="K1313" s="25" t="str">
        <f t="shared" ca="1" si="125"/>
        <v>Admin</v>
      </c>
      <c r="L1313" t="str">
        <f>IF(OR(Table1[[#This Row],[Month2]]="Jul",Table1[[#This Row],[Month2]]="Aug",Table1[[#This Row],[Month2]]="Sep"),"Q1", IF(OR(Table1[[#This Row],[Month2]]="Oct",Table1[[#This Row],[Month2]]="Nov",Table1[[#This Row],[Month2]]="Dec"),"Q2",IF(OR(Table1[[#This Row],[Month2]]="Jan",Table1[[#This Row],[Month2]]="Feb",Table1[[#This Row],[Month2]]="Mar"),"Q3", "Q4")))</f>
        <v>Q4</v>
      </c>
      <c r="M1313" t="str">
        <f>TEXT(Table1[[#This Row],[Date]],"mmm")</f>
        <v>Jun</v>
      </c>
      <c r="N1313" t="str">
        <f>IF(MONTH(Table1[[#This Row],[Date]])&gt;6, YEAR(Table1[[#This Row],[Date]])&amp;"-"&amp;YEAR(Table1[[#This Row],[Date]])+1,YEAR(Table1[[#This Row],[Date]])-1&amp;"-"&amp;YEAR(Table1[[#This Row],[Date]]))</f>
        <v>2016-2017</v>
      </c>
      <c r="O1313">
        <f>WEEKNUM(Table1[[#This Row],[Date]],2)</f>
        <v>27</v>
      </c>
      <c r="P1313">
        <f>HOUR(Table1[[#This Row],[Start]])</f>
        <v>17</v>
      </c>
      <c r="Q13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13" t="str">
        <f>TEXT(Table1[[#This Row],[Date]],"ddd")</f>
        <v>Mon</v>
      </c>
    </row>
    <row r="1314" spans="1:18" x14ac:dyDescent="0.55000000000000004">
      <c r="A1314" s="2" t="s">
        <v>112</v>
      </c>
      <c r="B1314" s="2" t="str">
        <f t="shared" si="120"/>
        <v>Client 3</v>
      </c>
      <c r="C1314" s="12">
        <v>42912</v>
      </c>
      <c r="D1314" s="2" t="s">
        <v>768</v>
      </c>
      <c r="E1314" s="2" t="s">
        <v>355</v>
      </c>
      <c r="F1314" s="28">
        <f>Table1[[#This Row],[End]]-Table1[[#This Row],[Start]]</f>
        <v>1.2500000000000067E-2</v>
      </c>
      <c r="G1314" s="2" t="str">
        <f t="shared" ca="1" si="121"/>
        <v>Office</v>
      </c>
      <c r="H1314" s="2" t="str">
        <f t="shared" ca="1" si="122"/>
        <v>D</v>
      </c>
      <c r="I1314" s="2" t="str">
        <f t="shared" ca="1" si="123"/>
        <v>Accident</v>
      </c>
      <c r="J1314" s="2" t="str">
        <f t="shared" ca="1" si="124"/>
        <v>Tone of voice</v>
      </c>
      <c r="K1314" s="25" t="str">
        <f t="shared" ca="1" si="125"/>
        <v>IT</v>
      </c>
      <c r="L1314" t="str">
        <f>IF(OR(Table1[[#This Row],[Month2]]="Jul",Table1[[#This Row],[Month2]]="Aug",Table1[[#This Row],[Month2]]="Sep"),"Q1", IF(OR(Table1[[#This Row],[Month2]]="Oct",Table1[[#This Row],[Month2]]="Nov",Table1[[#This Row],[Month2]]="Dec"),"Q2",IF(OR(Table1[[#This Row],[Month2]]="Jan",Table1[[#This Row],[Month2]]="Feb",Table1[[#This Row],[Month2]]="Mar"),"Q3", "Q4")))</f>
        <v>Q4</v>
      </c>
      <c r="M1314" t="str">
        <f>TEXT(Table1[[#This Row],[Date]],"mmm")</f>
        <v>Jun</v>
      </c>
      <c r="N1314" t="str">
        <f>IF(MONTH(Table1[[#This Row],[Date]])&gt;6, YEAR(Table1[[#This Row],[Date]])&amp;"-"&amp;YEAR(Table1[[#This Row],[Date]])+1,YEAR(Table1[[#This Row],[Date]])-1&amp;"-"&amp;YEAR(Table1[[#This Row],[Date]]))</f>
        <v>2016-2017</v>
      </c>
      <c r="O1314">
        <f>WEEKNUM(Table1[[#This Row],[Date]],2)</f>
        <v>27</v>
      </c>
      <c r="P1314">
        <f>HOUR(Table1[[#This Row],[Start]])</f>
        <v>17</v>
      </c>
      <c r="Q13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14" t="str">
        <f>TEXT(Table1[[#This Row],[Date]],"ddd")</f>
        <v>Mon</v>
      </c>
    </row>
    <row r="1315" spans="1:18" x14ac:dyDescent="0.55000000000000004">
      <c r="A1315" s="2" t="s">
        <v>116</v>
      </c>
      <c r="B1315" s="2" t="str">
        <f t="shared" si="120"/>
        <v>Client 4</v>
      </c>
      <c r="C1315" s="12">
        <v>42912</v>
      </c>
      <c r="D1315" s="2" t="s">
        <v>821</v>
      </c>
      <c r="E1315" s="2" t="s">
        <v>209</v>
      </c>
      <c r="F1315" s="28">
        <f>Table1[[#This Row],[End]]-Table1[[#This Row],[Start]]</f>
        <v>3.6111111111111094E-2</v>
      </c>
      <c r="G1315" s="2" t="str">
        <f t="shared" ca="1" si="121"/>
        <v>Office</v>
      </c>
      <c r="H1315" s="2" t="str">
        <f t="shared" ca="1" si="122"/>
        <v>G</v>
      </c>
      <c r="I1315" s="2" t="str">
        <f t="shared" ca="1" si="123"/>
        <v>Mistake</v>
      </c>
      <c r="J1315" s="2" t="str">
        <f t="shared" ca="1" si="124"/>
        <v>Tone of voice</v>
      </c>
      <c r="K1315" s="25" t="str">
        <f t="shared" ca="1" si="125"/>
        <v>Widgets</v>
      </c>
      <c r="L1315" t="str">
        <f>IF(OR(Table1[[#This Row],[Month2]]="Jul",Table1[[#This Row],[Month2]]="Aug",Table1[[#This Row],[Month2]]="Sep"),"Q1", IF(OR(Table1[[#This Row],[Month2]]="Oct",Table1[[#This Row],[Month2]]="Nov",Table1[[#This Row],[Month2]]="Dec"),"Q2",IF(OR(Table1[[#This Row],[Month2]]="Jan",Table1[[#This Row],[Month2]]="Feb",Table1[[#This Row],[Month2]]="Mar"),"Q3", "Q4")))</f>
        <v>Q4</v>
      </c>
      <c r="M1315" t="str">
        <f>TEXT(Table1[[#This Row],[Date]],"mmm")</f>
        <v>Jun</v>
      </c>
      <c r="N1315" t="str">
        <f>IF(MONTH(Table1[[#This Row],[Date]])&gt;6, YEAR(Table1[[#This Row],[Date]])&amp;"-"&amp;YEAR(Table1[[#This Row],[Date]])+1,YEAR(Table1[[#This Row],[Date]])-1&amp;"-"&amp;YEAR(Table1[[#This Row],[Date]]))</f>
        <v>2016-2017</v>
      </c>
      <c r="O1315">
        <f>WEEKNUM(Table1[[#This Row],[Date]],2)</f>
        <v>27</v>
      </c>
      <c r="P1315">
        <f>HOUR(Table1[[#This Row],[Start]])</f>
        <v>7</v>
      </c>
      <c r="Q13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315" t="str">
        <f>TEXT(Table1[[#This Row],[Date]],"ddd")</f>
        <v>Mon</v>
      </c>
    </row>
    <row r="1316" spans="1:18" x14ac:dyDescent="0.55000000000000004">
      <c r="A1316" s="2" t="s">
        <v>112</v>
      </c>
      <c r="B1316" s="2" t="str">
        <f t="shared" si="120"/>
        <v>Client 5</v>
      </c>
      <c r="C1316" s="12">
        <v>42913</v>
      </c>
      <c r="D1316" s="2" t="s">
        <v>534</v>
      </c>
      <c r="E1316" s="2" t="s">
        <v>877</v>
      </c>
      <c r="F1316" s="28">
        <f>Table1[[#This Row],[End]]-Table1[[#This Row],[Start]]</f>
        <v>2.1527777777777812E-2</v>
      </c>
      <c r="G1316" s="2" t="str">
        <f t="shared" ca="1" si="121"/>
        <v>Office</v>
      </c>
      <c r="H1316" s="2" t="str">
        <f t="shared" ca="1" si="122"/>
        <v>C</v>
      </c>
      <c r="I1316" s="2" t="str">
        <f t="shared" ca="1" si="123"/>
        <v>Grievance</v>
      </c>
      <c r="J1316" s="2" t="str">
        <f t="shared" ca="1" si="124"/>
        <v>Tone of voice</v>
      </c>
      <c r="K1316" s="25" t="str">
        <f t="shared" ca="1" si="125"/>
        <v>Shipping</v>
      </c>
      <c r="L1316" t="str">
        <f>IF(OR(Table1[[#This Row],[Month2]]="Jul",Table1[[#This Row],[Month2]]="Aug",Table1[[#This Row],[Month2]]="Sep"),"Q1", IF(OR(Table1[[#This Row],[Month2]]="Oct",Table1[[#This Row],[Month2]]="Nov",Table1[[#This Row],[Month2]]="Dec"),"Q2",IF(OR(Table1[[#This Row],[Month2]]="Jan",Table1[[#This Row],[Month2]]="Feb",Table1[[#This Row],[Month2]]="Mar"),"Q3", "Q4")))</f>
        <v>Q4</v>
      </c>
      <c r="M1316" t="str">
        <f>TEXT(Table1[[#This Row],[Date]],"mmm")</f>
        <v>Jun</v>
      </c>
      <c r="N1316" t="str">
        <f>IF(MONTH(Table1[[#This Row],[Date]])&gt;6, YEAR(Table1[[#This Row],[Date]])&amp;"-"&amp;YEAR(Table1[[#This Row],[Date]])+1,YEAR(Table1[[#This Row],[Date]])-1&amp;"-"&amp;YEAR(Table1[[#This Row],[Date]]))</f>
        <v>2016-2017</v>
      </c>
      <c r="O1316">
        <f>WEEKNUM(Table1[[#This Row],[Date]],2)</f>
        <v>27</v>
      </c>
      <c r="P1316">
        <f>HOUR(Table1[[#This Row],[Start]])</f>
        <v>11</v>
      </c>
      <c r="Q13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16" t="str">
        <f>TEXT(Table1[[#This Row],[Date]],"ddd")</f>
        <v>Tue</v>
      </c>
    </row>
    <row r="1317" spans="1:18" x14ac:dyDescent="0.55000000000000004">
      <c r="A1317" s="2" t="s">
        <v>116</v>
      </c>
      <c r="B1317" s="2" t="str">
        <f t="shared" si="120"/>
        <v>Client 6</v>
      </c>
      <c r="C1317" s="12">
        <v>42913</v>
      </c>
      <c r="D1317" s="2" t="s">
        <v>597</v>
      </c>
      <c r="E1317" s="2" t="s">
        <v>1118</v>
      </c>
      <c r="F1317" s="28">
        <f>Table1[[#This Row],[End]]-Table1[[#This Row],[Start]]</f>
        <v>9.0277777777778012E-3</v>
      </c>
      <c r="G1317" s="2" t="str">
        <f t="shared" ca="1" si="121"/>
        <v>Office</v>
      </c>
      <c r="H1317" s="2" t="str">
        <f t="shared" ca="1" si="122"/>
        <v>E</v>
      </c>
      <c r="I1317" s="2" t="str">
        <f t="shared" ca="1" si="123"/>
        <v>Interaction</v>
      </c>
      <c r="J1317" s="2" t="str">
        <f t="shared" ca="1" si="124"/>
        <v>Wrong placement</v>
      </c>
      <c r="K1317" s="25" t="str">
        <f t="shared" ca="1" si="125"/>
        <v>Shipping</v>
      </c>
      <c r="L1317" t="str">
        <f>IF(OR(Table1[[#This Row],[Month2]]="Jul",Table1[[#This Row],[Month2]]="Aug",Table1[[#This Row],[Month2]]="Sep"),"Q1", IF(OR(Table1[[#This Row],[Month2]]="Oct",Table1[[#This Row],[Month2]]="Nov",Table1[[#This Row],[Month2]]="Dec"),"Q2",IF(OR(Table1[[#This Row],[Month2]]="Jan",Table1[[#This Row],[Month2]]="Feb",Table1[[#This Row],[Month2]]="Mar"),"Q3", "Q4")))</f>
        <v>Q4</v>
      </c>
      <c r="M1317" t="str">
        <f>TEXT(Table1[[#This Row],[Date]],"mmm")</f>
        <v>Jun</v>
      </c>
      <c r="N1317" t="str">
        <f>IF(MONTH(Table1[[#This Row],[Date]])&gt;6, YEAR(Table1[[#This Row],[Date]])&amp;"-"&amp;YEAR(Table1[[#This Row],[Date]])+1,YEAR(Table1[[#This Row],[Date]])-1&amp;"-"&amp;YEAR(Table1[[#This Row],[Date]]))</f>
        <v>2016-2017</v>
      </c>
      <c r="O1317">
        <f>WEEKNUM(Table1[[#This Row],[Date]],2)</f>
        <v>27</v>
      </c>
      <c r="P1317">
        <f>HOUR(Table1[[#This Row],[Start]])</f>
        <v>11</v>
      </c>
      <c r="Q13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17" t="str">
        <f>TEXT(Table1[[#This Row],[Date]],"ddd")</f>
        <v>Tue</v>
      </c>
    </row>
    <row r="1318" spans="1:18" x14ac:dyDescent="0.55000000000000004">
      <c r="A1318" s="2" t="s">
        <v>123</v>
      </c>
      <c r="B1318" s="2" t="str">
        <f t="shared" si="120"/>
        <v>Client 7</v>
      </c>
      <c r="C1318" s="12">
        <v>42913</v>
      </c>
      <c r="D1318" s="2" t="s">
        <v>679</v>
      </c>
      <c r="E1318" s="2" t="s">
        <v>420</v>
      </c>
      <c r="F1318" s="28">
        <f>Table1[[#This Row],[End]]-Table1[[#This Row],[Start]]</f>
        <v>2.5000000000000022E-2</v>
      </c>
      <c r="G1318" s="2" t="str">
        <f t="shared" ca="1" si="121"/>
        <v>Office</v>
      </c>
      <c r="H1318" s="2" t="str">
        <f t="shared" ca="1" si="122"/>
        <v>G</v>
      </c>
      <c r="I1318" s="2" t="str">
        <f t="shared" ca="1" si="123"/>
        <v>Mistake</v>
      </c>
      <c r="J1318" s="2" t="str">
        <f t="shared" ca="1" si="124"/>
        <v>Entry error</v>
      </c>
      <c r="K1318" s="25" t="str">
        <f t="shared" ca="1" si="125"/>
        <v>Finance</v>
      </c>
      <c r="L1318" t="str">
        <f>IF(OR(Table1[[#This Row],[Month2]]="Jul",Table1[[#This Row],[Month2]]="Aug",Table1[[#This Row],[Month2]]="Sep"),"Q1", IF(OR(Table1[[#This Row],[Month2]]="Oct",Table1[[#This Row],[Month2]]="Nov",Table1[[#This Row],[Month2]]="Dec"),"Q2",IF(OR(Table1[[#This Row],[Month2]]="Jan",Table1[[#This Row],[Month2]]="Feb",Table1[[#This Row],[Month2]]="Mar"),"Q3", "Q4")))</f>
        <v>Q4</v>
      </c>
      <c r="M1318" t="str">
        <f>TEXT(Table1[[#This Row],[Date]],"mmm")</f>
        <v>Jun</v>
      </c>
      <c r="N1318" t="str">
        <f>IF(MONTH(Table1[[#This Row],[Date]])&gt;6, YEAR(Table1[[#This Row],[Date]])&amp;"-"&amp;YEAR(Table1[[#This Row],[Date]])+1,YEAR(Table1[[#This Row],[Date]])-1&amp;"-"&amp;YEAR(Table1[[#This Row],[Date]]))</f>
        <v>2016-2017</v>
      </c>
      <c r="O1318">
        <f>WEEKNUM(Table1[[#This Row],[Date]],2)</f>
        <v>27</v>
      </c>
      <c r="P1318">
        <f>HOUR(Table1[[#This Row],[Start]])</f>
        <v>12</v>
      </c>
      <c r="Q13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318" t="str">
        <f>TEXT(Table1[[#This Row],[Date]],"ddd")</f>
        <v>Tue</v>
      </c>
    </row>
    <row r="1319" spans="1:18" x14ac:dyDescent="0.55000000000000004">
      <c r="A1319" s="2" t="s">
        <v>112</v>
      </c>
      <c r="B1319" s="2" t="str">
        <f t="shared" si="120"/>
        <v>Client 8</v>
      </c>
      <c r="C1319" s="12">
        <v>42915</v>
      </c>
      <c r="D1319" s="2" t="s">
        <v>816</v>
      </c>
      <c r="E1319" s="2" t="s">
        <v>542</v>
      </c>
      <c r="F1319" s="28">
        <f>Table1[[#This Row],[End]]-Table1[[#This Row],[Start]]</f>
        <v>4.3749999999999956E-2</v>
      </c>
      <c r="G1319" s="2" t="str">
        <f t="shared" ca="1" si="121"/>
        <v>Room A</v>
      </c>
      <c r="H1319" s="2" t="str">
        <f t="shared" ca="1" si="122"/>
        <v>C</v>
      </c>
      <c r="I1319" s="2" t="str">
        <f t="shared" ca="1" si="123"/>
        <v>Grievance</v>
      </c>
      <c r="J1319" s="2" t="str">
        <f t="shared" ca="1" si="124"/>
        <v>Entry error</v>
      </c>
      <c r="K1319" s="25" t="str">
        <f t="shared" ca="1" si="125"/>
        <v>Finance</v>
      </c>
      <c r="L1319" t="str">
        <f>IF(OR(Table1[[#This Row],[Month2]]="Jul",Table1[[#This Row],[Month2]]="Aug",Table1[[#This Row],[Month2]]="Sep"),"Q1", IF(OR(Table1[[#This Row],[Month2]]="Oct",Table1[[#This Row],[Month2]]="Nov",Table1[[#This Row],[Month2]]="Dec"),"Q2",IF(OR(Table1[[#This Row],[Month2]]="Jan",Table1[[#This Row],[Month2]]="Feb",Table1[[#This Row],[Month2]]="Mar"),"Q3", "Q4")))</f>
        <v>Q4</v>
      </c>
      <c r="M1319" t="str">
        <f>TEXT(Table1[[#This Row],[Date]],"mmm")</f>
        <v>Jun</v>
      </c>
      <c r="N1319" t="str">
        <f>IF(MONTH(Table1[[#This Row],[Date]])&gt;6, YEAR(Table1[[#This Row],[Date]])&amp;"-"&amp;YEAR(Table1[[#This Row],[Date]])+1,YEAR(Table1[[#This Row],[Date]])-1&amp;"-"&amp;YEAR(Table1[[#This Row],[Date]]))</f>
        <v>2016-2017</v>
      </c>
      <c r="O1319">
        <f>WEEKNUM(Table1[[#This Row],[Date]],2)</f>
        <v>27</v>
      </c>
      <c r="P1319">
        <f>HOUR(Table1[[#This Row],[Start]])</f>
        <v>17</v>
      </c>
      <c r="Q13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19" t="str">
        <f>TEXT(Table1[[#This Row],[Date]],"ddd")</f>
        <v>Thu</v>
      </c>
    </row>
    <row r="1320" spans="1:18" x14ac:dyDescent="0.55000000000000004">
      <c r="A1320" s="2" t="s">
        <v>120</v>
      </c>
      <c r="B1320" s="2" t="str">
        <f t="shared" si="120"/>
        <v>Client 9</v>
      </c>
      <c r="C1320" s="12">
        <v>42915</v>
      </c>
      <c r="D1320" s="2" t="s">
        <v>625</v>
      </c>
      <c r="E1320" s="2" t="s">
        <v>863</v>
      </c>
      <c r="F1320" s="28">
        <f>Table1[[#This Row],[End]]-Table1[[#This Row],[Start]]</f>
        <v>6.9444444444443088E-3</v>
      </c>
      <c r="G1320" s="2" t="str">
        <f t="shared" ca="1" si="121"/>
        <v>Warehouse</v>
      </c>
      <c r="H1320" s="2" t="str">
        <f t="shared" ca="1" si="122"/>
        <v>D</v>
      </c>
      <c r="I1320" s="2" t="str">
        <f t="shared" ca="1" si="123"/>
        <v>Accident</v>
      </c>
      <c r="J1320" s="2" t="str">
        <f t="shared" ca="1" si="124"/>
        <v>Mechanical failure</v>
      </c>
      <c r="K1320" s="25" t="str">
        <f t="shared" ca="1" si="125"/>
        <v>Admin</v>
      </c>
      <c r="L1320" t="str">
        <f>IF(OR(Table1[[#This Row],[Month2]]="Jul",Table1[[#This Row],[Month2]]="Aug",Table1[[#This Row],[Month2]]="Sep"),"Q1", IF(OR(Table1[[#This Row],[Month2]]="Oct",Table1[[#This Row],[Month2]]="Nov",Table1[[#This Row],[Month2]]="Dec"),"Q2",IF(OR(Table1[[#This Row],[Month2]]="Jan",Table1[[#This Row],[Month2]]="Feb",Table1[[#This Row],[Month2]]="Mar"),"Q3", "Q4")))</f>
        <v>Q4</v>
      </c>
      <c r="M1320" t="str">
        <f>TEXT(Table1[[#This Row],[Date]],"mmm")</f>
        <v>Jun</v>
      </c>
      <c r="N1320" t="str">
        <f>IF(MONTH(Table1[[#This Row],[Date]])&gt;6, YEAR(Table1[[#This Row],[Date]])&amp;"-"&amp;YEAR(Table1[[#This Row],[Date]])+1,YEAR(Table1[[#This Row],[Date]])-1&amp;"-"&amp;YEAR(Table1[[#This Row],[Date]]))</f>
        <v>2016-2017</v>
      </c>
      <c r="O1320">
        <f>WEEKNUM(Table1[[#This Row],[Date]],2)</f>
        <v>27</v>
      </c>
      <c r="P1320">
        <f>HOUR(Table1[[#This Row],[Start]])</f>
        <v>17</v>
      </c>
      <c r="Q13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20" t="str">
        <f>TEXT(Table1[[#This Row],[Date]],"ddd")</f>
        <v>Thu</v>
      </c>
    </row>
    <row r="1321" spans="1:18" x14ac:dyDescent="0.55000000000000004">
      <c r="A1321" s="2" t="s">
        <v>120</v>
      </c>
      <c r="B1321" s="2" t="str">
        <f t="shared" si="120"/>
        <v>Client 10</v>
      </c>
      <c r="C1321" s="12">
        <v>42915</v>
      </c>
      <c r="D1321" s="2" t="s">
        <v>863</v>
      </c>
      <c r="E1321" s="2" t="s">
        <v>518</v>
      </c>
      <c r="F1321" s="28">
        <f>Table1[[#This Row],[End]]-Table1[[#This Row],[Start]]</f>
        <v>7.6388888888888618E-3</v>
      </c>
      <c r="G1321" s="2" t="str">
        <f t="shared" ca="1" si="121"/>
        <v>Warehouse</v>
      </c>
      <c r="H1321" s="2" t="str">
        <f t="shared" ca="1" si="122"/>
        <v>C</v>
      </c>
      <c r="I1321" s="2" t="str">
        <f t="shared" ca="1" si="123"/>
        <v>Accident</v>
      </c>
      <c r="J1321" s="2" t="str">
        <f t="shared" ca="1" si="124"/>
        <v>Tone of voice</v>
      </c>
      <c r="K1321" s="25" t="str">
        <f t="shared" ca="1" si="125"/>
        <v>Finance</v>
      </c>
      <c r="L1321" t="str">
        <f>IF(OR(Table1[[#This Row],[Month2]]="Jul",Table1[[#This Row],[Month2]]="Aug",Table1[[#This Row],[Month2]]="Sep"),"Q1", IF(OR(Table1[[#This Row],[Month2]]="Oct",Table1[[#This Row],[Month2]]="Nov",Table1[[#This Row],[Month2]]="Dec"),"Q2",IF(OR(Table1[[#This Row],[Month2]]="Jan",Table1[[#This Row],[Month2]]="Feb",Table1[[#This Row],[Month2]]="Mar"),"Q3", "Q4")))</f>
        <v>Q4</v>
      </c>
      <c r="M1321" t="str">
        <f>TEXT(Table1[[#This Row],[Date]],"mmm")</f>
        <v>Jun</v>
      </c>
      <c r="N1321" t="str">
        <f>IF(MONTH(Table1[[#This Row],[Date]])&gt;6, YEAR(Table1[[#This Row],[Date]])&amp;"-"&amp;YEAR(Table1[[#This Row],[Date]])+1,YEAR(Table1[[#This Row],[Date]])-1&amp;"-"&amp;YEAR(Table1[[#This Row],[Date]]))</f>
        <v>2016-2017</v>
      </c>
      <c r="O1321">
        <f>WEEKNUM(Table1[[#This Row],[Date]],2)</f>
        <v>27</v>
      </c>
      <c r="P1321">
        <f>HOUR(Table1[[#This Row],[Start]])</f>
        <v>17</v>
      </c>
      <c r="Q13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21" t="str">
        <f>TEXT(Table1[[#This Row],[Date]],"ddd")</f>
        <v>Thu</v>
      </c>
    </row>
    <row r="1322" spans="1:18" x14ac:dyDescent="0.55000000000000004">
      <c r="A1322" s="2" t="s">
        <v>116</v>
      </c>
      <c r="B1322" s="2" t="str">
        <f t="shared" si="120"/>
        <v>Client 1</v>
      </c>
      <c r="C1322" s="12">
        <v>42916</v>
      </c>
      <c r="D1322" s="2" t="s">
        <v>743</v>
      </c>
      <c r="E1322" s="2" t="s">
        <v>428</v>
      </c>
      <c r="F1322" s="28">
        <f>Table1[[#This Row],[End]]-Table1[[#This Row],[Start]]</f>
        <v>1.4583333333333282E-2</v>
      </c>
      <c r="G1322" s="2" t="str">
        <f t="shared" ca="1" si="121"/>
        <v>Room A</v>
      </c>
      <c r="H1322" s="2" t="str">
        <f t="shared" ca="1" si="122"/>
        <v>G</v>
      </c>
      <c r="I1322" s="2" t="str">
        <f t="shared" ca="1" si="123"/>
        <v>Interaction</v>
      </c>
      <c r="J1322" s="2" t="str">
        <f t="shared" ca="1" si="124"/>
        <v>Wrong placement</v>
      </c>
      <c r="K1322" s="25" t="str">
        <f t="shared" ca="1" si="125"/>
        <v>IT</v>
      </c>
      <c r="L1322" t="str">
        <f>IF(OR(Table1[[#This Row],[Month2]]="Jul",Table1[[#This Row],[Month2]]="Aug",Table1[[#This Row],[Month2]]="Sep"),"Q1", IF(OR(Table1[[#This Row],[Month2]]="Oct",Table1[[#This Row],[Month2]]="Nov",Table1[[#This Row],[Month2]]="Dec"),"Q2",IF(OR(Table1[[#This Row],[Month2]]="Jan",Table1[[#This Row],[Month2]]="Feb",Table1[[#This Row],[Month2]]="Mar"),"Q3", "Q4")))</f>
        <v>Q4</v>
      </c>
      <c r="M1322" t="str">
        <f>TEXT(Table1[[#This Row],[Date]],"mmm")</f>
        <v>Jun</v>
      </c>
      <c r="N1322" t="str">
        <f>IF(MONTH(Table1[[#This Row],[Date]])&gt;6, YEAR(Table1[[#This Row],[Date]])&amp;"-"&amp;YEAR(Table1[[#This Row],[Date]])+1,YEAR(Table1[[#This Row],[Date]])-1&amp;"-"&amp;YEAR(Table1[[#This Row],[Date]]))</f>
        <v>2016-2017</v>
      </c>
      <c r="O1322">
        <f>WEEKNUM(Table1[[#This Row],[Date]],2)</f>
        <v>27</v>
      </c>
      <c r="P1322">
        <f>HOUR(Table1[[#This Row],[Start]])</f>
        <v>17</v>
      </c>
      <c r="Q13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22" t="str">
        <f>TEXT(Table1[[#This Row],[Date]],"ddd")</f>
        <v>Fri</v>
      </c>
    </row>
    <row r="1323" spans="1:18" x14ac:dyDescent="0.55000000000000004">
      <c r="A1323" s="2" t="s">
        <v>116</v>
      </c>
      <c r="B1323" s="2" t="str">
        <f t="shared" si="120"/>
        <v>Client 2</v>
      </c>
      <c r="C1323" s="12">
        <v>42917</v>
      </c>
      <c r="D1323" s="2" t="s">
        <v>368</v>
      </c>
      <c r="E1323" s="2" t="s">
        <v>887</v>
      </c>
      <c r="F1323" s="28">
        <f>Table1[[#This Row],[End]]-Table1[[#This Row],[Start]]</f>
        <v>7.6388888888888618E-3</v>
      </c>
      <c r="G1323" s="2" t="str">
        <f t="shared" ca="1" si="121"/>
        <v>Room A</v>
      </c>
      <c r="H1323" s="2" t="str">
        <f t="shared" ca="1" si="122"/>
        <v>C</v>
      </c>
      <c r="I1323" s="2" t="str">
        <f t="shared" ca="1" si="123"/>
        <v>Accident</v>
      </c>
      <c r="J1323" s="2" t="str">
        <f t="shared" ca="1" si="124"/>
        <v>Misconduct</v>
      </c>
      <c r="K1323" s="25" t="str">
        <f t="shared" ca="1" si="125"/>
        <v>Admin</v>
      </c>
      <c r="L1323" t="str">
        <f>IF(OR(Table1[[#This Row],[Month2]]="Jul",Table1[[#This Row],[Month2]]="Aug",Table1[[#This Row],[Month2]]="Sep"),"Q1", IF(OR(Table1[[#This Row],[Month2]]="Oct",Table1[[#This Row],[Month2]]="Nov",Table1[[#This Row],[Month2]]="Dec"),"Q2",IF(OR(Table1[[#This Row],[Month2]]="Jan",Table1[[#This Row],[Month2]]="Feb",Table1[[#This Row],[Month2]]="Mar"),"Q3", "Q4")))</f>
        <v>Q1</v>
      </c>
      <c r="M1323" t="str">
        <f>TEXT(Table1[[#This Row],[Date]],"mmm")</f>
        <v>Jul</v>
      </c>
      <c r="N1323" t="str">
        <f>IF(MONTH(Table1[[#This Row],[Date]])&gt;6, YEAR(Table1[[#This Row],[Date]])&amp;"-"&amp;YEAR(Table1[[#This Row],[Date]])+1,YEAR(Table1[[#This Row],[Date]])-1&amp;"-"&amp;YEAR(Table1[[#This Row],[Date]]))</f>
        <v>2017-2018</v>
      </c>
      <c r="O1323">
        <f>WEEKNUM(Table1[[#This Row],[Date]],2)</f>
        <v>27</v>
      </c>
      <c r="P1323">
        <f>HOUR(Table1[[#This Row],[Start]])</f>
        <v>16</v>
      </c>
      <c r="Q13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323" t="str">
        <f>TEXT(Table1[[#This Row],[Date]],"ddd")</f>
        <v>Sat</v>
      </c>
    </row>
    <row r="1324" spans="1:18" x14ac:dyDescent="0.55000000000000004">
      <c r="A1324" s="2" t="s">
        <v>123</v>
      </c>
      <c r="B1324" s="2" t="str">
        <f t="shared" si="120"/>
        <v>Client 3</v>
      </c>
      <c r="C1324" s="12">
        <v>42917</v>
      </c>
      <c r="D1324" s="2" t="s">
        <v>864</v>
      </c>
      <c r="E1324" s="2" t="s">
        <v>776</v>
      </c>
      <c r="F1324" s="28">
        <f>Table1[[#This Row],[End]]-Table1[[#This Row],[Start]]</f>
        <v>1.6666666666666663E-2</v>
      </c>
      <c r="G1324" s="2" t="str">
        <f t="shared" ca="1" si="121"/>
        <v>Room B</v>
      </c>
      <c r="H1324" s="2" t="str">
        <f t="shared" ca="1" si="122"/>
        <v>D</v>
      </c>
      <c r="I1324" s="2" t="str">
        <f t="shared" ca="1" si="123"/>
        <v>Accident</v>
      </c>
      <c r="J1324" s="2" t="str">
        <f t="shared" ca="1" si="124"/>
        <v>Paperwork deficiency</v>
      </c>
      <c r="K1324" s="25" t="str">
        <f t="shared" ca="1" si="125"/>
        <v>Floor</v>
      </c>
      <c r="L1324" t="str">
        <f>IF(OR(Table1[[#This Row],[Month2]]="Jul",Table1[[#This Row],[Month2]]="Aug",Table1[[#This Row],[Month2]]="Sep"),"Q1", IF(OR(Table1[[#This Row],[Month2]]="Oct",Table1[[#This Row],[Month2]]="Nov",Table1[[#This Row],[Month2]]="Dec"),"Q2",IF(OR(Table1[[#This Row],[Month2]]="Jan",Table1[[#This Row],[Month2]]="Feb",Table1[[#This Row],[Month2]]="Mar"),"Q3", "Q4")))</f>
        <v>Q1</v>
      </c>
      <c r="M1324" t="str">
        <f>TEXT(Table1[[#This Row],[Date]],"mmm")</f>
        <v>Jul</v>
      </c>
      <c r="N1324" t="str">
        <f>IF(MONTH(Table1[[#This Row],[Date]])&gt;6, YEAR(Table1[[#This Row],[Date]])&amp;"-"&amp;YEAR(Table1[[#This Row],[Date]])+1,YEAR(Table1[[#This Row],[Date]])-1&amp;"-"&amp;YEAR(Table1[[#This Row],[Date]]))</f>
        <v>2017-2018</v>
      </c>
      <c r="O1324">
        <f>WEEKNUM(Table1[[#This Row],[Date]],2)</f>
        <v>27</v>
      </c>
      <c r="P1324">
        <f>HOUR(Table1[[#This Row],[Start]])</f>
        <v>6</v>
      </c>
      <c r="Q13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324" t="str">
        <f>TEXT(Table1[[#This Row],[Date]],"ddd")</f>
        <v>Sat</v>
      </c>
    </row>
    <row r="1325" spans="1:18" x14ac:dyDescent="0.55000000000000004">
      <c r="A1325" s="2" t="s">
        <v>123</v>
      </c>
      <c r="B1325" s="2" t="str">
        <f t="shared" si="120"/>
        <v>Client 4</v>
      </c>
      <c r="C1325" s="12">
        <v>42918</v>
      </c>
      <c r="D1325" s="2" t="s">
        <v>690</v>
      </c>
      <c r="E1325" s="2" t="s">
        <v>727</v>
      </c>
      <c r="F1325" s="28">
        <f>Table1[[#This Row],[End]]-Table1[[#This Row],[Start]]</f>
        <v>9.7222222222222987E-3</v>
      </c>
      <c r="G1325" s="2" t="str">
        <f t="shared" ca="1" si="121"/>
        <v>Room A</v>
      </c>
      <c r="H1325" s="2" t="str">
        <f t="shared" ca="1" si="122"/>
        <v>F</v>
      </c>
      <c r="I1325" s="2" t="str">
        <f t="shared" ca="1" si="123"/>
        <v>Accident</v>
      </c>
      <c r="J1325" s="2" t="str">
        <f t="shared" ca="1" si="124"/>
        <v>Misconduct</v>
      </c>
      <c r="K1325" s="25" t="str">
        <f t="shared" ca="1" si="125"/>
        <v>Admin</v>
      </c>
      <c r="L1325" t="str">
        <f>IF(OR(Table1[[#This Row],[Month2]]="Jul",Table1[[#This Row],[Month2]]="Aug",Table1[[#This Row],[Month2]]="Sep"),"Q1", IF(OR(Table1[[#This Row],[Month2]]="Oct",Table1[[#This Row],[Month2]]="Nov",Table1[[#This Row],[Month2]]="Dec"),"Q2",IF(OR(Table1[[#This Row],[Month2]]="Jan",Table1[[#This Row],[Month2]]="Feb",Table1[[#This Row],[Month2]]="Mar"),"Q3", "Q4")))</f>
        <v>Q1</v>
      </c>
      <c r="M1325" t="str">
        <f>TEXT(Table1[[#This Row],[Date]],"mmm")</f>
        <v>Jul</v>
      </c>
      <c r="N1325" t="str">
        <f>IF(MONTH(Table1[[#This Row],[Date]])&gt;6, YEAR(Table1[[#This Row],[Date]])&amp;"-"&amp;YEAR(Table1[[#This Row],[Date]])+1,YEAR(Table1[[#This Row],[Date]])-1&amp;"-"&amp;YEAR(Table1[[#This Row],[Date]]))</f>
        <v>2017-2018</v>
      </c>
      <c r="O1325">
        <f>WEEKNUM(Table1[[#This Row],[Date]],2)</f>
        <v>27</v>
      </c>
      <c r="P1325">
        <f>HOUR(Table1[[#This Row],[Start]])</f>
        <v>19</v>
      </c>
      <c r="Q13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25" t="str">
        <f>TEXT(Table1[[#This Row],[Date]],"ddd")</f>
        <v>Sun</v>
      </c>
    </row>
    <row r="1326" spans="1:18" x14ac:dyDescent="0.55000000000000004">
      <c r="A1326" s="2" t="s">
        <v>112</v>
      </c>
      <c r="B1326" s="2" t="str">
        <f t="shared" si="120"/>
        <v>Client 5</v>
      </c>
      <c r="C1326" s="12">
        <v>42919</v>
      </c>
      <c r="D1326" s="2" t="s">
        <v>395</v>
      </c>
      <c r="E1326" s="2" t="s">
        <v>353</v>
      </c>
      <c r="F1326" s="28">
        <f>Table1[[#This Row],[End]]-Table1[[#This Row],[Start]]</f>
        <v>3.4722222222223209E-3</v>
      </c>
      <c r="G1326" s="2" t="str">
        <f t="shared" ca="1" si="121"/>
        <v>Room A</v>
      </c>
      <c r="H1326" s="2" t="str">
        <f t="shared" ca="1" si="122"/>
        <v>C</v>
      </c>
      <c r="I1326" s="2" t="str">
        <f t="shared" ca="1" si="123"/>
        <v>Mistake</v>
      </c>
      <c r="J1326" s="2" t="str">
        <f t="shared" ca="1" si="124"/>
        <v>Entry error</v>
      </c>
      <c r="K1326" s="25" t="str">
        <f t="shared" ca="1" si="125"/>
        <v>Shipping</v>
      </c>
      <c r="L1326" t="str">
        <f>IF(OR(Table1[[#This Row],[Month2]]="Jul",Table1[[#This Row],[Month2]]="Aug",Table1[[#This Row],[Month2]]="Sep"),"Q1", IF(OR(Table1[[#This Row],[Month2]]="Oct",Table1[[#This Row],[Month2]]="Nov",Table1[[#This Row],[Month2]]="Dec"),"Q2",IF(OR(Table1[[#This Row],[Month2]]="Jan",Table1[[#This Row],[Month2]]="Feb",Table1[[#This Row],[Month2]]="Mar"),"Q3", "Q4")))</f>
        <v>Q1</v>
      </c>
      <c r="M1326" t="str">
        <f>TEXT(Table1[[#This Row],[Date]],"mmm")</f>
        <v>Jul</v>
      </c>
      <c r="N1326" t="str">
        <f>IF(MONTH(Table1[[#This Row],[Date]])&gt;6, YEAR(Table1[[#This Row],[Date]])&amp;"-"&amp;YEAR(Table1[[#This Row],[Date]])+1,YEAR(Table1[[#This Row],[Date]])-1&amp;"-"&amp;YEAR(Table1[[#This Row],[Date]]))</f>
        <v>2017-2018</v>
      </c>
      <c r="O1326">
        <f>WEEKNUM(Table1[[#This Row],[Date]],2)</f>
        <v>28</v>
      </c>
      <c r="P1326">
        <f>HOUR(Table1[[#This Row],[Start]])</f>
        <v>15</v>
      </c>
      <c r="Q13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26" t="str">
        <f>TEXT(Table1[[#This Row],[Date]],"ddd")</f>
        <v>Mon</v>
      </c>
    </row>
    <row r="1327" spans="1:18" x14ac:dyDescent="0.55000000000000004">
      <c r="A1327" s="2" t="s">
        <v>112</v>
      </c>
      <c r="B1327" s="2" t="str">
        <f t="shared" si="120"/>
        <v>Client 6</v>
      </c>
      <c r="C1327" s="12">
        <v>42919</v>
      </c>
      <c r="D1327" s="2" t="s">
        <v>353</v>
      </c>
      <c r="E1327" s="2" t="s">
        <v>460</v>
      </c>
      <c r="F1327" s="28">
        <f>Table1[[#This Row],[End]]-Table1[[#This Row],[Start]]</f>
        <v>2.8472222222222232E-2</v>
      </c>
      <c r="G1327" s="2" t="str">
        <f t="shared" ca="1" si="121"/>
        <v>Lab</v>
      </c>
      <c r="H1327" s="2" t="str">
        <f t="shared" ca="1" si="122"/>
        <v>E</v>
      </c>
      <c r="I1327" s="2" t="str">
        <f t="shared" ca="1" si="123"/>
        <v>Accident</v>
      </c>
      <c r="J1327" s="2" t="str">
        <f t="shared" ca="1" si="124"/>
        <v>Paperwork deficiency</v>
      </c>
      <c r="K1327" s="25" t="str">
        <f t="shared" ca="1" si="125"/>
        <v>Floor</v>
      </c>
      <c r="L1327" t="str">
        <f>IF(OR(Table1[[#This Row],[Month2]]="Jul",Table1[[#This Row],[Month2]]="Aug",Table1[[#This Row],[Month2]]="Sep"),"Q1", IF(OR(Table1[[#This Row],[Month2]]="Oct",Table1[[#This Row],[Month2]]="Nov",Table1[[#This Row],[Month2]]="Dec"),"Q2",IF(OR(Table1[[#This Row],[Month2]]="Jan",Table1[[#This Row],[Month2]]="Feb",Table1[[#This Row],[Month2]]="Mar"),"Q3", "Q4")))</f>
        <v>Q1</v>
      </c>
      <c r="M1327" t="str">
        <f>TEXT(Table1[[#This Row],[Date]],"mmm")</f>
        <v>Jul</v>
      </c>
      <c r="N1327" t="str">
        <f>IF(MONTH(Table1[[#This Row],[Date]])&gt;6, YEAR(Table1[[#This Row],[Date]])&amp;"-"&amp;YEAR(Table1[[#This Row],[Date]])+1,YEAR(Table1[[#This Row],[Date]])-1&amp;"-"&amp;YEAR(Table1[[#This Row],[Date]]))</f>
        <v>2017-2018</v>
      </c>
      <c r="O1327">
        <f>WEEKNUM(Table1[[#This Row],[Date]],2)</f>
        <v>28</v>
      </c>
      <c r="P1327">
        <f>HOUR(Table1[[#This Row],[Start]])</f>
        <v>16</v>
      </c>
      <c r="Q13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327" t="str">
        <f>TEXT(Table1[[#This Row],[Date]],"ddd")</f>
        <v>Mon</v>
      </c>
    </row>
    <row r="1328" spans="1:18" x14ac:dyDescent="0.55000000000000004">
      <c r="A1328" s="2" t="s">
        <v>116</v>
      </c>
      <c r="B1328" s="2" t="str">
        <f t="shared" si="120"/>
        <v>Client 7</v>
      </c>
      <c r="C1328" s="12">
        <v>42919</v>
      </c>
      <c r="D1328" s="2" t="s">
        <v>178</v>
      </c>
      <c r="E1328" s="2" t="s">
        <v>585</v>
      </c>
      <c r="F1328" s="28">
        <f>Table1[[#This Row],[End]]-Table1[[#This Row],[Start]]</f>
        <v>1.2500000000000011E-2</v>
      </c>
      <c r="G1328" s="2" t="str">
        <f t="shared" ca="1" si="121"/>
        <v>Room B</v>
      </c>
      <c r="H1328" s="2" t="str">
        <f t="shared" ca="1" si="122"/>
        <v>E</v>
      </c>
      <c r="I1328" s="2" t="str">
        <f t="shared" ca="1" si="123"/>
        <v>Accident</v>
      </c>
      <c r="J1328" s="2" t="str">
        <f t="shared" ca="1" si="124"/>
        <v>Wrong placement</v>
      </c>
      <c r="K1328" s="25" t="str">
        <f t="shared" ca="1" si="125"/>
        <v>Widgets</v>
      </c>
      <c r="L1328" t="str">
        <f>IF(OR(Table1[[#This Row],[Month2]]="Jul",Table1[[#This Row],[Month2]]="Aug",Table1[[#This Row],[Month2]]="Sep"),"Q1", IF(OR(Table1[[#This Row],[Month2]]="Oct",Table1[[#This Row],[Month2]]="Nov",Table1[[#This Row],[Month2]]="Dec"),"Q2",IF(OR(Table1[[#This Row],[Month2]]="Jan",Table1[[#This Row],[Month2]]="Feb",Table1[[#This Row],[Month2]]="Mar"),"Q3", "Q4")))</f>
        <v>Q1</v>
      </c>
      <c r="M1328" t="str">
        <f>TEXT(Table1[[#This Row],[Date]],"mmm")</f>
        <v>Jul</v>
      </c>
      <c r="N1328" t="str">
        <f>IF(MONTH(Table1[[#This Row],[Date]])&gt;6, YEAR(Table1[[#This Row],[Date]])&amp;"-"&amp;YEAR(Table1[[#This Row],[Date]])+1,YEAR(Table1[[#This Row],[Date]])-1&amp;"-"&amp;YEAR(Table1[[#This Row],[Date]]))</f>
        <v>2017-2018</v>
      </c>
      <c r="O1328">
        <f>WEEKNUM(Table1[[#This Row],[Date]],2)</f>
        <v>28</v>
      </c>
      <c r="P1328">
        <f>HOUR(Table1[[#This Row],[Start]])</f>
        <v>9</v>
      </c>
      <c r="Q13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328" t="str">
        <f>TEXT(Table1[[#This Row],[Date]],"ddd")</f>
        <v>Mon</v>
      </c>
    </row>
    <row r="1329" spans="1:18" x14ac:dyDescent="0.55000000000000004">
      <c r="A1329" s="2" t="s">
        <v>123</v>
      </c>
      <c r="B1329" s="2" t="str">
        <f t="shared" si="120"/>
        <v>Client 8</v>
      </c>
      <c r="C1329" s="12">
        <v>42919</v>
      </c>
      <c r="D1329" s="2" t="s">
        <v>865</v>
      </c>
      <c r="E1329" s="2" t="s">
        <v>544</v>
      </c>
      <c r="F1329" s="28">
        <f>Table1[[#This Row],[End]]-Table1[[#This Row],[Start]]</f>
        <v>8.3333333333333037E-3</v>
      </c>
      <c r="G1329" s="2" t="str">
        <f t="shared" ca="1" si="121"/>
        <v>Office</v>
      </c>
      <c r="H1329" s="2" t="str">
        <f t="shared" ca="1" si="122"/>
        <v>D</v>
      </c>
      <c r="I1329" s="2" t="str">
        <f t="shared" ca="1" si="123"/>
        <v>Mistake</v>
      </c>
      <c r="J1329" s="2" t="str">
        <f t="shared" ca="1" si="124"/>
        <v>Misconduct</v>
      </c>
      <c r="K1329" s="25" t="str">
        <f t="shared" ca="1" si="125"/>
        <v>Shipping</v>
      </c>
      <c r="L1329" t="str">
        <f>IF(OR(Table1[[#This Row],[Month2]]="Jul",Table1[[#This Row],[Month2]]="Aug",Table1[[#This Row],[Month2]]="Sep"),"Q1", IF(OR(Table1[[#This Row],[Month2]]="Oct",Table1[[#This Row],[Month2]]="Nov",Table1[[#This Row],[Month2]]="Dec"),"Q2",IF(OR(Table1[[#This Row],[Month2]]="Jan",Table1[[#This Row],[Month2]]="Feb",Table1[[#This Row],[Month2]]="Mar"),"Q3", "Q4")))</f>
        <v>Q1</v>
      </c>
      <c r="M1329" t="str">
        <f>TEXT(Table1[[#This Row],[Date]],"mmm")</f>
        <v>Jul</v>
      </c>
      <c r="N1329" t="str">
        <f>IF(MONTH(Table1[[#This Row],[Date]])&gt;6, YEAR(Table1[[#This Row],[Date]])&amp;"-"&amp;YEAR(Table1[[#This Row],[Date]])+1,YEAR(Table1[[#This Row],[Date]])-1&amp;"-"&amp;YEAR(Table1[[#This Row],[Date]]))</f>
        <v>2017-2018</v>
      </c>
      <c r="O1329">
        <f>WEEKNUM(Table1[[#This Row],[Date]],2)</f>
        <v>28</v>
      </c>
      <c r="P1329">
        <f>HOUR(Table1[[#This Row],[Start]])</f>
        <v>6</v>
      </c>
      <c r="Q13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329" t="str">
        <f>TEXT(Table1[[#This Row],[Date]],"ddd")</f>
        <v>Mon</v>
      </c>
    </row>
    <row r="1330" spans="1:18" x14ac:dyDescent="0.55000000000000004">
      <c r="A1330" s="2" t="s">
        <v>123</v>
      </c>
      <c r="B1330" s="2" t="str">
        <f t="shared" si="120"/>
        <v>Client 9</v>
      </c>
      <c r="C1330" s="12">
        <v>42919</v>
      </c>
      <c r="D1330" s="2" t="s">
        <v>866</v>
      </c>
      <c r="E1330" s="2" t="s">
        <v>462</v>
      </c>
      <c r="F1330" s="28">
        <f>Table1[[#This Row],[End]]-Table1[[#This Row],[Start]]</f>
        <v>1.041666666666663E-2</v>
      </c>
      <c r="G1330" s="2" t="str">
        <f t="shared" ca="1" si="121"/>
        <v>Room B</v>
      </c>
      <c r="H1330" s="2" t="str">
        <f t="shared" ca="1" si="122"/>
        <v>D</v>
      </c>
      <c r="I1330" s="2" t="str">
        <f t="shared" ca="1" si="123"/>
        <v>Accident</v>
      </c>
      <c r="J1330" s="2" t="str">
        <f t="shared" ca="1" si="124"/>
        <v>Paperwork deficiency</v>
      </c>
      <c r="K1330" s="25" t="str">
        <f t="shared" ca="1" si="125"/>
        <v>Floor</v>
      </c>
      <c r="L1330" t="str">
        <f>IF(OR(Table1[[#This Row],[Month2]]="Jul",Table1[[#This Row],[Month2]]="Aug",Table1[[#This Row],[Month2]]="Sep"),"Q1", IF(OR(Table1[[#This Row],[Month2]]="Oct",Table1[[#This Row],[Month2]]="Nov",Table1[[#This Row],[Month2]]="Dec"),"Q2",IF(OR(Table1[[#This Row],[Month2]]="Jan",Table1[[#This Row],[Month2]]="Feb",Table1[[#This Row],[Month2]]="Mar"),"Q3", "Q4")))</f>
        <v>Q1</v>
      </c>
      <c r="M1330" t="str">
        <f>TEXT(Table1[[#This Row],[Date]],"mmm")</f>
        <v>Jul</v>
      </c>
      <c r="N1330" t="str">
        <f>IF(MONTH(Table1[[#This Row],[Date]])&gt;6, YEAR(Table1[[#This Row],[Date]])&amp;"-"&amp;YEAR(Table1[[#This Row],[Date]])+1,YEAR(Table1[[#This Row],[Date]])-1&amp;"-"&amp;YEAR(Table1[[#This Row],[Date]]))</f>
        <v>2017-2018</v>
      </c>
      <c r="O1330">
        <f>WEEKNUM(Table1[[#This Row],[Date]],2)</f>
        <v>28</v>
      </c>
      <c r="P1330">
        <f>HOUR(Table1[[#This Row],[Start]])</f>
        <v>18</v>
      </c>
      <c r="Q13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30" t="str">
        <f>TEXT(Table1[[#This Row],[Date]],"ddd")</f>
        <v>Mon</v>
      </c>
    </row>
    <row r="1331" spans="1:18" x14ac:dyDescent="0.55000000000000004">
      <c r="A1331" s="2" t="s">
        <v>127</v>
      </c>
      <c r="B1331" s="2" t="str">
        <f t="shared" si="120"/>
        <v>Client 10</v>
      </c>
      <c r="C1331" s="12">
        <v>42920</v>
      </c>
      <c r="D1331" s="2" t="s">
        <v>467</v>
      </c>
      <c r="E1331" s="2" t="s">
        <v>751</v>
      </c>
      <c r="F1331" s="28">
        <f>Table1[[#This Row],[End]]-Table1[[#This Row],[Start]]</f>
        <v>5.5555555555556468E-3</v>
      </c>
      <c r="G1331" s="2" t="str">
        <f t="shared" ca="1" si="121"/>
        <v>Warehouse</v>
      </c>
      <c r="H1331" s="2" t="str">
        <f t="shared" ca="1" si="122"/>
        <v>D</v>
      </c>
      <c r="I1331" s="2" t="str">
        <f t="shared" ca="1" si="123"/>
        <v>Interaction</v>
      </c>
      <c r="J1331" s="2" t="str">
        <f t="shared" ca="1" si="124"/>
        <v>Tone of voice</v>
      </c>
      <c r="K1331" s="25" t="str">
        <f t="shared" ca="1" si="125"/>
        <v>Floor</v>
      </c>
      <c r="L1331" t="str">
        <f>IF(OR(Table1[[#This Row],[Month2]]="Jul",Table1[[#This Row],[Month2]]="Aug",Table1[[#This Row],[Month2]]="Sep"),"Q1", IF(OR(Table1[[#This Row],[Month2]]="Oct",Table1[[#This Row],[Month2]]="Nov",Table1[[#This Row],[Month2]]="Dec"),"Q2",IF(OR(Table1[[#This Row],[Month2]]="Jan",Table1[[#This Row],[Month2]]="Feb",Table1[[#This Row],[Month2]]="Mar"),"Q3", "Q4")))</f>
        <v>Q1</v>
      </c>
      <c r="M1331" t="str">
        <f>TEXT(Table1[[#This Row],[Date]],"mmm")</f>
        <v>Jul</v>
      </c>
      <c r="N1331" t="str">
        <f>IF(MONTH(Table1[[#This Row],[Date]])&gt;6, YEAR(Table1[[#This Row],[Date]])&amp;"-"&amp;YEAR(Table1[[#This Row],[Date]])+1,YEAR(Table1[[#This Row],[Date]])-1&amp;"-"&amp;YEAR(Table1[[#This Row],[Date]]))</f>
        <v>2017-2018</v>
      </c>
      <c r="O1331">
        <f>WEEKNUM(Table1[[#This Row],[Date]],2)</f>
        <v>28</v>
      </c>
      <c r="P1331">
        <f>HOUR(Table1[[#This Row],[Start]])</f>
        <v>9</v>
      </c>
      <c r="Q13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331" t="str">
        <f>TEXT(Table1[[#This Row],[Date]],"ddd")</f>
        <v>Tue</v>
      </c>
    </row>
    <row r="1332" spans="1:18" x14ac:dyDescent="0.55000000000000004">
      <c r="A1332" s="2" t="s">
        <v>121</v>
      </c>
      <c r="B1332" s="2" t="str">
        <f t="shared" si="120"/>
        <v>Client 1</v>
      </c>
      <c r="C1332" s="12">
        <v>42920</v>
      </c>
      <c r="D1332" s="2" t="s">
        <v>661</v>
      </c>
      <c r="E1332" s="2" t="s">
        <v>733</v>
      </c>
      <c r="F1332" s="28">
        <f>Table1[[#This Row],[End]]-Table1[[#This Row],[Start]]</f>
        <v>1.8750000000000044E-2</v>
      </c>
      <c r="G1332" s="2" t="str">
        <f t="shared" ca="1" si="121"/>
        <v>Lab</v>
      </c>
      <c r="H1332" s="2" t="str">
        <f t="shared" ca="1" si="122"/>
        <v>A</v>
      </c>
      <c r="I1332" s="2" t="str">
        <f t="shared" ca="1" si="123"/>
        <v>Interaction</v>
      </c>
      <c r="J1332" s="2" t="str">
        <f t="shared" ca="1" si="124"/>
        <v>Tone of voice</v>
      </c>
      <c r="K1332" s="25" t="str">
        <f t="shared" ca="1" si="125"/>
        <v>Finance</v>
      </c>
      <c r="L1332" t="str">
        <f>IF(OR(Table1[[#This Row],[Month2]]="Jul",Table1[[#This Row],[Month2]]="Aug",Table1[[#This Row],[Month2]]="Sep"),"Q1", IF(OR(Table1[[#This Row],[Month2]]="Oct",Table1[[#This Row],[Month2]]="Nov",Table1[[#This Row],[Month2]]="Dec"),"Q2",IF(OR(Table1[[#This Row],[Month2]]="Jan",Table1[[#This Row],[Month2]]="Feb",Table1[[#This Row],[Month2]]="Mar"),"Q3", "Q4")))</f>
        <v>Q1</v>
      </c>
      <c r="M1332" t="str">
        <f>TEXT(Table1[[#This Row],[Date]],"mmm")</f>
        <v>Jul</v>
      </c>
      <c r="N1332" t="str">
        <f>IF(MONTH(Table1[[#This Row],[Date]])&gt;6, YEAR(Table1[[#This Row],[Date]])&amp;"-"&amp;YEAR(Table1[[#This Row],[Date]])+1,YEAR(Table1[[#This Row],[Date]])-1&amp;"-"&amp;YEAR(Table1[[#This Row],[Date]]))</f>
        <v>2017-2018</v>
      </c>
      <c r="O1332">
        <f>WEEKNUM(Table1[[#This Row],[Date]],2)</f>
        <v>28</v>
      </c>
      <c r="P1332">
        <f>HOUR(Table1[[#This Row],[Start]])</f>
        <v>15</v>
      </c>
      <c r="Q13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32" t="str">
        <f>TEXT(Table1[[#This Row],[Date]],"ddd")</f>
        <v>Tue</v>
      </c>
    </row>
    <row r="1333" spans="1:18" x14ac:dyDescent="0.55000000000000004">
      <c r="A1333" s="2" t="s">
        <v>112</v>
      </c>
      <c r="B1333" s="2" t="str">
        <f t="shared" si="120"/>
        <v>Client 2</v>
      </c>
      <c r="C1333" s="12">
        <v>42921</v>
      </c>
      <c r="D1333" s="2" t="s">
        <v>238</v>
      </c>
      <c r="E1333" s="2" t="s">
        <v>388</v>
      </c>
      <c r="F1333" s="28">
        <f>Table1[[#This Row],[End]]-Table1[[#This Row],[Start]]</f>
        <v>2.5694444444444242E-2</v>
      </c>
      <c r="G1333" s="2" t="str">
        <f t="shared" ca="1" si="121"/>
        <v>Warehouse</v>
      </c>
      <c r="H1333" s="2" t="str">
        <f t="shared" ca="1" si="122"/>
        <v>E</v>
      </c>
      <c r="I1333" s="2" t="str">
        <f t="shared" ca="1" si="123"/>
        <v>Grievance</v>
      </c>
      <c r="J1333" s="2" t="str">
        <f t="shared" ca="1" si="124"/>
        <v>Misconduct</v>
      </c>
      <c r="K1333" s="25" t="str">
        <f t="shared" ca="1" si="125"/>
        <v>Widgets</v>
      </c>
      <c r="L1333" t="str">
        <f>IF(OR(Table1[[#This Row],[Month2]]="Jul",Table1[[#This Row],[Month2]]="Aug",Table1[[#This Row],[Month2]]="Sep"),"Q1", IF(OR(Table1[[#This Row],[Month2]]="Oct",Table1[[#This Row],[Month2]]="Nov",Table1[[#This Row],[Month2]]="Dec"),"Q2",IF(OR(Table1[[#This Row],[Month2]]="Jan",Table1[[#This Row],[Month2]]="Feb",Table1[[#This Row],[Month2]]="Mar"),"Q3", "Q4")))</f>
        <v>Q1</v>
      </c>
      <c r="M1333" t="str">
        <f>TEXT(Table1[[#This Row],[Date]],"mmm")</f>
        <v>Jul</v>
      </c>
      <c r="N1333" t="str">
        <f>IF(MONTH(Table1[[#This Row],[Date]])&gt;6, YEAR(Table1[[#This Row],[Date]])&amp;"-"&amp;YEAR(Table1[[#This Row],[Date]])+1,YEAR(Table1[[#This Row],[Date]])-1&amp;"-"&amp;YEAR(Table1[[#This Row],[Date]]))</f>
        <v>2017-2018</v>
      </c>
      <c r="O1333">
        <f>WEEKNUM(Table1[[#This Row],[Date]],2)</f>
        <v>28</v>
      </c>
      <c r="P1333">
        <f>HOUR(Table1[[#This Row],[Start]])</f>
        <v>16</v>
      </c>
      <c r="Q13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333" t="str">
        <f>TEXT(Table1[[#This Row],[Date]],"ddd")</f>
        <v>Wed</v>
      </c>
    </row>
    <row r="1334" spans="1:18" x14ac:dyDescent="0.55000000000000004">
      <c r="A1334" s="2" t="s">
        <v>121</v>
      </c>
      <c r="B1334" s="2" t="str">
        <f t="shared" si="120"/>
        <v>Client 3</v>
      </c>
      <c r="C1334" s="12">
        <v>42921</v>
      </c>
      <c r="D1334" s="2" t="s">
        <v>697</v>
      </c>
      <c r="E1334" s="2" t="s">
        <v>1055</v>
      </c>
      <c r="F1334" s="28">
        <f>Table1[[#This Row],[End]]-Table1[[#This Row],[Start]]</f>
        <v>3.472222222222221E-2</v>
      </c>
      <c r="G1334" s="2" t="str">
        <f t="shared" ca="1" si="121"/>
        <v>Office</v>
      </c>
      <c r="H1334" s="2" t="str">
        <f t="shared" ca="1" si="122"/>
        <v>F</v>
      </c>
      <c r="I1334" s="2" t="str">
        <f t="shared" ca="1" si="123"/>
        <v>Grievance</v>
      </c>
      <c r="J1334" s="2" t="str">
        <f t="shared" ca="1" si="124"/>
        <v>Entry error</v>
      </c>
      <c r="K1334" s="25" t="str">
        <f t="shared" ca="1" si="125"/>
        <v>IT</v>
      </c>
      <c r="L1334" t="str">
        <f>IF(OR(Table1[[#This Row],[Month2]]="Jul",Table1[[#This Row],[Month2]]="Aug",Table1[[#This Row],[Month2]]="Sep"),"Q1", IF(OR(Table1[[#This Row],[Month2]]="Oct",Table1[[#This Row],[Month2]]="Nov",Table1[[#This Row],[Month2]]="Dec"),"Q2",IF(OR(Table1[[#This Row],[Month2]]="Jan",Table1[[#This Row],[Month2]]="Feb",Table1[[#This Row],[Month2]]="Mar"),"Q3", "Q4")))</f>
        <v>Q1</v>
      </c>
      <c r="M1334" t="str">
        <f>TEXT(Table1[[#This Row],[Date]],"mmm")</f>
        <v>Jul</v>
      </c>
      <c r="N1334" t="str">
        <f>IF(MONTH(Table1[[#This Row],[Date]])&gt;6, YEAR(Table1[[#This Row],[Date]])&amp;"-"&amp;YEAR(Table1[[#This Row],[Date]])+1,YEAR(Table1[[#This Row],[Date]])-1&amp;"-"&amp;YEAR(Table1[[#This Row],[Date]]))</f>
        <v>2017-2018</v>
      </c>
      <c r="O1334">
        <f>WEEKNUM(Table1[[#This Row],[Date]],2)</f>
        <v>28</v>
      </c>
      <c r="P1334">
        <f>HOUR(Table1[[#This Row],[Start]])</f>
        <v>10</v>
      </c>
      <c r="Q13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334" t="str">
        <f>TEXT(Table1[[#This Row],[Date]],"ddd")</f>
        <v>Wed</v>
      </c>
    </row>
    <row r="1335" spans="1:18" x14ac:dyDescent="0.55000000000000004">
      <c r="A1335" s="2" t="s">
        <v>128</v>
      </c>
      <c r="B1335" s="2" t="str">
        <f t="shared" si="120"/>
        <v>Client 4</v>
      </c>
      <c r="C1335" s="12">
        <v>42921</v>
      </c>
      <c r="D1335" s="2" t="s">
        <v>498</v>
      </c>
      <c r="E1335" s="2" t="s">
        <v>610</v>
      </c>
      <c r="F1335" s="28">
        <f>Table1[[#This Row],[End]]-Table1[[#This Row],[Start]]</f>
        <v>1.9444444444444375E-2</v>
      </c>
      <c r="G1335" s="2" t="str">
        <f t="shared" ca="1" si="121"/>
        <v>Room B</v>
      </c>
      <c r="H1335" s="2" t="str">
        <f t="shared" ca="1" si="122"/>
        <v>G</v>
      </c>
      <c r="I1335" s="2" t="str">
        <f t="shared" ca="1" si="123"/>
        <v>Grievance</v>
      </c>
      <c r="J1335" s="2" t="str">
        <f t="shared" ca="1" si="124"/>
        <v>Wrong placement</v>
      </c>
      <c r="K1335" s="25" t="str">
        <f t="shared" ca="1" si="125"/>
        <v>Shipping</v>
      </c>
      <c r="L1335" t="str">
        <f>IF(OR(Table1[[#This Row],[Month2]]="Jul",Table1[[#This Row],[Month2]]="Aug",Table1[[#This Row],[Month2]]="Sep"),"Q1", IF(OR(Table1[[#This Row],[Month2]]="Oct",Table1[[#This Row],[Month2]]="Nov",Table1[[#This Row],[Month2]]="Dec"),"Q2",IF(OR(Table1[[#This Row],[Month2]]="Jan",Table1[[#This Row],[Month2]]="Feb",Table1[[#This Row],[Month2]]="Mar"),"Q3", "Q4")))</f>
        <v>Q1</v>
      </c>
      <c r="M1335" t="str">
        <f>TEXT(Table1[[#This Row],[Date]],"mmm")</f>
        <v>Jul</v>
      </c>
      <c r="N1335" t="str">
        <f>IF(MONTH(Table1[[#This Row],[Date]])&gt;6, YEAR(Table1[[#This Row],[Date]])&amp;"-"&amp;YEAR(Table1[[#This Row],[Date]])+1,YEAR(Table1[[#This Row],[Date]])-1&amp;"-"&amp;YEAR(Table1[[#This Row],[Date]]))</f>
        <v>2017-2018</v>
      </c>
      <c r="O1335">
        <f>WEEKNUM(Table1[[#This Row],[Date]],2)</f>
        <v>28</v>
      </c>
      <c r="P1335">
        <f>HOUR(Table1[[#This Row],[Start]])</f>
        <v>13</v>
      </c>
      <c r="Q13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335" t="str">
        <f>TEXT(Table1[[#This Row],[Date]],"ddd")</f>
        <v>Wed</v>
      </c>
    </row>
    <row r="1336" spans="1:18" x14ac:dyDescent="0.55000000000000004">
      <c r="A1336" s="2" t="s">
        <v>119</v>
      </c>
      <c r="B1336" s="2" t="str">
        <f t="shared" si="120"/>
        <v>Client 5</v>
      </c>
      <c r="C1336" s="12">
        <v>42923</v>
      </c>
      <c r="D1336" s="2" t="s">
        <v>651</v>
      </c>
      <c r="E1336" s="2" t="s">
        <v>786</v>
      </c>
      <c r="F1336" s="28">
        <f>Table1[[#This Row],[End]]-Table1[[#This Row],[Start]]</f>
        <v>1.5972222222222165E-2</v>
      </c>
      <c r="G1336" s="2" t="str">
        <f t="shared" ca="1" si="121"/>
        <v>Lab</v>
      </c>
      <c r="H1336" s="2" t="str">
        <f t="shared" ca="1" si="122"/>
        <v>E</v>
      </c>
      <c r="I1336" s="2" t="str">
        <f t="shared" ca="1" si="123"/>
        <v>Interaction</v>
      </c>
      <c r="J1336" s="2" t="str">
        <f t="shared" ca="1" si="124"/>
        <v>Wrong placement</v>
      </c>
      <c r="K1336" s="25" t="str">
        <f t="shared" ca="1" si="125"/>
        <v>Shipping</v>
      </c>
      <c r="L1336" t="str">
        <f>IF(OR(Table1[[#This Row],[Month2]]="Jul",Table1[[#This Row],[Month2]]="Aug",Table1[[#This Row],[Month2]]="Sep"),"Q1", IF(OR(Table1[[#This Row],[Month2]]="Oct",Table1[[#This Row],[Month2]]="Nov",Table1[[#This Row],[Month2]]="Dec"),"Q2",IF(OR(Table1[[#This Row],[Month2]]="Jan",Table1[[#This Row],[Month2]]="Feb",Table1[[#This Row],[Month2]]="Mar"),"Q3", "Q4")))</f>
        <v>Q1</v>
      </c>
      <c r="M1336" t="str">
        <f>TEXT(Table1[[#This Row],[Date]],"mmm")</f>
        <v>Jul</v>
      </c>
      <c r="N1336" t="str">
        <f>IF(MONTH(Table1[[#This Row],[Date]])&gt;6, YEAR(Table1[[#This Row],[Date]])&amp;"-"&amp;YEAR(Table1[[#This Row],[Date]])+1,YEAR(Table1[[#This Row],[Date]])-1&amp;"-"&amp;YEAR(Table1[[#This Row],[Date]]))</f>
        <v>2017-2018</v>
      </c>
      <c r="O1336">
        <f>WEEKNUM(Table1[[#This Row],[Date]],2)</f>
        <v>28</v>
      </c>
      <c r="P1336">
        <f>HOUR(Table1[[#This Row],[Start]])</f>
        <v>20</v>
      </c>
      <c r="Q13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36" t="str">
        <f>TEXT(Table1[[#This Row],[Date]],"ddd")</f>
        <v>Fri</v>
      </c>
    </row>
    <row r="1337" spans="1:18" x14ac:dyDescent="0.55000000000000004">
      <c r="A1337" s="2" t="s">
        <v>116</v>
      </c>
      <c r="B1337" s="2" t="str">
        <f t="shared" si="120"/>
        <v>Client 6</v>
      </c>
      <c r="C1337" s="12">
        <v>42924</v>
      </c>
      <c r="D1337" s="2" t="s">
        <v>867</v>
      </c>
      <c r="E1337" s="2" t="s">
        <v>1134</v>
      </c>
      <c r="F1337" s="28">
        <f>Table1[[#This Row],[End]]-Table1[[#This Row],[Start]]</f>
        <v>9.7222222222222154E-3</v>
      </c>
      <c r="G1337" s="2" t="str">
        <f t="shared" ca="1" si="121"/>
        <v>Room B</v>
      </c>
      <c r="H1337" s="2" t="str">
        <f t="shared" ca="1" si="122"/>
        <v>F</v>
      </c>
      <c r="I1337" s="2" t="str">
        <f t="shared" ca="1" si="123"/>
        <v>Interaction</v>
      </c>
      <c r="J1337" s="2" t="str">
        <f t="shared" ca="1" si="124"/>
        <v>Misconduct</v>
      </c>
      <c r="K1337" s="25" t="str">
        <f t="shared" ca="1" si="125"/>
        <v>Admin</v>
      </c>
      <c r="L1337" t="str">
        <f>IF(OR(Table1[[#This Row],[Month2]]="Jul",Table1[[#This Row],[Month2]]="Aug",Table1[[#This Row],[Month2]]="Sep"),"Q1", IF(OR(Table1[[#This Row],[Month2]]="Oct",Table1[[#This Row],[Month2]]="Nov",Table1[[#This Row],[Month2]]="Dec"),"Q2",IF(OR(Table1[[#This Row],[Month2]]="Jan",Table1[[#This Row],[Month2]]="Feb",Table1[[#This Row],[Month2]]="Mar"),"Q3", "Q4")))</f>
        <v>Q1</v>
      </c>
      <c r="M1337" t="str">
        <f>TEXT(Table1[[#This Row],[Date]],"mmm")</f>
        <v>Jul</v>
      </c>
      <c r="N1337" t="str">
        <f>IF(MONTH(Table1[[#This Row],[Date]])&gt;6, YEAR(Table1[[#This Row],[Date]])&amp;"-"&amp;YEAR(Table1[[#This Row],[Date]])+1,YEAR(Table1[[#This Row],[Date]])-1&amp;"-"&amp;YEAR(Table1[[#This Row],[Date]]))</f>
        <v>2017-2018</v>
      </c>
      <c r="O1337">
        <f>WEEKNUM(Table1[[#This Row],[Date]],2)</f>
        <v>28</v>
      </c>
      <c r="P1337">
        <f>HOUR(Table1[[#This Row],[Start]])</f>
        <v>1</v>
      </c>
      <c r="Q13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AM</v>
      </c>
      <c r="R1337" t="str">
        <f>TEXT(Table1[[#This Row],[Date]],"ddd")</f>
        <v>Sat</v>
      </c>
    </row>
    <row r="1338" spans="1:18" x14ac:dyDescent="0.55000000000000004">
      <c r="A1338" s="2" t="s">
        <v>112</v>
      </c>
      <c r="B1338" s="2" t="str">
        <f t="shared" si="120"/>
        <v>Client 7</v>
      </c>
      <c r="C1338" s="12">
        <v>42925</v>
      </c>
      <c r="D1338" s="2" t="s">
        <v>643</v>
      </c>
      <c r="E1338" s="2" t="s">
        <v>186</v>
      </c>
      <c r="F1338" s="28">
        <f>Table1[[#This Row],[End]]-Table1[[#This Row],[Start]]</f>
        <v>2.2222222222222143E-2</v>
      </c>
      <c r="G1338" s="2" t="str">
        <f t="shared" ca="1" si="121"/>
        <v>Room B</v>
      </c>
      <c r="H1338" s="2" t="str">
        <f t="shared" ca="1" si="122"/>
        <v>B</v>
      </c>
      <c r="I1338" s="2" t="str">
        <f t="shared" ca="1" si="123"/>
        <v>Grievance</v>
      </c>
      <c r="J1338" s="2" t="str">
        <f t="shared" ca="1" si="124"/>
        <v>Wrong placement</v>
      </c>
      <c r="K1338" s="25" t="str">
        <f t="shared" ca="1" si="125"/>
        <v>Widgets</v>
      </c>
      <c r="L1338" t="str">
        <f>IF(OR(Table1[[#This Row],[Month2]]="Jul",Table1[[#This Row],[Month2]]="Aug",Table1[[#This Row],[Month2]]="Sep"),"Q1", IF(OR(Table1[[#This Row],[Month2]]="Oct",Table1[[#This Row],[Month2]]="Nov",Table1[[#This Row],[Month2]]="Dec"),"Q2",IF(OR(Table1[[#This Row],[Month2]]="Jan",Table1[[#This Row],[Month2]]="Feb",Table1[[#This Row],[Month2]]="Mar"),"Q3", "Q4")))</f>
        <v>Q1</v>
      </c>
      <c r="M1338" t="str">
        <f>TEXT(Table1[[#This Row],[Date]],"mmm")</f>
        <v>Jul</v>
      </c>
      <c r="N1338" t="str">
        <f>IF(MONTH(Table1[[#This Row],[Date]])&gt;6, YEAR(Table1[[#This Row],[Date]])&amp;"-"&amp;YEAR(Table1[[#This Row],[Date]])+1,YEAR(Table1[[#This Row],[Date]])-1&amp;"-"&amp;YEAR(Table1[[#This Row],[Date]]))</f>
        <v>2017-2018</v>
      </c>
      <c r="O1338">
        <f>WEEKNUM(Table1[[#This Row],[Date]],2)</f>
        <v>28</v>
      </c>
      <c r="P1338">
        <f>HOUR(Table1[[#This Row],[Start]])</f>
        <v>17</v>
      </c>
      <c r="Q13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38" t="str">
        <f>TEXT(Table1[[#This Row],[Date]],"ddd")</f>
        <v>Sun</v>
      </c>
    </row>
    <row r="1339" spans="1:18" x14ac:dyDescent="0.55000000000000004">
      <c r="A1339" s="2" t="s">
        <v>121</v>
      </c>
      <c r="B1339" s="2" t="str">
        <f t="shared" si="120"/>
        <v>Client 8</v>
      </c>
      <c r="C1339" s="12">
        <v>42925</v>
      </c>
      <c r="D1339" s="2" t="s">
        <v>771</v>
      </c>
      <c r="E1339" s="2" t="s">
        <v>531</v>
      </c>
      <c r="F1339" s="28">
        <f>Table1[[#This Row],[End]]-Table1[[#This Row],[Start]]</f>
        <v>1.8055555555555602E-2</v>
      </c>
      <c r="G1339" s="2" t="str">
        <f t="shared" ca="1" si="121"/>
        <v>Warehouse</v>
      </c>
      <c r="H1339" s="2" t="str">
        <f t="shared" ca="1" si="122"/>
        <v>F</v>
      </c>
      <c r="I1339" s="2" t="str">
        <f t="shared" ca="1" si="123"/>
        <v>Mistake</v>
      </c>
      <c r="J1339" s="2" t="str">
        <f t="shared" ca="1" si="124"/>
        <v>Wrong placement</v>
      </c>
      <c r="K1339" s="25" t="str">
        <f t="shared" ca="1" si="125"/>
        <v>Finance</v>
      </c>
      <c r="L1339" t="str">
        <f>IF(OR(Table1[[#This Row],[Month2]]="Jul",Table1[[#This Row],[Month2]]="Aug",Table1[[#This Row],[Month2]]="Sep"),"Q1", IF(OR(Table1[[#This Row],[Month2]]="Oct",Table1[[#This Row],[Month2]]="Nov",Table1[[#This Row],[Month2]]="Dec"),"Q2",IF(OR(Table1[[#This Row],[Month2]]="Jan",Table1[[#This Row],[Month2]]="Feb",Table1[[#This Row],[Month2]]="Mar"),"Q3", "Q4")))</f>
        <v>Q1</v>
      </c>
      <c r="M1339" t="str">
        <f>TEXT(Table1[[#This Row],[Date]],"mmm")</f>
        <v>Jul</v>
      </c>
      <c r="N1339" t="str">
        <f>IF(MONTH(Table1[[#This Row],[Date]])&gt;6, YEAR(Table1[[#This Row],[Date]])&amp;"-"&amp;YEAR(Table1[[#This Row],[Date]])+1,YEAR(Table1[[#This Row],[Date]])-1&amp;"-"&amp;YEAR(Table1[[#This Row],[Date]]))</f>
        <v>2017-2018</v>
      </c>
      <c r="O1339">
        <f>WEEKNUM(Table1[[#This Row],[Date]],2)</f>
        <v>28</v>
      </c>
      <c r="P1339">
        <f>HOUR(Table1[[#This Row],[Start]])</f>
        <v>17</v>
      </c>
      <c r="Q13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39" t="str">
        <f>TEXT(Table1[[#This Row],[Date]],"ddd")</f>
        <v>Sun</v>
      </c>
    </row>
    <row r="1340" spans="1:18" x14ac:dyDescent="0.55000000000000004">
      <c r="A1340" s="2" t="s">
        <v>112</v>
      </c>
      <c r="B1340" s="2" t="str">
        <f t="shared" si="120"/>
        <v>Client 9</v>
      </c>
      <c r="C1340" s="12">
        <v>42926</v>
      </c>
      <c r="D1340" s="2" t="s">
        <v>775</v>
      </c>
      <c r="E1340" s="2" t="s">
        <v>1095</v>
      </c>
      <c r="F1340" s="28">
        <f>Table1[[#This Row],[End]]-Table1[[#This Row],[Start]]</f>
        <v>1.6666666666666718E-2</v>
      </c>
      <c r="G1340" s="2" t="str">
        <f t="shared" ca="1" si="121"/>
        <v>Lab</v>
      </c>
      <c r="H1340" s="2" t="str">
        <f t="shared" ca="1" si="122"/>
        <v>D</v>
      </c>
      <c r="I1340" s="2" t="str">
        <f t="shared" ca="1" si="123"/>
        <v>Grievance</v>
      </c>
      <c r="J1340" s="2" t="str">
        <f t="shared" ca="1" si="124"/>
        <v>Tone of voice</v>
      </c>
      <c r="K1340" s="25" t="str">
        <f t="shared" ca="1" si="125"/>
        <v>Finance</v>
      </c>
      <c r="L1340" t="str">
        <f>IF(OR(Table1[[#This Row],[Month2]]="Jul",Table1[[#This Row],[Month2]]="Aug",Table1[[#This Row],[Month2]]="Sep"),"Q1", IF(OR(Table1[[#This Row],[Month2]]="Oct",Table1[[#This Row],[Month2]]="Nov",Table1[[#This Row],[Month2]]="Dec"),"Q2",IF(OR(Table1[[#This Row],[Month2]]="Jan",Table1[[#This Row],[Month2]]="Feb",Table1[[#This Row],[Month2]]="Mar"),"Q3", "Q4")))</f>
        <v>Q1</v>
      </c>
      <c r="M1340" t="str">
        <f>TEXT(Table1[[#This Row],[Date]],"mmm")</f>
        <v>Jul</v>
      </c>
      <c r="N1340" t="str">
        <f>IF(MONTH(Table1[[#This Row],[Date]])&gt;6, YEAR(Table1[[#This Row],[Date]])&amp;"-"&amp;YEAR(Table1[[#This Row],[Date]])+1,YEAR(Table1[[#This Row],[Date]])-1&amp;"-"&amp;YEAR(Table1[[#This Row],[Date]]))</f>
        <v>2017-2018</v>
      </c>
      <c r="O1340">
        <f>WEEKNUM(Table1[[#This Row],[Date]],2)</f>
        <v>29</v>
      </c>
      <c r="P1340">
        <f>HOUR(Table1[[#This Row],[Start]])</f>
        <v>20</v>
      </c>
      <c r="Q13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40" t="str">
        <f>TEXT(Table1[[#This Row],[Date]],"ddd")</f>
        <v>Mon</v>
      </c>
    </row>
    <row r="1341" spans="1:18" x14ac:dyDescent="0.55000000000000004">
      <c r="A1341" s="2" t="s">
        <v>124</v>
      </c>
      <c r="B1341" s="2" t="str">
        <f t="shared" si="120"/>
        <v>Client 10</v>
      </c>
      <c r="C1341" s="12">
        <v>42926</v>
      </c>
      <c r="D1341" s="2" t="s">
        <v>868</v>
      </c>
      <c r="E1341" s="2" t="s">
        <v>288</v>
      </c>
      <c r="F1341" s="28">
        <f>Table1[[#This Row],[End]]-Table1[[#This Row],[Start]]</f>
        <v>1.1111111111111072E-2</v>
      </c>
      <c r="G1341" s="2" t="str">
        <f t="shared" ca="1" si="121"/>
        <v>Warehouse</v>
      </c>
      <c r="H1341" s="2" t="str">
        <f t="shared" ca="1" si="122"/>
        <v>G</v>
      </c>
      <c r="I1341" s="2" t="str">
        <f t="shared" ca="1" si="123"/>
        <v>Grievance</v>
      </c>
      <c r="J1341" s="2" t="str">
        <f t="shared" ca="1" si="124"/>
        <v>Mechanical failure</v>
      </c>
      <c r="K1341" s="25" t="str">
        <f t="shared" ca="1" si="125"/>
        <v>Admin</v>
      </c>
      <c r="L1341" t="str">
        <f>IF(OR(Table1[[#This Row],[Month2]]="Jul",Table1[[#This Row],[Month2]]="Aug",Table1[[#This Row],[Month2]]="Sep"),"Q1", IF(OR(Table1[[#This Row],[Month2]]="Oct",Table1[[#This Row],[Month2]]="Nov",Table1[[#This Row],[Month2]]="Dec"),"Q2",IF(OR(Table1[[#This Row],[Month2]]="Jan",Table1[[#This Row],[Month2]]="Feb",Table1[[#This Row],[Month2]]="Mar"),"Q3", "Q4")))</f>
        <v>Q1</v>
      </c>
      <c r="M1341" t="str">
        <f>TEXT(Table1[[#This Row],[Date]],"mmm")</f>
        <v>Jul</v>
      </c>
      <c r="N1341" t="str">
        <f>IF(MONTH(Table1[[#This Row],[Date]])&gt;6, YEAR(Table1[[#This Row],[Date]])&amp;"-"&amp;YEAR(Table1[[#This Row],[Date]])+1,YEAR(Table1[[#This Row],[Date]])-1&amp;"-"&amp;YEAR(Table1[[#This Row],[Date]]))</f>
        <v>2017-2018</v>
      </c>
      <c r="O1341">
        <f>WEEKNUM(Table1[[#This Row],[Date]],2)</f>
        <v>29</v>
      </c>
      <c r="P1341">
        <f>HOUR(Table1[[#This Row],[Start]])</f>
        <v>10</v>
      </c>
      <c r="Q13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341" t="str">
        <f>TEXT(Table1[[#This Row],[Date]],"ddd")</f>
        <v>Mon</v>
      </c>
    </row>
    <row r="1342" spans="1:18" x14ac:dyDescent="0.55000000000000004">
      <c r="A1342" s="2" t="s">
        <v>121</v>
      </c>
      <c r="B1342" s="2" t="str">
        <f t="shared" si="120"/>
        <v>Client 1</v>
      </c>
      <c r="C1342" s="12">
        <v>42926</v>
      </c>
      <c r="D1342" s="2" t="s">
        <v>869</v>
      </c>
      <c r="E1342" s="2" t="s">
        <v>851</v>
      </c>
      <c r="F1342" s="28">
        <f>Table1[[#This Row],[End]]-Table1[[#This Row],[Start]]</f>
        <v>1.736111111111116E-2</v>
      </c>
      <c r="G1342" s="2" t="str">
        <f t="shared" ca="1" si="121"/>
        <v>Office</v>
      </c>
      <c r="H1342" s="2" t="str">
        <f t="shared" ca="1" si="122"/>
        <v>C</v>
      </c>
      <c r="I1342" s="2" t="str">
        <f t="shared" ca="1" si="123"/>
        <v>Interaction</v>
      </c>
      <c r="J1342" s="2" t="str">
        <f t="shared" ca="1" si="124"/>
        <v>Tone of voice</v>
      </c>
      <c r="K1342" s="25" t="str">
        <f t="shared" ca="1" si="125"/>
        <v>Shipping</v>
      </c>
      <c r="L1342" t="str">
        <f>IF(OR(Table1[[#This Row],[Month2]]="Jul",Table1[[#This Row],[Month2]]="Aug",Table1[[#This Row],[Month2]]="Sep"),"Q1", IF(OR(Table1[[#This Row],[Month2]]="Oct",Table1[[#This Row],[Month2]]="Nov",Table1[[#This Row],[Month2]]="Dec"),"Q2",IF(OR(Table1[[#This Row],[Month2]]="Jan",Table1[[#This Row],[Month2]]="Feb",Table1[[#This Row],[Month2]]="Mar"),"Q3", "Q4")))</f>
        <v>Q1</v>
      </c>
      <c r="M1342" t="str">
        <f>TEXT(Table1[[#This Row],[Date]],"mmm")</f>
        <v>Jul</v>
      </c>
      <c r="N1342" t="str">
        <f>IF(MONTH(Table1[[#This Row],[Date]])&gt;6, YEAR(Table1[[#This Row],[Date]])&amp;"-"&amp;YEAR(Table1[[#This Row],[Date]])+1,YEAR(Table1[[#This Row],[Date]])-1&amp;"-"&amp;YEAR(Table1[[#This Row],[Date]]))</f>
        <v>2017-2018</v>
      </c>
      <c r="O1342">
        <f>WEEKNUM(Table1[[#This Row],[Date]],2)</f>
        <v>29</v>
      </c>
      <c r="P1342">
        <f>HOUR(Table1[[#This Row],[Start]])</f>
        <v>15</v>
      </c>
      <c r="Q13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42" t="str">
        <f>TEXT(Table1[[#This Row],[Date]],"ddd")</f>
        <v>Mon</v>
      </c>
    </row>
    <row r="1343" spans="1:18" x14ac:dyDescent="0.55000000000000004">
      <c r="A1343" s="2" t="s">
        <v>123</v>
      </c>
      <c r="B1343" s="2" t="str">
        <f t="shared" si="120"/>
        <v>Client 2</v>
      </c>
      <c r="C1343" s="12">
        <v>42926</v>
      </c>
      <c r="D1343" s="2" t="s">
        <v>729</v>
      </c>
      <c r="E1343" s="2" t="s">
        <v>779</v>
      </c>
      <c r="F1343" s="28">
        <f>Table1[[#This Row],[End]]-Table1[[#This Row],[Start]]</f>
        <v>2.2916666666666696E-2</v>
      </c>
      <c r="G1343" s="2" t="str">
        <f t="shared" ca="1" si="121"/>
        <v>Lab</v>
      </c>
      <c r="H1343" s="2" t="str">
        <f t="shared" ca="1" si="122"/>
        <v>D</v>
      </c>
      <c r="I1343" s="2" t="str">
        <f t="shared" ca="1" si="123"/>
        <v>Mistake</v>
      </c>
      <c r="J1343" s="2" t="str">
        <f t="shared" ca="1" si="124"/>
        <v>Tone of voice</v>
      </c>
      <c r="K1343" s="25" t="str">
        <f t="shared" ca="1" si="125"/>
        <v>Admin</v>
      </c>
      <c r="L1343" t="str">
        <f>IF(OR(Table1[[#This Row],[Month2]]="Jul",Table1[[#This Row],[Month2]]="Aug",Table1[[#This Row],[Month2]]="Sep"),"Q1", IF(OR(Table1[[#This Row],[Month2]]="Oct",Table1[[#This Row],[Month2]]="Nov",Table1[[#This Row],[Month2]]="Dec"),"Q2",IF(OR(Table1[[#This Row],[Month2]]="Jan",Table1[[#This Row],[Month2]]="Feb",Table1[[#This Row],[Month2]]="Mar"),"Q3", "Q4")))</f>
        <v>Q1</v>
      </c>
      <c r="M1343" t="str">
        <f>TEXT(Table1[[#This Row],[Date]],"mmm")</f>
        <v>Jul</v>
      </c>
      <c r="N1343" t="str">
        <f>IF(MONTH(Table1[[#This Row],[Date]])&gt;6, YEAR(Table1[[#This Row],[Date]])&amp;"-"&amp;YEAR(Table1[[#This Row],[Date]])+1,YEAR(Table1[[#This Row],[Date]])-1&amp;"-"&amp;YEAR(Table1[[#This Row],[Date]]))</f>
        <v>2017-2018</v>
      </c>
      <c r="O1343">
        <f>WEEKNUM(Table1[[#This Row],[Date]],2)</f>
        <v>29</v>
      </c>
      <c r="P1343">
        <f>HOUR(Table1[[#This Row],[Start]])</f>
        <v>18</v>
      </c>
      <c r="Q13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43" t="str">
        <f>TEXT(Table1[[#This Row],[Date]],"ddd")</f>
        <v>Mon</v>
      </c>
    </row>
    <row r="1344" spans="1:18" x14ac:dyDescent="0.55000000000000004">
      <c r="A1344" s="2" t="s">
        <v>124</v>
      </c>
      <c r="B1344" s="2" t="str">
        <f t="shared" si="120"/>
        <v>Client 3</v>
      </c>
      <c r="C1344" s="12">
        <v>42927</v>
      </c>
      <c r="D1344" s="2" t="s">
        <v>601</v>
      </c>
      <c r="E1344" s="2" t="s">
        <v>308</v>
      </c>
      <c r="F1344" s="28">
        <f>Table1[[#This Row],[End]]-Table1[[#This Row],[Start]]</f>
        <v>4.3055555555555403E-2</v>
      </c>
      <c r="G1344" s="2" t="str">
        <f t="shared" ca="1" si="121"/>
        <v>Lab</v>
      </c>
      <c r="H1344" s="2" t="str">
        <f t="shared" ca="1" si="122"/>
        <v>C</v>
      </c>
      <c r="I1344" s="2" t="str">
        <f t="shared" ca="1" si="123"/>
        <v>Interaction</v>
      </c>
      <c r="J1344" s="2" t="str">
        <f t="shared" ca="1" si="124"/>
        <v>Wrong placement</v>
      </c>
      <c r="K1344" s="25" t="str">
        <f t="shared" ca="1" si="125"/>
        <v>Admin</v>
      </c>
      <c r="L1344" t="str">
        <f>IF(OR(Table1[[#This Row],[Month2]]="Jul",Table1[[#This Row],[Month2]]="Aug",Table1[[#This Row],[Month2]]="Sep"),"Q1", IF(OR(Table1[[#This Row],[Month2]]="Oct",Table1[[#This Row],[Month2]]="Nov",Table1[[#This Row],[Month2]]="Dec"),"Q2",IF(OR(Table1[[#This Row],[Month2]]="Jan",Table1[[#This Row],[Month2]]="Feb",Table1[[#This Row],[Month2]]="Mar"),"Q3", "Q4")))</f>
        <v>Q1</v>
      </c>
      <c r="M1344" t="str">
        <f>TEXT(Table1[[#This Row],[Date]],"mmm")</f>
        <v>Jul</v>
      </c>
      <c r="N1344" t="str">
        <f>IF(MONTH(Table1[[#This Row],[Date]])&gt;6, YEAR(Table1[[#This Row],[Date]])&amp;"-"&amp;YEAR(Table1[[#This Row],[Date]])+1,YEAR(Table1[[#This Row],[Date]])-1&amp;"-"&amp;YEAR(Table1[[#This Row],[Date]]))</f>
        <v>2017-2018</v>
      </c>
      <c r="O1344">
        <f>WEEKNUM(Table1[[#This Row],[Date]],2)</f>
        <v>29</v>
      </c>
      <c r="P1344">
        <f>HOUR(Table1[[#This Row],[Start]])</f>
        <v>20</v>
      </c>
      <c r="Q13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44" t="str">
        <f>TEXT(Table1[[#This Row],[Date]],"ddd")</f>
        <v>Tue</v>
      </c>
    </row>
    <row r="1345" spans="1:18" x14ac:dyDescent="0.55000000000000004">
      <c r="A1345" s="2" t="s">
        <v>120</v>
      </c>
      <c r="B1345" s="2" t="str">
        <f t="shared" si="120"/>
        <v>Client 4</v>
      </c>
      <c r="C1345" s="12">
        <v>42927</v>
      </c>
      <c r="D1345" s="2" t="s">
        <v>375</v>
      </c>
      <c r="E1345" s="2" t="s">
        <v>453</v>
      </c>
      <c r="F1345" s="28">
        <f>Table1[[#This Row],[End]]-Table1[[#This Row],[Start]]</f>
        <v>9.0277777777777457E-3</v>
      </c>
      <c r="G1345" s="2" t="str">
        <f t="shared" ca="1" si="121"/>
        <v>Warehouse</v>
      </c>
      <c r="H1345" s="2" t="str">
        <f t="shared" ca="1" si="122"/>
        <v>A</v>
      </c>
      <c r="I1345" s="2" t="str">
        <f t="shared" ca="1" si="123"/>
        <v>Mistake</v>
      </c>
      <c r="J1345" s="2" t="str">
        <f t="shared" ca="1" si="124"/>
        <v>Wrong placement</v>
      </c>
      <c r="K1345" s="25" t="str">
        <f t="shared" ca="1" si="125"/>
        <v>IT</v>
      </c>
      <c r="L1345" t="str">
        <f>IF(OR(Table1[[#This Row],[Month2]]="Jul",Table1[[#This Row],[Month2]]="Aug",Table1[[#This Row],[Month2]]="Sep"),"Q1", IF(OR(Table1[[#This Row],[Month2]]="Oct",Table1[[#This Row],[Month2]]="Nov",Table1[[#This Row],[Month2]]="Dec"),"Q2",IF(OR(Table1[[#This Row],[Month2]]="Jan",Table1[[#This Row],[Month2]]="Feb",Table1[[#This Row],[Month2]]="Mar"),"Q3", "Q4")))</f>
        <v>Q1</v>
      </c>
      <c r="M1345" t="str">
        <f>TEXT(Table1[[#This Row],[Date]],"mmm")</f>
        <v>Jul</v>
      </c>
      <c r="N1345" t="str">
        <f>IF(MONTH(Table1[[#This Row],[Date]])&gt;6, YEAR(Table1[[#This Row],[Date]])&amp;"-"&amp;YEAR(Table1[[#This Row],[Date]])+1,YEAR(Table1[[#This Row],[Date]])-1&amp;"-"&amp;YEAR(Table1[[#This Row],[Date]]))</f>
        <v>2017-2018</v>
      </c>
      <c r="O1345">
        <f>WEEKNUM(Table1[[#This Row],[Date]],2)</f>
        <v>29</v>
      </c>
      <c r="P1345">
        <f>HOUR(Table1[[#This Row],[Start]])</f>
        <v>13</v>
      </c>
      <c r="Q13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345" t="str">
        <f>TEXT(Table1[[#This Row],[Date]],"ddd")</f>
        <v>Tue</v>
      </c>
    </row>
    <row r="1346" spans="1:18" x14ac:dyDescent="0.55000000000000004">
      <c r="A1346" s="2" t="s">
        <v>128</v>
      </c>
      <c r="B1346" s="2" t="str">
        <f t="shared" ref="B1346:B1409" si="126">IF(B1345="Name","Client 1",IF(B1345="Client 1","Client 2",IF(B1345="Client 2","Client 3",IF(B1345="Client 3","Client 4", IF(B1345="Client 4","Client 5", IF(B1345="Client 5","Client 6", IF(B1345="Client 6","Client 7",IF(B1345="Client 7","Client 8", IF(B1345="Client 8","Client 9", IF(B1345="Client 9","Client 10", IF(B1345="Client 10","Client 1", "Client 11")))))))))))</f>
        <v>Client 5</v>
      </c>
      <c r="C1346" s="12">
        <v>42927</v>
      </c>
      <c r="D1346" s="2" t="s">
        <v>870</v>
      </c>
      <c r="E1346" s="2" t="s">
        <v>1095</v>
      </c>
      <c r="F1346" s="28">
        <f>Table1[[#This Row],[End]]-Table1[[#This Row],[Start]]</f>
        <v>1.1111111111111183E-2</v>
      </c>
      <c r="G1346" s="2" t="str">
        <f t="shared" ref="G1346:G1409" ca="1" si="127">VLOOKUP(RANDBETWEEN(1,5),$T$1:$Y$8,2,FALSE)</f>
        <v>Lab</v>
      </c>
      <c r="H1346" s="2" t="str">
        <f t="shared" ref="H1346:H1409" ca="1" si="128">VLOOKUP(RANDBETWEEN(1,7),$T$1:$Y$8,3,FALSE)</f>
        <v>A</v>
      </c>
      <c r="I1346" s="2" t="str">
        <f t="shared" ref="I1346:I1409" ca="1" si="129">VLOOKUP(RANDBETWEEN(1,4),$T$1:$Y$8,4,FALSE)</f>
        <v>Accident</v>
      </c>
      <c r="J1346" s="2" t="str">
        <f t="shared" ref="J1346:J1409" ca="1" si="130">VLOOKUP(RANDBETWEEN(1,6),$T$1:$Y$8,5,FALSE)</f>
        <v>Entry error</v>
      </c>
      <c r="K1346" s="25" t="str">
        <f t="shared" ref="K1346:K1409" ca="1" si="131">VLOOKUP(RANDBETWEEN(1,6),$T$1:$Y$8,6,FALSE)</f>
        <v>Floor</v>
      </c>
      <c r="L1346" t="str">
        <f>IF(OR(Table1[[#This Row],[Month2]]="Jul",Table1[[#This Row],[Month2]]="Aug",Table1[[#This Row],[Month2]]="Sep"),"Q1", IF(OR(Table1[[#This Row],[Month2]]="Oct",Table1[[#This Row],[Month2]]="Nov",Table1[[#This Row],[Month2]]="Dec"),"Q2",IF(OR(Table1[[#This Row],[Month2]]="Jan",Table1[[#This Row],[Month2]]="Feb",Table1[[#This Row],[Month2]]="Mar"),"Q3", "Q4")))</f>
        <v>Q1</v>
      </c>
      <c r="M1346" t="str">
        <f>TEXT(Table1[[#This Row],[Date]],"mmm")</f>
        <v>Jul</v>
      </c>
      <c r="N1346" t="str">
        <f>IF(MONTH(Table1[[#This Row],[Date]])&gt;6, YEAR(Table1[[#This Row],[Date]])&amp;"-"&amp;YEAR(Table1[[#This Row],[Date]])+1,YEAR(Table1[[#This Row],[Date]])-1&amp;"-"&amp;YEAR(Table1[[#This Row],[Date]]))</f>
        <v>2017-2018</v>
      </c>
      <c r="O1346">
        <f>WEEKNUM(Table1[[#This Row],[Date]],2)</f>
        <v>29</v>
      </c>
      <c r="P1346">
        <f>HOUR(Table1[[#This Row],[Start]])</f>
        <v>20</v>
      </c>
      <c r="Q13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46" t="str">
        <f>TEXT(Table1[[#This Row],[Date]],"ddd")</f>
        <v>Tue</v>
      </c>
    </row>
    <row r="1347" spans="1:18" x14ac:dyDescent="0.55000000000000004">
      <c r="A1347" s="2" t="s">
        <v>121</v>
      </c>
      <c r="B1347" s="2" t="str">
        <f t="shared" si="126"/>
        <v>Client 6</v>
      </c>
      <c r="C1347" s="12">
        <v>42928</v>
      </c>
      <c r="D1347" s="2" t="s">
        <v>326</v>
      </c>
      <c r="E1347" s="2" t="s">
        <v>1039</v>
      </c>
      <c r="F1347" s="28">
        <f>Table1[[#This Row],[End]]-Table1[[#This Row],[Start]]</f>
        <v>3.4722222222222099E-3</v>
      </c>
      <c r="G1347" s="2" t="str">
        <f t="shared" ca="1" si="127"/>
        <v>Room A</v>
      </c>
      <c r="H1347" s="2" t="str">
        <f t="shared" ca="1" si="128"/>
        <v>B</v>
      </c>
      <c r="I1347" s="2" t="str">
        <f t="shared" ca="1" si="129"/>
        <v>Accident</v>
      </c>
      <c r="J1347" s="2" t="str">
        <f t="shared" ca="1" si="130"/>
        <v>Tone of voice</v>
      </c>
      <c r="K1347" s="25" t="str">
        <f t="shared" ca="1" si="131"/>
        <v>Floor</v>
      </c>
      <c r="L1347" t="str">
        <f>IF(OR(Table1[[#This Row],[Month2]]="Jul",Table1[[#This Row],[Month2]]="Aug",Table1[[#This Row],[Month2]]="Sep"),"Q1", IF(OR(Table1[[#This Row],[Month2]]="Oct",Table1[[#This Row],[Month2]]="Nov",Table1[[#This Row],[Month2]]="Dec"),"Q2",IF(OR(Table1[[#This Row],[Month2]]="Jan",Table1[[#This Row],[Month2]]="Feb",Table1[[#This Row],[Month2]]="Mar"),"Q3", "Q4")))</f>
        <v>Q1</v>
      </c>
      <c r="M1347" t="str">
        <f>TEXT(Table1[[#This Row],[Date]],"mmm")</f>
        <v>Jul</v>
      </c>
      <c r="N1347" t="str">
        <f>IF(MONTH(Table1[[#This Row],[Date]])&gt;6, YEAR(Table1[[#This Row],[Date]])&amp;"-"&amp;YEAR(Table1[[#This Row],[Date]])+1,YEAR(Table1[[#This Row],[Date]])-1&amp;"-"&amp;YEAR(Table1[[#This Row],[Date]]))</f>
        <v>2017-2018</v>
      </c>
      <c r="O1347">
        <f>WEEKNUM(Table1[[#This Row],[Date]],2)</f>
        <v>29</v>
      </c>
      <c r="P1347">
        <f>HOUR(Table1[[#This Row],[Start]])</f>
        <v>17</v>
      </c>
      <c r="Q13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47" t="str">
        <f>TEXT(Table1[[#This Row],[Date]],"ddd")</f>
        <v>Wed</v>
      </c>
    </row>
    <row r="1348" spans="1:18" x14ac:dyDescent="0.55000000000000004">
      <c r="A1348" s="2" t="s">
        <v>123</v>
      </c>
      <c r="B1348" s="2" t="str">
        <f t="shared" si="126"/>
        <v>Client 7</v>
      </c>
      <c r="C1348" s="12">
        <v>42928</v>
      </c>
      <c r="D1348" s="2" t="s">
        <v>638</v>
      </c>
      <c r="E1348" s="2" t="s">
        <v>882</v>
      </c>
      <c r="F1348" s="28">
        <f>Table1[[#This Row],[End]]-Table1[[#This Row],[Start]]</f>
        <v>2.0138888888888928E-2</v>
      </c>
      <c r="G1348" s="2" t="str">
        <f t="shared" ca="1" si="127"/>
        <v>Office</v>
      </c>
      <c r="H1348" s="2" t="str">
        <f t="shared" ca="1" si="128"/>
        <v>C</v>
      </c>
      <c r="I1348" s="2" t="str">
        <f t="shared" ca="1" si="129"/>
        <v>Accident</v>
      </c>
      <c r="J1348" s="2" t="str">
        <f t="shared" ca="1" si="130"/>
        <v>Tone of voice</v>
      </c>
      <c r="K1348" s="25" t="str">
        <f t="shared" ca="1" si="131"/>
        <v>Widgets</v>
      </c>
      <c r="L1348" t="str">
        <f>IF(OR(Table1[[#This Row],[Month2]]="Jul",Table1[[#This Row],[Month2]]="Aug",Table1[[#This Row],[Month2]]="Sep"),"Q1", IF(OR(Table1[[#This Row],[Month2]]="Oct",Table1[[#This Row],[Month2]]="Nov",Table1[[#This Row],[Month2]]="Dec"),"Q2",IF(OR(Table1[[#This Row],[Month2]]="Jan",Table1[[#This Row],[Month2]]="Feb",Table1[[#This Row],[Month2]]="Mar"),"Q3", "Q4")))</f>
        <v>Q1</v>
      </c>
      <c r="M1348" t="str">
        <f>TEXT(Table1[[#This Row],[Date]],"mmm")</f>
        <v>Jul</v>
      </c>
      <c r="N1348" t="str">
        <f>IF(MONTH(Table1[[#This Row],[Date]])&gt;6, YEAR(Table1[[#This Row],[Date]])&amp;"-"&amp;YEAR(Table1[[#This Row],[Date]])+1,YEAR(Table1[[#This Row],[Date]])-1&amp;"-"&amp;YEAR(Table1[[#This Row],[Date]]))</f>
        <v>2017-2018</v>
      </c>
      <c r="O1348">
        <f>WEEKNUM(Table1[[#This Row],[Date]],2)</f>
        <v>29</v>
      </c>
      <c r="P1348">
        <f>HOUR(Table1[[#This Row],[Start]])</f>
        <v>18</v>
      </c>
      <c r="Q13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48" t="str">
        <f>TEXT(Table1[[#This Row],[Date]],"ddd")</f>
        <v>Wed</v>
      </c>
    </row>
    <row r="1349" spans="1:18" x14ac:dyDescent="0.55000000000000004">
      <c r="A1349" s="2" t="s">
        <v>117</v>
      </c>
      <c r="B1349" s="2" t="str">
        <f t="shared" si="126"/>
        <v>Client 8</v>
      </c>
      <c r="C1349" s="12">
        <v>42929</v>
      </c>
      <c r="D1349" s="2" t="s">
        <v>871</v>
      </c>
      <c r="E1349" s="2" t="s">
        <v>850</v>
      </c>
      <c r="F1349" s="28">
        <f>Table1[[#This Row],[End]]-Table1[[#This Row],[Start]]</f>
        <v>1.3888888888888895E-2</v>
      </c>
      <c r="G1349" s="2" t="str">
        <f t="shared" ca="1" si="127"/>
        <v>Room A</v>
      </c>
      <c r="H1349" s="2" t="str">
        <f t="shared" ca="1" si="128"/>
        <v>G</v>
      </c>
      <c r="I1349" s="2" t="str">
        <f t="shared" ca="1" si="129"/>
        <v>Interaction</v>
      </c>
      <c r="J1349" s="2" t="str">
        <f t="shared" ca="1" si="130"/>
        <v>Tone of voice</v>
      </c>
      <c r="K1349" s="25" t="str">
        <f t="shared" ca="1" si="131"/>
        <v>Widgets</v>
      </c>
      <c r="L1349" t="str">
        <f>IF(OR(Table1[[#This Row],[Month2]]="Jul",Table1[[#This Row],[Month2]]="Aug",Table1[[#This Row],[Month2]]="Sep"),"Q1", IF(OR(Table1[[#This Row],[Month2]]="Oct",Table1[[#This Row],[Month2]]="Nov",Table1[[#This Row],[Month2]]="Dec"),"Q2",IF(OR(Table1[[#This Row],[Month2]]="Jan",Table1[[#This Row],[Month2]]="Feb",Table1[[#This Row],[Month2]]="Mar"),"Q3", "Q4")))</f>
        <v>Q1</v>
      </c>
      <c r="M1349" t="str">
        <f>TEXT(Table1[[#This Row],[Date]],"mmm")</f>
        <v>Jul</v>
      </c>
      <c r="N1349" t="str">
        <f>IF(MONTH(Table1[[#This Row],[Date]])&gt;6, YEAR(Table1[[#This Row],[Date]])&amp;"-"&amp;YEAR(Table1[[#This Row],[Date]])+1,YEAR(Table1[[#This Row],[Date]])-1&amp;"-"&amp;YEAR(Table1[[#This Row],[Date]]))</f>
        <v>2017-2018</v>
      </c>
      <c r="O1349">
        <f>WEEKNUM(Table1[[#This Row],[Date]],2)</f>
        <v>29</v>
      </c>
      <c r="P1349">
        <f>HOUR(Table1[[#This Row],[Start]])</f>
        <v>6</v>
      </c>
      <c r="Q13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349" t="str">
        <f>TEXT(Table1[[#This Row],[Date]],"ddd")</f>
        <v>Thu</v>
      </c>
    </row>
    <row r="1350" spans="1:18" x14ac:dyDescent="0.55000000000000004">
      <c r="A1350" s="2" t="s">
        <v>124</v>
      </c>
      <c r="B1350" s="2" t="str">
        <f t="shared" si="126"/>
        <v>Client 9</v>
      </c>
      <c r="C1350" s="12">
        <v>42929</v>
      </c>
      <c r="D1350" s="2" t="s">
        <v>170</v>
      </c>
      <c r="E1350" s="2" t="s">
        <v>417</v>
      </c>
      <c r="F1350" s="28">
        <f>Table1[[#This Row],[End]]-Table1[[#This Row],[Start]]</f>
        <v>2.1527777777777701E-2</v>
      </c>
      <c r="G1350" s="2" t="str">
        <f t="shared" ca="1" si="127"/>
        <v>Lab</v>
      </c>
      <c r="H1350" s="2" t="str">
        <f t="shared" ca="1" si="128"/>
        <v>D</v>
      </c>
      <c r="I1350" s="2" t="str">
        <f t="shared" ca="1" si="129"/>
        <v>Accident</v>
      </c>
      <c r="J1350" s="2" t="str">
        <f t="shared" ca="1" si="130"/>
        <v>Wrong placement</v>
      </c>
      <c r="K1350" s="25" t="str">
        <f t="shared" ca="1" si="131"/>
        <v>Admin</v>
      </c>
      <c r="L1350" t="str">
        <f>IF(OR(Table1[[#This Row],[Month2]]="Jul",Table1[[#This Row],[Month2]]="Aug",Table1[[#This Row],[Month2]]="Sep"),"Q1", IF(OR(Table1[[#This Row],[Month2]]="Oct",Table1[[#This Row],[Month2]]="Nov",Table1[[#This Row],[Month2]]="Dec"),"Q2",IF(OR(Table1[[#This Row],[Month2]]="Jan",Table1[[#This Row],[Month2]]="Feb",Table1[[#This Row],[Month2]]="Mar"),"Q3", "Q4")))</f>
        <v>Q1</v>
      </c>
      <c r="M1350" t="str">
        <f>TEXT(Table1[[#This Row],[Date]],"mmm")</f>
        <v>Jul</v>
      </c>
      <c r="N1350" t="str">
        <f>IF(MONTH(Table1[[#This Row],[Date]])&gt;6, YEAR(Table1[[#This Row],[Date]])&amp;"-"&amp;YEAR(Table1[[#This Row],[Date]])+1,YEAR(Table1[[#This Row],[Date]])-1&amp;"-"&amp;YEAR(Table1[[#This Row],[Date]]))</f>
        <v>2017-2018</v>
      </c>
      <c r="O1350">
        <f>WEEKNUM(Table1[[#This Row],[Date]],2)</f>
        <v>29</v>
      </c>
      <c r="P1350">
        <f>HOUR(Table1[[#This Row],[Start]])</f>
        <v>12</v>
      </c>
      <c r="Q13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350" t="str">
        <f>TEXT(Table1[[#This Row],[Date]],"ddd")</f>
        <v>Thu</v>
      </c>
    </row>
    <row r="1351" spans="1:18" x14ac:dyDescent="0.55000000000000004">
      <c r="A1351" s="2" t="s">
        <v>128</v>
      </c>
      <c r="B1351" s="2" t="str">
        <f t="shared" si="126"/>
        <v>Client 10</v>
      </c>
      <c r="C1351" s="12">
        <v>42929</v>
      </c>
      <c r="D1351" s="2" t="s">
        <v>177</v>
      </c>
      <c r="E1351" s="2" t="s">
        <v>378</v>
      </c>
      <c r="F1351" s="28">
        <f>Table1[[#This Row],[End]]-Table1[[#This Row],[Start]]</f>
        <v>1.7361111111111049E-2</v>
      </c>
      <c r="G1351" s="2" t="str">
        <f t="shared" ca="1" si="127"/>
        <v>Lab</v>
      </c>
      <c r="H1351" s="2" t="str">
        <f t="shared" ca="1" si="128"/>
        <v>G</v>
      </c>
      <c r="I1351" s="2" t="str">
        <f t="shared" ca="1" si="129"/>
        <v>Accident</v>
      </c>
      <c r="J1351" s="2" t="str">
        <f t="shared" ca="1" si="130"/>
        <v>Misconduct</v>
      </c>
      <c r="K1351" s="25" t="str">
        <f t="shared" ca="1" si="131"/>
        <v>Admin</v>
      </c>
      <c r="L1351" t="str">
        <f>IF(OR(Table1[[#This Row],[Month2]]="Jul",Table1[[#This Row],[Month2]]="Aug",Table1[[#This Row],[Month2]]="Sep"),"Q1", IF(OR(Table1[[#This Row],[Month2]]="Oct",Table1[[#This Row],[Month2]]="Nov",Table1[[#This Row],[Month2]]="Dec"),"Q2",IF(OR(Table1[[#This Row],[Month2]]="Jan",Table1[[#This Row],[Month2]]="Feb",Table1[[#This Row],[Month2]]="Mar"),"Q3", "Q4")))</f>
        <v>Q1</v>
      </c>
      <c r="M1351" t="str">
        <f>TEXT(Table1[[#This Row],[Date]],"mmm")</f>
        <v>Jul</v>
      </c>
      <c r="N1351" t="str">
        <f>IF(MONTH(Table1[[#This Row],[Date]])&gt;6, YEAR(Table1[[#This Row],[Date]])&amp;"-"&amp;YEAR(Table1[[#This Row],[Date]])+1,YEAR(Table1[[#This Row],[Date]])-1&amp;"-"&amp;YEAR(Table1[[#This Row],[Date]]))</f>
        <v>2017-2018</v>
      </c>
      <c r="O1351">
        <f>WEEKNUM(Table1[[#This Row],[Date]],2)</f>
        <v>29</v>
      </c>
      <c r="P1351">
        <f>HOUR(Table1[[#This Row],[Start]])</f>
        <v>13</v>
      </c>
      <c r="Q13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351" t="str">
        <f>TEXT(Table1[[#This Row],[Date]],"ddd")</f>
        <v>Thu</v>
      </c>
    </row>
    <row r="1352" spans="1:18" x14ac:dyDescent="0.55000000000000004">
      <c r="A1352" s="2" t="s">
        <v>112</v>
      </c>
      <c r="B1352" s="2" t="str">
        <f t="shared" si="126"/>
        <v>Client 1</v>
      </c>
      <c r="C1352" s="12">
        <v>42931</v>
      </c>
      <c r="D1352" s="2" t="s">
        <v>339</v>
      </c>
      <c r="E1352" s="2" t="s">
        <v>198</v>
      </c>
      <c r="F1352" s="28">
        <f>Table1[[#This Row],[End]]-Table1[[#This Row],[Start]]</f>
        <v>7.6388888888889728E-3</v>
      </c>
      <c r="G1352" s="2" t="str">
        <f t="shared" ca="1" si="127"/>
        <v>Room B</v>
      </c>
      <c r="H1352" s="2" t="str">
        <f t="shared" ca="1" si="128"/>
        <v>E</v>
      </c>
      <c r="I1352" s="2" t="str">
        <f t="shared" ca="1" si="129"/>
        <v>Mistake</v>
      </c>
      <c r="J1352" s="2" t="str">
        <f t="shared" ca="1" si="130"/>
        <v>Paperwork deficiency</v>
      </c>
      <c r="K1352" s="25" t="str">
        <f t="shared" ca="1" si="131"/>
        <v>Admin</v>
      </c>
      <c r="L1352" t="str">
        <f>IF(OR(Table1[[#This Row],[Month2]]="Jul",Table1[[#This Row],[Month2]]="Aug",Table1[[#This Row],[Month2]]="Sep"),"Q1", IF(OR(Table1[[#This Row],[Month2]]="Oct",Table1[[#This Row],[Month2]]="Nov",Table1[[#This Row],[Month2]]="Dec"),"Q2",IF(OR(Table1[[#This Row],[Month2]]="Jan",Table1[[#This Row],[Month2]]="Feb",Table1[[#This Row],[Month2]]="Mar"),"Q3", "Q4")))</f>
        <v>Q1</v>
      </c>
      <c r="M1352" t="str">
        <f>TEXT(Table1[[#This Row],[Date]],"mmm")</f>
        <v>Jul</v>
      </c>
      <c r="N1352" t="str">
        <f>IF(MONTH(Table1[[#This Row],[Date]])&gt;6, YEAR(Table1[[#This Row],[Date]])&amp;"-"&amp;YEAR(Table1[[#This Row],[Date]])+1,YEAR(Table1[[#This Row],[Date]])-1&amp;"-"&amp;YEAR(Table1[[#This Row],[Date]]))</f>
        <v>2017-2018</v>
      </c>
      <c r="O1352">
        <f>WEEKNUM(Table1[[#This Row],[Date]],2)</f>
        <v>29</v>
      </c>
      <c r="P1352">
        <f>HOUR(Table1[[#This Row],[Start]])</f>
        <v>18</v>
      </c>
      <c r="Q13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52" t="str">
        <f>TEXT(Table1[[#This Row],[Date]],"ddd")</f>
        <v>Sat</v>
      </c>
    </row>
    <row r="1353" spans="1:18" x14ac:dyDescent="0.55000000000000004">
      <c r="A1353" s="2" t="s">
        <v>112</v>
      </c>
      <c r="B1353" s="2" t="str">
        <f t="shared" si="126"/>
        <v>Client 2</v>
      </c>
      <c r="C1353" s="12">
        <v>42932</v>
      </c>
      <c r="D1353" s="2" t="s">
        <v>872</v>
      </c>
      <c r="E1353" s="2" t="s">
        <v>775</v>
      </c>
      <c r="F1353" s="28">
        <f>Table1[[#This Row],[End]]-Table1[[#This Row],[Start]]</f>
        <v>1.5277777777777835E-2</v>
      </c>
      <c r="G1353" s="2" t="str">
        <f t="shared" ca="1" si="127"/>
        <v>Office</v>
      </c>
      <c r="H1353" s="2" t="str">
        <f t="shared" ca="1" si="128"/>
        <v>G</v>
      </c>
      <c r="I1353" s="2" t="str">
        <f t="shared" ca="1" si="129"/>
        <v>Accident</v>
      </c>
      <c r="J1353" s="2" t="str">
        <f t="shared" ca="1" si="130"/>
        <v>Tone of voice</v>
      </c>
      <c r="K1353" s="25" t="str">
        <f t="shared" ca="1" si="131"/>
        <v>Widgets</v>
      </c>
      <c r="L1353" t="str">
        <f>IF(OR(Table1[[#This Row],[Month2]]="Jul",Table1[[#This Row],[Month2]]="Aug",Table1[[#This Row],[Month2]]="Sep"),"Q1", IF(OR(Table1[[#This Row],[Month2]]="Oct",Table1[[#This Row],[Month2]]="Nov",Table1[[#This Row],[Month2]]="Dec"),"Q2",IF(OR(Table1[[#This Row],[Month2]]="Jan",Table1[[#This Row],[Month2]]="Feb",Table1[[#This Row],[Month2]]="Mar"),"Q3", "Q4")))</f>
        <v>Q1</v>
      </c>
      <c r="M1353" t="str">
        <f>TEXT(Table1[[#This Row],[Date]],"mmm")</f>
        <v>Jul</v>
      </c>
      <c r="N1353" t="str">
        <f>IF(MONTH(Table1[[#This Row],[Date]])&gt;6, YEAR(Table1[[#This Row],[Date]])&amp;"-"&amp;YEAR(Table1[[#This Row],[Date]])+1,YEAR(Table1[[#This Row],[Date]])-1&amp;"-"&amp;YEAR(Table1[[#This Row],[Date]]))</f>
        <v>2017-2018</v>
      </c>
      <c r="O1353">
        <f>WEEKNUM(Table1[[#This Row],[Date]],2)</f>
        <v>29</v>
      </c>
      <c r="P1353">
        <f>HOUR(Table1[[#This Row],[Start]])</f>
        <v>19</v>
      </c>
      <c r="Q13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53" t="str">
        <f>TEXT(Table1[[#This Row],[Date]],"ddd")</f>
        <v>Sun</v>
      </c>
    </row>
    <row r="1354" spans="1:18" x14ac:dyDescent="0.55000000000000004">
      <c r="A1354" s="2" t="s">
        <v>124</v>
      </c>
      <c r="B1354" s="2" t="str">
        <f t="shared" si="126"/>
        <v>Client 3</v>
      </c>
      <c r="C1354" s="12">
        <v>42932</v>
      </c>
      <c r="D1354" s="2" t="s">
        <v>873</v>
      </c>
      <c r="E1354" s="2" t="s">
        <v>897</v>
      </c>
      <c r="F1354" s="28">
        <f>Table1[[#This Row],[End]]-Table1[[#This Row],[Start]]</f>
        <v>7.6388888888889728E-3</v>
      </c>
      <c r="G1354" s="2" t="str">
        <f t="shared" ca="1" si="127"/>
        <v>Office</v>
      </c>
      <c r="H1354" s="2" t="str">
        <f t="shared" ca="1" si="128"/>
        <v>G</v>
      </c>
      <c r="I1354" s="2" t="str">
        <f t="shared" ca="1" si="129"/>
        <v>Interaction</v>
      </c>
      <c r="J1354" s="2" t="str">
        <f t="shared" ca="1" si="130"/>
        <v>Mechanical failure</v>
      </c>
      <c r="K1354" s="25" t="str">
        <f t="shared" ca="1" si="131"/>
        <v>Widgets</v>
      </c>
      <c r="L1354" t="str">
        <f>IF(OR(Table1[[#This Row],[Month2]]="Jul",Table1[[#This Row],[Month2]]="Aug",Table1[[#This Row],[Month2]]="Sep"),"Q1", IF(OR(Table1[[#This Row],[Month2]]="Oct",Table1[[#This Row],[Month2]]="Nov",Table1[[#This Row],[Month2]]="Dec"),"Q2",IF(OR(Table1[[#This Row],[Month2]]="Jan",Table1[[#This Row],[Month2]]="Feb",Table1[[#This Row],[Month2]]="Mar"),"Q3", "Q4")))</f>
        <v>Q1</v>
      </c>
      <c r="M1354" t="str">
        <f>TEXT(Table1[[#This Row],[Date]],"mmm")</f>
        <v>Jul</v>
      </c>
      <c r="N1354" t="str">
        <f>IF(MONTH(Table1[[#This Row],[Date]])&gt;6, YEAR(Table1[[#This Row],[Date]])&amp;"-"&amp;YEAR(Table1[[#This Row],[Date]])+1,YEAR(Table1[[#This Row],[Date]])-1&amp;"-"&amp;YEAR(Table1[[#This Row],[Date]]))</f>
        <v>2017-2018</v>
      </c>
      <c r="O1354">
        <f>WEEKNUM(Table1[[#This Row],[Date]],2)</f>
        <v>29</v>
      </c>
      <c r="P1354">
        <f>HOUR(Table1[[#This Row],[Start]])</f>
        <v>21</v>
      </c>
      <c r="Q13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354" t="str">
        <f>TEXT(Table1[[#This Row],[Date]],"ddd")</f>
        <v>Sun</v>
      </c>
    </row>
    <row r="1355" spans="1:18" x14ac:dyDescent="0.55000000000000004">
      <c r="A1355" s="2" t="s">
        <v>128</v>
      </c>
      <c r="B1355" s="2" t="str">
        <f t="shared" si="126"/>
        <v>Client 4</v>
      </c>
      <c r="C1355" s="12">
        <v>42933</v>
      </c>
      <c r="D1355" s="2" t="s">
        <v>257</v>
      </c>
      <c r="E1355" s="2" t="s">
        <v>219</v>
      </c>
      <c r="F1355" s="28">
        <f>Table1[[#This Row],[End]]-Table1[[#This Row],[Start]]</f>
        <v>1.5277777777777724E-2</v>
      </c>
      <c r="G1355" s="2" t="str">
        <f t="shared" ca="1" si="127"/>
        <v>Room B</v>
      </c>
      <c r="H1355" s="2" t="str">
        <f t="shared" ca="1" si="128"/>
        <v>C</v>
      </c>
      <c r="I1355" s="2" t="str">
        <f t="shared" ca="1" si="129"/>
        <v>Mistake</v>
      </c>
      <c r="J1355" s="2" t="str">
        <f t="shared" ca="1" si="130"/>
        <v>Wrong placement</v>
      </c>
      <c r="K1355" s="25" t="str">
        <f t="shared" ca="1" si="131"/>
        <v>Shipping</v>
      </c>
      <c r="L1355" t="str">
        <f>IF(OR(Table1[[#This Row],[Month2]]="Jul",Table1[[#This Row],[Month2]]="Aug",Table1[[#This Row],[Month2]]="Sep"),"Q1", IF(OR(Table1[[#This Row],[Month2]]="Oct",Table1[[#This Row],[Month2]]="Nov",Table1[[#This Row],[Month2]]="Dec"),"Q2",IF(OR(Table1[[#This Row],[Month2]]="Jan",Table1[[#This Row],[Month2]]="Feb",Table1[[#This Row],[Month2]]="Mar"),"Q3", "Q4")))</f>
        <v>Q1</v>
      </c>
      <c r="M1355" t="str">
        <f>TEXT(Table1[[#This Row],[Date]],"mmm")</f>
        <v>Jul</v>
      </c>
      <c r="N1355" t="str">
        <f>IF(MONTH(Table1[[#This Row],[Date]])&gt;6, YEAR(Table1[[#This Row],[Date]])&amp;"-"&amp;YEAR(Table1[[#This Row],[Date]])+1,YEAR(Table1[[#This Row],[Date]])-1&amp;"-"&amp;YEAR(Table1[[#This Row],[Date]]))</f>
        <v>2017-2018</v>
      </c>
      <c r="O1355">
        <f>WEEKNUM(Table1[[#This Row],[Date]],2)</f>
        <v>30</v>
      </c>
      <c r="P1355">
        <f>HOUR(Table1[[#This Row],[Start]])</f>
        <v>17</v>
      </c>
      <c r="Q13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55" t="str">
        <f>TEXT(Table1[[#This Row],[Date]],"ddd")</f>
        <v>Mon</v>
      </c>
    </row>
    <row r="1356" spans="1:18" x14ac:dyDescent="0.55000000000000004">
      <c r="A1356" s="2" t="s">
        <v>128</v>
      </c>
      <c r="B1356" s="2" t="str">
        <f t="shared" si="126"/>
        <v>Client 5</v>
      </c>
      <c r="C1356" s="12">
        <v>42934</v>
      </c>
      <c r="D1356" s="2" t="s">
        <v>252</v>
      </c>
      <c r="E1356" s="2" t="s">
        <v>995</v>
      </c>
      <c r="F1356" s="28">
        <f>Table1[[#This Row],[End]]-Table1[[#This Row],[Start]]</f>
        <v>9.7222222222221877E-3</v>
      </c>
      <c r="G1356" s="2" t="str">
        <f t="shared" ca="1" si="127"/>
        <v>Room A</v>
      </c>
      <c r="H1356" s="2" t="str">
        <f t="shared" ca="1" si="128"/>
        <v>G</v>
      </c>
      <c r="I1356" s="2" t="str">
        <f t="shared" ca="1" si="129"/>
        <v>Accident</v>
      </c>
      <c r="J1356" s="2" t="str">
        <f t="shared" ca="1" si="130"/>
        <v>Misconduct</v>
      </c>
      <c r="K1356" s="25" t="str">
        <f t="shared" ca="1" si="131"/>
        <v>Shipping</v>
      </c>
      <c r="L1356" t="str">
        <f>IF(OR(Table1[[#This Row],[Month2]]="Jul",Table1[[#This Row],[Month2]]="Aug",Table1[[#This Row],[Month2]]="Sep"),"Q1", IF(OR(Table1[[#This Row],[Month2]]="Oct",Table1[[#This Row],[Month2]]="Nov",Table1[[#This Row],[Month2]]="Dec"),"Q2",IF(OR(Table1[[#This Row],[Month2]]="Jan",Table1[[#This Row],[Month2]]="Feb",Table1[[#This Row],[Month2]]="Mar"),"Q3", "Q4")))</f>
        <v>Q1</v>
      </c>
      <c r="M1356" t="str">
        <f>TEXT(Table1[[#This Row],[Date]],"mmm")</f>
        <v>Jul</v>
      </c>
      <c r="N1356" t="str">
        <f>IF(MONTH(Table1[[#This Row],[Date]])&gt;6, YEAR(Table1[[#This Row],[Date]])&amp;"-"&amp;YEAR(Table1[[#This Row],[Date]])+1,YEAR(Table1[[#This Row],[Date]])-1&amp;"-"&amp;YEAR(Table1[[#This Row],[Date]]))</f>
        <v>2017-2018</v>
      </c>
      <c r="O1356">
        <f>WEEKNUM(Table1[[#This Row],[Date]],2)</f>
        <v>30</v>
      </c>
      <c r="P1356">
        <f>HOUR(Table1[[#This Row],[Start]])</f>
        <v>14</v>
      </c>
      <c r="Q13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356" t="str">
        <f>TEXT(Table1[[#This Row],[Date]],"ddd")</f>
        <v>Tue</v>
      </c>
    </row>
    <row r="1357" spans="1:18" x14ac:dyDescent="0.55000000000000004">
      <c r="A1357" s="2" t="s">
        <v>123</v>
      </c>
      <c r="B1357" s="2" t="str">
        <f t="shared" si="126"/>
        <v>Client 6</v>
      </c>
      <c r="C1357" s="12">
        <v>42934</v>
      </c>
      <c r="D1357" s="2" t="s">
        <v>643</v>
      </c>
      <c r="E1357" s="2" t="s">
        <v>844</v>
      </c>
      <c r="F1357" s="28">
        <f>Table1[[#This Row],[End]]-Table1[[#This Row],[Start]]</f>
        <v>4.1666666666666519E-3</v>
      </c>
      <c r="G1357" s="2" t="str">
        <f t="shared" ca="1" si="127"/>
        <v>Room B</v>
      </c>
      <c r="H1357" s="2" t="str">
        <f t="shared" ca="1" si="128"/>
        <v>A</v>
      </c>
      <c r="I1357" s="2" t="str">
        <f t="shared" ca="1" si="129"/>
        <v>Mistake</v>
      </c>
      <c r="J1357" s="2" t="str">
        <f t="shared" ca="1" si="130"/>
        <v>Mechanical failure</v>
      </c>
      <c r="K1357" s="25" t="str">
        <f t="shared" ca="1" si="131"/>
        <v>Finance</v>
      </c>
      <c r="L1357" t="str">
        <f>IF(OR(Table1[[#This Row],[Month2]]="Jul",Table1[[#This Row],[Month2]]="Aug",Table1[[#This Row],[Month2]]="Sep"),"Q1", IF(OR(Table1[[#This Row],[Month2]]="Oct",Table1[[#This Row],[Month2]]="Nov",Table1[[#This Row],[Month2]]="Dec"),"Q2",IF(OR(Table1[[#This Row],[Month2]]="Jan",Table1[[#This Row],[Month2]]="Feb",Table1[[#This Row],[Month2]]="Mar"),"Q3", "Q4")))</f>
        <v>Q1</v>
      </c>
      <c r="M1357" t="str">
        <f>TEXT(Table1[[#This Row],[Date]],"mmm")</f>
        <v>Jul</v>
      </c>
      <c r="N1357" t="str">
        <f>IF(MONTH(Table1[[#This Row],[Date]])&gt;6, YEAR(Table1[[#This Row],[Date]])&amp;"-"&amp;YEAR(Table1[[#This Row],[Date]])+1,YEAR(Table1[[#This Row],[Date]])-1&amp;"-"&amp;YEAR(Table1[[#This Row],[Date]]))</f>
        <v>2017-2018</v>
      </c>
      <c r="O1357">
        <f>WEEKNUM(Table1[[#This Row],[Date]],2)</f>
        <v>30</v>
      </c>
      <c r="P1357">
        <f>HOUR(Table1[[#This Row],[Start]])</f>
        <v>17</v>
      </c>
      <c r="Q13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57" t="str">
        <f>TEXT(Table1[[#This Row],[Date]],"ddd")</f>
        <v>Tue</v>
      </c>
    </row>
    <row r="1358" spans="1:18" x14ac:dyDescent="0.55000000000000004">
      <c r="A1358" s="2" t="s">
        <v>112</v>
      </c>
      <c r="B1358" s="2" t="str">
        <f t="shared" si="126"/>
        <v>Client 7</v>
      </c>
      <c r="C1358" s="12">
        <v>42935</v>
      </c>
      <c r="D1358" s="2" t="s">
        <v>667</v>
      </c>
      <c r="E1358" s="2" t="s">
        <v>188</v>
      </c>
      <c r="F1358" s="28">
        <f>Table1[[#This Row],[End]]-Table1[[#This Row],[Start]]</f>
        <v>4.8611111111110938E-3</v>
      </c>
      <c r="G1358" s="2" t="str">
        <f t="shared" ca="1" si="127"/>
        <v>Warehouse</v>
      </c>
      <c r="H1358" s="2" t="str">
        <f t="shared" ca="1" si="128"/>
        <v>G</v>
      </c>
      <c r="I1358" s="2" t="str">
        <f t="shared" ca="1" si="129"/>
        <v>Grievance</v>
      </c>
      <c r="J1358" s="2" t="str">
        <f t="shared" ca="1" si="130"/>
        <v>Misconduct</v>
      </c>
      <c r="K1358" s="25" t="str">
        <f t="shared" ca="1" si="131"/>
        <v>Widgets</v>
      </c>
      <c r="L1358" t="str">
        <f>IF(OR(Table1[[#This Row],[Month2]]="Jul",Table1[[#This Row],[Month2]]="Aug",Table1[[#This Row],[Month2]]="Sep"),"Q1", IF(OR(Table1[[#This Row],[Month2]]="Oct",Table1[[#This Row],[Month2]]="Nov",Table1[[#This Row],[Month2]]="Dec"),"Q2",IF(OR(Table1[[#This Row],[Month2]]="Jan",Table1[[#This Row],[Month2]]="Feb",Table1[[#This Row],[Month2]]="Mar"),"Q3", "Q4")))</f>
        <v>Q1</v>
      </c>
      <c r="M1358" t="str">
        <f>TEXT(Table1[[#This Row],[Date]],"mmm")</f>
        <v>Jul</v>
      </c>
      <c r="N1358" t="str">
        <f>IF(MONTH(Table1[[#This Row],[Date]])&gt;6, YEAR(Table1[[#This Row],[Date]])&amp;"-"&amp;YEAR(Table1[[#This Row],[Date]])+1,YEAR(Table1[[#This Row],[Date]])-1&amp;"-"&amp;YEAR(Table1[[#This Row],[Date]]))</f>
        <v>2017-2018</v>
      </c>
      <c r="O1358">
        <f>WEEKNUM(Table1[[#This Row],[Date]],2)</f>
        <v>30</v>
      </c>
      <c r="P1358">
        <f>HOUR(Table1[[#This Row],[Start]])</f>
        <v>19</v>
      </c>
      <c r="Q13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58" t="str">
        <f>TEXT(Table1[[#This Row],[Date]],"ddd")</f>
        <v>Wed</v>
      </c>
    </row>
    <row r="1359" spans="1:18" x14ac:dyDescent="0.55000000000000004">
      <c r="A1359" s="2" t="s">
        <v>112</v>
      </c>
      <c r="B1359" s="2" t="str">
        <f t="shared" si="126"/>
        <v>Client 8</v>
      </c>
      <c r="C1359" s="12">
        <v>42935</v>
      </c>
      <c r="D1359" s="2" t="s">
        <v>188</v>
      </c>
      <c r="E1359" s="2" t="s">
        <v>861</v>
      </c>
      <c r="F1359" s="28">
        <f>Table1[[#This Row],[End]]-Table1[[#This Row],[Start]]</f>
        <v>1.1111111111111072E-2</v>
      </c>
      <c r="G1359" s="2" t="str">
        <f t="shared" ca="1" si="127"/>
        <v>Lab</v>
      </c>
      <c r="H1359" s="2" t="str">
        <f t="shared" ca="1" si="128"/>
        <v>D</v>
      </c>
      <c r="I1359" s="2" t="str">
        <f t="shared" ca="1" si="129"/>
        <v>Grievance</v>
      </c>
      <c r="J1359" s="2" t="str">
        <f t="shared" ca="1" si="130"/>
        <v>Entry error</v>
      </c>
      <c r="K1359" s="25" t="str">
        <f t="shared" ca="1" si="131"/>
        <v>Admin</v>
      </c>
      <c r="L1359" t="str">
        <f>IF(OR(Table1[[#This Row],[Month2]]="Jul",Table1[[#This Row],[Month2]]="Aug",Table1[[#This Row],[Month2]]="Sep"),"Q1", IF(OR(Table1[[#This Row],[Month2]]="Oct",Table1[[#This Row],[Month2]]="Nov",Table1[[#This Row],[Month2]]="Dec"),"Q2",IF(OR(Table1[[#This Row],[Month2]]="Jan",Table1[[#This Row],[Month2]]="Feb",Table1[[#This Row],[Month2]]="Mar"),"Q3", "Q4")))</f>
        <v>Q1</v>
      </c>
      <c r="M1359" t="str">
        <f>TEXT(Table1[[#This Row],[Date]],"mmm")</f>
        <v>Jul</v>
      </c>
      <c r="N1359" t="str">
        <f>IF(MONTH(Table1[[#This Row],[Date]])&gt;6, YEAR(Table1[[#This Row],[Date]])&amp;"-"&amp;YEAR(Table1[[#This Row],[Date]])+1,YEAR(Table1[[#This Row],[Date]])-1&amp;"-"&amp;YEAR(Table1[[#This Row],[Date]]))</f>
        <v>2017-2018</v>
      </c>
      <c r="O1359">
        <f>WEEKNUM(Table1[[#This Row],[Date]],2)</f>
        <v>30</v>
      </c>
      <c r="P1359">
        <f>HOUR(Table1[[#This Row],[Start]])</f>
        <v>19</v>
      </c>
      <c r="Q13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59" t="str">
        <f>TEXT(Table1[[#This Row],[Date]],"ddd")</f>
        <v>Wed</v>
      </c>
    </row>
    <row r="1360" spans="1:18" x14ac:dyDescent="0.55000000000000004">
      <c r="A1360" s="2" t="s">
        <v>125</v>
      </c>
      <c r="B1360" s="2" t="str">
        <f t="shared" si="126"/>
        <v>Client 9</v>
      </c>
      <c r="C1360" s="12">
        <v>42935</v>
      </c>
      <c r="D1360" s="2" t="s">
        <v>654</v>
      </c>
      <c r="E1360" s="2" t="s">
        <v>580</v>
      </c>
      <c r="F1360" s="28">
        <f>Table1[[#This Row],[End]]-Table1[[#This Row],[Start]]</f>
        <v>9.7222222222221877E-3</v>
      </c>
      <c r="G1360" s="2" t="str">
        <f t="shared" ca="1" si="127"/>
        <v>Room B</v>
      </c>
      <c r="H1360" s="2" t="str">
        <f t="shared" ca="1" si="128"/>
        <v>F</v>
      </c>
      <c r="I1360" s="2" t="str">
        <f t="shared" ca="1" si="129"/>
        <v>Accident</v>
      </c>
      <c r="J1360" s="2" t="str">
        <f t="shared" ca="1" si="130"/>
        <v>Mechanical failure</v>
      </c>
      <c r="K1360" s="25" t="str">
        <f t="shared" ca="1" si="131"/>
        <v>Floor</v>
      </c>
      <c r="L1360" t="str">
        <f>IF(OR(Table1[[#This Row],[Month2]]="Jul",Table1[[#This Row],[Month2]]="Aug",Table1[[#This Row],[Month2]]="Sep"),"Q1", IF(OR(Table1[[#This Row],[Month2]]="Oct",Table1[[#This Row],[Month2]]="Nov",Table1[[#This Row],[Month2]]="Dec"),"Q2",IF(OR(Table1[[#This Row],[Month2]]="Jan",Table1[[#This Row],[Month2]]="Feb",Table1[[#This Row],[Month2]]="Mar"),"Q3", "Q4")))</f>
        <v>Q1</v>
      </c>
      <c r="M1360" t="str">
        <f>TEXT(Table1[[#This Row],[Date]],"mmm")</f>
        <v>Jul</v>
      </c>
      <c r="N1360" t="str">
        <f>IF(MONTH(Table1[[#This Row],[Date]])&gt;6, YEAR(Table1[[#This Row],[Date]])&amp;"-"&amp;YEAR(Table1[[#This Row],[Date]])+1,YEAR(Table1[[#This Row],[Date]])-1&amp;"-"&amp;YEAR(Table1[[#This Row],[Date]]))</f>
        <v>2017-2018</v>
      </c>
      <c r="O1360">
        <f>WEEKNUM(Table1[[#This Row],[Date]],2)</f>
        <v>30</v>
      </c>
      <c r="P1360">
        <f>HOUR(Table1[[#This Row],[Start]])</f>
        <v>10</v>
      </c>
      <c r="Q13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360" t="str">
        <f>TEXT(Table1[[#This Row],[Date]],"ddd")</f>
        <v>Wed</v>
      </c>
    </row>
    <row r="1361" spans="1:18" x14ac:dyDescent="0.55000000000000004">
      <c r="A1361" s="2" t="s">
        <v>123</v>
      </c>
      <c r="B1361" s="2" t="str">
        <f t="shared" si="126"/>
        <v>Client 10</v>
      </c>
      <c r="C1361" s="12">
        <v>42935</v>
      </c>
      <c r="D1361" s="2" t="s">
        <v>490</v>
      </c>
      <c r="E1361" s="2" t="s">
        <v>314</v>
      </c>
      <c r="F1361" s="28">
        <f>Table1[[#This Row],[End]]-Table1[[#This Row],[Start]]</f>
        <v>5.5555555555555358E-3</v>
      </c>
      <c r="G1361" s="2" t="str">
        <f t="shared" ca="1" si="127"/>
        <v>Room B</v>
      </c>
      <c r="H1361" s="2" t="str">
        <f t="shared" ca="1" si="128"/>
        <v>A</v>
      </c>
      <c r="I1361" s="2" t="str">
        <f t="shared" ca="1" si="129"/>
        <v>Accident</v>
      </c>
      <c r="J1361" s="2" t="str">
        <f t="shared" ca="1" si="130"/>
        <v>Entry error</v>
      </c>
      <c r="K1361" s="25" t="str">
        <f t="shared" ca="1" si="131"/>
        <v>IT</v>
      </c>
      <c r="L1361" t="str">
        <f>IF(OR(Table1[[#This Row],[Month2]]="Jul",Table1[[#This Row],[Month2]]="Aug",Table1[[#This Row],[Month2]]="Sep"),"Q1", IF(OR(Table1[[#This Row],[Month2]]="Oct",Table1[[#This Row],[Month2]]="Nov",Table1[[#This Row],[Month2]]="Dec"),"Q2",IF(OR(Table1[[#This Row],[Month2]]="Jan",Table1[[#This Row],[Month2]]="Feb",Table1[[#This Row],[Month2]]="Mar"),"Q3", "Q4")))</f>
        <v>Q1</v>
      </c>
      <c r="M1361" t="str">
        <f>TEXT(Table1[[#This Row],[Date]],"mmm")</f>
        <v>Jul</v>
      </c>
      <c r="N1361" t="str">
        <f>IF(MONTH(Table1[[#This Row],[Date]])&gt;6, YEAR(Table1[[#This Row],[Date]])&amp;"-"&amp;YEAR(Table1[[#This Row],[Date]])+1,YEAR(Table1[[#This Row],[Date]])-1&amp;"-"&amp;YEAR(Table1[[#This Row],[Date]]))</f>
        <v>2017-2018</v>
      </c>
      <c r="O1361">
        <f>WEEKNUM(Table1[[#This Row],[Date]],2)</f>
        <v>30</v>
      </c>
      <c r="P1361">
        <f>HOUR(Table1[[#This Row],[Start]])</f>
        <v>20</v>
      </c>
      <c r="Q13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61" t="str">
        <f>TEXT(Table1[[#This Row],[Date]],"ddd")</f>
        <v>Wed</v>
      </c>
    </row>
    <row r="1362" spans="1:18" x14ac:dyDescent="0.55000000000000004">
      <c r="A1362" s="2" t="s">
        <v>112</v>
      </c>
      <c r="B1362" s="2" t="str">
        <f t="shared" si="126"/>
        <v>Client 1</v>
      </c>
      <c r="C1362" s="12">
        <v>42936</v>
      </c>
      <c r="D1362" s="2" t="s">
        <v>874</v>
      </c>
      <c r="E1362" s="2" t="s">
        <v>737</v>
      </c>
      <c r="F1362" s="28">
        <f>Table1[[#This Row],[End]]-Table1[[#This Row],[Start]]</f>
        <v>5.5555555555557579E-3</v>
      </c>
      <c r="G1362" s="2" t="str">
        <f t="shared" ca="1" si="127"/>
        <v>Warehouse</v>
      </c>
      <c r="H1362" s="2" t="str">
        <f t="shared" ca="1" si="128"/>
        <v>C</v>
      </c>
      <c r="I1362" s="2" t="str">
        <f t="shared" ca="1" si="129"/>
        <v>Interaction</v>
      </c>
      <c r="J1362" s="2" t="str">
        <f t="shared" ca="1" si="130"/>
        <v>Wrong placement</v>
      </c>
      <c r="K1362" s="25" t="str">
        <f t="shared" ca="1" si="131"/>
        <v>Finance</v>
      </c>
      <c r="L1362" t="str">
        <f>IF(OR(Table1[[#This Row],[Month2]]="Jul",Table1[[#This Row],[Month2]]="Aug",Table1[[#This Row],[Month2]]="Sep"),"Q1", IF(OR(Table1[[#This Row],[Month2]]="Oct",Table1[[#This Row],[Month2]]="Nov",Table1[[#This Row],[Month2]]="Dec"),"Q2",IF(OR(Table1[[#This Row],[Month2]]="Jan",Table1[[#This Row],[Month2]]="Feb",Table1[[#This Row],[Month2]]="Mar"),"Q3", "Q4")))</f>
        <v>Q1</v>
      </c>
      <c r="M1362" t="str">
        <f>TEXT(Table1[[#This Row],[Date]],"mmm")</f>
        <v>Jul</v>
      </c>
      <c r="N1362" t="str">
        <f>IF(MONTH(Table1[[#This Row],[Date]])&gt;6, YEAR(Table1[[#This Row],[Date]])&amp;"-"&amp;YEAR(Table1[[#This Row],[Date]])+1,YEAR(Table1[[#This Row],[Date]])-1&amp;"-"&amp;YEAR(Table1[[#This Row],[Date]]))</f>
        <v>2017-2018</v>
      </c>
      <c r="O1362">
        <f>WEEKNUM(Table1[[#This Row],[Date]],2)</f>
        <v>30</v>
      </c>
      <c r="P1362">
        <f>HOUR(Table1[[#This Row],[Start]])</f>
        <v>17</v>
      </c>
      <c r="Q13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62" t="str">
        <f>TEXT(Table1[[#This Row],[Date]],"ddd")</f>
        <v>Thu</v>
      </c>
    </row>
    <row r="1363" spans="1:18" x14ac:dyDescent="0.55000000000000004">
      <c r="A1363" s="2" t="s">
        <v>125</v>
      </c>
      <c r="B1363" s="2" t="str">
        <f t="shared" si="126"/>
        <v>Client 2</v>
      </c>
      <c r="C1363" s="12">
        <v>42937</v>
      </c>
      <c r="D1363" s="2" t="s">
        <v>875</v>
      </c>
      <c r="E1363" s="2" t="s">
        <v>748</v>
      </c>
      <c r="F1363" s="28">
        <f>Table1[[#This Row],[End]]-Table1[[#This Row],[Start]]</f>
        <v>1.388888888888884E-2</v>
      </c>
      <c r="G1363" s="2" t="str">
        <f t="shared" ca="1" si="127"/>
        <v>Warehouse</v>
      </c>
      <c r="H1363" s="2" t="str">
        <f t="shared" ca="1" si="128"/>
        <v>B</v>
      </c>
      <c r="I1363" s="2" t="str">
        <f t="shared" ca="1" si="129"/>
        <v>Grievance</v>
      </c>
      <c r="J1363" s="2" t="str">
        <f t="shared" ca="1" si="130"/>
        <v>Paperwork deficiency</v>
      </c>
      <c r="K1363" s="25" t="str">
        <f t="shared" ca="1" si="131"/>
        <v>Finance</v>
      </c>
      <c r="L1363" t="str">
        <f>IF(OR(Table1[[#This Row],[Month2]]="Jul",Table1[[#This Row],[Month2]]="Aug",Table1[[#This Row],[Month2]]="Sep"),"Q1", IF(OR(Table1[[#This Row],[Month2]]="Oct",Table1[[#This Row],[Month2]]="Nov",Table1[[#This Row],[Month2]]="Dec"),"Q2",IF(OR(Table1[[#This Row],[Month2]]="Jan",Table1[[#This Row],[Month2]]="Feb",Table1[[#This Row],[Month2]]="Mar"),"Q3", "Q4")))</f>
        <v>Q1</v>
      </c>
      <c r="M1363" t="str">
        <f>TEXT(Table1[[#This Row],[Date]],"mmm")</f>
        <v>Jul</v>
      </c>
      <c r="N1363" t="str">
        <f>IF(MONTH(Table1[[#This Row],[Date]])&gt;6, YEAR(Table1[[#This Row],[Date]])&amp;"-"&amp;YEAR(Table1[[#This Row],[Date]])+1,YEAR(Table1[[#This Row],[Date]])-1&amp;"-"&amp;YEAR(Table1[[#This Row],[Date]]))</f>
        <v>2017-2018</v>
      </c>
      <c r="O1363">
        <f>WEEKNUM(Table1[[#This Row],[Date]],2)</f>
        <v>30</v>
      </c>
      <c r="P1363">
        <f>HOUR(Table1[[#This Row],[Start]])</f>
        <v>12</v>
      </c>
      <c r="Q13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363" t="str">
        <f>TEXT(Table1[[#This Row],[Date]],"ddd")</f>
        <v>Fri</v>
      </c>
    </row>
    <row r="1364" spans="1:18" x14ac:dyDescent="0.55000000000000004">
      <c r="A1364" s="2" t="s">
        <v>112</v>
      </c>
      <c r="B1364" s="2" t="str">
        <f t="shared" si="126"/>
        <v>Client 3</v>
      </c>
      <c r="C1364" s="12">
        <v>42938</v>
      </c>
      <c r="D1364" s="2" t="s">
        <v>520</v>
      </c>
      <c r="E1364" s="2" t="s">
        <v>1038</v>
      </c>
      <c r="F1364" s="28">
        <f>Table1[[#This Row],[End]]-Table1[[#This Row],[Start]]</f>
        <v>7.6388888888888618E-3</v>
      </c>
      <c r="G1364" s="2" t="str">
        <f t="shared" ca="1" si="127"/>
        <v>Office</v>
      </c>
      <c r="H1364" s="2" t="str">
        <f t="shared" ca="1" si="128"/>
        <v>A</v>
      </c>
      <c r="I1364" s="2" t="str">
        <f t="shared" ca="1" si="129"/>
        <v>Accident</v>
      </c>
      <c r="J1364" s="2" t="str">
        <f t="shared" ca="1" si="130"/>
        <v>Paperwork deficiency</v>
      </c>
      <c r="K1364" s="25" t="str">
        <f t="shared" ca="1" si="131"/>
        <v>Finance</v>
      </c>
      <c r="L1364" t="str">
        <f>IF(OR(Table1[[#This Row],[Month2]]="Jul",Table1[[#This Row],[Month2]]="Aug",Table1[[#This Row],[Month2]]="Sep"),"Q1", IF(OR(Table1[[#This Row],[Month2]]="Oct",Table1[[#This Row],[Month2]]="Nov",Table1[[#This Row],[Month2]]="Dec"),"Q2",IF(OR(Table1[[#This Row],[Month2]]="Jan",Table1[[#This Row],[Month2]]="Feb",Table1[[#This Row],[Month2]]="Mar"),"Q3", "Q4")))</f>
        <v>Q1</v>
      </c>
      <c r="M1364" t="str">
        <f>TEXT(Table1[[#This Row],[Date]],"mmm")</f>
        <v>Jul</v>
      </c>
      <c r="N1364" t="str">
        <f>IF(MONTH(Table1[[#This Row],[Date]])&gt;6, YEAR(Table1[[#This Row],[Date]])&amp;"-"&amp;YEAR(Table1[[#This Row],[Date]])+1,YEAR(Table1[[#This Row],[Date]])-1&amp;"-"&amp;YEAR(Table1[[#This Row],[Date]]))</f>
        <v>2017-2018</v>
      </c>
      <c r="O1364">
        <f>WEEKNUM(Table1[[#This Row],[Date]],2)</f>
        <v>30</v>
      </c>
      <c r="P1364">
        <f>HOUR(Table1[[#This Row],[Start]])</f>
        <v>11</v>
      </c>
      <c r="Q13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64" t="str">
        <f>TEXT(Table1[[#This Row],[Date]],"ddd")</f>
        <v>Sat</v>
      </c>
    </row>
    <row r="1365" spans="1:18" x14ac:dyDescent="0.55000000000000004">
      <c r="A1365" s="2" t="s">
        <v>112</v>
      </c>
      <c r="B1365" s="2" t="str">
        <f t="shared" si="126"/>
        <v>Client 4</v>
      </c>
      <c r="C1365" s="12">
        <v>42938</v>
      </c>
      <c r="D1365" s="2" t="s">
        <v>187</v>
      </c>
      <c r="E1365" s="2" t="s">
        <v>876</v>
      </c>
      <c r="F1365" s="28">
        <f>Table1[[#This Row],[End]]-Table1[[#This Row],[Start]]</f>
        <v>2.0833333333332149E-3</v>
      </c>
      <c r="G1365" s="2" t="str">
        <f t="shared" ca="1" si="127"/>
        <v>Room A</v>
      </c>
      <c r="H1365" s="2" t="str">
        <f t="shared" ca="1" si="128"/>
        <v>A</v>
      </c>
      <c r="I1365" s="2" t="str">
        <f t="shared" ca="1" si="129"/>
        <v>Interaction</v>
      </c>
      <c r="J1365" s="2" t="str">
        <f t="shared" ca="1" si="130"/>
        <v>Wrong placement</v>
      </c>
      <c r="K1365" s="25" t="str">
        <f t="shared" ca="1" si="131"/>
        <v>Admin</v>
      </c>
      <c r="L1365" t="str">
        <f>IF(OR(Table1[[#This Row],[Month2]]="Jul",Table1[[#This Row],[Month2]]="Aug",Table1[[#This Row],[Month2]]="Sep"),"Q1", IF(OR(Table1[[#This Row],[Month2]]="Oct",Table1[[#This Row],[Month2]]="Nov",Table1[[#This Row],[Month2]]="Dec"),"Q2",IF(OR(Table1[[#This Row],[Month2]]="Jan",Table1[[#This Row],[Month2]]="Feb",Table1[[#This Row],[Month2]]="Mar"),"Q3", "Q4")))</f>
        <v>Q1</v>
      </c>
      <c r="M1365" t="str">
        <f>TEXT(Table1[[#This Row],[Date]],"mmm")</f>
        <v>Jul</v>
      </c>
      <c r="N1365" t="str">
        <f>IF(MONTH(Table1[[#This Row],[Date]])&gt;6, YEAR(Table1[[#This Row],[Date]])&amp;"-"&amp;YEAR(Table1[[#This Row],[Date]])+1,YEAR(Table1[[#This Row],[Date]])-1&amp;"-"&amp;YEAR(Table1[[#This Row],[Date]]))</f>
        <v>2017-2018</v>
      </c>
      <c r="O1365">
        <f>WEEKNUM(Table1[[#This Row],[Date]],2)</f>
        <v>30</v>
      </c>
      <c r="P1365">
        <f>HOUR(Table1[[#This Row],[Start]])</f>
        <v>18</v>
      </c>
      <c r="Q13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65" t="str">
        <f>TEXT(Table1[[#This Row],[Date]],"ddd")</f>
        <v>Sat</v>
      </c>
    </row>
    <row r="1366" spans="1:18" x14ac:dyDescent="0.55000000000000004">
      <c r="A1366" s="2" t="s">
        <v>112</v>
      </c>
      <c r="B1366" s="2" t="str">
        <f t="shared" si="126"/>
        <v>Client 5</v>
      </c>
      <c r="C1366" s="12">
        <v>42938</v>
      </c>
      <c r="D1366" s="2" t="s">
        <v>876</v>
      </c>
      <c r="E1366" s="2" t="s">
        <v>608</v>
      </c>
      <c r="F1366" s="28">
        <f>Table1[[#This Row],[End]]-Table1[[#This Row],[Start]]</f>
        <v>1.3888888888889062E-2</v>
      </c>
      <c r="G1366" s="2" t="str">
        <f t="shared" ca="1" si="127"/>
        <v>Office</v>
      </c>
      <c r="H1366" s="2" t="str">
        <f t="shared" ca="1" si="128"/>
        <v>F</v>
      </c>
      <c r="I1366" s="2" t="str">
        <f t="shared" ca="1" si="129"/>
        <v>Mistake</v>
      </c>
      <c r="J1366" s="2" t="str">
        <f t="shared" ca="1" si="130"/>
        <v>Misconduct</v>
      </c>
      <c r="K1366" s="25" t="str">
        <f t="shared" ca="1" si="131"/>
        <v>Shipping</v>
      </c>
      <c r="L1366" t="str">
        <f>IF(OR(Table1[[#This Row],[Month2]]="Jul",Table1[[#This Row],[Month2]]="Aug",Table1[[#This Row],[Month2]]="Sep"),"Q1", IF(OR(Table1[[#This Row],[Month2]]="Oct",Table1[[#This Row],[Month2]]="Nov",Table1[[#This Row],[Month2]]="Dec"),"Q2",IF(OR(Table1[[#This Row],[Month2]]="Jan",Table1[[#This Row],[Month2]]="Feb",Table1[[#This Row],[Month2]]="Mar"),"Q3", "Q4")))</f>
        <v>Q1</v>
      </c>
      <c r="M1366" t="str">
        <f>TEXT(Table1[[#This Row],[Date]],"mmm")</f>
        <v>Jul</v>
      </c>
      <c r="N1366" t="str">
        <f>IF(MONTH(Table1[[#This Row],[Date]])&gt;6, YEAR(Table1[[#This Row],[Date]])&amp;"-"&amp;YEAR(Table1[[#This Row],[Date]])+1,YEAR(Table1[[#This Row],[Date]])-1&amp;"-"&amp;YEAR(Table1[[#This Row],[Date]]))</f>
        <v>2017-2018</v>
      </c>
      <c r="O1366">
        <f>WEEKNUM(Table1[[#This Row],[Date]],2)</f>
        <v>30</v>
      </c>
      <c r="P1366">
        <f>HOUR(Table1[[#This Row],[Start]])</f>
        <v>18</v>
      </c>
      <c r="Q13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66" t="str">
        <f>TEXT(Table1[[#This Row],[Date]],"ddd")</f>
        <v>Sat</v>
      </c>
    </row>
    <row r="1367" spans="1:18" x14ac:dyDescent="0.55000000000000004">
      <c r="A1367" s="2" t="s">
        <v>112</v>
      </c>
      <c r="B1367" s="2" t="str">
        <f t="shared" si="126"/>
        <v>Client 6</v>
      </c>
      <c r="C1367" s="12">
        <v>42938</v>
      </c>
      <c r="D1367" s="2" t="s">
        <v>877</v>
      </c>
      <c r="E1367" s="2" t="s">
        <v>520</v>
      </c>
      <c r="F1367" s="28">
        <f>Table1[[#This Row],[End]]-Table1[[#This Row],[Start]]</f>
        <v>1.388888888888884E-3</v>
      </c>
      <c r="G1367" s="2" t="str">
        <f t="shared" ca="1" si="127"/>
        <v>Lab</v>
      </c>
      <c r="H1367" s="2" t="str">
        <f t="shared" ca="1" si="128"/>
        <v>D</v>
      </c>
      <c r="I1367" s="2" t="str">
        <f t="shared" ca="1" si="129"/>
        <v>Grievance</v>
      </c>
      <c r="J1367" s="2" t="str">
        <f t="shared" ca="1" si="130"/>
        <v>Tone of voice</v>
      </c>
      <c r="K1367" s="25" t="str">
        <f t="shared" ca="1" si="131"/>
        <v>Floor</v>
      </c>
      <c r="L1367" t="str">
        <f>IF(OR(Table1[[#This Row],[Month2]]="Jul",Table1[[#This Row],[Month2]]="Aug",Table1[[#This Row],[Month2]]="Sep"),"Q1", IF(OR(Table1[[#This Row],[Month2]]="Oct",Table1[[#This Row],[Month2]]="Nov",Table1[[#This Row],[Month2]]="Dec"),"Q2",IF(OR(Table1[[#This Row],[Month2]]="Jan",Table1[[#This Row],[Month2]]="Feb",Table1[[#This Row],[Month2]]="Mar"),"Q3", "Q4")))</f>
        <v>Q1</v>
      </c>
      <c r="M1367" t="str">
        <f>TEXT(Table1[[#This Row],[Date]],"mmm")</f>
        <v>Jul</v>
      </c>
      <c r="N1367" t="str">
        <f>IF(MONTH(Table1[[#This Row],[Date]])&gt;6, YEAR(Table1[[#This Row],[Date]])&amp;"-"&amp;YEAR(Table1[[#This Row],[Date]])+1,YEAR(Table1[[#This Row],[Date]])-1&amp;"-"&amp;YEAR(Table1[[#This Row],[Date]]))</f>
        <v>2017-2018</v>
      </c>
      <c r="O1367">
        <f>WEEKNUM(Table1[[#This Row],[Date]],2)</f>
        <v>30</v>
      </c>
      <c r="P1367">
        <f>HOUR(Table1[[#This Row],[Start]])</f>
        <v>11</v>
      </c>
      <c r="Q13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67" t="str">
        <f>TEXT(Table1[[#This Row],[Date]],"ddd")</f>
        <v>Sat</v>
      </c>
    </row>
    <row r="1368" spans="1:18" x14ac:dyDescent="0.55000000000000004">
      <c r="A1368" s="2" t="s">
        <v>129</v>
      </c>
      <c r="B1368" s="2" t="str">
        <f t="shared" si="126"/>
        <v>Client 7</v>
      </c>
      <c r="C1368" s="12">
        <v>42938</v>
      </c>
      <c r="D1368" s="2" t="s">
        <v>878</v>
      </c>
      <c r="E1368" s="2" t="s">
        <v>673</v>
      </c>
      <c r="F1368" s="28">
        <f>Table1[[#This Row],[End]]-Table1[[#This Row],[Start]]</f>
        <v>1.4583333333333282E-2</v>
      </c>
      <c r="G1368" s="2" t="str">
        <f t="shared" ca="1" si="127"/>
        <v>Lab</v>
      </c>
      <c r="H1368" s="2" t="str">
        <f t="shared" ca="1" si="128"/>
        <v>D</v>
      </c>
      <c r="I1368" s="2" t="str">
        <f t="shared" ca="1" si="129"/>
        <v>Grievance</v>
      </c>
      <c r="J1368" s="2" t="str">
        <f t="shared" ca="1" si="130"/>
        <v>Tone of voice</v>
      </c>
      <c r="K1368" s="25" t="str">
        <f t="shared" ca="1" si="131"/>
        <v>Finance</v>
      </c>
      <c r="L1368" t="str">
        <f>IF(OR(Table1[[#This Row],[Month2]]="Jul",Table1[[#This Row],[Month2]]="Aug",Table1[[#This Row],[Month2]]="Sep"),"Q1", IF(OR(Table1[[#This Row],[Month2]]="Oct",Table1[[#This Row],[Month2]]="Nov",Table1[[#This Row],[Month2]]="Dec"),"Q2",IF(OR(Table1[[#This Row],[Month2]]="Jan",Table1[[#This Row],[Month2]]="Feb",Table1[[#This Row],[Month2]]="Mar"),"Q3", "Q4")))</f>
        <v>Q1</v>
      </c>
      <c r="M1368" t="str">
        <f>TEXT(Table1[[#This Row],[Date]],"mmm")</f>
        <v>Jul</v>
      </c>
      <c r="N1368" t="str">
        <f>IF(MONTH(Table1[[#This Row],[Date]])&gt;6, YEAR(Table1[[#This Row],[Date]])&amp;"-"&amp;YEAR(Table1[[#This Row],[Date]])+1,YEAR(Table1[[#This Row],[Date]])-1&amp;"-"&amp;YEAR(Table1[[#This Row],[Date]]))</f>
        <v>2017-2018</v>
      </c>
      <c r="O1368">
        <f>WEEKNUM(Table1[[#This Row],[Date]],2)</f>
        <v>30</v>
      </c>
      <c r="P1368">
        <f>HOUR(Table1[[#This Row],[Start]])</f>
        <v>20</v>
      </c>
      <c r="Q13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68" t="str">
        <f>TEXT(Table1[[#This Row],[Date]],"ddd")</f>
        <v>Sat</v>
      </c>
    </row>
    <row r="1369" spans="1:18" x14ac:dyDescent="0.55000000000000004">
      <c r="A1369" s="2" t="s">
        <v>124</v>
      </c>
      <c r="B1369" s="2" t="str">
        <f t="shared" si="126"/>
        <v>Client 8</v>
      </c>
      <c r="C1369" s="12">
        <v>42938</v>
      </c>
      <c r="D1369" s="2" t="s">
        <v>879</v>
      </c>
      <c r="E1369" s="2" t="s">
        <v>1135</v>
      </c>
      <c r="F1369" s="28">
        <f>Table1[[#This Row],[End]]-Table1[[#This Row],[Start]]</f>
        <v>6.6666666666666652E-2</v>
      </c>
      <c r="G1369" s="2" t="str">
        <f t="shared" ca="1" si="127"/>
        <v>Room B</v>
      </c>
      <c r="H1369" s="2" t="str">
        <f t="shared" ca="1" si="128"/>
        <v>A</v>
      </c>
      <c r="I1369" s="2" t="str">
        <f t="shared" ca="1" si="129"/>
        <v>Mistake</v>
      </c>
      <c r="J1369" s="2" t="str">
        <f t="shared" ca="1" si="130"/>
        <v>Mechanical failure</v>
      </c>
      <c r="K1369" s="25" t="str">
        <f t="shared" ca="1" si="131"/>
        <v>Finance</v>
      </c>
      <c r="L1369" t="str">
        <f>IF(OR(Table1[[#This Row],[Month2]]="Jul",Table1[[#This Row],[Month2]]="Aug",Table1[[#This Row],[Month2]]="Sep"),"Q1", IF(OR(Table1[[#This Row],[Month2]]="Oct",Table1[[#This Row],[Month2]]="Nov",Table1[[#This Row],[Month2]]="Dec"),"Q2",IF(OR(Table1[[#This Row],[Month2]]="Jan",Table1[[#This Row],[Month2]]="Feb",Table1[[#This Row],[Month2]]="Mar"),"Q3", "Q4")))</f>
        <v>Q1</v>
      </c>
      <c r="M1369" t="str">
        <f>TEXT(Table1[[#This Row],[Date]],"mmm")</f>
        <v>Jul</v>
      </c>
      <c r="N1369" t="str">
        <f>IF(MONTH(Table1[[#This Row],[Date]])&gt;6, YEAR(Table1[[#This Row],[Date]])&amp;"-"&amp;YEAR(Table1[[#This Row],[Date]])+1,YEAR(Table1[[#This Row],[Date]])-1&amp;"-"&amp;YEAR(Table1[[#This Row],[Date]]))</f>
        <v>2017-2018</v>
      </c>
      <c r="O1369">
        <f>WEEKNUM(Table1[[#This Row],[Date]],2)</f>
        <v>30</v>
      </c>
      <c r="P1369">
        <f>HOUR(Table1[[#This Row],[Start]])</f>
        <v>21</v>
      </c>
      <c r="Q13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369" t="str">
        <f>TEXT(Table1[[#This Row],[Date]],"ddd")</f>
        <v>Sat</v>
      </c>
    </row>
    <row r="1370" spans="1:18" x14ac:dyDescent="0.55000000000000004">
      <c r="A1370" s="2" t="s">
        <v>124</v>
      </c>
      <c r="B1370" s="2" t="str">
        <f t="shared" si="126"/>
        <v>Client 9</v>
      </c>
      <c r="C1370" s="12">
        <v>42940</v>
      </c>
      <c r="D1370" s="2" t="s">
        <v>268</v>
      </c>
      <c r="E1370" s="2" t="s">
        <v>731</v>
      </c>
      <c r="F1370" s="28">
        <f>Table1[[#This Row],[End]]-Table1[[#This Row],[Start]]</f>
        <v>1.1111111111111072E-2</v>
      </c>
      <c r="G1370" s="2" t="str">
        <f t="shared" ca="1" si="127"/>
        <v>Room B</v>
      </c>
      <c r="H1370" s="2" t="str">
        <f t="shared" ca="1" si="128"/>
        <v>C</v>
      </c>
      <c r="I1370" s="2" t="str">
        <f t="shared" ca="1" si="129"/>
        <v>Accident</v>
      </c>
      <c r="J1370" s="2" t="str">
        <f t="shared" ca="1" si="130"/>
        <v>Wrong placement</v>
      </c>
      <c r="K1370" s="25" t="str">
        <f t="shared" ca="1" si="131"/>
        <v>IT</v>
      </c>
      <c r="L1370" t="str">
        <f>IF(OR(Table1[[#This Row],[Month2]]="Jul",Table1[[#This Row],[Month2]]="Aug",Table1[[#This Row],[Month2]]="Sep"),"Q1", IF(OR(Table1[[#This Row],[Month2]]="Oct",Table1[[#This Row],[Month2]]="Nov",Table1[[#This Row],[Month2]]="Dec"),"Q2",IF(OR(Table1[[#This Row],[Month2]]="Jan",Table1[[#This Row],[Month2]]="Feb",Table1[[#This Row],[Month2]]="Mar"),"Q3", "Q4")))</f>
        <v>Q1</v>
      </c>
      <c r="M1370" t="str">
        <f>TEXT(Table1[[#This Row],[Date]],"mmm")</f>
        <v>Jul</v>
      </c>
      <c r="N1370" t="str">
        <f>IF(MONTH(Table1[[#This Row],[Date]])&gt;6, YEAR(Table1[[#This Row],[Date]])&amp;"-"&amp;YEAR(Table1[[#This Row],[Date]])+1,YEAR(Table1[[#This Row],[Date]])-1&amp;"-"&amp;YEAR(Table1[[#This Row],[Date]]))</f>
        <v>2017-2018</v>
      </c>
      <c r="O1370">
        <f>WEEKNUM(Table1[[#This Row],[Date]],2)</f>
        <v>31</v>
      </c>
      <c r="P1370">
        <f>HOUR(Table1[[#This Row],[Start]])</f>
        <v>18</v>
      </c>
      <c r="Q13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70" t="str">
        <f>TEXT(Table1[[#This Row],[Date]],"ddd")</f>
        <v>Mon</v>
      </c>
    </row>
    <row r="1371" spans="1:18" x14ac:dyDescent="0.55000000000000004">
      <c r="A1371" s="2" t="s">
        <v>123</v>
      </c>
      <c r="B1371" s="2" t="str">
        <f t="shared" si="126"/>
        <v>Client 10</v>
      </c>
      <c r="C1371" s="12">
        <v>42940</v>
      </c>
      <c r="D1371" s="2" t="s">
        <v>647</v>
      </c>
      <c r="E1371" s="2" t="s">
        <v>268</v>
      </c>
      <c r="F1371" s="28">
        <f>Table1[[#This Row],[End]]-Table1[[#This Row],[Start]]</f>
        <v>5.5555555555555358E-3</v>
      </c>
      <c r="G1371" s="2" t="str">
        <f t="shared" ca="1" si="127"/>
        <v>Room A</v>
      </c>
      <c r="H1371" s="2" t="str">
        <f t="shared" ca="1" si="128"/>
        <v>G</v>
      </c>
      <c r="I1371" s="2" t="str">
        <f t="shared" ca="1" si="129"/>
        <v>Interaction</v>
      </c>
      <c r="J1371" s="2" t="str">
        <f t="shared" ca="1" si="130"/>
        <v>Misconduct</v>
      </c>
      <c r="K1371" s="25" t="str">
        <f t="shared" ca="1" si="131"/>
        <v>Widgets</v>
      </c>
      <c r="L1371" t="str">
        <f>IF(OR(Table1[[#This Row],[Month2]]="Jul",Table1[[#This Row],[Month2]]="Aug",Table1[[#This Row],[Month2]]="Sep"),"Q1", IF(OR(Table1[[#This Row],[Month2]]="Oct",Table1[[#This Row],[Month2]]="Nov",Table1[[#This Row],[Month2]]="Dec"),"Q2",IF(OR(Table1[[#This Row],[Month2]]="Jan",Table1[[#This Row],[Month2]]="Feb",Table1[[#This Row],[Month2]]="Mar"),"Q3", "Q4")))</f>
        <v>Q1</v>
      </c>
      <c r="M1371" t="str">
        <f>TEXT(Table1[[#This Row],[Date]],"mmm")</f>
        <v>Jul</v>
      </c>
      <c r="N1371" t="str">
        <f>IF(MONTH(Table1[[#This Row],[Date]])&gt;6, YEAR(Table1[[#This Row],[Date]])&amp;"-"&amp;YEAR(Table1[[#This Row],[Date]])+1,YEAR(Table1[[#This Row],[Date]])-1&amp;"-"&amp;YEAR(Table1[[#This Row],[Date]]))</f>
        <v>2017-2018</v>
      </c>
      <c r="O1371">
        <f>WEEKNUM(Table1[[#This Row],[Date]],2)</f>
        <v>31</v>
      </c>
      <c r="P1371">
        <f>HOUR(Table1[[#This Row],[Start]])</f>
        <v>18</v>
      </c>
      <c r="Q13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71" t="str">
        <f>TEXT(Table1[[#This Row],[Date]],"ddd")</f>
        <v>Mon</v>
      </c>
    </row>
    <row r="1372" spans="1:18" x14ac:dyDescent="0.55000000000000004">
      <c r="A1372" s="2" t="s">
        <v>124</v>
      </c>
      <c r="B1372" s="2" t="str">
        <f t="shared" si="126"/>
        <v>Client 1</v>
      </c>
      <c r="C1372" s="12">
        <v>42941</v>
      </c>
      <c r="D1372" s="2" t="s">
        <v>880</v>
      </c>
      <c r="E1372" s="2" t="s">
        <v>1014</v>
      </c>
      <c r="F1372" s="28">
        <f>Table1[[#This Row],[End]]-Table1[[#This Row],[Start]]</f>
        <v>1.1805555555555514E-2</v>
      </c>
      <c r="G1372" s="2" t="str">
        <f t="shared" ca="1" si="127"/>
        <v>Room A</v>
      </c>
      <c r="H1372" s="2" t="str">
        <f t="shared" ca="1" si="128"/>
        <v>G</v>
      </c>
      <c r="I1372" s="2" t="str">
        <f t="shared" ca="1" si="129"/>
        <v>Grievance</v>
      </c>
      <c r="J1372" s="2" t="str">
        <f t="shared" ca="1" si="130"/>
        <v>Entry error</v>
      </c>
      <c r="K1372" s="25" t="str">
        <f t="shared" ca="1" si="131"/>
        <v>Widgets</v>
      </c>
      <c r="L1372" t="str">
        <f>IF(OR(Table1[[#This Row],[Month2]]="Jul",Table1[[#This Row],[Month2]]="Aug",Table1[[#This Row],[Month2]]="Sep"),"Q1", IF(OR(Table1[[#This Row],[Month2]]="Oct",Table1[[#This Row],[Month2]]="Nov",Table1[[#This Row],[Month2]]="Dec"),"Q2",IF(OR(Table1[[#This Row],[Month2]]="Jan",Table1[[#This Row],[Month2]]="Feb",Table1[[#This Row],[Month2]]="Mar"),"Q3", "Q4")))</f>
        <v>Q1</v>
      </c>
      <c r="M1372" t="str">
        <f>TEXT(Table1[[#This Row],[Date]],"mmm")</f>
        <v>Jul</v>
      </c>
      <c r="N1372" t="str">
        <f>IF(MONTH(Table1[[#This Row],[Date]])&gt;6, YEAR(Table1[[#This Row],[Date]])&amp;"-"&amp;YEAR(Table1[[#This Row],[Date]])+1,YEAR(Table1[[#This Row],[Date]])-1&amp;"-"&amp;YEAR(Table1[[#This Row],[Date]]))</f>
        <v>2017-2018</v>
      </c>
      <c r="O1372">
        <f>WEEKNUM(Table1[[#This Row],[Date]],2)</f>
        <v>31</v>
      </c>
      <c r="P1372">
        <f>HOUR(Table1[[#This Row],[Start]])</f>
        <v>20</v>
      </c>
      <c r="Q13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372" t="str">
        <f>TEXT(Table1[[#This Row],[Date]],"ddd")</f>
        <v>Tue</v>
      </c>
    </row>
    <row r="1373" spans="1:18" x14ac:dyDescent="0.55000000000000004">
      <c r="A1373" s="2" t="s">
        <v>123</v>
      </c>
      <c r="B1373" s="2" t="str">
        <f t="shared" si="126"/>
        <v>Client 2</v>
      </c>
      <c r="C1373" s="12">
        <v>42941</v>
      </c>
      <c r="D1373" s="2" t="s">
        <v>694</v>
      </c>
      <c r="E1373" s="2" t="s">
        <v>409</v>
      </c>
      <c r="F1373" s="28">
        <f>Table1[[#This Row],[End]]-Table1[[#This Row],[Start]]</f>
        <v>1.0416666666666685E-2</v>
      </c>
      <c r="G1373" s="2" t="str">
        <f t="shared" ca="1" si="127"/>
        <v>Lab</v>
      </c>
      <c r="H1373" s="2" t="str">
        <f t="shared" ca="1" si="128"/>
        <v>A</v>
      </c>
      <c r="I1373" s="2" t="str">
        <f t="shared" ca="1" si="129"/>
        <v>Accident</v>
      </c>
      <c r="J1373" s="2" t="str">
        <f t="shared" ca="1" si="130"/>
        <v>Paperwork deficiency</v>
      </c>
      <c r="K1373" s="25" t="str">
        <f t="shared" ca="1" si="131"/>
        <v>Finance</v>
      </c>
      <c r="L1373" t="str">
        <f>IF(OR(Table1[[#This Row],[Month2]]="Jul",Table1[[#This Row],[Month2]]="Aug",Table1[[#This Row],[Month2]]="Sep"),"Q1", IF(OR(Table1[[#This Row],[Month2]]="Oct",Table1[[#This Row],[Month2]]="Nov",Table1[[#This Row],[Month2]]="Dec"),"Q2",IF(OR(Table1[[#This Row],[Month2]]="Jan",Table1[[#This Row],[Month2]]="Feb",Table1[[#This Row],[Month2]]="Mar"),"Q3", "Q4")))</f>
        <v>Q1</v>
      </c>
      <c r="M1373" t="str">
        <f>TEXT(Table1[[#This Row],[Date]],"mmm")</f>
        <v>Jul</v>
      </c>
      <c r="N1373" t="str">
        <f>IF(MONTH(Table1[[#This Row],[Date]])&gt;6, YEAR(Table1[[#This Row],[Date]])&amp;"-"&amp;YEAR(Table1[[#This Row],[Date]])+1,YEAR(Table1[[#This Row],[Date]])-1&amp;"-"&amp;YEAR(Table1[[#This Row],[Date]]))</f>
        <v>2017-2018</v>
      </c>
      <c r="O1373">
        <f>WEEKNUM(Table1[[#This Row],[Date]],2)</f>
        <v>31</v>
      </c>
      <c r="P1373">
        <f>HOUR(Table1[[#This Row],[Start]])</f>
        <v>9</v>
      </c>
      <c r="Q13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373" t="str">
        <f>TEXT(Table1[[#This Row],[Date]],"ddd")</f>
        <v>Tue</v>
      </c>
    </row>
    <row r="1374" spans="1:18" x14ac:dyDescent="0.55000000000000004">
      <c r="A1374" s="2" t="s">
        <v>126</v>
      </c>
      <c r="B1374" s="2" t="str">
        <f t="shared" si="126"/>
        <v>Client 3</v>
      </c>
      <c r="C1374" s="12">
        <v>42942</v>
      </c>
      <c r="D1374" s="2" t="s">
        <v>881</v>
      </c>
      <c r="E1374" s="2" t="s">
        <v>591</v>
      </c>
      <c r="F1374" s="28">
        <f>Table1[[#This Row],[End]]-Table1[[#This Row],[Start]]</f>
        <v>1.388888888888884E-2</v>
      </c>
      <c r="G1374" s="2" t="str">
        <f t="shared" ca="1" si="127"/>
        <v>Room B</v>
      </c>
      <c r="H1374" s="2" t="str">
        <f t="shared" ca="1" si="128"/>
        <v>D</v>
      </c>
      <c r="I1374" s="2" t="str">
        <f t="shared" ca="1" si="129"/>
        <v>Interaction</v>
      </c>
      <c r="J1374" s="2" t="str">
        <f t="shared" ca="1" si="130"/>
        <v>Wrong placement</v>
      </c>
      <c r="K1374" s="25" t="str">
        <f t="shared" ca="1" si="131"/>
        <v>IT</v>
      </c>
      <c r="L1374" t="str">
        <f>IF(OR(Table1[[#This Row],[Month2]]="Jul",Table1[[#This Row],[Month2]]="Aug",Table1[[#This Row],[Month2]]="Sep"),"Q1", IF(OR(Table1[[#This Row],[Month2]]="Oct",Table1[[#This Row],[Month2]]="Nov",Table1[[#This Row],[Month2]]="Dec"),"Q2",IF(OR(Table1[[#This Row],[Month2]]="Jan",Table1[[#This Row],[Month2]]="Feb",Table1[[#This Row],[Month2]]="Mar"),"Q3", "Q4")))</f>
        <v>Q1</v>
      </c>
      <c r="M1374" t="str">
        <f>TEXT(Table1[[#This Row],[Date]],"mmm")</f>
        <v>Jul</v>
      </c>
      <c r="N1374" t="str">
        <f>IF(MONTH(Table1[[#This Row],[Date]])&gt;6, YEAR(Table1[[#This Row],[Date]])&amp;"-"&amp;YEAR(Table1[[#This Row],[Date]])+1,YEAR(Table1[[#This Row],[Date]])-1&amp;"-"&amp;YEAR(Table1[[#This Row],[Date]]))</f>
        <v>2017-2018</v>
      </c>
      <c r="O1374">
        <f>WEEKNUM(Table1[[#This Row],[Date]],2)</f>
        <v>31</v>
      </c>
      <c r="P1374">
        <f>HOUR(Table1[[#This Row],[Start]])</f>
        <v>12</v>
      </c>
      <c r="Q13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374" t="str">
        <f>TEXT(Table1[[#This Row],[Date]],"ddd")</f>
        <v>Wed</v>
      </c>
    </row>
    <row r="1375" spans="1:18" x14ac:dyDescent="0.55000000000000004">
      <c r="A1375" s="2" t="s">
        <v>125</v>
      </c>
      <c r="B1375" s="2" t="str">
        <f t="shared" si="126"/>
        <v>Client 4</v>
      </c>
      <c r="C1375" s="12">
        <v>42943</v>
      </c>
      <c r="D1375" s="2" t="s">
        <v>250</v>
      </c>
      <c r="E1375" s="2" t="s">
        <v>331</v>
      </c>
      <c r="F1375" s="28">
        <f>Table1[[#This Row],[End]]-Table1[[#This Row],[Start]]</f>
        <v>1.388888888888884E-2</v>
      </c>
      <c r="G1375" s="2" t="str">
        <f t="shared" ca="1" si="127"/>
        <v>Lab</v>
      </c>
      <c r="H1375" s="2" t="str">
        <f t="shared" ca="1" si="128"/>
        <v>D</v>
      </c>
      <c r="I1375" s="2" t="str">
        <f t="shared" ca="1" si="129"/>
        <v>Mistake</v>
      </c>
      <c r="J1375" s="2" t="str">
        <f t="shared" ca="1" si="130"/>
        <v>Paperwork deficiency</v>
      </c>
      <c r="K1375" s="25" t="str">
        <f t="shared" ca="1" si="131"/>
        <v>Admin</v>
      </c>
      <c r="L1375" t="str">
        <f>IF(OR(Table1[[#This Row],[Month2]]="Jul",Table1[[#This Row],[Month2]]="Aug",Table1[[#This Row],[Month2]]="Sep"),"Q1", IF(OR(Table1[[#This Row],[Month2]]="Oct",Table1[[#This Row],[Month2]]="Nov",Table1[[#This Row],[Month2]]="Dec"),"Q2",IF(OR(Table1[[#This Row],[Month2]]="Jan",Table1[[#This Row],[Month2]]="Feb",Table1[[#This Row],[Month2]]="Mar"),"Q3", "Q4")))</f>
        <v>Q1</v>
      </c>
      <c r="M1375" t="str">
        <f>TEXT(Table1[[#This Row],[Date]],"mmm")</f>
        <v>Jul</v>
      </c>
      <c r="N1375" t="str">
        <f>IF(MONTH(Table1[[#This Row],[Date]])&gt;6, YEAR(Table1[[#This Row],[Date]])&amp;"-"&amp;YEAR(Table1[[#This Row],[Date]])+1,YEAR(Table1[[#This Row],[Date]])-1&amp;"-"&amp;YEAR(Table1[[#This Row],[Date]]))</f>
        <v>2017-2018</v>
      </c>
      <c r="O1375">
        <f>WEEKNUM(Table1[[#This Row],[Date]],2)</f>
        <v>31</v>
      </c>
      <c r="P1375">
        <f>HOUR(Table1[[#This Row],[Start]])</f>
        <v>10</v>
      </c>
      <c r="Q13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375" t="str">
        <f>TEXT(Table1[[#This Row],[Date]],"ddd")</f>
        <v>Thu</v>
      </c>
    </row>
    <row r="1376" spans="1:18" x14ac:dyDescent="0.55000000000000004">
      <c r="A1376" s="2" t="s">
        <v>130</v>
      </c>
      <c r="B1376" s="2" t="str">
        <f t="shared" si="126"/>
        <v>Client 5</v>
      </c>
      <c r="C1376" s="12">
        <v>42943</v>
      </c>
      <c r="D1376" s="2" t="s">
        <v>620</v>
      </c>
      <c r="E1376" s="2" t="s">
        <v>727</v>
      </c>
      <c r="F1376" s="28">
        <f>Table1[[#This Row],[End]]-Table1[[#This Row],[Start]]</f>
        <v>9.0277777777777457E-3</v>
      </c>
      <c r="G1376" s="2" t="str">
        <f t="shared" ca="1" si="127"/>
        <v>Office</v>
      </c>
      <c r="H1376" s="2" t="str">
        <f t="shared" ca="1" si="128"/>
        <v>D</v>
      </c>
      <c r="I1376" s="2" t="str">
        <f t="shared" ca="1" si="129"/>
        <v>Mistake</v>
      </c>
      <c r="J1376" s="2" t="str">
        <f t="shared" ca="1" si="130"/>
        <v>Mechanical failure</v>
      </c>
      <c r="K1376" s="25" t="str">
        <f t="shared" ca="1" si="131"/>
        <v>Widgets</v>
      </c>
      <c r="L1376" t="str">
        <f>IF(OR(Table1[[#This Row],[Month2]]="Jul",Table1[[#This Row],[Month2]]="Aug",Table1[[#This Row],[Month2]]="Sep"),"Q1", IF(OR(Table1[[#This Row],[Month2]]="Oct",Table1[[#This Row],[Month2]]="Nov",Table1[[#This Row],[Month2]]="Dec"),"Q2",IF(OR(Table1[[#This Row],[Month2]]="Jan",Table1[[#This Row],[Month2]]="Feb",Table1[[#This Row],[Month2]]="Mar"),"Q3", "Q4")))</f>
        <v>Q1</v>
      </c>
      <c r="M1376" t="str">
        <f>TEXT(Table1[[#This Row],[Date]],"mmm")</f>
        <v>Jul</v>
      </c>
      <c r="N1376" t="str">
        <f>IF(MONTH(Table1[[#This Row],[Date]])&gt;6, YEAR(Table1[[#This Row],[Date]])&amp;"-"&amp;YEAR(Table1[[#This Row],[Date]])+1,YEAR(Table1[[#This Row],[Date]])-1&amp;"-"&amp;YEAR(Table1[[#This Row],[Date]]))</f>
        <v>2017-2018</v>
      </c>
      <c r="O1376">
        <f>WEEKNUM(Table1[[#This Row],[Date]],2)</f>
        <v>31</v>
      </c>
      <c r="P1376">
        <f>HOUR(Table1[[#This Row],[Start]])</f>
        <v>19</v>
      </c>
      <c r="Q13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76" t="str">
        <f>TEXT(Table1[[#This Row],[Date]],"ddd")</f>
        <v>Thu</v>
      </c>
    </row>
    <row r="1377" spans="1:18" x14ac:dyDescent="0.55000000000000004">
      <c r="A1377" s="2" t="s">
        <v>121</v>
      </c>
      <c r="B1377" s="2" t="str">
        <f t="shared" si="126"/>
        <v>Client 6</v>
      </c>
      <c r="C1377" s="12">
        <v>42945</v>
      </c>
      <c r="D1377" s="2" t="s">
        <v>542</v>
      </c>
      <c r="E1377" s="2" t="s">
        <v>906</v>
      </c>
      <c r="F1377" s="28">
        <f>Table1[[#This Row],[End]]-Table1[[#This Row],[Start]]</f>
        <v>1.1805555555555625E-2</v>
      </c>
      <c r="G1377" s="2" t="str">
        <f t="shared" ca="1" si="127"/>
        <v>Warehouse</v>
      </c>
      <c r="H1377" s="2" t="str">
        <f t="shared" ca="1" si="128"/>
        <v>B</v>
      </c>
      <c r="I1377" s="2" t="str">
        <f t="shared" ca="1" si="129"/>
        <v>Accident</v>
      </c>
      <c r="J1377" s="2" t="str">
        <f t="shared" ca="1" si="130"/>
        <v>Wrong placement</v>
      </c>
      <c r="K1377" s="25" t="str">
        <f t="shared" ca="1" si="131"/>
        <v>Admin</v>
      </c>
      <c r="L1377" t="str">
        <f>IF(OR(Table1[[#This Row],[Month2]]="Jul",Table1[[#This Row],[Month2]]="Aug",Table1[[#This Row],[Month2]]="Sep"),"Q1", IF(OR(Table1[[#This Row],[Month2]]="Oct",Table1[[#This Row],[Month2]]="Nov",Table1[[#This Row],[Month2]]="Dec"),"Q2",IF(OR(Table1[[#This Row],[Month2]]="Jan",Table1[[#This Row],[Month2]]="Feb",Table1[[#This Row],[Month2]]="Mar"),"Q3", "Q4")))</f>
        <v>Q1</v>
      </c>
      <c r="M1377" t="str">
        <f>TEXT(Table1[[#This Row],[Date]],"mmm")</f>
        <v>Jul</v>
      </c>
      <c r="N1377" t="str">
        <f>IF(MONTH(Table1[[#This Row],[Date]])&gt;6, YEAR(Table1[[#This Row],[Date]])&amp;"-"&amp;YEAR(Table1[[#This Row],[Date]])+1,YEAR(Table1[[#This Row],[Date]])-1&amp;"-"&amp;YEAR(Table1[[#This Row],[Date]]))</f>
        <v>2017-2018</v>
      </c>
      <c r="O1377">
        <f>WEEKNUM(Table1[[#This Row],[Date]],2)</f>
        <v>31</v>
      </c>
      <c r="P1377">
        <f>HOUR(Table1[[#This Row],[Start]])</f>
        <v>18</v>
      </c>
      <c r="Q13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77" t="str">
        <f>TEXT(Table1[[#This Row],[Date]],"ddd")</f>
        <v>Sat</v>
      </c>
    </row>
    <row r="1378" spans="1:18" x14ac:dyDescent="0.55000000000000004">
      <c r="A1378" s="2" t="s">
        <v>121</v>
      </c>
      <c r="B1378" s="2" t="str">
        <f t="shared" si="126"/>
        <v>Client 7</v>
      </c>
      <c r="C1378" s="12">
        <v>42945</v>
      </c>
      <c r="D1378" s="2" t="s">
        <v>715</v>
      </c>
      <c r="E1378" s="2" t="s">
        <v>542</v>
      </c>
      <c r="F1378" s="28">
        <f>Table1[[#This Row],[End]]-Table1[[#This Row],[Start]]</f>
        <v>2.0833333333332149E-3</v>
      </c>
      <c r="G1378" s="2" t="str">
        <f t="shared" ca="1" si="127"/>
        <v>Warehouse</v>
      </c>
      <c r="H1378" s="2" t="str">
        <f t="shared" ca="1" si="128"/>
        <v>A</v>
      </c>
      <c r="I1378" s="2" t="str">
        <f t="shared" ca="1" si="129"/>
        <v>Interaction</v>
      </c>
      <c r="J1378" s="2" t="str">
        <f t="shared" ca="1" si="130"/>
        <v>Tone of voice</v>
      </c>
      <c r="K1378" s="25" t="str">
        <f t="shared" ca="1" si="131"/>
        <v>IT</v>
      </c>
      <c r="L1378" t="str">
        <f>IF(OR(Table1[[#This Row],[Month2]]="Jul",Table1[[#This Row],[Month2]]="Aug",Table1[[#This Row],[Month2]]="Sep"),"Q1", IF(OR(Table1[[#This Row],[Month2]]="Oct",Table1[[#This Row],[Month2]]="Nov",Table1[[#This Row],[Month2]]="Dec"),"Q2",IF(OR(Table1[[#This Row],[Month2]]="Jan",Table1[[#This Row],[Month2]]="Feb",Table1[[#This Row],[Month2]]="Mar"),"Q3", "Q4")))</f>
        <v>Q1</v>
      </c>
      <c r="M1378" t="str">
        <f>TEXT(Table1[[#This Row],[Date]],"mmm")</f>
        <v>Jul</v>
      </c>
      <c r="N1378" t="str">
        <f>IF(MONTH(Table1[[#This Row],[Date]])&gt;6, YEAR(Table1[[#This Row],[Date]])&amp;"-"&amp;YEAR(Table1[[#This Row],[Date]])+1,YEAR(Table1[[#This Row],[Date]])-1&amp;"-"&amp;YEAR(Table1[[#This Row],[Date]]))</f>
        <v>2017-2018</v>
      </c>
      <c r="O1378">
        <f>WEEKNUM(Table1[[#This Row],[Date]],2)</f>
        <v>31</v>
      </c>
      <c r="P1378">
        <f>HOUR(Table1[[#This Row],[Start]])</f>
        <v>18</v>
      </c>
      <c r="Q13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78" t="str">
        <f>TEXT(Table1[[#This Row],[Date]],"ddd")</f>
        <v>Sat</v>
      </c>
    </row>
    <row r="1379" spans="1:18" x14ac:dyDescent="0.55000000000000004">
      <c r="A1379" s="2" t="s">
        <v>119</v>
      </c>
      <c r="B1379" s="2" t="str">
        <f t="shared" si="126"/>
        <v>Client 8</v>
      </c>
      <c r="C1379" s="12">
        <v>42947</v>
      </c>
      <c r="D1379" s="2" t="s">
        <v>691</v>
      </c>
      <c r="E1379" s="2" t="s">
        <v>530</v>
      </c>
      <c r="F1379" s="28">
        <f>Table1[[#This Row],[End]]-Table1[[#This Row],[Start]]</f>
        <v>1.736111111111116E-2</v>
      </c>
      <c r="G1379" s="2" t="str">
        <f t="shared" ca="1" si="127"/>
        <v>Room A</v>
      </c>
      <c r="H1379" s="2" t="str">
        <f t="shared" ca="1" si="128"/>
        <v>B</v>
      </c>
      <c r="I1379" s="2" t="str">
        <f t="shared" ca="1" si="129"/>
        <v>Accident</v>
      </c>
      <c r="J1379" s="2" t="str">
        <f t="shared" ca="1" si="130"/>
        <v>Tone of voice</v>
      </c>
      <c r="K1379" s="25" t="str">
        <f t="shared" ca="1" si="131"/>
        <v>Admin</v>
      </c>
      <c r="L1379" t="str">
        <f>IF(OR(Table1[[#This Row],[Month2]]="Jul",Table1[[#This Row],[Month2]]="Aug",Table1[[#This Row],[Month2]]="Sep"),"Q1", IF(OR(Table1[[#This Row],[Month2]]="Oct",Table1[[#This Row],[Month2]]="Nov",Table1[[#This Row],[Month2]]="Dec"),"Q2",IF(OR(Table1[[#This Row],[Month2]]="Jan",Table1[[#This Row],[Month2]]="Feb",Table1[[#This Row],[Month2]]="Mar"),"Q3", "Q4")))</f>
        <v>Q1</v>
      </c>
      <c r="M1379" t="str">
        <f>TEXT(Table1[[#This Row],[Date]],"mmm")</f>
        <v>Jul</v>
      </c>
      <c r="N1379" t="str">
        <f>IF(MONTH(Table1[[#This Row],[Date]])&gt;6, YEAR(Table1[[#This Row],[Date]])&amp;"-"&amp;YEAR(Table1[[#This Row],[Date]])+1,YEAR(Table1[[#This Row],[Date]])-1&amp;"-"&amp;YEAR(Table1[[#This Row],[Date]]))</f>
        <v>2017-2018</v>
      </c>
      <c r="O1379">
        <f>WEEKNUM(Table1[[#This Row],[Date]],2)</f>
        <v>32</v>
      </c>
      <c r="P1379">
        <f>HOUR(Table1[[#This Row],[Start]])</f>
        <v>17</v>
      </c>
      <c r="Q13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79" t="str">
        <f>TEXT(Table1[[#This Row],[Date]],"ddd")</f>
        <v>Mon</v>
      </c>
    </row>
    <row r="1380" spans="1:18" x14ac:dyDescent="0.55000000000000004">
      <c r="A1380" s="2" t="s">
        <v>130</v>
      </c>
      <c r="B1380" s="2" t="str">
        <f t="shared" si="126"/>
        <v>Client 9</v>
      </c>
      <c r="C1380" s="12">
        <v>42947</v>
      </c>
      <c r="D1380" s="2" t="s">
        <v>728</v>
      </c>
      <c r="E1380" s="2" t="s">
        <v>1066</v>
      </c>
      <c r="F1380" s="28">
        <f>Table1[[#This Row],[End]]-Table1[[#This Row],[Start]]</f>
        <v>1.736111111111116E-2</v>
      </c>
      <c r="G1380" s="2" t="str">
        <f t="shared" ca="1" si="127"/>
        <v>Room B</v>
      </c>
      <c r="H1380" s="2" t="str">
        <f t="shared" ca="1" si="128"/>
        <v>G</v>
      </c>
      <c r="I1380" s="2" t="str">
        <f t="shared" ca="1" si="129"/>
        <v>Accident</v>
      </c>
      <c r="J1380" s="2" t="str">
        <f t="shared" ca="1" si="130"/>
        <v>Wrong placement</v>
      </c>
      <c r="K1380" s="25" t="str">
        <f t="shared" ca="1" si="131"/>
        <v>Floor</v>
      </c>
      <c r="L1380" t="str">
        <f>IF(OR(Table1[[#This Row],[Month2]]="Jul",Table1[[#This Row],[Month2]]="Aug",Table1[[#This Row],[Month2]]="Sep"),"Q1", IF(OR(Table1[[#This Row],[Month2]]="Oct",Table1[[#This Row],[Month2]]="Nov",Table1[[#This Row],[Month2]]="Dec"),"Q2",IF(OR(Table1[[#This Row],[Month2]]="Jan",Table1[[#This Row],[Month2]]="Feb",Table1[[#This Row],[Month2]]="Mar"),"Q3", "Q4")))</f>
        <v>Q1</v>
      </c>
      <c r="M1380" t="str">
        <f>TEXT(Table1[[#This Row],[Date]],"mmm")</f>
        <v>Jul</v>
      </c>
      <c r="N1380" t="str">
        <f>IF(MONTH(Table1[[#This Row],[Date]])&gt;6, YEAR(Table1[[#This Row],[Date]])&amp;"-"&amp;YEAR(Table1[[#This Row],[Date]])+1,YEAR(Table1[[#This Row],[Date]])-1&amp;"-"&amp;YEAR(Table1[[#This Row],[Date]]))</f>
        <v>2017-2018</v>
      </c>
      <c r="O1380">
        <f>WEEKNUM(Table1[[#This Row],[Date]],2)</f>
        <v>32</v>
      </c>
      <c r="P1380">
        <f>HOUR(Table1[[#This Row],[Start]])</f>
        <v>18</v>
      </c>
      <c r="Q13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380" t="str">
        <f>TEXT(Table1[[#This Row],[Date]],"ddd")</f>
        <v>Mon</v>
      </c>
    </row>
    <row r="1381" spans="1:18" x14ac:dyDescent="0.55000000000000004">
      <c r="A1381" s="2" t="s">
        <v>112</v>
      </c>
      <c r="B1381" s="2" t="str">
        <f t="shared" si="126"/>
        <v>Client 10</v>
      </c>
      <c r="C1381" s="12">
        <v>42948</v>
      </c>
      <c r="D1381" s="2" t="s">
        <v>217</v>
      </c>
      <c r="E1381" s="2" t="s">
        <v>225</v>
      </c>
      <c r="F1381" s="28">
        <f>Table1[[#This Row],[End]]-Table1[[#This Row],[Start]]</f>
        <v>1.5972222222222276E-2</v>
      </c>
      <c r="G1381" s="2" t="str">
        <f t="shared" ca="1" si="127"/>
        <v>Office</v>
      </c>
      <c r="H1381" s="2" t="str">
        <f t="shared" ca="1" si="128"/>
        <v>E</v>
      </c>
      <c r="I1381" s="2" t="str">
        <f t="shared" ca="1" si="129"/>
        <v>Interaction</v>
      </c>
      <c r="J1381" s="2" t="str">
        <f t="shared" ca="1" si="130"/>
        <v>Wrong placement</v>
      </c>
      <c r="K1381" s="25" t="str">
        <f t="shared" ca="1" si="131"/>
        <v>Floor</v>
      </c>
      <c r="L1381" t="str">
        <f>IF(OR(Table1[[#This Row],[Month2]]="Jul",Table1[[#This Row],[Month2]]="Aug",Table1[[#This Row],[Month2]]="Sep"),"Q1", IF(OR(Table1[[#This Row],[Month2]]="Oct",Table1[[#This Row],[Month2]]="Nov",Table1[[#This Row],[Month2]]="Dec"),"Q2",IF(OR(Table1[[#This Row],[Month2]]="Jan",Table1[[#This Row],[Month2]]="Feb",Table1[[#This Row],[Month2]]="Mar"),"Q3", "Q4")))</f>
        <v>Q1</v>
      </c>
      <c r="M1381" t="str">
        <f>TEXT(Table1[[#This Row],[Date]],"mmm")</f>
        <v>Aug</v>
      </c>
      <c r="N1381" t="str">
        <f>IF(MONTH(Table1[[#This Row],[Date]])&gt;6, YEAR(Table1[[#This Row],[Date]])&amp;"-"&amp;YEAR(Table1[[#This Row],[Date]])+1,YEAR(Table1[[#This Row],[Date]])-1&amp;"-"&amp;YEAR(Table1[[#This Row],[Date]]))</f>
        <v>2017-2018</v>
      </c>
      <c r="O1381">
        <f>WEEKNUM(Table1[[#This Row],[Date]],2)</f>
        <v>32</v>
      </c>
      <c r="P1381">
        <f>HOUR(Table1[[#This Row],[Start]])</f>
        <v>15</v>
      </c>
      <c r="Q13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81" t="str">
        <f>TEXT(Table1[[#This Row],[Date]],"ddd")</f>
        <v>Tue</v>
      </c>
    </row>
    <row r="1382" spans="1:18" x14ac:dyDescent="0.55000000000000004">
      <c r="A1382" s="2" t="s">
        <v>130</v>
      </c>
      <c r="B1382" s="2" t="str">
        <f t="shared" si="126"/>
        <v>Client 1</v>
      </c>
      <c r="C1382" s="12">
        <v>42948</v>
      </c>
      <c r="D1382" s="2" t="s">
        <v>311</v>
      </c>
      <c r="E1382" s="2" t="s">
        <v>541</v>
      </c>
      <c r="F1382" s="28">
        <f>Table1[[#This Row],[End]]-Table1[[#This Row],[Start]]</f>
        <v>3.1944444444444442E-2</v>
      </c>
      <c r="G1382" s="2" t="str">
        <f t="shared" ca="1" si="127"/>
        <v>Room B</v>
      </c>
      <c r="H1382" s="2" t="str">
        <f t="shared" ca="1" si="128"/>
        <v>B</v>
      </c>
      <c r="I1382" s="2" t="str">
        <f t="shared" ca="1" si="129"/>
        <v>Mistake</v>
      </c>
      <c r="J1382" s="2" t="str">
        <f t="shared" ca="1" si="130"/>
        <v>Tone of voice</v>
      </c>
      <c r="K1382" s="25" t="str">
        <f t="shared" ca="1" si="131"/>
        <v>Finance</v>
      </c>
      <c r="L1382" t="str">
        <f>IF(OR(Table1[[#This Row],[Month2]]="Jul",Table1[[#This Row],[Month2]]="Aug",Table1[[#This Row],[Month2]]="Sep"),"Q1", IF(OR(Table1[[#This Row],[Month2]]="Oct",Table1[[#This Row],[Month2]]="Nov",Table1[[#This Row],[Month2]]="Dec"),"Q2",IF(OR(Table1[[#This Row],[Month2]]="Jan",Table1[[#This Row],[Month2]]="Feb",Table1[[#This Row],[Month2]]="Mar"),"Q3", "Q4")))</f>
        <v>Q1</v>
      </c>
      <c r="M1382" t="str">
        <f>TEXT(Table1[[#This Row],[Date]],"mmm")</f>
        <v>Aug</v>
      </c>
      <c r="N1382" t="str">
        <f>IF(MONTH(Table1[[#This Row],[Date]])&gt;6, YEAR(Table1[[#This Row],[Date]])&amp;"-"&amp;YEAR(Table1[[#This Row],[Date]])+1,YEAR(Table1[[#This Row],[Date]])-1&amp;"-"&amp;YEAR(Table1[[#This Row],[Date]]))</f>
        <v>2017-2018</v>
      </c>
      <c r="O1382">
        <f>WEEKNUM(Table1[[#This Row],[Date]],2)</f>
        <v>32</v>
      </c>
      <c r="P1382">
        <f>HOUR(Table1[[#This Row],[Start]])</f>
        <v>17</v>
      </c>
      <c r="Q13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82" t="str">
        <f>TEXT(Table1[[#This Row],[Date]],"ddd")</f>
        <v>Tue</v>
      </c>
    </row>
    <row r="1383" spans="1:18" x14ac:dyDescent="0.55000000000000004">
      <c r="A1383" s="2" t="s">
        <v>123</v>
      </c>
      <c r="B1383" s="2" t="str">
        <f t="shared" si="126"/>
        <v>Client 2</v>
      </c>
      <c r="C1383" s="12">
        <v>42948</v>
      </c>
      <c r="D1383" s="2" t="s">
        <v>882</v>
      </c>
      <c r="E1383" s="2" t="s">
        <v>678</v>
      </c>
      <c r="F1383" s="28">
        <f>Table1[[#This Row],[End]]-Table1[[#This Row],[Start]]</f>
        <v>6.9444444444444198E-3</v>
      </c>
      <c r="G1383" s="2" t="str">
        <f t="shared" ca="1" si="127"/>
        <v>Room A</v>
      </c>
      <c r="H1383" s="2" t="str">
        <f t="shared" ca="1" si="128"/>
        <v>F</v>
      </c>
      <c r="I1383" s="2" t="str">
        <f t="shared" ca="1" si="129"/>
        <v>Accident</v>
      </c>
      <c r="J1383" s="2" t="str">
        <f t="shared" ca="1" si="130"/>
        <v>Paperwork deficiency</v>
      </c>
      <c r="K1383" s="25" t="str">
        <f t="shared" ca="1" si="131"/>
        <v>Admin</v>
      </c>
      <c r="L1383" t="str">
        <f>IF(OR(Table1[[#This Row],[Month2]]="Jul",Table1[[#This Row],[Month2]]="Aug",Table1[[#This Row],[Month2]]="Sep"),"Q1", IF(OR(Table1[[#This Row],[Month2]]="Oct",Table1[[#This Row],[Month2]]="Nov",Table1[[#This Row],[Month2]]="Dec"),"Q2",IF(OR(Table1[[#This Row],[Month2]]="Jan",Table1[[#This Row],[Month2]]="Feb",Table1[[#This Row],[Month2]]="Mar"),"Q3", "Q4")))</f>
        <v>Q1</v>
      </c>
      <c r="M1383" t="str">
        <f>TEXT(Table1[[#This Row],[Date]],"mmm")</f>
        <v>Aug</v>
      </c>
      <c r="N1383" t="str">
        <f>IF(MONTH(Table1[[#This Row],[Date]])&gt;6, YEAR(Table1[[#This Row],[Date]])&amp;"-"&amp;YEAR(Table1[[#This Row],[Date]])+1,YEAR(Table1[[#This Row],[Date]])-1&amp;"-"&amp;YEAR(Table1[[#This Row],[Date]]))</f>
        <v>2017-2018</v>
      </c>
      <c r="O1383">
        <f>WEEKNUM(Table1[[#This Row],[Date]],2)</f>
        <v>32</v>
      </c>
      <c r="P1383">
        <f>HOUR(Table1[[#This Row],[Start]])</f>
        <v>19</v>
      </c>
      <c r="Q13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83" t="str">
        <f>TEXT(Table1[[#This Row],[Date]],"ddd")</f>
        <v>Tue</v>
      </c>
    </row>
    <row r="1384" spans="1:18" x14ac:dyDescent="0.55000000000000004">
      <c r="A1384" s="2" t="s">
        <v>112</v>
      </c>
      <c r="B1384" s="2" t="str">
        <f t="shared" si="126"/>
        <v>Client 3</v>
      </c>
      <c r="C1384" s="12">
        <v>42949</v>
      </c>
      <c r="D1384" s="2" t="s">
        <v>418</v>
      </c>
      <c r="E1384" s="2" t="s">
        <v>644</v>
      </c>
      <c r="F1384" s="28">
        <f>Table1[[#This Row],[End]]-Table1[[#This Row],[Start]]</f>
        <v>9.7222222222221877E-3</v>
      </c>
      <c r="G1384" s="2" t="str">
        <f t="shared" ca="1" si="127"/>
        <v>Warehouse</v>
      </c>
      <c r="H1384" s="2" t="str">
        <f t="shared" ca="1" si="128"/>
        <v>E</v>
      </c>
      <c r="I1384" s="2" t="str">
        <f t="shared" ca="1" si="129"/>
        <v>Mistake</v>
      </c>
      <c r="J1384" s="2" t="str">
        <f t="shared" ca="1" si="130"/>
        <v>Wrong placement</v>
      </c>
      <c r="K1384" s="25" t="str">
        <f t="shared" ca="1" si="131"/>
        <v>Admin</v>
      </c>
      <c r="L1384" t="str">
        <f>IF(OR(Table1[[#This Row],[Month2]]="Jul",Table1[[#This Row],[Month2]]="Aug",Table1[[#This Row],[Month2]]="Sep"),"Q1", IF(OR(Table1[[#This Row],[Month2]]="Oct",Table1[[#This Row],[Month2]]="Nov",Table1[[#This Row],[Month2]]="Dec"),"Q2",IF(OR(Table1[[#This Row],[Month2]]="Jan",Table1[[#This Row],[Month2]]="Feb",Table1[[#This Row],[Month2]]="Mar"),"Q3", "Q4")))</f>
        <v>Q1</v>
      </c>
      <c r="M1384" t="str">
        <f>TEXT(Table1[[#This Row],[Date]],"mmm")</f>
        <v>Aug</v>
      </c>
      <c r="N1384" t="str">
        <f>IF(MONTH(Table1[[#This Row],[Date]])&gt;6, YEAR(Table1[[#This Row],[Date]])&amp;"-"&amp;YEAR(Table1[[#This Row],[Date]])+1,YEAR(Table1[[#This Row],[Date]])-1&amp;"-"&amp;YEAR(Table1[[#This Row],[Date]]))</f>
        <v>2017-2018</v>
      </c>
      <c r="O1384">
        <f>WEEKNUM(Table1[[#This Row],[Date]],2)</f>
        <v>32</v>
      </c>
      <c r="P1384">
        <f>HOUR(Table1[[#This Row],[Start]])</f>
        <v>19</v>
      </c>
      <c r="Q13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84" t="str">
        <f>TEXT(Table1[[#This Row],[Date]],"ddd")</f>
        <v>Wed</v>
      </c>
    </row>
    <row r="1385" spans="1:18" x14ac:dyDescent="0.55000000000000004">
      <c r="A1385" s="2" t="s">
        <v>123</v>
      </c>
      <c r="B1385" s="2" t="str">
        <f t="shared" si="126"/>
        <v>Client 4</v>
      </c>
      <c r="C1385" s="12">
        <v>42949</v>
      </c>
      <c r="D1385" s="2" t="s">
        <v>883</v>
      </c>
      <c r="E1385" s="2" t="s">
        <v>508</v>
      </c>
      <c r="F1385" s="28">
        <f>Table1[[#This Row],[End]]-Table1[[#This Row],[Start]]</f>
        <v>9.0277777777777457E-3</v>
      </c>
      <c r="G1385" s="2" t="str">
        <f t="shared" ca="1" si="127"/>
        <v>Office</v>
      </c>
      <c r="H1385" s="2" t="str">
        <f t="shared" ca="1" si="128"/>
        <v>E</v>
      </c>
      <c r="I1385" s="2" t="str">
        <f t="shared" ca="1" si="129"/>
        <v>Mistake</v>
      </c>
      <c r="J1385" s="2" t="str">
        <f t="shared" ca="1" si="130"/>
        <v>Misconduct</v>
      </c>
      <c r="K1385" s="25" t="str">
        <f t="shared" ca="1" si="131"/>
        <v>Finance</v>
      </c>
      <c r="L1385" t="str">
        <f>IF(OR(Table1[[#This Row],[Month2]]="Jul",Table1[[#This Row],[Month2]]="Aug",Table1[[#This Row],[Month2]]="Sep"),"Q1", IF(OR(Table1[[#This Row],[Month2]]="Oct",Table1[[#This Row],[Month2]]="Nov",Table1[[#This Row],[Month2]]="Dec"),"Q2",IF(OR(Table1[[#This Row],[Month2]]="Jan",Table1[[#This Row],[Month2]]="Feb",Table1[[#This Row],[Month2]]="Mar"),"Q3", "Q4")))</f>
        <v>Q1</v>
      </c>
      <c r="M1385" t="str">
        <f>TEXT(Table1[[#This Row],[Date]],"mmm")</f>
        <v>Aug</v>
      </c>
      <c r="N1385" t="str">
        <f>IF(MONTH(Table1[[#This Row],[Date]])&gt;6, YEAR(Table1[[#This Row],[Date]])&amp;"-"&amp;YEAR(Table1[[#This Row],[Date]])+1,YEAR(Table1[[#This Row],[Date]])-1&amp;"-"&amp;YEAR(Table1[[#This Row],[Date]]))</f>
        <v>2017-2018</v>
      </c>
      <c r="O1385">
        <f>WEEKNUM(Table1[[#This Row],[Date]],2)</f>
        <v>32</v>
      </c>
      <c r="P1385">
        <f>HOUR(Table1[[#This Row],[Start]])</f>
        <v>13</v>
      </c>
      <c r="Q13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385" t="str">
        <f>TEXT(Table1[[#This Row],[Date]],"ddd")</f>
        <v>Wed</v>
      </c>
    </row>
    <row r="1386" spans="1:18" x14ac:dyDescent="0.55000000000000004">
      <c r="A1386" s="2" t="s">
        <v>129</v>
      </c>
      <c r="B1386" s="2" t="str">
        <f t="shared" si="126"/>
        <v>Client 5</v>
      </c>
      <c r="C1386" s="12">
        <v>42949</v>
      </c>
      <c r="D1386" s="2" t="s">
        <v>884</v>
      </c>
      <c r="E1386" s="2" t="s">
        <v>1136</v>
      </c>
      <c r="F1386" s="28">
        <f>Table1[[#This Row],[End]]-Table1[[#This Row],[Start]]</f>
        <v>1.7361111111111105E-2</v>
      </c>
      <c r="G1386" s="2" t="str">
        <f t="shared" ca="1" si="127"/>
        <v>Room B</v>
      </c>
      <c r="H1386" s="2" t="str">
        <f t="shared" ca="1" si="128"/>
        <v>B</v>
      </c>
      <c r="I1386" s="2" t="str">
        <f t="shared" ca="1" si="129"/>
        <v>Interaction</v>
      </c>
      <c r="J1386" s="2" t="str">
        <f t="shared" ca="1" si="130"/>
        <v>Mechanical failure</v>
      </c>
      <c r="K1386" s="25" t="str">
        <f t="shared" ca="1" si="131"/>
        <v>Widgets</v>
      </c>
      <c r="L1386" t="str">
        <f>IF(OR(Table1[[#This Row],[Month2]]="Jul",Table1[[#This Row],[Month2]]="Aug",Table1[[#This Row],[Month2]]="Sep"),"Q1", IF(OR(Table1[[#This Row],[Month2]]="Oct",Table1[[#This Row],[Month2]]="Nov",Table1[[#This Row],[Month2]]="Dec"),"Q2",IF(OR(Table1[[#This Row],[Month2]]="Jan",Table1[[#This Row],[Month2]]="Feb",Table1[[#This Row],[Month2]]="Mar"),"Q3", "Q4")))</f>
        <v>Q1</v>
      </c>
      <c r="M1386" t="str">
        <f>TEXT(Table1[[#This Row],[Date]],"mmm")</f>
        <v>Aug</v>
      </c>
      <c r="N1386" t="str">
        <f>IF(MONTH(Table1[[#This Row],[Date]])&gt;6, YEAR(Table1[[#This Row],[Date]])&amp;"-"&amp;YEAR(Table1[[#This Row],[Date]])+1,YEAR(Table1[[#This Row],[Date]])-1&amp;"-"&amp;YEAR(Table1[[#This Row],[Date]]))</f>
        <v>2017-2018</v>
      </c>
      <c r="O1386">
        <f>WEEKNUM(Table1[[#This Row],[Date]],2)</f>
        <v>32</v>
      </c>
      <c r="P1386">
        <f>HOUR(Table1[[#This Row],[Start]])</f>
        <v>7</v>
      </c>
      <c r="Q13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386" t="str">
        <f>TEXT(Table1[[#This Row],[Date]],"ddd")</f>
        <v>Wed</v>
      </c>
    </row>
    <row r="1387" spans="1:18" x14ac:dyDescent="0.55000000000000004">
      <c r="A1387" s="2" t="s">
        <v>130</v>
      </c>
      <c r="B1387" s="2" t="str">
        <f t="shared" si="126"/>
        <v>Client 6</v>
      </c>
      <c r="C1387" s="12">
        <v>42951</v>
      </c>
      <c r="D1387" s="2" t="s">
        <v>482</v>
      </c>
      <c r="E1387" s="2" t="s">
        <v>542</v>
      </c>
      <c r="F1387" s="28">
        <f>Table1[[#This Row],[End]]-Table1[[#This Row],[Start]]</f>
        <v>1.4583333333333282E-2</v>
      </c>
      <c r="G1387" s="2" t="str">
        <f t="shared" ca="1" si="127"/>
        <v>Lab</v>
      </c>
      <c r="H1387" s="2" t="str">
        <f t="shared" ca="1" si="128"/>
        <v>D</v>
      </c>
      <c r="I1387" s="2" t="str">
        <f t="shared" ca="1" si="129"/>
        <v>Mistake</v>
      </c>
      <c r="J1387" s="2" t="str">
        <f t="shared" ca="1" si="130"/>
        <v>Paperwork deficiency</v>
      </c>
      <c r="K1387" s="25" t="str">
        <f t="shared" ca="1" si="131"/>
        <v>Floor</v>
      </c>
      <c r="L1387" t="str">
        <f>IF(OR(Table1[[#This Row],[Month2]]="Jul",Table1[[#This Row],[Month2]]="Aug",Table1[[#This Row],[Month2]]="Sep"),"Q1", IF(OR(Table1[[#This Row],[Month2]]="Oct",Table1[[#This Row],[Month2]]="Nov",Table1[[#This Row],[Month2]]="Dec"),"Q2",IF(OR(Table1[[#This Row],[Month2]]="Jan",Table1[[#This Row],[Month2]]="Feb",Table1[[#This Row],[Month2]]="Mar"),"Q3", "Q4")))</f>
        <v>Q1</v>
      </c>
      <c r="M1387" t="str">
        <f>TEXT(Table1[[#This Row],[Date]],"mmm")</f>
        <v>Aug</v>
      </c>
      <c r="N1387" t="str">
        <f>IF(MONTH(Table1[[#This Row],[Date]])&gt;6, YEAR(Table1[[#This Row],[Date]])&amp;"-"&amp;YEAR(Table1[[#This Row],[Date]])+1,YEAR(Table1[[#This Row],[Date]])-1&amp;"-"&amp;YEAR(Table1[[#This Row],[Date]]))</f>
        <v>2017-2018</v>
      </c>
      <c r="O1387">
        <f>WEEKNUM(Table1[[#This Row],[Date]],2)</f>
        <v>32</v>
      </c>
      <c r="P1387">
        <f>HOUR(Table1[[#This Row],[Start]])</f>
        <v>17</v>
      </c>
      <c r="Q13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87" t="str">
        <f>TEXT(Table1[[#This Row],[Date]],"ddd")</f>
        <v>Fri</v>
      </c>
    </row>
    <row r="1388" spans="1:18" x14ac:dyDescent="0.55000000000000004">
      <c r="A1388" s="2" t="s">
        <v>130</v>
      </c>
      <c r="B1388" s="2" t="str">
        <f t="shared" si="126"/>
        <v>Client 7</v>
      </c>
      <c r="C1388" s="12">
        <v>42952</v>
      </c>
      <c r="D1388" s="2" t="s">
        <v>482</v>
      </c>
      <c r="E1388" s="2" t="s">
        <v>737</v>
      </c>
      <c r="F1388" s="28">
        <f>Table1[[#This Row],[End]]-Table1[[#This Row],[Start]]</f>
        <v>9.7222222222222987E-3</v>
      </c>
      <c r="G1388" s="2" t="str">
        <f t="shared" ca="1" si="127"/>
        <v>Office</v>
      </c>
      <c r="H1388" s="2" t="str">
        <f t="shared" ca="1" si="128"/>
        <v>G</v>
      </c>
      <c r="I1388" s="2" t="str">
        <f t="shared" ca="1" si="129"/>
        <v>Grievance</v>
      </c>
      <c r="J1388" s="2" t="str">
        <f t="shared" ca="1" si="130"/>
        <v>Entry error</v>
      </c>
      <c r="K1388" s="25" t="str">
        <f t="shared" ca="1" si="131"/>
        <v>Floor</v>
      </c>
      <c r="L1388" t="str">
        <f>IF(OR(Table1[[#This Row],[Month2]]="Jul",Table1[[#This Row],[Month2]]="Aug",Table1[[#This Row],[Month2]]="Sep"),"Q1", IF(OR(Table1[[#This Row],[Month2]]="Oct",Table1[[#This Row],[Month2]]="Nov",Table1[[#This Row],[Month2]]="Dec"),"Q2",IF(OR(Table1[[#This Row],[Month2]]="Jan",Table1[[#This Row],[Month2]]="Feb",Table1[[#This Row],[Month2]]="Mar"),"Q3", "Q4")))</f>
        <v>Q1</v>
      </c>
      <c r="M1388" t="str">
        <f>TEXT(Table1[[#This Row],[Date]],"mmm")</f>
        <v>Aug</v>
      </c>
      <c r="N1388" t="str">
        <f>IF(MONTH(Table1[[#This Row],[Date]])&gt;6, YEAR(Table1[[#This Row],[Date]])&amp;"-"&amp;YEAR(Table1[[#This Row],[Date]])+1,YEAR(Table1[[#This Row],[Date]])-1&amp;"-"&amp;YEAR(Table1[[#This Row],[Date]]))</f>
        <v>2017-2018</v>
      </c>
      <c r="O1388">
        <f>WEEKNUM(Table1[[#This Row],[Date]],2)</f>
        <v>32</v>
      </c>
      <c r="P1388">
        <f>HOUR(Table1[[#This Row],[Start]])</f>
        <v>17</v>
      </c>
      <c r="Q13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388" t="str">
        <f>TEXT(Table1[[#This Row],[Date]],"ddd")</f>
        <v>Sat</v>
      </c>
    </row>
    <row r="1389" spans="1:18" x14ac:dyDescent="0.55000000000000004">
      <c r="A1389" s="2" t="s">
        <v>121</v>
      </c>
      <c r="B1389" s="2" t="str">
        <f t="shared" si="126"/>
        <v>Client 8</v>
      </c>
      <c r="C1389" s="12">
        <v>42952</v>
      </c>
      <c r="D1389" s="2" t="s">
        <v>486</v>
      </c>
      <c r="E1389" s="2" t="s">
        <v>853</v>
      </c>
      <c r="F1389" s="28">
        <f>Table1[[#This Row],[End]]-Table1[[#This Row],[Start]]</f>
        <v>1.736111111111116E-2</v>
      </c>
      <c r="G1389" s="2" t="str">
        <f t="shared" ca="1" si="127"/>
        <v>Room B</v>
      </c>
      <c r="H1389" s="2" t="str">
        <f t="shared" ca="1" si="128"/>
        <v>B</v>
      </c>
      <c r="I1389" s="2" t="str">
        <f t="shared" ca="1" si="129"/>
        <v>Grievance</v>
      </c>
      <c r="J1389" s="2" t="str">
        <f t="shared" ca="1" si="130"/>
        <v>Wrong placement</v>
      </c>
      <c r="K1389" s="25" t="str">
        <f t="shared" ca="1" si="131"/>
        <v>Finance</v>
      </c>
      <c r="L1389" t="str">
        <f>IF(OR(Table1[[#This Row],[Month2]]="Jul",Table1[[#This Row],[Month2]]="Aug",Table1[[#This Row],[Month2]]="Sep"),"Q1", IF(OR(Table1[[#This Row],[Month2]]="Oct",Table1[[#This Row],[Month2]]="Nov",Table1[[#This Row],[Month2]]="Dec"),"Q2",IF(OR(Table1[[#This Row],[Month2]]="Jan",Table1[[#This Row],[Month2]]="Feb",Table1[[#This Row],[Month2]]="Mar"),"Q3", "Q4")))</f>
        <v>Q1</v>
      </c>
      <c r="M1389" t="str">
        <f>TEXT(Table1[[#This Row],[Date]],"mmm")</f>
        <v>Aug</v>
      </c>
      <c r="N1389" t="str">
        <f>IF(MONTH(Table1[[#This Row],[Date]])&gt;6, YEAR(Table1[[#This Row],[Date]])&amp;"-"&amp;YEAR(Table1[[#This Row],[Date]])+1,YEAR(Table1[[#This Row],[Date]])-1&amp;"-"&amp;YEAR(Table1[[#This Row],[Date]]))</f>
        <v>2017-2018</v>
      </c>
      <c r="O1389">
        <f>WEEKNUM(Table1[[#This Row],[Date]],2)</f>
        <v>32</v>
      </c>
      <c r="P1389">
        <f>HOUR(Table1[[#This Row],[Start]])</f>
        <v>15</v>
      </c>
      <c r="Q13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89" t="str">
        <f>TEXT(Table1[[#This Row],[Date]],"ddd")</f>
        <v>Sat</v>
      </c>
    </row>
    <row r="1390" spans="1:18" x14ac:dyDescent="0.55000000000000004">
      <c r="A1390" s="2" t="s">
        <v>125</v>
      </c>
      <c r="B1390" s="2" t="str">
        <f t="shared" si="126"/>
        <v>Client 9</v>
      </c>
      <c r="C1390" s="12">
        <v>42953</v>
      </c>
      <c r="D1390" s="2" t="s">
        <v>885</v>
      </c>
      <c r="E1390" s="2" t="s">
        <v>467</v>
      </c>
      <c r="F1390" s="28">
        <f>Table1[[#This Row],[End]]-Table1[[#This Row],[Start]]</f>
        <v>1.1805555555555514E-2</v>
      </c>
      <c r="G1390" s="2" t="str">
        <f t="shared" ca="1" si="127"/>
        <v>Lab</v>
      </c>
      <c r="H1390" s="2" t="str">
        <f t="shared" ca="1" si="128"/>
        <v>E</v>
      </c>
      <c r="I1390" s="2" t="str">
        <f t="shared" ca="1" si="129"/>
        <v>Grievance</v>
      </c>
      <c r="J1390" s="2" t="str">
        <f t="shared" ca="1" si="130"/>
        <v>Tone of voice</v>
      </c>
      <c r="K1390" s="25" t="str">
        <f t="shared" ca="1" si="131"/>
        <v>Floor</v>
      </c>
      <c r="L1390" t="str">
        <f>IF(OR(Table1[[#This Row],[Month2]]="Jul",Table1[[#This Row],[Month2]]="Aug",Table1[[#This Row],[Month2]]="Sep"),"Q1", IF(OR(Table1[[#This Row],[Month2]]="Oct",Table1[[#This Row],[Month2]]="Nov",Table1[[#This Row],[Month2]]="Dec"),"Q2",IF(OR(Table1[[#This Row],[Month2]]="Jan",Table1[[#This Row],[Month2]]="Feb",Table1[[#This Row],[Month2]]="Mar"),"Q3", "Q4")))</f>
        <v>Q1</v>
      </c>
      <c r="M1390" t="str">
        <f>TEXT(Table1[[#This Row],[Date]],"mmm")</f>
        <v>Aug</v>
      </c>
      <c r="N1390" t="str">
        <f>IF(MONTH(Table1[[#This Row],[Date]])&gt;6, YEAR(Table1[[#This Row],[Date]])&amp;"-"&amp;YEAR(Table1[[#This Row],[Date]])+1,YEAR(Table1[[#This Row],[Date]])-1&amp;"-"&amp;YEAR(Table1[[#This Row],[Date]]))</f>
        <v>2017-2018</v>
      </c>
      <c r="O1390">
        <f>WEEKNUM(Table1[[#This Row],[Date]],2)</f>
        <v>32</v>
      </c>
      <c r="P1390">
        <f>HOUR(Table1[[#This Row],[Start]])</f>
        <v>9</v>
      </c>
      <c r="Q13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390" t="str">
        <f>TEXT(Table1[[#This Row],[Date]],"ddd")</f>
        <v>Sun</v>
      </c>
    </row>
    <row r="1391" spans="1:18" x14ac:dyDescent="0.55000000000000004">
      <c r="A1391" s="2" t="s">
        <v>112</v>
      </c>
      <c r="B1391" s="2" t="str">
        <f t="shared" si="126"/>
        <v>Client 10</v>
      </c>
      <c r="C1391" s="12">
        <v>42954</v>
      </c>
      <c r="D1391" s="2" t="s">
        <v>630</v>
      </c>
      <c r="E1391" s="2" t="s">
        <v>249</v>
      </c>
      <c r="F1391" s="28">
        <f>Table1[[#This Row],[End]]-Table1[[#This Row],[Start]]</f>
        <v>1.7361111111111049E-2</v>
      </c>
      <c r="G1391" s="2" t="str">
        <f t="shared" ca="1" si="127"/>
        <v>Lab</v>
      </c>
      <c r="H1391" s="2" t="str">
        <f t="shared" ca="1" si="128"/>
        <v>E</v>
      </c>
      <c r="I1391" s="2" t="str">
        <f t="shared" ca="1" si="129"/>
        <v>Accident</v>
      </c>
      <c r="J1391" s="2" t="str">
        <f t="shared" ca="1" si="130"/>
        <v>Paperwork deficiency</v>
      </c>
      <c r="K1391" s="25" t="str">
        <f t="shared" ca="1" si="131"/>
        <v>Admin</v>
      </c>
      <c r="L1391" t="str">
        <f>IF(OR(Table1[[#This Row],[Month2]]="Jul",Table1[[#This Row],[Month2]]="Aug",Table1[[#This Row],[Month2]]="Sep"),"Q1", IF(OR(Table1[[#This Row],[Month2]]="Oct",Table1[[#This Row],[Month2]]="Nov",Table1[[#This Row],[Month2]]="Dec"),"Q2",IF(OR(Table1[[#This Row],[Month2]]="Jan",Table1[[#This Row],[Month2]]="Feb",Table1[[#This Row],[Month2]]="Mar"),"Q3", "Q4")))</f>
        <v>Q1</v>
      </c>
      <c r="M1391" t="str">
        <f>TEXT(Table1[[#This Row],[Date]],"mmm")</f>
        <v>Aug</v>
      </c>
      <c r="N1391" t="str">
        <f>IF(MONTH(Table1[[#This Row],[Date]])&gt;6, YEAR(Table1[[#This Row],[Date]])&amp;"-"&amp;YEAR(Table1[[#This Row],[Date]])+1,YEAR(Table1[[#This Row],[Date]])-1&amp;"-"&amp;YEAR(Table1[[#This Row],[Date]]))</f>
        <v>2017-2018</v>
      </c>
      <c r="O1391">
        <f>WEEKNUM(Table1[[#This Row],[Date]],2)</f>
        <v>33</v>
      </c>
      <c r="P1391">
        <f>HOUR(Table1[[#This Row],[Start]])</f>
        <v>19</v>
      </c>
      <c r="Q13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91" t="str">
        <f>TEXT(Table1[[#This Row],[Date]],"ddd")</f>
        <v>Mon</v>
      </c>
    </row>
    <row r="1392" spans="1:18" x14ac:dyDescent="0.55000000000000004">
      <c r="A1392" s="2" t="s">
        <v>128</v>
      </c>
      <c r="B1392" s="2" t="str">
        <f t="shared" si="126"/>
        <v>Client 1</v>
      </c>
      <c r="C1392" s="12">
        <v>42954</v>
      </c>
      <c r="D1392" s="2" t="s">
        <v>286</v>
      </c>
      <c r="E1392" s="2" t="s">
        <v>741</v>
      </c>
      <c r="F1392" s="28">
        <f>Table1[[#This Row],[End]]-Table1[[#This Row],[Start]]</f>
        <v>9.7222222222220767E-3</v>
      </c>
      <c r="G1392" s="2" t="str">
        <f t="shared" ca="1" si="127"/>
        <v>Room A</v>
      </c>
      <c r="H1392" s="2" t="str">
        <f t="shared" ca="1" si="128"/>
        <v>A</v>
      </c>
      <c r="I1392" s="2" t="str">
        <f t="shared" ca="1" si="129"/>
        <v>Interaction</v>
      </c>
      <c r="J1392" s="2" t="str">
        <f t="shared" ca="1" si="130"/>
        <v>Misconduct</v>
      </c>
      <c r="K1392" s="25" t="str">
        <f t="shared" ca="1" si="131"/>
        <v>Admin</v>
      </c>
      <c r="L1392" t="str">
        <f>IF(OR(Table1[[#This Row],[Month2]]="Jul",Table1[[#This Row],[Month2]]="Aug",Table1[[#This Row],[Month2]]="Sep"),"Q1", IF(OR(Table1[[#This Row],[Month2]]="Oct",Table1[[#This Row],[Month2]]="Nov",Table1[[#This Row],[Month2]]="Dec"),"Q2",IF(OR(Table1[[#This Row],[Month2]]="Jan",Table1[[#This Row],[Month2]]="Feb",Table1[[#This Row],[Month2]]="Mar"),"Q3", "Q4")))</f>
        <v>Q1</v>
      </c>
      <c r="M1392" t="str">
        <f>TEXT(Table1[[#This Row],[Date]],"mmm")</f>
        <v>Aug</v>
      </c>
      <c r="N1392" t="str">
        <f>IF(MONTH(Table1[[#This Row],[Date]])&gt;6, YEAR(Table1[[#This Row],[Date]])&amp;"-"&amp;YEAR(Table1[[#This Row],[Date]])+1,YEAR(Table1[[#This Row],[Date]])-1&amp;"-"&amp;YEAR(Table1[[#This Row],[Date]]))</f>
        <v>2017-2018</v>
      </c>
      <c r="O1392">
        <f>WEEKNUM(Table1[[#This Row],[Date]],2)</f>
        <v>33</v>
      </c>
      <c r="P1392">
        <f>HOUR(Table1[[#This Row],[Start]])</f>
        <v>19</v>
      </c>
      <c r="Q13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92" t="str">
        <f>TEXT(Table1[[#This Row],[Date]],"ddd")</f>
        <v>Mon</v>
      </c>
    </row>
    <row r="1393" spans="1:18" x14ac:dyDescent="0.55000000000000004">
      <c r="A1393" s="2" t="s">
        <v>128</v>
      </c>
      <c r="B1393" s="2" t="str">
        <f t="shared" si="126"/>
        <v>Client 2</v>
      </c>
      <c r="C1393" s="12">
        <v>42954</v>
      </c>
      <c r="D1393" s="2" t="s">
        <v>295</v>
      </c>
      <c r="E1393" s="2" t="s">
        <v>651</v>
      </c>
      <c r="F1393" s="28">
        <f>Table1[[#This Row],[End]]-Table1[[#This Row],[Start]]</f>
        <v>1.8750000000000044E-2</v>
      </c>
      <c r="G1393" s="2" t="str">
        <f t="shared" ca="1" si="127"/>
        <v>Warehouse</v>
      </c>
      <c r="H1393" s="2" t="str">
        <f t="shared" ca="1" si="128"/>
        <v>E</v>
      </c>
      <c r="I1393" s="2" t="str">
        <f t="shared" ca="1" si="129"/>
        <v>Mistake</v>
      </c>
      <c r="J1393" s="2" t="str">
        <f t="shared" ca="1" si="130"/>
        <v>Entry error</v>
      </c>
      <c r="K1393" s="25" t="str">
        <f t="shared" ca="1" si="131"/>
        <v>Widgets</v>
      </c>
      <c r="L1393" t="str">
        <f>IF(OR(Table1[[#This Row],[Month2]]="Jul",Table1[[#This Row],[Month2]]="Aug",Table1[[#This Row],[Month2]]="Sep"),"Q1", IF(OR(Table1[[#This Row],[Month2]]="Oct",Table1[[#This Row],[Month2]]="Nov",Table1[[#This Row],[Month2]]="Dec"),"Q2",IF(OR(Table1[[#This Row],[Month2]]="Jan",Table1[[#This Row],[Month2]]="Feb",Table1[[#This Row],[Month2]]="Mar"),"Q3", "Q4")))</f>
        <v>Q1</v>
      </c>
      <c r="M1393" t="str">
        <f>TEXT(Table1[[#This Row],[Date]],"mmm")</f>
        <v>Aug</v>
      </c>
      <c r="N1393" t="str">
        <f>IF(MONTH(Table1[[#This Row],[Date]])&gt;6, YEAR(Table1[[#This Row],[Date]])&amp;"-"&amp;YEAR(Table1[[#This Row],[Date]])+1,YEAR(Table1[[#This Row],[Date]])-1&amp;"-"&amp;YEAR(Table1[[#This Row],[Date]]))</f>
        <v>2017-2018</v>
      </c>
      <c r="O1393">
        <f>WEEKNUM(Table1[[#This Row],[Date]],2)</f>
        <v>33</v>
      </c>
      <c r="P1393">
        <f>HOUR(Table1[[#This Row],[Start]])</f>
        <v>19</v>
      </c>
      <c r="Q13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393" t="str">
        <f>TEXT(Table1[[#This Row],[Date]],"ddd")</f>
        <v>Mon</v>
      </c>
    </row>
    <row r="1394" spans="1:18" x14ac:dyDescent="0.55000000000000004">
      <c r="A1394" s="2" t="s">
        <v>119</v>
      </c>
      <c r="B1394" s="2" t="str">
        <f t="shared" si="126"/>
        <v>Client 3</v>
      </c>
      <c r="C1394" s="12">
        <v>42954</v>
      </c>
      <c r="D1394" s="2" t="s">
        <v>523</v>
      </c>
      <c r="E1394" s="2" t="s">
        <v>1055</v>
      </c>
      <c r="F1394" s="28">
        <f>Table1[[#This Row],[End]]-Table1[[#This Row],[Start]]</f>
        <v>6.9444444444444198E-3</v>
      </c>
      <c r="G1394" s="2" t="str">
        <f t="shared" ca="1" si="127"/>
        <v>Office</v>
      </c>
      <c r="H1394" s="2" t="str">
        <f t="shared" ca="1" si="128"/>
        <v>A</v>
      </c>
      <c r="I1394" s="2" t="str">
        <f t="shared" ca="1" si="129"/>
        <v>Accident</v>
      </c>
      <c r="J1394" s="2" t="str">
        <f t="shared" ca="1" si="130"/>
        <v>Paperwork deficiency</v>
      </c>
      <c r="K1394" s="25" t="str">
        <f t="shared" ca="1" si="131"/>
        <v>Floor</v>
      </c>
      <c r="L1394" t="str">
        <f>IF(OR(Table1[[#This Row],[Month2]]="Jul",Table1[[#This Row],[Month2]]="Aug",Table1[[#This Row],[Month2]]="Sep"),"Q1", IF(OR(Table1[[#This Row],[Month2]]="Oct",Table1[[#This Row],[Month2]]="Nov",Table1[[#This Row],[Month2]]="Dec"),"Q2",IF(OR(Table1[[#This Row],[Month2]]="Jan",Table1[[#This Row],[Month2]]="Feb",Table1[[#This Row],[Month2]]="Mar"),"Q3", "Q4")))</f>
        <v>Q1</v>
      </c>
      <c r="M1394" t="str">
        <f>TEXT(Table1[[#This Row],[Date]],"mmm")</f>
        <v>Aug</v>
      </c>
      <c r="N1394" t="str">
        <f>IF(MONTH(Table1[[#This Row],[Date]])&gt;6, YEAR(Table1[[#This Row],[Date]])&amp;"-"&amp;YEAR(Table1[[#This Row],[Date]])+1,YEAR(Table1[[#This Row],[Date]])-1&amp;"-"&amp;YEAR(Table1[[#This Row],[Date]]))</f>
        <v>2017-2018</v>
      </c>
      <c r="O1394">
        <f>WEEKNUM(Table1[[#This Row],[Date]],2)</f>
        <v>33</v>
      </c>
      <c r="P1394">
        <f>HOUR(Table1[[#This Row],[Start]])</f>
        <v>11</v>
      </c>
      <c r="Q13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394" t="str">
        <f>TEXT(Table1[[#This Row],[Date]],"ddd")</f>
        <v>Mon</v>
      </c>
    </row>
    <row r="1395" spans="1:18" x14ac:dyDescent="0.55000000000000004">
      <c r="A1395" s="2" t="s">
        <v>129</v>
      </c>
      <c r="B1395" s="2" t="str">
        <f t="shared" si="126"/>
        <v>Client 4</v>
      </c>
      <c r="C1395" s="12">
        <v>42955</v>
      </c>
      <c r="D1395" s="2" t="s">
        <v>665</v>
      </c>
      <c r="E1395" s="2" t="s">
        <v>1078</v>
      </c>
      <c r="F1395" s="28">
        <f>Table1[[#This Row],[End]]-Table1[[#This Row],[Start]]</f>
        <v>1.0416666666666685E-2</v>
      </c>
      <c r="G1395" s="2" t="str">
        <f t="shared" ca="1" si="127"/>
        <v>Room B</v>
      </c>
      <c r="H1395" s="2" t="str">
        <f t="shared" ca="1" si="128"/>
        <v>A</v>
      </c>
      <c r="I1395" s="2" t="str">
        <f t="shared" ca="1" si="129"/>
        <v>Grievance</v>
      </c>
      <c r="J1395" s="2" t="str">
        <f t="shared" ca="1" si="130"/>
        <v>Mechanical failure</v>
      </c>
      <c r="K1395" s="25" t="str">
        <f t="shared" ca="1" si="131"/>
        <v>IT</v>
      </c>
      <c r="L1395" t="str">
        <f>IF(OR(Table1[[#This Row],[Month2]]="Jul",Table1[[#This Row],[Month2]]="Aug",Table1[[#This Row],[Month2]]="Sep"),"Q1", IF(OR(Table1[[#This Row],[Month2]]="Oct",Table1[[#This Row],[Month2]]="Nov",Table1[[#This Row],[Month2]]="Dec"),"Q2",IF(OR(Table1[[#This Row],[Month2]]="Jan",Table1[[#This Row],[Month2]]="Feb",Table1[[#This Row],[Month2]]="Mar"),"Q3", "Q4")))</f>
        <v>Q1</v>
      </c>
      <c r="M1395" t="str">
        <f>TEXT(Table1[[#This Row],[Date]],"mmm")</f>
        <v>Aug</v>
      </c>
      <c r="N1395" t="str">
        <f>IF(MONTH(Table1[[#This Row],[Date]])&gt;6, YEAR(Table1[[#This Row],[Date]])&amp;"-"&amp;YEAR(Table1[[#This Row],[Date]])+1,YEAR(Table1[[#This Row],[Date]])-1&amp;"-"&amp;YEAR(Table1[[#This Row],[Date]]))</f>
        <v>2017-2018</v>
      </c>
      <c r="O1395">
        <f>WEEKNUM(Table1[[#This Row],[Date]],2)</f>
        <v>33</v>
      </c>
      <c r="P1395">
        <f>HOUR(Table1[[#This Row],[Start]])</f>
        <v>9</v>
      </c>
      <c r="Q13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395" t="str">
        <f>TEXT(Table1[[#This Row],[Date]],"ddd")</f>
        <v>Tue</v>
      </c>
    </row>
    <row r="1396" spans="1:18" x14ac:dyDescent="0.55000000000000004">
      <c r="A1396" s="2" t="s">
        <v>130</v>
      </c>
      <c r="B1396" s="2" t="str">
        <f t="shared" si="126"/>
        <v>Client 5</v>
      </c>
      <c r="C1396" s="12">
        <v>42956</v>
      </c>
      <c r="D1396" s="2" t="s">
        <v>886</v>
      </c>
      <c r="E1396" s="2" t="s">
        <v>213</v>
      </c>
      <c r="F1396" s="28">
        <f>Table1[[#This Row],[End]]-Table1[[#This Row],[Start]]</f>
        <v>2.1527777777777812E-2</v>
      </c>
      <c r="G1396" s="2" t="str">
        <f t="shared" ca="1" si="127"/>
        <v>Office</v>
      </c>
      <c r="H1396" s="2" t="str">
        <f t="shared" ca="1" si="128"/>
        <v>D</v>
      </c>
      <c r="I1396" s="2" t="str">
        <f t="shared" ca="1" si="129"/>
        <v>Grievance</v>
      </c>
      <c r="J1396" s="2" t="str">
        <f t="shared" ca="1" si="130"/>
        <v>Misconduct</v>
      </c>
      <c r="K1396" s="25" t="str">
        <f t="shared" ca="1" si="131"/>
        <v>Widgets</v>
      </c>
      <c r="L1396" t="str">
        <f>IF(OR(Table1[[#This Row],[Month2]]="Jul",Table1[[#This Row],[Month2]]="Aug",Table1[[#This Row],[Month2]]="Sep"),"Q1", IF(OR(Table1[[#This Row],[Month2]]="Oct",Table1[[#This Row],[Month2]]="Nov",Table1[[#This Row],[Month2]]="Dec"),"Q2",IF(OR(Table1[[#This Row],[Month2]]="Jan",Table1[[#This Row],[Month2]]="Feb",Table1[[#This Row],[Month2]]="Mar"),"Q3", "Q4")))</f>
        <v>Q1</v>
      </c>
      <c r="M1396" t="str">
        <f>TEXT(Table1[[#This Row],[Date]],"mmm")</f>
        <v>Aug</v>
      </c>
      <c r="N1396" t="str">
        <f>IF(MONTH(Table1[[#This Row],[Date]])&gt;6, YEAR(Table1[[#This Row],[Date]])&amp;"-"&amp;YEAR(Table1[[#This Row],[Date]])+1,YEAR(Table1[[#This Row],[Date]])-1&amp;"-"&amp;YEAR(Table1[[#This Row],[Date]]))</f>
        <v>2017-2018</v>
      </c>
      <c r="O1396">
        <f>WEEKNUM(Table1[[#This Row],[Date]],2)</f>
        <v>33</v>
      </c>
      <c r="P1396">
        <f>HOUR(Table1[[#This Row],[Start]])</f>
        <v>16</v>
      </c>
      <c r="Q13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396" t="str">
        <f>TEXT(Table1[[#This Row],[Date]],"ddd")</f>
        <v>Wed</v>
      </c>
    </row>
    <row r="1397" spans="1:18" x14ac:dyDescent="0.55000000000000004">
      <c r="A1397" s="2" t="s">
        <v>131</v>
      </c>
      <c r="B1397" s="2" t="str">
        <f t="shared" si="126"/>
        <v>Client 6</v>
      </c>
      <c r="C1397" s="12">
        <v>42956</v>
      </c>
      <c r="D1397" s="2" t="s">
        <v>269</v>
      </c>
      <c r="E1397" s="2" t="s">
        <v>395</v>
      </c>
      <c r="F1397" s="28">
        <f>Table1[[#This Row],[End]]-Table1[[#This Row],[Start]]</f>
        <v>1.1111111111111072E-2</v>
      </c>
      <c r="G1397" s="2" t="str">
        <f t="shared" ca="1" si="127"/>
        <v>Warehouse</v>
      </c>
      <c r="H1397" s="2" t="str">
        <f t="shared" ca="1" si="128"/>
        <v>C</v>
      </c>
      <c r="I1397" s="2" t="str">
        <f t="shared" ca="1" si="129"/>
        <v>Mistake</v>
      </c>
      <c r="J1397" s="2" t="str">
        <f t="shared" ca="1" si="130"/>
        <v>Misconduct</v>
      </c>
      <c r="K1397" s="25" t="str">
        <f t="shared" ca="1" si="131"/>
        <v>Admin</v>
      </c>
      <c r="L1397" t="str">
        <f>IF(OR(Table1[[#This Row],[Month2]]="Jul",Table1[[#This Row],[Month2]]="Aug",Table1[[#This Row],[Month2]]="Sep"),"Q1", IF(OR(Table1[[#This Row],[Month2]]="Oct",Table1[[#This Row],[Month2]]="Nov",Table1[[#This Row],[Month2]]="Dec"),"Q2",IF(OR(Table1[[#This Row],[Month2]]="Jan",Table1[[#This Row],[Month2]]="Feb",Table1[[#This Row],[Month2]]="Mar"),"Q3", "Q4")))</f>
        <v>Q1</v>
      </c>
      <c r="M1397" t="str">
        <f>TEXT(Table1[[#This Row],[Date]],"mmm")</f>
        <v>Aug</v>
      </c>
      <c r="N1397" t="str">
        <f>IF(MONTH(Table1[[#This Row],[Date]])&gt;6, YEAR(Table1[[#This Row],[Date]])&amp;"-"&amp;YEAR(Table1[[#This Row],[Date]])+1,YEAR(Table1[[#This Row],[Date]])-1&amp;"-"&amp;YEAR(Table1[[#This Row],[Date]]))</f>
        <v>2017-2018</v>
      </c>
      <c r="O1397">
        <f>WEEKNUM(Table1[[#This Row],[Date]],2)</f>
        <v>33</v>
      </c>
      <c r="P1397">
        <f>HOUR(Table1[[#This Row],[Start]])</f>
        <v>15</v>
      </c>
      <c r="Q13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397" t="str">
        <f>TEXT(Table1[[#This Row],[Date]],"ddd")</f>
        <v>Wed</v>
      </c>
    </row>
    <row r="1398" spans="1:18" x14ac:dyDescent="0.55000000000000004">
      <c r="A1398" s="2" t="s">
        <v>116</v>
      </c>
      <c r="B1398" s="2" t="str">
        <f t="shared" si="126"/>
        <v>Client 7</v>
      </c>
      <c r="C1398" s="12">
        <v>42957</v>
      </c>
      <c r="D1398" s="2" t="s">
        <v>887</v>
      </c>
      <c r="E1398" s="2" t="s">
        <v>1025</v>
      </c>
      <c r="F1398" s="28">
        <f>Table1[[#This Row],[End]]-Table1[[#This Row],[Start]]</f>
        <v>2.8472222222222232E-2</v>
      </c>
      <c r="G1398" s="2" t="str">
        <f t="shared" ca="1" si="127"/>
        <v>Office</v>
      </c>
      <c r="H1398" s="2" t="str">
        <f t="shared" ca="1" si="128"/>
        <v>D</v>
      </c>
      <c r="I1398" s="2" t="str">
        <f t="shared" ca="1" si="129"/>
        <v>Accident</v>
      </c>
      <c r="J1398" s="2" t="str">
        <f t="shared" ca="1" si="130"/>
        <v>Mechanical failure</v>
      </c>
      <c r="K1398" s="25" t="str">
        <f t="shared" ca="1" si="131"/>
        <v>Shipping</v>
      </c>
      <c r="L1398" t="str">
        <f>IF(OR(Table1[[#This Row],[Month2]]="Jul",Table1[[#This Row],[Month2]]="Aug",Table1[[#This Row],[Month2]]="Sep"),"Q1", IF(OR(Table1[[#This Row],[Month2]]="Oct",Table1[[#This Row],[Month2]]="Nov",Table1[[#This Row],[Month2]]="Dec"),"Q2",IF(OR(Table1[[#This Row],[Month2]]="Jan",Table1[[#This Row],[Month2]]="Feb",Table1[[#This Row],[Month2]]="Mar"),"Q3", "Q4")))</f>
        <v>Q1</v>
      </c>
      <c r="M1398" t="str">
        <f>TEXT(Table1[[#This Row],[Date]],"mmm")</f>
        <v>Aug</v>
      </c>
      <c r="N1398" t="str">
        <f>IF(MONTH(Table1[[#This Row],[Date]])&gt;6, YEAR(Table1[[#This Row],[Date]])&amp;"-"&amp;YEAR(Table1[[#This Row],[Date]])+1,YEAR(Table1[[#This Row],[Date]])-1&amp;"-"&amp;YEAR(Table1[[#This Row],[Date]]))</f>
        <v>2017-2018</v>
      </c>
      <c r="O1398">
        <f>WEEKNUM(Table1[[#This Row],[Date]],2)</f>
        <v>33</v>
      </c>
      <c r="P1398">
        <f>HOUR(Table1[[#This Row],[Start]])</f>
        <v>16</v>
      </c>
      <c r="Q13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398" t="str">
        <f>TEXT(Table1[[#This Row],[Date]],"ddd")</f>
        <v>Thu</v>
      </c>
    </row>
    <row r="1399" spans="1:18" x14ac:dyDescent="0.55000000000000004">
      <c r="A1399" s="2" t="s">
        <v>130</v>
      </c>
      <c r="B1399" s="2" t="str">
        <f t="shared" si="126"/>
        <v>Client 8</v>
      </c>
      <c r="C1399" s="12">
        <v>42958</v>
      </c>
      <c r="D1399" s="2" t="s">
        <v>441</v>
      </c>
      <c r="E1399" s="2" t="s">
        <v>1100</v>
      </c>
      <c r="F1399" s="28">
        <f>Table1[[#This Row],[End]]-Table1[[#This Row],[Start]]</f>
        <v>6.2500000000000333E-3</v>
      </c>
      <c r="G1399" s="2" t="str">
        <f t="shared" ca="1" si="127"/>
        <v>Warehouse</v>
      </c>
      <c r="H1399" s="2" t="str">
        <f t="shared" ca="1" si="128"/>
        <v>E</v>
      </c>
      <c r="I1399" s="2" t="str">
        <f t="shared" ca="1" si="129"/>
        <v>Interaction</v>
      </c>
      <c r="J1399" s="2" t="str">
        <f t="shared" ca="1" si="130"/>
        <v>Mechanical failure</v>
      </c>
      <c r="K1399" s="25" t="str">
        <f t="shared" ca="1" si="131"/>
        <v>Widgets</v>
      </c>
      <c r="L1399" t="str">
        <f>IF(OR(Table1[[#This Row],[Month2]]="Jul",Table1[[#This Row],[Month2]]="Aug",Table1[[#This Row],[Month2]]="Sep"),"Q1", IF(OR(Table1[[#This Row],[Month2]]="Oct",Table1[[#This Row],[Month2]]="Nov",Table1[[#This Row],[Month2]]="Dec"),"Q2",IF(OR(Table1[[#This Row],[Month2]]="Jan",Table1[[#This Row],[Month2]]="Feb",Table1[[#This Row],[Month2]]="Mar"),"Q3", "Q4")))</f>
        <v>Q1</v>
      </c>
      <c r="M1399" t="str">
        <f>TEXT(Table1[[#This Row],[Date]],"mmm")</f>
        <v>Aug</v>
      </c>
      <c r="N1399" t="str">
        <f>IF(MONTH(Table1[[#This Row],[Date]])&gt;6, YEAR(Table1[[#This Row],[Date]])&amp;"-"&amp;YEAR(Table1[[#This Row],[Date]])+1,YEAR(Table1[[#This Row],[Date]])-1&amp;"-"&amp;YEAR(Table1[[#This Row],[Date]]))</f>
        <v>2017-2018</v>
      </c>
      <c r="O1399">
        <f>WEEKNUM(Table1[[#This Row],[Date]],2)</f>
        <v>33</v>
      </c>
      <c r="P1399">
        <f>HOUR(Table1[[#This Row],[Start]])</f>
        <v>10</v>
      </c>
      <c r="Q13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399" t="str">
        <f>TEXT(Table1[[#This Row],[Date]],"ddd")</f>
        <v>Fri</v>
      </c>
    </row>
    <row r="1400" spans="1:18" x14ac:dyDescent="0.55000000000000004">
      <c r="A1400" s="2" t="s">
        <v>116</v>
      </c>
      <c r="B1400" s="2" t="str">
        <f t="shared" si="126"/>
        <v>Client 9</v>
      </c>
      <c r="C1400" s="12">
        <v>42958</v>
      </c>
      <c r="D1400" s="2" t="s">
        <v>853</v>
      </c>
      <c r="E1400" s="2" t="s">
        <v>260</v>
      </c>
      <c r="F1400" s="28">
        <f>Table1[[#This Row],[End]]-Table1[[#This Row],[Start]]</f>
        <v>1.736111111111116E-2</v>
      </c>
      <c r="G1400" s="2" t="str">
        <f t="shared" ca="1" si="127"/>
        <v>Office</v>
      </c>
      <c r="H1400" s="2" t="str">
        <f t="shared" ca="1" si="128"/>
        <v>A</v>
      </c>
      <c r="I1400" s="2" t="str">
        <f t="shared" ca="1" si="129"/>
        <v>Mistake</v>
      </c>
      <c r="J1400" s="2" t="str">
        <f t="shared" ca="1" si="130"/>
        <v>Misconduct</v>
      </c>
      <c r="K1400" s="25" t="str">
        <f t="shared" ca="1" si="131"/>
        <v>Widgets</v>
      </c>
      <c r="L1400" t="str">
        <f>IF(OR(Table1[[#This Row],[Month2]]="Jul",Table1[[#This Row],[Month2]]="Aug",Table1[[#This Row],[Month2]]="Sep"),"Q1", IF(OR(Table1[[#This Row],[Month2]]="Oct",Table1[[#This Row],[Month2]]="Nov",Table1[[#This Row],[Month2]]="Dec"),"Q2",IF(OR(Table1[[#This Row],[Month2]]="Jan",Table1[[#This Row],[Month2]]="Feb",Table1[[#This Row],[Month2]]="Mar"),"Q3", "Q4")))</f>
        <v>Q1</v>
      </c>
      <c r="M1400" t="str">
        <f>TEXT(Table1[[#This Row],[Date]],"mmm")</f>
        <v>Aug</v>
      </c>
      <c r="N1400" t="str">
        <f>IF(MONTH(Table1[[#This Row],[Date]])&gt;6, YEAR(Table1[[#This Row],[Date]])&amp;"-"&amp;YEAR(Table1[[#This Row],[Date]])+1,YEAR(Table1[[#This Row],[Date]])-1&amp;"-"&amp;YEAR(Table1[[#This Row],[Date]]))</f>
        <v>2017-2018</v>
      </c>
      <c r="O1400">
        <f>WEEKNUM(Table1[[#This Row],[Date]],2)</f>
        <v>33</v>
      </c>
      <c r="P1400">
        <f>HOUR(Table1[[#This Row],[Start]])</f>
        <v>15</v>
      </c>
      <c r="Q14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00" t="str">
        <f>TEXT(Table1[[#This Row],[Date]],"ddd")</f>
        <v>Fri</v>
      </c>
    </row>
    <row r="1401" spans="1:18" x14ac:dyDescent="0.55000000000000004">
      <c r="A1401" s="2" t="s">
        <v>125</v>
      </c>
      <c r="B1401" s="2" t="str">
        <f t="shared" si="126"/>
        <v>Client 10</v>
      </c>
      <c r="C1401" s="12">
        <v>42959</v>
      </c>
      <c r="D1401" s="2" t="s">
        <v>888</v>
      </c>
      <c r="E1401" s="2" t="s">
        <v>1137</v>
      </c>
      <c r="F1401" s="28">
        <f>Table1[[#This Row],[End]]-Table1[[#This Row],[Start]]</f>
        <v>1.5972222222222276E-2</v>
      </c>
      <c r="G1401" s="2" t="str">
        <f t="shared" ca="1" si="127"/>
        <v>Room B</v>
      </c>
      <c r="H1401" s="2" t="str">
        <f t="shared" ca="1" si="128"/>
        <v>B</v>
      </c>
      <c r="I1401" s="2" t="str">
        <f t="shared" ca="1" si="129"/>
        <v>Grievance</v>
      </c>
      <c r="J1401" s="2" t="str">
        <f t="shared" ca="1" si="130"/>
        <v>Tone of voice</v>
      </c>
      <c r="K1401" s="25" t="str">
        <f t="shared" ca="1" si="131"/>
        <v>Shipping</v>
      </c>
      <c r="L1401" t="str">
        <f>IF(OR(Table1[[#This Row],[Month2]]="Jul",Table1[[#This Row],[Month2]]="Aug",Table1[[#This Row],[Month2]]="Sep"),"Q1", IF(OR(Table1[[#This Row],[Month2]]="Oct",Table1[[#This Row],[Month2]]="Nov",Table1[[#This Row],[Month2]]="Dec"),"Q2",IF(OR(Table1[[#This Row],[Month2]]="Jan",Table1[[#This Row],[Month2]]="Feb",Table1[[#This Row],[Month2]]="Mar"),"Q3", "Q4")))</f>
        <v>Q1</v>
      </c>
      <c r="M1401" t="str">
        <f>TEXT(Table1[[#This Row],[Date]],"mmm")</f>
        <v>Aug</v>
      </c>
      <c r="N1401" t="str">
        <f>IF(MONTH(Table1[[#This Row],[Date]])&gt;6, YEAR(Table1[[#This Row],[Date]])&amp;"-"&amp;YEAR(Table1[[#This Row],[Date]])+1,YEAR(Table1[[#This Row],[Date]])-1&amp;"-"&amp;YEAR(Table1[[#This Row],[Date]]))</f>
        <v>2017-2018</v>
      </c>
      <c r="O1401">
        <f>WEEKNUM(Table1[[#This Row],[Date]],2)</f>
        <v>33</v>
      </c>
      <c r="P1401">
        <f>HOUR(Table1[[#This Row],[Start]])</f>
        <v>20</v>
      </c>
      <c r="Q14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01" t="str">
        <f>TEXT(Table1[[#This Row],[Date]],"ddd")</f>
        <v>Sat</v>
      </c>
    </row>
    <row r="1402" spans="1:18" x14ac:dyDescent="0.55000000000000004">
      <c r="A1402" s="2" t="s">
        <v>121</v>
      </c>
      <c r="B1402" s="2" t="str">
        <f t="shared" si="126"/>
        <v>Client 1</v>
      </c>
      <c r="C1402" s="12">
        <v>42959</v>
      </c>
      <c r="D1402" s="2" t="s">
        <v>295</v>
      </c>
      <c r="E1402" s="2" t="s">
        <v>253</v>
      </c>
      <c r="F1402" s="28">
        <f>Table1[[#This Row],[End]]-Table1[[#This Row],[Start]]</f>
        <v>1.1805555555555514E-2</v>
      </c>
      <c r="G1402" s="2" t="str">
        <f t="shared" ca="1" si="127"/>
        <v>Warehouse</v>
      </c>
      <c r="H1402" s="2" t="str">
        <f t="shared" ca="1" si="128"/>
        <v>D</v>
      </c>
      <c r="I1402" s="2" t="str">
        <f t="shared" ca="1" si="129"/>
        <v>Mistake</v>
      </c>
      <c r="J1402" s="2" t="str">
        <f t="shared" ca="1" si="130"/>
        <v>Tone of voice</v>
      </c>
      <c r="K1402" s="25" t="str">
        <f t="shared" ca="1" si="131"/>
        <v>IT</v>
      </c>
      <c r="L1402" t="str">
        <f>IF(OR(Table1[[#This Row],[Month2]]="Jul",Table1[[#This Row],[Month2]]="Aug",Table1[[#This Row],[Month2]]="Sep"),"Q1", IF(OR(Table1[[#This Row],[Month2]]="Oct",Table1[[#This Row],[Month2]]="Nov",Table1[[#This Row],[Month2]]="Dec"),"Q2",IF(OR(Table1[[#This Row],[Month2]]="Jan",Table1[[#This Row],[Month2]]="Feb",Table1[[#This Row],[Month2]]="Mar"),"Q3", "Q4")))</f>
        <v>Q1</v>
      </c>
      <c r="M1402" t="str">
        <f>TEXT(Table1[[#This Row],[Date]],"mmm")</f>
        <v>Aug</v>
      </c>
      <c r="N1402" t="str">
        <f>IF(MONTH(Table1[[#This Row],[Date]])&gt;6, YEAR(Table1[[#This Row],[Date]])&amp;"-"&amp;YEAR(Table1[[#This Row],[Date]])+1,YEAR(Table1[[#This Row],[Date]])-1&amp;"-"&amp;YEAR(Table1[[#This Row],[Date]]))</f>
        <v>2017-2018</v>
      </c>
      <c r="O1402">
        <f>WEEKNUM(Table1[[#This Row],[Date]],2)</f>
        <v>33</v>
      </c>
      <c r="P1402">
        <f>HOUR(Table1[[#This Row],[Start]])</f>
        <v>19</v>
      </c>
      <c r="Q14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02" t="str">
        <f>TEXT(Table1[[#This Row],[Date]],"ddd")</f>
        <v>Sat</v>
      </c>
    </row>
    <row r="1403" spans="1:18" x14ac:dyDescent="0.55000000000000004">
      <c r="A1403" s="2" t="s">
        <v>121</v>
      </c>
      <c r="B1403" s="2" t="str">
        <f t="shared" si="126"/>
        <v>Client 2</v>
      </c>
      <c r="C1403" s="12">
        <v>42959</v>
      </c>
      <c r="D1403" s="2" t="s">
        <v>889</v>
      </c>
      <c r="E1403" s="2" t="s">
        <v>890</v>
      </c>
      <c r="F1403" s="28">
        <f>Table1[[#This Row],[End]]-Table1[[#This Row],[Start]]</f>
        <v>1.388888888888884E-3</v>
      </c>
      <c r="G1403" s="2" t="str">
        <f t="shared" ca="1" si="127"/>
        <v>Lab</v>
      </c>
      <c r="H1403" s="2" t="str">
        <f t="shared" ca="1" si="128"/>
        <v>D</v>
      </c>
      <c r="I1403" s="2" t="str">
        <f t="shared" ca="1" si="129"/>
        <v>Mistake</v>
      </c>
      <c r="J1403" s="2" t="str">
        <f t="shared" ca="1" si="130"/>
        <v>Misconduct</v>
      </c>
      <c r="K1403" s="25" t="str">
        <f t="shared" ca="1" si="131"/>
        <v>Shipping</v>
      </c>
      <c r="L1403" t="str">
        <f>IF(OR(Table1[[#This Row],[Month2]]="Jul",Table1[[#This Row],[Month2]]="Aug",Table1[[#This Row],[Month2]]="Sep"),"Q1", IF(OR(Table1[[#This Row],[Month2]]="Oct",Table1[[#This Row],[Month2]]="Nov",Table1[[#This Row],[Month2]]="Dec"),"Q2",IF(OR(Table1[[#This Row],[Month2]]="Jan",Table1[[#This Row],[Month2]]="Feb",Table1[[#This Row],[Month2]]="Mar"),"Q3", "Q4")))</f>
        <v>Q1</v>
      </c>
      <c r="M1403" t="str">
        <f>TEXT(Table1[[#This Row],[Date]],"mmm")</f>
        <v>Aug</v>
      </c>
      <c r="N1403" t="str">
        <f>IF(MONTH(Table1[[#This Row],[Date]])&gt;6, YEAR(Table1[[#This Row],[Date]])&amp;"-"&amp;YEAR(Table1[[#This Row],[Date]])+1,YEAR(Table1[[#This Row],[Date]])-1&amp;"-"&amp;YEAR(Table1[[#This Row],[Date]]))</f>
        <v>2017-2018</v>
      </c>
      <c r="O1403">
        <f>WEEKNUM(Table1[[#This Row],[Date]],2)</f>
        <v>33</v>
      </c>
      <c r="P1403">
        <f>HOUR(Table1[[#This Row],[Start]])</f>
        <v>20</v>
      </c>
      <c r="Q14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03" t="str">
        <f>TEXT(Table1[[#This Row],[Date]],"ddd")</f>
        <v>Sat</v>
      </c>
    </row>
    <row r="1404" spans="1:18" x14ac:dyDescent="0.55000000000000004">
      <c r="A1404" s="2" t="s">
        <v>121</v>
      </c>
      <c r="B1404" s="2" t="str">
        <f t="shared" si="126"/>
        <v>Client 3</v>
      </c>
      <c r="C1404" s="12">
        <v>42959</v>
      </c>
      <c r="D1404" s="2" t="s">
        <v>890</v>
      </c>
      <c r="E1404" s="2" t="s">
        <v>627</v>
      </c>
      <c r="F1404" s="28">
        <f>Table1[[#This Row],[End]]-Table1[[#This Row],[Start]]</f>
        <v>2.0138888888888928E-2</v>
      </c>
      <c r="G1404" s="2" t="str">
        <f t="shared" ca="1" si="127"/>
        <v>Warehouse</v>
      </c>
      <c r="H1404" s="2" t="str">
        <f t="shared" ca="1" si="128"/>
        <v>D</v>
      </c>
      <c r="I1404" s="2" t="str">
        <f t="shared" ca="1" si="129"/>
        <v>Interaction</v>
      </c>
      <c r="J1404" s="2" t="str">
        <f t="shared" ca="1" si="130"/>
        <v>Misconduct</v>
      </c>
      <c r="K1404" s="25" t="str">
        <f t="shared" ca="1" si="131"/>
        <v>Admin</v>
      </c>
      <c r="L1404" t="str">
        <f>IF(OR(Table1[[#This Row],[Month2]]="Jul",Table1[[#This Row],[Month2]]="Aug",Table1[[#This Row],[Month2]]="Sep"),"Q1", IF(OR(Table1[[#This Row],[Month2]]="Oct",Table1[[#This Row],[Month2]]="Nov",Table1[[#This Row],[Month2]]="Dec"),"Q2",IF(OR(Table1[[#This Row],[Month2]]="Jan",Table1[[#This Row],[Month2]]="Feb",Table1[[#This Row],[Month2]]="Mar"),"Q3", "Q4")))</f>
        <v>Q1</v>
      </c>
      <c r="M1404" t="str">
        <f>TEXT(Table1[[#This Row],[Date]],"mmm")</f>
        <v>Aug</v>
      </c>
      <c r="N1404" t="str">
        <f>IF(MONTH(Table1[[#This Row],[Date]])&gt;6, YEAR(Table1[[#This Row],[Date]])&amp;"-"&amp;YEAR(Table1[[#This Row],[Date]])+1,YEAR(Table1[[#This Row],[Date]])-1&amp;"-"&amp;YEAR(Table1[[#This Row],[Date]]))</f>
        <v>2017-2018</v>
      </c>
      <c r="O1404">
        <f>WEEKNUM(Table1[[#This Row],[Date]],2)</f>
        <v>33</v>
      </c>
      <c r="P1404">
        <f>HOUR(Table1[[#This Row],[Start]])</f>
        <v>20</v>
      </c>
      <c r="Q14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04" t="str">
        <f>TEXT(Table1[[#This Row],[Date]],"ddd")</f>
        <v>Sat</v>
      </c>
    </row>
    <row r="1405" spans="1:18" x14ac:dyDescent="0.55000000000000004">
      <c r="A1405" s="2" t="s">
        <v>130</v>
      </c>
      <c r="B1405" s="2" t="str">
        <f t="shared" si="126"/>
        <v>Client 4</v>
      </c>
      <c r="C1405" s="12">
        <v>42962</v>
      </c>
      <c r="D1405" s="2" t="s">
        <v>713</v>
      </c>
      <c r="E1405" s="2" t="s">
        <v>780</v>
      </c>
      <c r="F1405" s="28">
        <f>Table1[[#This Row],[End]]-Table1[[#This Row],[Start]]</f>
        <v>1.0416666666666741E-2</v>
      </c>
      <c r="G1405" s="2" t="str">
        <f t="shared" ca="1" si="127"/>
        <v>Lab</v>
      </c>
      <c r="H1405" s="2" t="str">
        <f t="shared" ca="1" si="128"/>
        <v>G</v>
      </c>
      <c r="I1405" s="2" t="str">
        <f t="shared" ca="1" si="129"/>
        <v>Accident</v>
      </c>
      <c r="J1405" s="2" t="str">
        <f t="shared" ca="1" si="130"/>
        <v>Wrong placement</v>
      </c>
      <c r="K1405" s="25" t="str">
        <f t="shared" ca="1" si="131"/>
        <v>Admin</v>
      </c>
      <c r="L1405" t="str">
        <f>IF(OR(Table1[[#This Row],[Month2]]="Jul",Table1[[#This Row],[Month2]]="Aug",Table1[[#This Row],[Month2]]="Sep"),"Q1", IF(OR(Table1[[#This Row],[Month2]]="Oct",Table1[[#This Row],[Month2]]="Nov",Table1[[#This Row],[Month2]]="Dec"),"Q2",IF(OR(Table1[[#This Row],[Month2]]="Jan",Table1[[#This Row],[Month2]]="Feb",Table1[[#This Row],[Month2]]="Mar"),"Q3", "Q4")))</f>
        <v>Q1</v>
      </c>
      <c r="M1405" t="str">
        <f>TEXT(Table1[[#This Row],[Date]],"mmm")</f>
        <v>Aug</v>
      </c>
      <c r="N1405" t="str">
        <f>IF(MONTH(Table1[[#This Row],[Date]])&gt;6, YEAR(Table1[[#This Row],[Date]])&amp;"-"&amp;YEAR(Table1[[#This Row],[Date]])+1,YEAR(Table1[[#This Row],[Date]])-1&amp;"-"&amp;YEAR(Table1[[#This Row],[Date]]))</f>
        <v>2017-2018</v>
      </c>
      <c r="O1405">
        <f>WEEKNUM(Table1[[#This Row],[Date]],2)</f>
        <v>34</v>
      </c>
      <c r="P1405">
        <f>HOUR(Table1[[#This Row],[Start]])</f>
        <v>14</v>
      </c>
      <c r="Q14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05" t="str">
        <f>TEXT(Table1[[#This Row],[Date]],"ddd")</f>
        <v>Tue</v>
      </c>
    </row>
    <row r="1406" spans="1:18" x14ac:dyDescent="0.55000000000000004">
      <c r="A1406" s="2" t="s">
        <v>116</v>
      </c>
      <c r="B1406" s="2" t="str">
        <f t="shared" si="126"/>
        <v>Client 5</v>
      </c>
      <c r="C1406" s="12">
        <v>42962</v>
      </c>
      <c r="D1406" s="2" t="s">
        <v>891</v>
      </c>
      <c r="E1406" s="2" t="s">
        <v>695</v>
      </c>
      <c r="F1406" s="28">
        <f>Table1[[#This Row],[End]]-Table1[[#This Row],[Start]]</f>
        <v>1.8055555555555602E-2</v>
      </c>
      <c r="G1406" s="2" t="str">
        <f t="shared" ca="1" si="127"/>
        <v>Office</v>
      </c>
      <c r="H1406" s="2" t="str">
        <f t="shared" ca="1" si="128"/>
        <v>G</v>
      </c>
      <c r="I1406" s="2" t="str">
        <f t="shared" ca="1" si="129"/>
        <v>Grievance</v>
      </c>
      <c r="J1406" s="2" t="str">
        <f t="shared" ca="1" si="130"/>
        <v>Wrong placement</v>
      </c>
      <c r="K1406" s="25" t="str">
        <f t="shared" ca="1" si="131"/>
        <v>Admin</v>
      </c>
      <c r="L1406" t="str">
        <f>IF(OR(Table1[[#This Row],[Month2]]="Jul",Table1[[#This Row],[Month2]]="Aug",Table1[[#This Row],[Month2]]="Sep"),"Q1", IF(OR(Table1[[#This Row],[Month2]]="Oct",Table1[[#This Row],[Month2]]="Nov",Table1[[#This Row],[Month2]]="Dec"),"Q2",IF(OR(Table1[[#This Row],[Month2]]="Jan",Table1[[#This Row],[Month2]]="Feb",Table1[[#This Row],[Month2]]="Mar"),"Q3", "Q4")))</f>
        <v>Q1</v>
      </c>
      <c r="M1406" t="str">
        <f>TEXT(Table1[[#This Row],[Date]],"mmm")</f>
        <v>Aug</v>
      </c>
      <c r="N1406" t="str">
        <f>IF(MONTH(Table1[[#This Row],[Date]])&gt;6, YEAR(Table1[[#This Row],[Date]])&amp;"-"&amp;YEAR(Table1[[#This Row],[Date]])+1,YEAR(Table1[[#This Row],[Date]])-1&amp;"-"&amp;YEAR(Table1[[#This Row],[Date]]))</f>
        <v>2017-2018</v>
      </c>
      <c r="O1406">
        <f>WEEKNUM(Table1[[#This Row],[Date]],2)</f>
        <v>34</v>
      </c>
      <c r="P1406">
        <f>HOUR(Table1[[#This Row],[Start]])</f>
        <v>15</v>
      </c>
      <c r="Q14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06" t="str">
        <f>TEXT(Table1[[#This Row],[Date]],"ddd")</f>
        <v>Tue</v>
      </c>
    </row>
    <row r="1407" spans="1:18" x14ac:dyDescent="0.55000000000000004">
      <c r="A1407" s="2" t="s">
        <v>123</v>
      </c>
      <c r="B1407" s="2" t="str">
        <f t="shared" si="126"/>
        <v>Client 6</v>
      </c>
      <c r="C1407" s="12">
        <v>42962</v>
      </c>
      <c r="D1407" s="2" t="s">
        <v>180</v>
      </c>
      <c r="E1407" s="2" t="s">
        <v>178</v>
      </c>
      <c r="F1407" s="28">
        <f>Table1[[#This Row],[End]]-Table1[[#This Row],[Start]]</f>
        <v>1.1111111111111072E-2</v>
      </c>
      <c r="G1407" s="2" t="str">
        <f t="shared" ca="1" si="127"/>
        <v>Lab</v>
      </c>
      <c r="H1407" s="2" t="str">
        <f t="shared" ca="1" si="128"/>
        <v>G</v>
      </c>
      <c r="I1407" s="2" t="str">
        <f t="shared" ca="1" si="129"/>
        <v>Grievance</v>
      </c>
      <c r="J1407" s="2" t="str">
        <f t="shared" ca="1" si="130"/>
        <v>Misconduct</v>
      </c>
      <c r="K1407" s="25" t="str">
        <f t="shared" ca="1" si="131"/>
        <v>Shipping</v>
      </c>
      <c r="L1407" t="str">
        <f>IF(OR(Table1[[#This Row],[Month2]]="Jul",Table1[[#This Row],[Month2]]="Aug",Table1[[#This Row],[Month2]]="Sep"),"Q1", IF(OR(Table1[[#This Row],[Month2]]="Oct",Table1[[#This Row],[Month2]]="Nov",Table1[[#This Row],[Month2]]="Dec"),"Q2",IF(OR(Table1[[#This Row],[Month2]]="Jan",Table1[[#This Row],[Month2]]="Feb",Table1[[#This Row],[Month2]]="Mar"),"Q3", "Q4")))</f>
        <v>Q1</v>
      </c>
      <c r="M1407" t="str">
        <f>TEXT(Table1[[#This Row],[Date]],"mmm")</f>
        <v>Aug</v>
      </c>
      <c r="N1407" t="str">
        <f>IF(MONTH(Table1[[#This Row],[Date]])&gt;6, YEAR(Table1[[#This Row],[Date]])&amp;"-"&amp;YEAR(Table1[[#This Row],[Date]])+1,YEAR(Table1[[#This Row],[Date]])-1&amp;"-"&amp;YEAR(Table1[[#This Row],[Date]]))</f>
        <v>2017-2018</v>
      </c>
      <c r="O1407">
        <f>WEEKNUM(Table1[[#This Row],[Date]],2)</f>
        <v>34</v>
      </c>
      <c r="P1407">
        <f>HOUR(Table1[[#This Row],[Start]])</f>
        <v>8</v>
      </c>
      <c r="Q14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407" t="str">
        <f>TEXT(Table1[[#This Row],[Date]],"ddd")</f>
        <v>Tue</v>
      </c>
    </row>
    <row r="1408" spans="1:18" x14ac:dyDescent="0.55000000000000004">
      <c r="A1408" s="2" t="s">
        <v>119</v>
      </c>
      <c r="B1408" s="2" t="str">
        <f t="shared" si="126"/>
        <v>Client 7</v>
      </c>
      <c r="C1408" s="12">
        <v>42962</v>
      </c>
      <c r="D1408" s="16">
        <v>0.75208333333333333</v>
      </c>
      <c r="E1408" s="2" t="s">
        <v>586</v>
      </c>
      <c r="F1408" s="28">
        <f>Table1[[#This Row],[End]]-Table1[[#This Row],[Start]]</f>
        <v>2.0138888888888928E-2</v>
      </c>
      <c r="G1408" s="2" t="str">
        <f t="shared" ca="1" si="127"/>
        <v>Lab</v>
      </c>
      <c r="H1408" s="2" t="str">
        <f t="shared" ca="1" si="128"/>
        <v>F</v>
      </c>
      <c r="I1408" s="2" t="str">
        <f t="shared" ca="1" si="129"/>
        <v>Accident</v>
      </c>
      <c r="J1408" s="2" t="str">
        <f t="shared" ca="1" si="130"/>
        <v>Mechanical failure</v>
      </c>
      <c r="K1408" s="25" t="str">
        <f t="shared" ca="1" si="131"/>
        <v>Floor</v>
      </c>
      <c r="L1408" t="str">
        <f>IF(OR(Table1[[#This Row],[Month2]]="Jul",Table1[[#This Row],[Month2]]="Aug",Table1[[#This Row],[Month2]]="Sep"),"Q1", IF(OR(Table1[[#This Row],[Month2]]="Oct",Table1[[#This Row],[Month2]]="Nov",Table1[[#This Row],[Month2]]="Dec"),"Q2",IF(OR(Table1[[#This Row],[Month2]]="Jan",Table1[[#This Row],[Month2]]="Feb",Table1[[#This Row],[Month2]]="Mar"),"Q3", "Q4")))</f>
        <v>Q1</v>
      </c>
      <c r="M1408" t="str">
        <f>TEXT(Table1[[#This Row],[Date]],"mmm")</f>
        <v>Aug</v>
      </c>
      <c r="N1408" t="str">
        <f>IF(MONTH(Table1[[#This Row],[Date]])&gt;6, YEAR(Table1[[#This Row],[Date]])&amp;"-"&amp;YEAR(Table1[[#This Row],[Date]])+1,YEAR(Table1[[#This Row],[Date]])-1&amp;"-"&amp;YEAR(Table1[[#This Row],[Date]]))</f>
        <v>2017-2018</v>
      </c>
      <c r="O1408">
        <f>WEEKNUM(Table1[[#This Row],[Date]],2)</f>
        <v>34</v>
      </c>
      <c r="P1408">
        <f>HOUR(Table1[[#This Row],[Start]])</f>
        <v>18</v>
      </c>
      <c r="Q14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08" t="str">
        <f>TEXT(Table1[[#This Row],[Date]],"ddd")</f>
        <v>Tue</v>
      </c>
    </row>
    <row r="1409" spans="1:18" x14ac:dyDescent="0.55000000000000004">
      <c r="A1409" s="2" t="s">
        <v>112</v>
      </c>
      <c r="B1409" s="2" t="str">
        <f t="shared" si="126"/>
        <v>Client 8</v>
      </c>
      <c r="C1409" s="12">
        <v>42963</v>
      </c>
      <c r="D1409" s="2" t="s">
        <v>317</v>
      </c>
      <c r="E1409" s="2" t="s">
        <v>598</v>
      </c>
      <c r="F1409" s="28">
        <f>Table1[[#This Row],[End]]-Table1[[#This Row],[Start]]</f>
        <v>2.5694444444444464E-2</v>
      </c>
      <c r="G1409" s="2" t="str">
        <f t="shared" ca="1" si="127"/>
        <v>Room A</v>
      </c>
      <c r="H1409" s="2" t="str">
        <f t="shared" ca="1" si="128"/>
        <v>E</v>
      </c>
      <c r="I1409" s="2" t="str">
        <f t="shared" ca="1" si="129"/>
        <v>Interaction</v>
      </c>
      <c r="J1409" s="2" t="str">
        <f t="shared" ca="1" si="130"/>
        <v>Misconduct</v>
      </c>
      <c r="K1409" s="25" t="str">
        <f t="shared" ca="1" si="131"/>
        <v>Admin</v>
      </c>
      <c r="L1409" t="str">
        <f>IF(OR(Table1[[#This Row],[Month2]]="Jul",Table1[[#This Row],[Month2]]="Aug",Table1[[#This Row],[Month2]]="Sep"),"Q1", IF(OR(Table1[[#This Row],[Month2]]="Oct",Table1[[#This Row],[Month2]]="Nov",Table1[[#This Row],[Month2]]="Dec"),"Q2",IF(OR(Table1[[#This Row],[Month2]]="Jan",Table1[[#This Row],[Month2]]="Feb",Table1[[#This Row],[Month2]]="Mar"),"Q3", "Q4")))</f>
        <v>Q1</v>
      </c>
      <c r="M1409" t="str">
        <f>TEXT(Table1[[#This Row],[Date]],"mmm")</f>
        <v>Aug</v>
      </c>
      <c r="N1409" t="str">
        <f>IF(MONTH(Table1[[#This Row],[Date]])&gt;6, YEAR(Table1[[#This Row],[Date]])&amp;"-"&amp;YEAR(Table1[[#This Row],[Date]])+1,YEAR(Table1[[#This Row],[Date]])-1&amp;"-"&amp;YEAR(Table1[[#This Row],[Date]]))</f>
        <v>2017-2018</v>
      </c>
      <c r="O1409">
        <f>WEEKNUM(Table1[[#This Row],[Date]],2)</f>
        <v>34</v>
      </c>
      <c r="P1409">
        <f>HOUR(Table1[[#This Row],[Start]])</f>
        <v>19</v>
      </c>
      <c r="Q14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09" t="str">
        <f>TEXT(Table1[[#This Row],[Date]],"ddd")</f>
        <v>Wed</v>
      </c>
    </row>
    <row r="1410" spans="1:18" x14ac:dyDescent="0.55000000000000004">
      <c r="A1410" s="2" t="s">
        <v>130</v>
      </c>
      <c r="B1410" s="2" t="str">
        <f t="shared" ref="B1410:B1473" si="132">IF(B1409="Name","Client 1",IF(B1409="Client 1","Client 2",IF(B1409="Client 2","Client 3",IF(B1409="Client 3","Client 4", IF(B1409="Client 4","Client 5", IF(B1409="Client 5","Client 6", IF(B1409="Client 6","Client 7",IF(B1409="Client 7","Client 8", IF(B1409="Client 8","Client 9", IF(B1409="Client 9","Client 10", IF(B1409="Client 10","Client 1", "Client 11")))))))))))</f>
        <v>Client 9</v>
      </c>
      <c r="C1410" s="12">
        <v>42963</v>
      </c>
      <c r="D1410" s="2" t="s">
        <v>247</v>
      </c>
      <c r="E1410" s="2" t="s">
        <v>331</v>
      </c>
      <c r="F1410" s="28">
        <f>Table1[[#This Row],[End]]-Table1[[#This Row],[Start]]</f>
        <v>4.8611111111110383E-3</v>
      </c>
      <c r="G1410" s="2" t="str">
        <f t="shared" ref="G1410:G1473" ca="1" si="133">VLOOKUP(RANDBETWEEN(1,5),$T$1:$Y$8,2,FALSE)</f>
        <v>Lab</v>
      </c>
      <c r="H1410" s="2" t="str">
        <f t="shared" ref="H1410:H1473" ca="1" si="134">VLOOKUP(RANDBETWEEN(1,7),$T$1:$Y$8,3,FALSE)</f>
        <v>D</v>
      </c>
      <c r="I1410" s="2" t="str">
        <f t="shared" ref="I1410:I1473" ca="1" si="135">VLOOKUP(RANDBETWEEN(1,4),$T$1:$Y$8,4,FALSE)</f>
        <v>Accident</v>
      </c>
      <c r="J1410" s="2" t="str">
        <f t="shared" ref="J1410:J1473" ca="1" si="136">VLOOKUP(RANDBETWEEN(1,6),$T$1:$Y$8,5,FALSE)</f>
        <v>Tone of voice</v>
      </c>
      <c r="K1410" s="25" t="str">
        <f t="shared" ref="K1410:K1473" ca="1" si="137">VLOOKUP(RANDBETWEEN(1,6),$T$1:$Y$8,6,FALSE)</f>
        <v>Finance</v>
      </c>
      <c r="L1410" t="str">
        <f>IF(OR(Table1[[#This Row],[Month2]]="Jul",Table1[[#This Row],[Month2]]="Aug",Table1[[#This Row],[Month2]]="Sep"),"Q1", IF(OR(Table1[[#This Row],[Month2]]="Oct",Table1[[#This Row],[Month2]]="Nov",Table1[[#This Row],[Month2]]="Dec"),"Q2",IF(OR(Table1[[#This Row],[Month2]]="Jan",Table1[[#This Row],[Month2]]="Feb",Table1[[#This Row],[Month2]]="Mar"),"Q3", "Q4")))</f>
        <v>Q1</v>
      </c>
      <c r="M1410" t="str">
        <f>TEXT(Table1[[#This Row],[Date]],"mmm")</f>
        <v>Aug</v>
      </c>
      <c r="N1410" t="str">
        <f>IF(MONTH(Table1[[#This Row],[Date]])&gt;6, YEAR(Table1[[#This Row],[Date]])&amp;"-"&amp;YEAR(Table1[[#This Row],[Date]])+1,YEAR(Table1[[#This Row],[Date]])-1&amp;"-"&amp;YEAR(Table1[[#This Row],[Date]]))</f>
        <v>2017-2018</v>
      </c>
      <c r="O1410">
        <f>WEEKNUM(Table1[[#This Row],[Date]],2)</f>
        <v>34</v>
      </c>
      <c r="P1410">
        <f>HOUR(Table1[[#This Row],[Start]])</f>
        <v>11</v>
      </c>
      <c r="Q14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10" t="str">
        <f>TEXT(Table1[[#This Row],[Date]],"ddd")</f>
        <v>Wed</v>
      </c>
    </row>
    <row r="1411" spans="1:18" x14ac:dyDescent="0.55000000000000004">
      <c r="A1411" s="2" t="s">
        <v>125</v>
      </c>
      <c r="B1411" s="2" t="str">
        <f t="shared" si="132"/>
        <v>Client 10</v>
      </c>
      <c r="C1411" s="12">
        <v>42963</v>
      </c>
      <c r="D1411" s="2" t="s">
        <v>247</v>
      </c>
      <c r="E1411" s="2" t="s">
        <v>1138</v>
      </c>
      <c r="F1411" s="28">
        <f>Table1[[#This Row],[End]]-Table1[[#This Row],[Start]]</f>
        <v>1.3194444444444453E-2</v>
      </c>
      <c r="G1411" s="2" t="str">
        <f t="shared" ca="1" si="133"/>
        <v>Room B</v>
      </c>
      <c r="H1411" s="2" t="str">
        <f t="shared" ca="1" si="134"/>
        <v>G</v>
      </c>
      <c r="I1411" s="2" t="str">
        <f t="shared" ca="1" si="135"/>
        <v>Mistake</v>
      </c>
      <c r="J1411" s="2" t="str">
        <f t="shared" ca="1" si="136"/>
        <v>Wrong placement</v>
      </c>
      <c r="K1411" s="25" t="str">
        <f t="shared" ca="1" si="137"/>
        <v>Floor</v>
      </c>
      <c r="L1411" t="str">
        <f>IF(OR(Table1[[#This Row],[Month2]]="Jul",Table1[[#This Row],[Month2]]="Aug",Table1[[#This Row],[Month2]]="Sep"),"Q1", IF(OR(Table1[[#This Row],[Month2]]="Oct",Table1[[#This Row],[Month2]]="Nov",Table1[[#This Row],[Month2]]="Dec"),"Q2",IF(OR(Table1[[#This Row],[Month2]]="Jan",Table1[[#This Row],[Month2]]="Feb",Table1[[#This Row],[Month2]]="Mar"),"Q3", "Q4")))</f>
        <v>Q1</v>
      </c>
      <c r="M1411" t="str">
        <f>TEXT(Table1[[#This Row],[Date]],"mmm")</f>
        <v>Aug</v>
      </c>
      <c r="N1411" t="str">
        <f>IF(MONTH(Table1[[#This Row],[Date]])&gt;6, YEAR(Table1[[#This Row],[Date]])&amp;"-"&amp;YEAR(Table1[[#This Row],[Date]])+1,YEAR(Table1[[#This Row],[Date]])-1&amp;"-"&amp;YEAR(Table1[[#This Row],[Date]]))</f>
        <v>2017-2018</v>
      </c>
      <c r="O1411">
        <f>WEEKNUM(Table1[[#This Row],[Date]],2)</f>
        <v>34</v>
      </c>
      <c r="P1411">
        <f>HOUR(Table1[[#This Row],[Start]])</f>
        <v>11</v>
      </c>
      <c r="Q14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11" t="str">
        <f>TEXT(Table1[[#This Row],[Date]],"ddd")</f>
        <v>Wed</v>
      </c>
    </row>
    <row r="1412" spans="1:18" x14ac:dyDescent="0.55000000000000004">
      <c r="A1412" s="2" t="s">
        <v>131</v>
      </c>
      <c r="B1412" s="2" t="str">
        <f t="shared" si="132"/>
        <v>Client 1</v>
      </c>
      <c r="C1412" s="12">
        <v>42963</v>
      </c>
      <c r="D1412" s="2" t="s">
        <v>509</v>
      </c>
      <c r="E1412" s="2" t="s">
        <v>310</v>
      </c>
      <c r="F1412" s="28">
        <f>Table1[[#This Row],[End]]-Table1[[#This Row],[Start]]</f>
        <v>1.388888888888884E-2</v>
      </c>
      <c r="G1412" s="2" t="str">
        <f t="shared" ca="1" si="133"/>
        <v>Lab</v>
      </c>
      <c r="H1412" s="2" t="str">
        <f t="shared" ca="1" si="134"/>
        <v>F</v>
      </c>
      <c r="I1412" s="2" t="str">
        <f t="shared" ca="1" si="135"/>
        <v>Mistake</v>
      </c>
      <c r="J1412" s="2" t="str">
        <f t="shared" ca="1" si="136"/>
        <v>Paperwork deficiency</v>
      </c>
      <c r="K1412" s="25" t="str">
        <f t="shared" ca="1" si="137"/>
        <v>Finance</v>
      </c>
      <c r="L1412" t="str">
        <f>IF(OR(Table1[[#This Row],[Month2]]="Jul",Table1[[#This Row],[Month2]]="Aug",Table1[[#This Row],[Month2]]="Sep"),"Q1", IF(OR(Table1[[#This Row],[Month2]]="Oct",Table1[[#This Row],[Month2]]="Nov",Table1[[#This Row],[Month2]]="Dec"),"Q2",IF(OR(Table1[[#This Row],[Month2]]="Jan",Table1[[#This Row],[Month2]]="Feb",Table1[[#This Row],[Month2]]="Mar"),"Q3", "Q4")))</f>
        <v>Q1</v>
      </c>
      <c r="M1412" t="str">
        <f>TEXT(Table1[[#This Row],[Date]],"mmm")</f>
        <v>Aug</v>
      </c>
      <c r="N1412" t="str">
        <f>IF(MONTH(Table1[[#This Row],[Date]])&gt;6, YEAR(Table1[[#This Row],[Date]])&amp;"-"&amp;YEAR(Table1[[#This Row],[Date]])+1,YEAR(Table1[[#This Row],[Date]])-1&amp;"-"&amp;YEAR(Table1[[#This Row],[Date]]))</f>
        <v>2017-2018</v>
      </c>
      <c r="O1412">
        <f>WEEKNUM(Table1[[#This Row],[Date]],2)</f>
        <v>34</v>
      </c>
      <c r="P1412">
        <f>HOUR(Table1[[#This Row],[Start]])</f>
        <v>13</v>
      </c>
      <c r="Q14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412" t="str">
        <f>TEXT(Table1[[#This Row],[Date]],"ddd")</f>
        <v>Wed</v>
      </c>
    </row>
    <row r="1413" spans="1:18" x14ac:dyDescent="0.55000000000000004">
      <c r="A1413" s="2" t="s">
        <v>130</v>
      </c>
      <c r="B1413" s="2" t="str">
        <f t="shared" si="132"/>
        <v>Client 2</v>
      </c>
      <c r="C1413" s="12">
        <v>42964</v>
      </c>
      <c r="D1413" s="2" t="s">
        <v>892</v>
      </c>
      <c r="E1413" s="2" t="s">
        <v>1138</v>
      </c>
      <c r="F1413" s="28">
        <f>Table1[[#This Row],[End]]-Table1[[#This Row],[Start]]</f>
        <v>1.5277777777777835E-2</v>
      </c>
      <c r="G1413" s="2" t="str">
        <f t="shared" ca="1" si="133"/>
        <v>Room B</v>
      </c>
      <c r="H1413" s="2" t="str">
        <f t="shared" ca="1" si="134"/>
        <v>G</v>
      </c>
      <c r="I1413" s="2" t="str">
        <f t="shared" ca="1" si="135"/>
        <v>Mistake</v>
      </c>
      <c r="J1413" s="2" t="str">
        <f t="shared" ca="1" si="136"/>
        <v>Wrong placement</v>
      </c>
      <c r="K1413" s="25" t="str">
        <f t="shared" ca="1" si="137"/>
        <v>Admin</v>
      </c>
      <c r="L1413" t="str">
        <f>IF(OR(Table1[[#This Row],[Month2]]="Jul",Table1[[#This Row],[Month2]]="Aug",Table1[[#This Row],[Month2]]="Sep"),"Q1", IF(OR(Table1[[#This Row],[Month2]]="Oct",Table1[[#This Row],[Month2]]="Nov",Table1[[#This Row],[Month2]]="Dec"),"Q2",IF(OR(Table1[[#This Row],[Month2]]="Jan",Table1[[#This Row],[Month2]]="Feb",Table1[[#This Row],[Month2]]="Mar"),"Q3", "Q4")))</f>
        <v>Q1</v>
      </c>
      <c r="M1413" t="str">
        <f>TEXT(Table1[[#This Row],[Date]],"mmm")</f>
        <v>Aug</v>
      </c>
      <c r="N1413" t="str">
        <f>IF(MONTH(Table1[[#This Row],[Date]])&gt;6, YEAR(Table1[[#This Row],[Date]])&amp;"-"&amp;YEAR(Table1[[#This Row],[Date]])+1,YEAR(Table1[[#This Row],[Date]])-1&amp;"-"&amp;YEAR(Table1[[#This Row],[Date]]))</f>
        <v>2017-2018</v>
      </c>
      <c r="O1413">
        <f>WEEKNUM(Table1[[#This Row],[Date]],2)</f>
        <v>34</v>
      </c>
      <c r="P1413">
        <f>HOUR(Table1[[#This Row],[Start]])</f>
        <v>11</v>
      </c>
      <c r="Q14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13" t="str">
        <f>TEXT(Table1[[#This Row],[Date]],"ddd")</f>
        <v>Thu</v>
      </c>
    </row>
    <row r="1414" spans="1:18" x14ac:dyDescent="0.55000000000000004">
      <c r="A1414" s="2" t="s">
        <v>131</v>
      </c>
      <c r="B1414" s="2" t="str">
        <f t="shared" si="132"/>
        <v>Client 3</v>
      </c>
      <c r="C1414" s="12">
        <v>42964</v>
      </c>
      <c r="D1414" s="2" t="s">
        <v>893</v>
      </c>
      <c r="E1414" s="2" t="s">
        <v>436</v>
      </c>
      <c r="F1414" s="28">
        <f>Table1[[#This Row],[End]]-Table1[[#This Row],[Start]]</f>
        <v>5.5555555555555358E-3</v>
      </c>
      <c r="G1414" s="2" t="str">
        <f t="shared" ca="1" si="133"/>
        <v>Room A</v>
      </c>
      <c r="H1414" s="2" t="str">
        <f t="shared" ca="1" si="134"/>
        <v>F</v>
      </c>
      <c r="I1414" s="2" t="str">
        <f t="shared" ca="1" si="135"/>
        <v>Interaction</v>
      </c>
      <c r="J1414" s="2" t="str">
        <f t="shared" ca="1" si="136"/>
        <v>Mechanical failure</v>
      </c>
      <c r="K1414" s="25" t="str">
        <f t="shared" ca="1" si="137"/>
        <v>Finance</v>
      </c>
      <c r="L1414" t="str">
        <f>IF(OR(Table1[[#This Row],[Month2]]="Jul",Table1[[#This Row],[Month2]]="Aug",Table1[[#This Row],[Month2]]="Sep"),"Q1", IF(OR(Table1[[#This Row],[Month2]]="Oct",Table1[[#This Row],[Month2]]="Nov",Table1[[#This Row],[Month2]]="Dec"),"Q2",IF(OR(Table1[[#This Row],[Month2]]="Jan",Table1[[#This Row],[Month2]]="Feb",Table1[[#This Row],[Month2]]="Mar"),"Q3", "Q4")))</f>
        <v>Q1</v>
      </c>
      <c r="M1414" t="str">
        <f>TEXT(Table1[[#This Row],[Date]],"mmm")</f>
        <v>Aug</v>
      </c>
      <c r="N1414" t="str">
        <f>IF(MONTH(Table1[[#This Row],[Date]])&gt;6, YEAR(Table1[[#This Row],[Date]])&amp;"-"&amp;YEAR(Table1[[#This Row],[Date]])+1,YEAR(Table1[[#This Row],[Date]])-1&amp;"-"&amp;YEAR(Table1[[#This Row],[Date]]))</f>
        <v>2017-2018</v>
      </c>
      <c r="O1414">
        <f>WEEKNUM(Table1[[#This Row],[Date]],2)</f>
        <v>34</v>
      </c>
      <c r="P1414">
        <f>HOUR(Table1[[#This Row],[Start]])</f>
        <v>14</v>
      </c>
      <c r="Q14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14" t="str">
        <f>TEXT(Table1[[#This Row],[Date]],"ddd")</f>
        <v>Thu</v>
      </c>
    </row>
    <row r="1415" spans="1:18" x14ac:dyDescent="0.55000000000000004">
      <c r="A1415" s="2" t="s">
        <v>123</v>
      </c>
      <c r="B1415" s="2" t="str">
        <f t="shared" si="132"/>
        <v>Client 4</v>
      </c>
      <c r="C1415" s="12">
        <v>42964</v>
      </c>
      <c r="D1415" s="2" t="s">
        <v>317</v>
      </c>
      <c r="E1415" s="2" t="s">
        <v>430</v>
      </c>
      <c r="F1415" s="28">
        <f>Table1[[#This Row],[End]]-Table1[[#This Row],[Start]]</f>
        <v>1.7361111111111049E-2</v>
      </c>
      <c r="G1415" s="2" t="str">
        <f t="shared" ca="1" si="133"/>
        <v>Room B</v>
      </c>
      <c r="H1415" s="2" t="str">
        <f t="shared" ca="1" si="134"/>
        <v>A</v>
      </c>
      <c r="I1415" s="2" t="str">
        <f t="shared" ca="1" si="135"/>
        <v>Mistake</v>
      </c>
      <c r="J1415" s="2" t="str">
        <f t="shared" ca="1" si="136"/>
        <v>Mechanical failure</v>
      </c>
      <c r="K1415" s="25" t="str">
        <f t="shared" ca="1" si="137"/>
        <v>Admin</v>
      </c>
      <c r="L1415" t="str">
        <f>IF(OR(Table1[[#This Row],[Month2]]="Jul",Table1[[#This Row],[Month2]]="Aug",Table1[[#This Row],[Month2]]="Sep"),"Q1", IF(OR(Table1[[#This Row],[Month2]]="Oct",Table1[[#This Row],[Month2]]="Nov",Table1[[#This Row],[Month2]]="Dec"),"Q2",IF(OR(Table1[[#This Row],[Month2]]="Jan",Table1[[#This Row],[Month2]]="Feb",Table1[[#This Row],[Month2]]="Mar"),"Q3", "Q4")))</f>
        <v>Q1</v>
      </c>
      <c r="M1415" t="str">
        <f>TEXT(Table1[[#This Row],[Date]],"mmm")</f>
        <v>Aug</v>
      </c>
      <c r="N1415" t="str">
        <f>IF(MONTH(Table1[[#This Row],[Date]])&gt;6, YEAR(Table1[[#This Row],[Date]])&amp;"-"&amp;YEAR(Table1[[#This Row],[Date]])+1,YEAR(Table1[[#This Row],[Date]])-1&amp;"-"&amp;YEAR(Table1[[#This Row],[Date]]))</f>
        <v>2017-2018</v>
      </c>
      <c r="O1415">
        <f>WEEKNUM(Table1[[#This Row],[Date]],2)</f>
        <v>34</v>
      </c>
      <c r="P1415">
        <f>HOUR(Table1[[#This Row],[Start]])</f>
        <v>19</v>
      </c>
      <c r="Q14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15" t="str">
        <f>TEXT(Table1[[#This Row],[Date]],"ddd")</f>
        <v>Thu</v>
      </c>
    </row>
    <row r="1416" spans="1:18" x14ac:dyDescent="0.55000000000000004">
      <c r="A1416" s="2" t="s">
        <v>112</v>
      </c>
      <c r="B1416" s="2" t="str">
        <f t="shared" si="132"/>
        <v>Client 5</v>
      </c>
      <c r="C1416" s="12">
        <v>42967</v>
      </c>
      <c r="D1416" s="2" t="s">
        <v>639</v>
      </c>
      <c r="E1416" s="2" t="s">
        <v>1139</v>
      </c>
      <c r="F1416" s="28">
        <f>Table1[[#This Row],[End]]-Table1[[#This Row],[Start]]</f>
        <v>1.9444444444444597E-2</v>
      </c>
      <c r="G1416" s="2" t="str">
        <f t="shared" ca="1" si="133"/>
        <v>Room A</v>
      </c>
      <c r="H1416" s="2" t="str">
        <f t="shared" ca="1" si="134"/>
        <v>E</v>
      </c>
      <c r="I1416" s="2" t="str">
        <f t="shared" ca="1" si="135"/>
        <v>Interaction</v>
      </c>
      <c r="J1416" s="2" t="str">
        <f t="shared" ca="1" si="136"/>
        <v>Entry error</v>
      </c>
      <c r="K1416" s="25" t="str">
        <f t="shared" ca="1" si="137"/>
        <v>Floor</v>
      </c>
      <c r="L1416" t="str">
        <f>IF(OR(Table1[[#This Row],[Month2]]="Jul",Table1[[#This Row],[Month2]]="Aug",Table1[[#This Row],[Month2]]="Sep"),"Q1", IF(OR(Table1[[#This Row],[Month2]]="Oct",Table1[[#This Row],[Month2]]="Nov",Table1[[#This Row],[Month2]]="Dec"),"Q2",IF(OR(Table1[[#This Row],[Month2]]="Jan",Table1[[#This Row],[Month2]]="Feb",Table1[[#This Row],[Month2]]="Mar"),"Q3", "Q4")))</f>
        <v>Q1</v>
      </c>
      <c r="M1416" t="str">
        <f>TEXT(Table1[[#This Row],[Date]],"mmm")</f>
        <v>Aug</v>
      </c>
      <c r="N1416" t="str">
        <f>IF(MONTH(Table1[[#This Row],[Date]])&gt;6, YEAR(Table1[[#This Row],[Date]])&amp;"-"&amp;YEAR(Table1[[#This Row],[Date]])+1,YEAR(Table1[[#This Row],[Date]])-1&amp;"-"&amp;YEAR(Table1[[#This Row],[Date]]))</f>
        <v>2017-2018</v>
      </c>
      <c r="O1416">
        <f>WEEKNUM(Table1[[#This Row],[Date]],2)</f>
        <v>34</v>
      </c>
      <c r="P1416">
        <f>HOUR(Table1[[#This Row],[Start]])</f>
        <v>20</v>
      </c>
      <c r="Q14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16" t="str">
        <f>TEXT(Table1[[#This Row],[Date]],"ddd")</f>
        <v>Sun</v>
      </c>
    </row>
    <row r="1417" spans="1:18" x14ac:dyDescent="0.55000000000000004">
      <c r="A1417" s="2" t="s">
        <v>132</v>
      </c>
      <c r="B1417" s="2" t="str">
        <f t="shared" si="132"/>
        <v>Client 6</v>
      </c>
      <c r="C1417" s="12">
        <v>42967</v>
      </c>
      <c r="D1417" s="2" t="s">
        <v>461</v>
      </c>
      <c r="E1417" s="2" t="s">
        <v>592</v>
      </c>
      <c r="F1417" s="28">
        <f>Table1[[#This Row],[End]]-Table1[[#This Row],[Start]]</f>
        <v>1.5277777777777724E-2</v>
      </c>
      <c r="G1417" s="2" t="str">
        <f t="shared" ca="1" si="133"/>
        <v>Room B</v>
      </c>
      <c r="H1417" s="2" t="str">
        <f t="shared" ca="1" si="134"/>
        <v>G</v>
      </c>
      <c r="I1417" s="2" t="str">
        <f t="shared" ca="1" si="135"/>
        <v>Grievance</v>
      </c>
      <c r="J1417" s="2" t="str">
        <f t="shared" ca="1" si="136"/>
        <v>Misconduct</v>
      </c>
      <c r="K1417" s="25" t="str">
        <f t="shared" ca="1" si="137"/>
        <v>IT</v>
      </c>
      <c r="L1417" t="str">
        <f>IF(OR(Table1[[#This Row],[Month2]]="Jul",Table1[[#This Row],[Month2]]="Aug",Table1[[#This Row],[Month2]]="Sep"),"Q1", IF(OR(Table1[[#This Row],[Month2]]="Oct",Table1[[#This Row],[Month2]]="Nov",Table1[[#This Row],[Month2]]="Dec"),"Q2",IF(OR(Table1[[#This Row],[Month2]]="Jan",Table1[[#This Row],[Month2]]="Feb",Table1[[#This Row],[Month2]]="Mar"),"Q3", "Q4")))</f>
        <v>Q1</v>
      </c>
      <c r="M1417" t="str">
        <f>TEXT(Table1[[#This Row],[Date]],"mmm")</f>
        <v>Aug</v>
      </c>
      <c r="N1417" t="str">
        <f>IF(MONTH(Table1[[#This Row],[Date]])&gt;6, YEAR(Table1[[#This Row],[Date]])&amp;"-"&amp;YEAR(Table1[[#This Row],[Date]])+1,YEAR(Table1[[#This Row],[Date]])-1&amp;"-"&amp;YEAR(Table1[[#This Row],[Date]]))</f>
        <v>2017-2018</v>
      </c>
      <c r="O1417">
        <f>WEEKNUM(Table1[[#This Row],[Date]],2)</f>
        <v>34</v>
      </c>
      <c r="P1417">
        <f>HOUR(Table1[[#This Row],[Start]])</f>
        <v>17</v>
      </c>
      <c r="Q14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17" t="str">
        <f>TEXT(Table1[[#This Row],[Date]],"ddd")</f>
        <v>Sun</v>
      </c>
    </row>
    <row r="1418" spans="1:18" x14ac:dyDescent="0.55000000000000004">
      <c r="A1418" s="2" t="s">
        <v>112</v>
      </c>
      <c r="B1418" s="2" t="str">
        <f t="shared" si="132"/>
        <v>Client 7</v>
      </c>
      <c r="C1418" s="12">
        <v>42968</v>
      </c>
      <c r="D1418" s="2" t="s">
        <v>741</v>
      </c>
      <c r="E1418" s="2" t="s">
        <v>562</v>
      </c>
      <c r="F1418" s="28">
        <f>Table1[[#This Row],[End]]-Table1[[#This Row],[Start]]</f>
        <v>1.0416666666666741E-2</v>
      </c>
      <c r="G1418" s="2" t="str">
        <f t="shared" ca="1" si="133"/>
        <v>Room A</v>
      </c>
      <c r="H1418" s="2" t="str">
        <f t="shared" ca="1" si="134"/>
        <v>C</v>
      </c>
      <c r="I1418" s="2" t="str">
        <f t="shared" ca="1" si="135"/>
        <v>Interaction</v>
      </c>
      <c r="J1418" s="2" t="str">
        <f t="shared" ca="1" si="136"/>
        <v>Entry error</v>
      </c>
      <c r="K1418" s="25" t="str">
        <f t="shared" ca="1" si="137"/>
        <v>IT</v>
      </c>
      <c r="L1418" t="str">
        <f>IF(OR(Table1[[#This Row],[Month2]]="Jul",Table1[[#This Row],[Month2]]="Aug",Table1[[#This Row],[Month2]]="Sep"),"Q1", IF(OR(Table1[[#This Row],[Month2]]="Oct",Table1[[#This Row],[Month2]]="Nov",Table1[[#This Row],[Month2]]="Dec"),"Q2",IF(OR(Table1[[#This Row],[Month2]]="Jan",Table1[[#This Row],[Month2]]="Feb",Table1[[#This Row],[Month2]]="Mar"),"Q3", "Q4")))</f>
        <v>Q1</v>
      </c>
      <c r="M1418" t="str">
        <f>TEXT(Table1[[#This Row],[Date]],"mmm")</f>
        <v>Aug</v>
      </c>
      <c r="N1418" t="str">
        <f>IF(MONTH(Table1[[#This Row],[Date]])&gt;6, YEAR(Table1[[#This Row],[Date]])&amp;"-"&amp;YEAR(Table1[[#This Row],[Date]])+1,YEAR(Table1[[#This Row],[Date]])-1&amp;"-"&amp;YEAR(Table1[[#This Row],[Date]]))</f>
        <v>2017-2018</v>
      </c>
      <c r="O1418">
        <f>WEEKNUM(Table1[[#This Row],[Date]],2)</f>
        <v>35</v>
      </c>
      <c r="P1418">
        <f>HOUR(Table1[[#This Row],[Start]])</f>
        <v>19</v>
      </c>
      <c r="Q14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18" t="str">
        <f>TEXT(Table1[[#This Row],[Date]],"ddd")</f>
        <v>Mon</v>
      </c>
    </row>
    <row r="1419" spans="1:18" x14ac:dyDescent="0.55000000000000004">
      <c r="A1419" s="2" t="s">
        <v>132</v>
      </c>
      <c r="B1419" s="2" t="str">
        <f t="shared" si="132"/>
        <v>Client 8</v>
      </c>
      <c r="C1419" s="12">
        <v>42968</v>
      </c>
      <c r="D1419" s="2" t="s">
        <v>725</v>
      </c>
      <c r="E1419" s="2" t="s">
        <v>938</v>
      </c>
      <c r="F1419" s="28">
        <f>Table1[[#This Row],[End]]-Table1[[#This Row],[Start]]</f>
        <v>2.7083333333333293E-2</v>
      </c>
      <c r="G1419" s="2" t="str">
        <f t="shared" ca="1" si="133"/>
        <v>Lab</v>
      </c>
      <c r="H1419" s="2" t="str">
        <f t="shared" ca="1" si="134"/>
        <v>C</v>
      </c>
      <c r="I1419" s="2" t="str">
        <f t="shared" ca="1" si="135"/>
        <v>Mistake</v>
      </c>
      <c r="J1419" s="2" t="str">
        <f t="shared" ca="1" si="136"/>
        <v>Misconduct</v>
      </c>
      <c r="K1419" s="25" t="str">
        <f t="shared" ca="1" si="137"/>
        <v>Widgets</v>
      </c>
      <c r="L1419" t="str">
        <f>IF(OR(Table1[[#This Row],[Month2]]="Jul",Table1[[#This Row],[Month2]]="Aug",Table1[[#This Row],[Month2]]="Sep"),"Q1", IF(OR(Table1[[#This Row],[Month2]]="Oct",Table1[[#This Row],[Month2]]="Nov",Table1[[#This Row],[Month2]]="Dec"),"Q2",IF(OR(Table1[[#This Row],[Month2]]="Jan",Table1[[#This Row],[Month2]]="Feb",Table1[[#This Row],[Month2]]="Mar"),"Q3", "Q4")))</f>
        <v>Q1</v>
      </c>
      <c r="M1419" t="str">
        <f>TEXT(Table1[[#This Row],[Date]],"mmm")</f>
        <v>Aug</v>
      </c>
      <c r="N1419" t="str">
        <f>IF(MONTH(Table1[[#This Row],[Date]])&gt;6, YEAR(Table1[[#This Row],[Date]])&amp;"-"&amp;YEAR(Table1[[#This Row],[Date]])+1,YEAR(Table1[[#This Row],[Date]])-1&amp;"-"&amp;YEAR(Table1[[#This Row],[Date]]))</f>
        <v>2017-2018</v>
      </c>
      <c r="O1419">
        <f>WEEKNUM(Table1[[#This Row],[Date]],2)</f>
        <v>35</v>
      </c>
      <c r="P1419">
        <f>HOUR(Table1[[#This Row],[Start]])</f>
        <v>8</v>
      </c>
      <c r="Q14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419" t="str">
        <f>TEXT(Table1[[#This Row],[Date]],"ddd")</f>
        <v>Mon</v>
      </c>
    </row>
    <row r="1420" spans="1:18" x14ac:dyDescent="0.55000000000000004">
      <c r="A1420" s="2" t="s">
        <v>132</v>
      </c>
      <c r="B1420" s="2" t="str">
        <f t="shared" si="132"/>
        <v>Client 9</v>
      </c>
      <c r="C1420" s="12">
        <v>42969</v>
      </c>
      <c r="D1420" s="2" t="s">
        <v>427</v>
      </c>
      <c r="E1420" s="2" t="s">
        <v>1140</v>
      </c>
      <c r="F1420" s="28">
        <f>Table1[[#This Row],[End]]-Table1[[#This Row],[Start]]</f>
        <v>1.1111111111111072E-2</v>
      </c>
      <c r="G1420" s="2" t="str">
        <f t="shared" ca="1" si="133"/>
        <v>Lab</v>
      </c>
      <c r="H1420" s="2" t="str">
        <f t="shared" ca="1" si="134"/>
        <v>A</v>
      </c>
      <c r="I1420" s="2" t="str">
        <f t="shared" ca="1" si="135"/>
        <v>Accident</v>
      </c>
      <c r="J1420" s="2" t="str">
        <f t="shared" ca="1" si="136"/>
        <v>Paperwork deficiency</v>
      </c>
      <c r="K1420" s="25" t="str">
        <f t="shared" ca="1" si="137"/>
        <v>Finance</v>
      </c>
      <c r="L1420" t="str">
        <f>IF(OR(Table1[[#This Row],[Month2]]="Jul",Table1[[#This Row],[Month2]]="Aug",Table1[[#This Row],[Month2]]="Sep"),"Q1", IF(OR(Table1[[#This Row],[Month2]]="Oct",Table1[[#This Row],[Month2]]="Nov",Table1[[#This Row],[Month2]]="Dec"),"Q2",IF(OR(Table1[[#This Row],[Month2]]="Jan",Table1[[#This Row],[Month2]]="Feb",Table1[[#This Row],[Month2]]="Mar"),"Q3", "Q4")))</f>
        <v>Q1</v>
      </c>
      <c r="M1420" t="str">
        <f>TEXT(Table1[[#This Row],[Date]],"mmm")</f>
        <v>Aug</v>
      </c>
      <c r="N1420" t="str">
        <f>IF(MONTH(Table1[[#This Row],[Date]])&gt;6, YEAR(Table1[[#This Row],[Date]])&amp;"-"&amp;YEAR(Table1[[#This Row],[Date]])+1,YEAR(Table1[[#This Row],[Date]])-1&amp;"-"&amp;YEAR(Table1[[#This Row],[Date]]))</f>
        <v>2017-2018</v>
      </c>
      <c r="O1420">
        <f>WEEKNUM(Table1[[#This Row],[Date]],2)</f>
        <v>35</v>
      </c>
      <c r="P1420">
        <f>HOUR(Table1[[#This Row],[Start]])</f>
        <v>12</v>
      </c>
      <c r="Q14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420" t="str">
        <f>TEXT(Table1[[#This Row],[Date]],"ddd")</f>
        <v>Tue</v>
      </c>
    </row>
    <row r="1421" spans="1:18" x14ac:dyDescent="0.55000000000000004">
      <c r="A1421" s="2" t="s">
        <v>121</v>
      </c>
      <c r="B1421" s="2" t="str">
        <f t="shared" si="132"/>
        <v>Client 10</v>
      </c>
      <c r="C1421" s="12">
        <v>42969</v>
      </c>
      <c r="D1421" s="2" t="s">
        <v>603</v>
      </c>
      <c r="E1421" s="2" t="s">
        <v>1141</v>
      </c>
      <c r="F1421" s="28">
        <f>Table1[[#This Row],[End]]-Table1[[#This Row],[Start]]</f>
        <v>1.2500000000000067E-2</v>
      </c>
      <c r="G1421" s="2" t="str">
        <f t="shared" ca="1" si="133"/>
        <v>Lab</v>
      </c>
      <c r="H1421" s="2" t="str">
        <f t="shared" ca="1" si="134"/>
        <v>D</v>
      </c>
      <c r="I1421" s="2" t="str">
        <f t="shared" ca="1" si="135"/>
        <v>Grievance</v>
      </c>
      <c r="J1421" s="2" t="str">
        <f t="shared" ca="1" si="136"/>
        <v>Mechanical failure</v>
      </c>
      <c r="K1421" s="25" t="str">
        <f t="shared" ca="1" si="137"/>
        <v>IT</v>
      </c>
      <c r="L1421" t="str">
        <f>IF(OR(Table1[[#This Row],[Month2]]="Jul",Table1[[#This Row],[Month2]]="Aug",Table1[[#This Row],[Month2]]="Sep"),"Q1", IF(OR(Table1[[#This Row],[Month2]]="Oct",Table1[[#This Row],[Month2]]="Nov",Table1[[#This Row],[Month2]]="Dec"),"Q2",IF(OR(Table1[[#This Row],[Month2]]="Jan",Table1[[#This Row],[Month2]]="Feb",Table1[[#This Row],[Month2]]="Mar"),"Q3", "Q4")))</f>
        <v>Q1</v>
      </c>
      <c r="M1421" t="str">
        <f>TEXT(Table1[[#This Row],[Date]],"mmm")</f>
        <v>Aug</v>
      </c>
      <c r="N1421" t="str">
        <f>IF(MONTH(Table1[[#This Row],[Date]])&gt;6, YEAR(Table1[[#This Row],[Date]])&amp;"-"&amp;YEAR(Table1[[#This Row],[Date]])+1,YEAR(Table1[[#This Row],[Date]])-1&amp;"-"&amp;YEAR(Table1[[#This Row],[Date]]))</f>
        <v>2017-2018</v>
      </c>
      <c r="O1421">
        <f>WEEKNUM(Table1[[#This Row],[Date]],2)</f>
        <v>35</v>
      </c>
      <c r="P1421">
        <f>HOUR(Table1[[#This Row],[Start]])</f>
        <v>20</v>
      </c>
      <c r="Q14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21" t="str">
        <f>TEXT(Table1[[#This Row],[Date]],"ddd")</f>
        <v>Tue</v>
      </c>
    </row>
    <row r="1422" spans="1:18" x14ac:dyDescent="0.55000000000000004">
      <c r="A1422" s="2" t="s">
        <v>116</v>
      </c>
      <c r="B1422" s="2" t="str">
        <f t="shared" si="132"/>
        <v>Client 1</v>
      </c>
      <c r="C1422" s="12">
        <v>42970</v>
      </c>
      <c r="D1422" s="2" t="s">
        <v>515</v>
      </c>
      <c r="E1422" s="2" t="s">
        <v>1036</v>
      </c>
      <c r="F1422" s="28">
        <f>Table1[[#This Row],[End]]-Table1[[#This Row],[Start]]</f>
        <v>9.0277777777777457E-3</v>
      </c>
      <c r="G1422" s="2" t="str">
        <f t="shared" ca="1" si="133"/>
        <v>Office</v>
      </c>
      <c r="H1422" s="2" t="str">
        <f t="shared" ca="1" si="134"/>
        <v>B</v>
      </c>
      <c r="I1422" s="2" t="str">
        <f t="shared" ca="1" si="135"/>
        <v>Interaction</v>
      </c>
      <c r="J1422" s="2" t="str">
        <f t="shared" ca="1" si="136"/>
        <v>Misconduct</v>
      </c>
      <c r="K1422" s="25" t="str">
        <f t="shared" ca="1" si="137"/>
        <v>Admin</v>
      </c>
      <c r="L1422" t="str">
        <f>IF(OR(Table1[[#This Row],[Month2]]="Jul",Table1[[#This Row],[Month2]]="Aug",Table1[[#This Row],[Month2]]="Sep"),"Q1", IF(OR(Table1[[#This Row],[Month2]]="Oct",Table1[[#This Row],[Month2]]="Nov",Table1[[#This Row],[Month2]]="Dec"),"Q2",IF(OR(Table1[[#This Row],[Month2]]="Jan",Table1[[#This Row],[Month2]]="Feb",Table1[[#This Row],[Month2]]="Mar"),"Q3", "Q4")))</f>
        <v>Q1</v>
      </c>
      <c r="M1422" t="str">
        <f>TEXT(Table1[[#This Row],[Date]],"mmm")</f>
        <v>Aug</v>
      </c>
      <c r="N1422" t="str">
        <f>IF(MONTH(Table1[[#This Row],[Date]])&gt;6, YEAR(Table1[[#This Row],[Date]])&amp;"-"&amp;YEAR(Table1[[#This Row],[Date]])+1,YEAR(Table1[[#This Row],[Date]])-1&amp;"-"&amp;YEAR(Table1[[#This Row],[Date]]))</f>
        <v>2017-2018</v>
      </c>
      <c r="O1422">
        <f>WEEKNUM(Table1[[#This Row],[Date]],2)</f>
        <v>35</v>
      </c>
      <c r="P1422">
        <f>HOUR(Table1[[#This Row],[Start]])</f>
        <v>15</v>
      </c>
      <c r="Q14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22" t="str">
        <f>TEXT(Table1[[#This Row],[Date]],"ddd")</f>
        <v>Wed</v>
      </c>
    </row>
    <row r="1423" spans="1:18" x14ac:dyDescent="0.55000000000000004">
      <c r="A1423" s="2" t="s">
        <v>125</v>
      </c>
      <c r="B1423" s="2" t="str">
        <f t="shared" si="132"/>
        <v>Client 2</v>
      </c>
      <c r="C1423" s="12">
        <v>42970</v>
      </c>
      <c r="D1423" s="2" t="s">
        <v>894</v>
      </c>
      <c r="E1423" s="2" t="s">
        <v>611</v>
      </c>
      <c r="F1423" s="28">
        <f>Table1[[#This Row],[End]]-Table1[[#This Row],[Start]]</f>
        <v>6.9444444444444198E-3</v>
      </c>
      <c r="G1423" s="2" t="str">
        <f t="shared" ca="1" si="133"/>
        <v>Lab</v>
      </c>
      <c r="H1423" s="2" t="str">
        <f t="shared" ca="1" si="134"/>
        <v>F</v>
      </c>
      <c r="I1423" s="2" t="str">
        <f t="shared" ca="1" si="135"/>
        <v>Grievance</v>
      </c>
      <c r="J1423" s="2" t="str">
        <f t="shared" ca="1" si="136"/>
        <v>Misconduct</v>
      </c>
      <c r="K1423" s="25" t="str">
        <f t="shared" ca="1" si="137"/>
        <v>Floor</v>
      </c>
      <c r="L1423" t="str">
        <f>IF(OR(Table1[[#This Row],[Month2]]="Jul",Table1[[#This Row],[Month2]]="Aug",Table1[[#This Row],[Month2]]="Sep"),"Q1", IF(OR(Table1[[#This Row],[Month2]]="Oct",Table1[[#This Row],[Month2]]="Nov",Table1[[#This Row],[Month2]]="Dec"),"Q2",IF(OR(Table1[[#This Row],[Month2]]="Jan",Table1[[#This Row],[Month2]]="Feb",Table1[[#This Row],[Month2]]="Mar"),"Q3", "Q4")))</f>
        <v>Q1</v>
      </c>
      <c r="M1423" t="str">
        <f>TEXT(Table1[[#This Row],[Date]],"mmm")</f>
        <v>Aug</v>
      </c>
      <c r="N1423" t="str">
        <f>IF(MONTH(Table1[[#This Row],[Date]])&gt;6, YEAR(Table1[[#This Row],[Date]])&amp;"-"&amp;YEAR(Table1[[#This Row],[Date]])+1,YEAR(Table1[[#This Row],[Date]])-1&amp;"-"&amp;YEAR(Table1[[#This Row],[Date]]))</f>
        <v>2017-2018</v>
      </c>
      <c r="O1423">
        <f>WEEKNUM(Table1[[#This Row],[Date]],2)</f>
        <v>35</v>
      </c>
      <c r="P1423">
        <f>HOUR(Table1[[#This Row],[Start]])</f>
        <v>8</v>
      </c>
      <c r="Q14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423" t="str">
        <f>TEXT(Table1[[#This Row],[Date]],"ddd")</f>
        <v>Wed</v>
      </c>
    </row>
    <row r="1424" spans="1:18" x14ac:dyDescent="0.55000000000000004">
      <c r="A1424" s="2" t="s">
        <v>127</v>
      </c>
      <c r="B1424" s="2" t="str">
        <f t="shared" si="132"/>
        <v>Client 3</v>
      </c>
      <c r="C1424" s="12">
        <v>42970</v>
      </c>
      <c r="D1424" s="2" t="s">
        <v>895</v>
      </c>
      <c r="E1424" s="2" t="s">
        <v>1117</v>
      </c>
      <c r="F1424" s="28">
        <f>Table1[[#This Row],[End]]-Table1[[#This Row],[Start]]</f>
        <v>1.6666666666666663E-2</v>
      </c>
      <c r="G1424" s="2" t="str">
        <f t="shared" ca="1" si="133"/>
        <v>Lab</v>
      </c>
      <c r="H1424" s="2" t="str">
        <f t="shared" ca="1" si="134"/>
        <v>G</v>
      </c>
      <c r="I1424" s="2" t="str">
        <f t="shared" ca="1" si="135"/>
        <v>Mistake</v>
      </c>
      <c r="J1424" s="2" t="str">
        <f t="shared" ca="1" si="136"/>
        <v>Wrong placement</v>
      </c>
      <c r="K1424" s="25" t="str">
        <f t="shared" ca="1" si="137"/>
        <v>IT</v>
      </c>
      <c r="L1424" t="str">
        <f>IF(OR(Table1[[#This Row],[Month2]]="Jul",Table1[[#This Row],[Month2]]="Aug",Table1[[#This Row],[Month2]]="Sep"),"Q1", IF(OR(Table1[[#This Row],[Month2]]="Oct",Table1[[#This Row],[Month2]]="Nov",Table1[[#This Row],[Month2]]="Dec"),"Q2",IF(OR(Table1[[#This Row],[Month2]]="Jan",Table1[[#This Row],[Month2]]="Feb",Table1[[#This Row],[Month2]]="Mar"),"Q3", "Q4")))</f>
        <v>Q1</v>
      </c>
      <c r="M1424" t="str">
        <f>TEXT(Table1[[#This Row],[Date]],"mmm")</f>
        <v>Aug</v>
      </c>
      <c r="N1424" t="str">
        <f>IF(MONTH(Table1[[#This Row],[Date]])&gt;6, YEAR(Table1[[#This Row],[Date]])&amp;"-"&amp;YEAR(Table1[[#This Row],[Date]])+1,YEAR(Table1[[#This Row],[Date]])-1&amp;"-"&amp;YEAR(Table1[[#This Row],[Date]]))</f>
        <v>2017-2018</v>
      </c>
      <c r="O1424">
        <f>WEEKNUM(Table1[[#This Row],[Date]],2)</f>
        <v>35</v>
      </c>
      <c r="P1424">
        <f>HOUR(Table1[[#This Row],[Start]])</f>
        <v>11</v>
      </c>
      <c r="Q14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24" t="str">
        <f>TEXT(Table1[[#This Row],[Date]],"ddd")</f>
        <v>Wed</v>
      </c>
    </row>
    <row r="1425" spans="1:18" x14ac:dyDescent="0.55000000000000004">
      <c r="A1425" s="2" t="s">
        <v>81</v>
      </c>
      <c r="B1425" s="2" t="str">
        <f t="shared" si="132"/>
        <v>Client 4</v>
      </c>
      <c r="C1425" s="12">
        <v>42970</v>
      </c>
      <c r="D1425" s="2" t="s">
        <v>231</v>
      </c>
      <c r="E1425" s="2" t="s">
        <v>1128</v>
      </c>
      <c r="F1425" s="28">
        <f>Table1[[#This Row],[End]]-Table1[[#This Row],[Start]]</f>
        <v>6.9444444444444198E-3</v>
      </c>
      <c r="G1425" s="2" t="str">
        <f t="shared" ca="1" si="133"/>
        <v>Warehouse</v>
      </c>
      <c r="H1425" s="2" t="str">
        <f t="shared" ca="1" si="134"/>
        <v>G</v>
      </c>
      <c r="I1425" s="2" t="str">
        <f t="shared" ca="1" si="135"/>
        <v>Grievance</v>
      </c>
      <c r="J1425" s="2" t="str">
        <f t="shared" ca="1" si="136"/>
        <v>Wrong placement</v>
      </c>
      <c r="K1425" s="25" t="str">
        <f t="shared" ca="1" si="137"/>
        <v>Floor</v>
      </c>
      <c r="L1425" t="str">
        <f>IF(OR(Table1[[#This Row],[Month2]]="Jul",Table1[[#This Row],[Month2]]="Aug",Table1[[#This Row],[Month2]]="Sep"),"Q1", IF(OR(Table1[[#This Row],[Month2]]="Oct",Table1[[#This Row],[Month2]]="Nov",Table1[[#This Row],[Month2]]="Dec"),"Q2",IF(OR(Table1[[#This Row],[Month2]]="Jan",Table1[[#This Row],[Month2]]="Feb",Table1[[#This Row],[Month2]]="Mar"),"Q3", "Q4")))</f>
        <v>Q1</v>
      </c>
      <c r="M1425" t="str">
        <f>TEXT(Table1[[#This Row],[Date]],"mmm")</f>
        <v>Aug</v>
      </c>
      <c r="N1425" t="str">
        <f>IF(MONTH(Table1[[#This Row],[Date]])&gt;6, YEAR(Table1[[#This Row],[Date]])&amp;"-"&amp;YEAR(Table1[[#This Row],[Date]])+1,YEAR(Table1[[#This Row],[Date]])-1&amp;"-"&amp;YEAR(Table1[[#This Row],[Date]]))</f>
        <v>2017-2018</v>
      </c>
      <c r="O1425">
        <f>WEEKNUM(Table1[[#This Row],[Date]],2)</f>
        <v>35</v>
      </c>
      <c r="P1425">
        <f>HOUR(Table1[[#This Row],[Start]])</f>
        <v>16</v>
      </c>
      <c r="Q14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425" t="str">
        <f>TEXT(Table1[[#This Row],[Date]],"ddd")</f>
        <v>Wed</v>
      </c>
    </row>
    <row r="1426" spans="1:18" x14ac:dyDescent="0.55000000000000004">
      <c r="A1426" s="2" t="s">
        <v>130</v>
      </c>
      <c r="B1426" s="2" t="str">
        <f t="shared" si="132"/>
        <v>Client 5</v>
      </c>
      <c r="C1426" s="12">
        <v>42971</v>
      </c>
      <c r="D1426" s="2" t="s">
        <v>751</v>
      </c>
      <c r="E1426" s="2" t="s">
        <v>654</v>
      </c>
      <c r="F1426" s="28">
        <f>Table1[[#This Row],[End]]-Table1[[#This Row],[Start]]</f>
        <v>1.1805555555555514E-2</v>
      </c>
      <c r="G1426" s="2" t="str">
        <f t="shared" ca="1" si="133"/>
        <v>Room B</v>
      </c>
      <c r="H1426" s="2" t="str">
        <f t="shared" ca="1" si="134"/>
        <v>D</v>
      </c>
      <c r="I1426" s="2" t="str">
        <f t="shared" ca="1" si="135"/>
        <v>Accident</v>
      </c>
      <c r="J1426" s="2" t="str">
        <f t="shared" ca="1" si="136"/>
        <v>Paperwork deficiency</v>
      </c>
      <c r="K1426" s="25" t="str">
        <f t="shared" ca="1" si="137"/>
        <v>Finance</v>
      </c>
      <c r="L1426" t="str">
        <f>IF(OR(Table1[[#This Row],[Month2]]="Jul",Table1[[#This Row],[Month2]]="Aug",Table1[[#This Row],[Month2]]="Sep"),"Q1", IF(OR(Table1[[#This Row],[Month2]]="Oct",Table1[[#This Row],[Month2]]="Nov",Table1[[#This Row],[Month2]]="Dec"),"Q2",IF(OR(Table1[[#This Row],[Month2]]="Jan",Table1[[#This Row],[Month2]]="Feb",Table1[[#This Row],[Month2]]="Mar"),"Q3", "Q4")))</f>
        <v>Q1</v>
      </c>
      <c r="M1426" t="str">
        <f>TEXT(Table1[[#This Row],[Date]],"mmm")</f>
        <v>Aug</v>
      </c>
      <c r="N1426" t="str">
        <f>IF(MONTH(Table1[[#This Row],[Date]])&gt;6, YEAR(Table1[[#This Row],[Date]])&amp;"-"&amp;YEAR(Table1[[#This Row],[Date]])+1,YEAR(Table1[[#This Row],[Date]])-1&amp;"-"&amp;YEAR(Table1[[#This Row],[Date]]))</f>
        <v>2017-2018</v>
      </c>
      <c r="O1426">
        <f>WEEKNUM(Table1[[#This Row],[Date]],2)</f>
        <v>35</v>
      </c>
      <c r="P1426">
        <f>HOUR(Table1[[#This Row],[Start]])</f>
        <v>9</v>
      </c>
      <c r="Q14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26" t="str">
        <f>TEXT(Table1[[#This Row],[Date]],"ddd")</f>
        <v>Thu</v>
      </c>
    </row>
    <row r="1427" spans="1:18" x14ac:dyDescent="0.55000000000000004">
      <c r="A1427" s="2" t="s">
        <v>123</v>
      </c>
      <c r="B1427" s="2" t="str">
        <f t="shared" si="132"/>
        <v>Client 6</v>
      </c>
      <c r="C1427" s="12">
        <v>42971</v>
      </c>
      <c r="D1427" s="2" t="s">
        <v>259</v>
      </c>
      <c r="E1427" s="2" t="s">
        <v>454</v>
      </c>
      <c r="F1427" s="28">
        <f>Table1[[#This Row],[End]]-Table1[[#This Row],[Start]]</f>
        <v>9.7222222222222432E-3</v>
      </c>
      <c r="G1427" s="2" t="str">
        <f t="shared" ca="1" si="133"/>
        <v>Warehouse</v>
      </c>
      <c r="H1427" s="2" t="str">
        <f t="shared" ca="1" si="134"/>
        <v>B</v>
      </c>
      <c r="I1427" s="2" t="str">
        <f t="shared" ca="1" si="135"/>
        <v>Grievance</v>
      </c>
      <c r="J1427" s="2" t="str">
        <f t="shared" ca="1" si="136"/>
        <v>Wrong placement</v>
      </c>
      <c r="K1427" s="25" t="str">
        <f t="shared" ca="1" si="137"/>
        <v>Admin</v>
      </c>
      <c r="L1427" t="str">
        <f>IF(OR(Table1[[#This Row],[Month2]]="Jul",Table1[[#This Row],[Month2]]="Aug",Table1[[#This Row],[Month2]]="Sep"),"Q1", IF(OR(Table1[[#This Row],[Month2]]="Oct",Table1[[#This Row],[Month2]]="Nov",Table1[[#This Row],[Month2]]="Dec"),"Q2",IF(OR(Table1[[#This Row],[Month2]]="Jan",Table1[[#This Row],[Month2]]="Feb",Table1[[#This Row],[Month2]]="Mar"),"Q3", "Q4")))</f>
        <v>Q1</v>
      </c>
      <c r="M1427" t="str">
        <f>TEXT(Table1[[#This Row],[Date]],"mmm")</f>
        <v>Aug</v>
      </c>
      <c r="N1427" t="str">
        <f>IF(MONTH(Table1[[#This Row],[Date]])&gt;6, YEAR(Table1[[#This Row],[Date]])&amp;"-"&amp;YEAR(Table1[[#This Row],[Date]])+1,YEAR(Table1[[#This Row],[Date]])-1&amp;"-"&amp;YEAR(Table1[[#This Row],[Date]]))</f>
        <v>2017-2018</v>
      </c>
      <c r="O1427">
        <f>WEEKNUM(Table1[[#This Row],[Date]],2)</f>
        <v>35</v>
      </c>
      <c r="P1427">
        <f>HOUR(Table1[[#This Row],[Start]])</f>
        <v>9</v>
      </c>
      <c r="Q14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27" t="str">
        <f>TEXT(Table1[[#This Row],[Date]],"ddd")</f>
        <v>Thu</v>
      </c>
    </row>
    <row r="1428" spans="1:18" x14ac:dyDescent="0.55000000000000004">
      <c r="A1428" s="2" t="s">
        <v>116</v>
      </c>
      <c r="B1428" s="2" t="str">
        <f t="shared" si="132"/>
        <v>Client 7</v>
      </c>
      <c r="C1428" s="12">
        <v>42973</v>
      </c>
      <c r="D1428" s="2" t="s">
        <v>410</v>
      </c>
      <c r="E1428" s="2" t="s">
        <v>391</v>
      </c>
      <c r="F1428" s="28">
        <f>Table1[[#This Row],[End]]-Table1[[#This Row],[Start]]</f>
        <v>2.7777777777777679E-3</v>
      </c>
      <c r="G1428" s="2" t="str">
        <f t="shared" ca="1" si="133"/>
        <v>Room A</v>
      </c>
      <c r="H1428" s="2" t="str">
        <f t="shared" ca="1" si="134"/>
        <v>F</v>
      </c>
      <c r="I1428" s="2" t="str">
        <f t="shared" ca="1" si="135"/>
        <v>Accident</v>
      </c>
      <c r="J1428" s="2" t="str">
        <f t="shared" ca="1" si="136"/>
        <v>Mechanical failure</v>
      </c>
      <c r="K1428" s="25" t="str">
        <f t="shared" ca="1" si="137"/>
        <v>Admin</v>
      </c>
      <c r="L1428" t="str">
        <f>IF(OR(Table1[[#This Row],[Month2]]="Jul",Table1[[#This Row],[Month2]]="Aug",Table1[[#This Row],[Month2]]="Sep"),"Q1", IF(OR(Table1[[#This Row],[Month2]]="Oct",Table1[[#This Row],[Month2]]="Nov",Table1[[#This Row],[Month2]]="Dec"),"Q2",IF(OR(Table1[[#This Row],[Month2]]="Jan",Table1[[#This Row],[Month2]]="Feb",Table1[[#This Row],[Month2]]="Mar"),"Q3", "Q4")))</f>
        <v>Q1</v>
      </c>
      <c r="M1428" t="str">
        <f>TEXT(Table1[[#This Row],[Date]],"mmm")</f>
        <v>Aug</v>
      </c>
      <c r="N1428" t="str">
        <f>IF(MONTH(Table1[[#This Row],[Date]])&gt;6, YEAR(Table1[[#This Row],[Date]])&amp;"-"&amp;YEAR(Table1[[#This Row],[Date]])+1,YEAR(Table1[[#This Row],[Date]])-1&amp;"-"&amp;YEAR(Table1[[#This Row],[Date]]))</f>
        <v>2017-2018</v>
      </c>
      <c r="O1428">
        <f>WEEKNUM(Table1[[#This Row],[Date]],2)</f>
        <v>35</v>
      </c>
      <c r="P1428">
        <f>HOUR(Table1[[#This Row],[Start]])</f>
        <v>19</v>
      </c>
      <c r="Q14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28" t="str">
        <f>TEXT(Table1[[#This Row],[Date]],"ddd")</f>
        <v>Sat</v>
      </c>
    </row>
    <row r="1429" spans="1:18" x14ac:dyDescent="0.55000000000000004">
      <c r="A1429" s="2" t="s">
        <v>121</v>
      </c>
      <c r="B1429" s="2" t="str">
        <f t="shared" si="132"/>
        <v>Client 8</v>
      </c>
      <c r="C1429" s="12">
        <v>42973</v>
      </c>
      <c r="D1429" s="2" t="s">
        <v>741</v>
      </c>
      <c r="E1429" s="2" t="s">
        <v>253</v>
      </c>
      <c r="F1429" s="28">
        <f>Table1[[#This Row],[End]]-Table1[[#This Row],[Start]]</f>
        <v>2.083333333333337E-2</v>
      </c>
      <c r="G1429" s="2" t="str">
        <f t="shared" ca="1" si="133"/>
        <v>Lab</v>
      </c>
      <c r="H1429" s="2" t="str">
        <f t="shared" ca="1" si="134"/>
        <v>A</v>
      </c>
      <c r="I1429" s="2" t="str">
        <f t="shared" ca="1" si="135"/>
        <v>Accident</v>
      </c>
      <c r="J1429" s="2" t="str">
        <f t="shared" ca="1" si="136"/>
        <v>Paperwork deficiency</v>
      </c>
      <c r="K1429" s="25" t="str">
        <f t="shared" ca="1" si="137"/>
        <v>Finance</v>
      </c>
      <c r="L1429" t="str">
        <f>IF(OR(Table1[[#This Row],[Month2]]="Jul",Table1[[#This Row],[Month2]]="Aug",Table1[[#This Row],[Month2]]="Sep"),"Q1", IF(OR(Table1[[#This Row],[Month2]]="Oct",Table1[[#This Row],[Month2]]="Nov",Table1[[#This Row],[Month2]]="Dec"),"Q2",IF(OR(Table1[[#This Row],[Month2]]="Jan",Table1[[#This Row],[Month2]]="Feb",Table1[[#This Row],[Month2]]="Mar"),"Q3", "Q4")))</f>
        <v>Q1</v>
      </c>
      <c r="M1429" t="str">
        <f>TEXT(Table1[[#This Row],[Date]],"mmm")</f>
        <v>Aug</v>
      </c>
      <c r="N1429" t="str">
        <f>IF(MONTH(Table1[[#This Row],[Date]])&gt;6, YEAR(Table1[[#This Row],[Date]])&amp;"-"&amp;YEAR(Table1[[#This Row],[Date]])+1,YEAR(Table1[[#This Row],[Date]])-1&amp;"-"&amp;YEAR(Table1[[#This Row],[Date]]))</f>
        <v>2017-2018</v>
      </c>
      <c r="O1429">
        <f>WEEKNUM(Table1[[#This Row],[Date]],2)</f>
        <v>35</v>
      </c>
      <c r="P1429">
        <f>HOUR(Table1[[#This Row],[Start]])</f>
        <v>19</v>
      </c>
      <c r="Q14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29" t="str">
        <f>TEXT(Table1[[#This Row],[Date]],"ddd")</f>
        <v>Sat</v>
      </c>
    </row>
    <row r="1430" spans="1:18" x14ac:dyDescent="0.55000000000000004">
      <c r="A1430" s="2" t="s">
        <v>130</v>
      </c>
      <c r="B1430" s="2" t="str">
        <f t="shared" si="132"/>
        <v>Client 9</v>
      </c>
      <c r="C1430" s="12">
        <v>42974</v>
      </c>
      <c r="D1430" s="2" t="s">
        <v>600</v>
      </c>
      <c r="E1430" s="2" t="s">
        <v>548</v>
      </c>
      <c r="F1430" s="28">
        <f>Table1[[#This Row],[End]]-Table1[[#This Row],[Start]]</f>
        <v>4.8611111111112049E-3</v>
      </c>
      <c r="G1430" s="2" t="str">
        <f t="shared" ca="1" si="133"/>
        <v>Lab</v>
      </c>
      <c r="H1430" s="2" t="str">
        <f t="shared" ca="1" si="134"/>
        <v>C</v>
      </c>
      <c r="I1430" s="2" t="str">
        <f t="shared" ca="1" si="135"/>
        <v>Accident</v>
      </c>
      <c r="J1430" s="2" t="str">
        <f t="shared" ca="1" si="136"/>
        <v>Tone of voice</v>
      </c>
      <c r="K1430" s="25" t="str">
        <f t="shared" ca="1" si="137"/>
        <v>Widgets</v>
      </c>
      <c r="L1430" t="str">
        <f>IF(OR(Table1[[#This Row],[Month2]]="Jul",Table1[[#This Row],[Month2]]="Aug",Table1[[#This Row],[Month2]]="Sep"),"Q1", IF(OR(Table1[[#This Row],[Month2]]="Oct",Table1[[#This Row],[Month2]]="Nov",Table1[[#This Row],[Month2]]="Dec"),"Q2",IF(OR(Table1[[#This Row],[Month2]]="Jan",Table1[[#This Row],[Month2]]="Feb",Table1[[#This Row],[Month2]]="Mar"),"Q3", "Q4")))</f>
        <v>Q1</v>
      </c>
      <c r="M1430" t="str">
        <f>TEXT(Table1[[#This Row],[Date]],"mmm")</f>
        <v>Aug</v>
      </c>
      <c r="N1430" t="str">
        <f>IF(MONTH(Table1[[#This Row],[Date]])&gt;6, YEAR(Table1[[#This Row],[Date]])&amp;"-"&amp;YEAR(Table1[[#This Row],[Date]])+1,YEAR(Table1[[#This Row],[Date]])-1&amp;"-"&amp;YEAR(Table1[[#This Row],[Date]]))</f>
        <v>2017-2018</v>
      </c>
      <c r="O1430">
        <f>WEEKNUM(Table1[[#This Row],[Date]],2)</f>
        <v>35</v>
      </c>
      <c r="P1430">
        <f>HOUR(Table1[[#This Row],[Start]])</f>
        <v>13</v>
      </c>
      <c r="Q14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430" t="str">
        <f>TEXT(Table1[[#This Row],[Date]],"ddd")</f>
        <v>Sun</v>
      </c>
    </row>
    <row r="1431" spans="1:18" x14ac:dyDescent="0.55000000000000004">
      <c r="A1431" s="2" t="s">
        <v>116</v>
      </c>
      <c r="B1431" s="2" t="str">
        <f t="shared" si="132"/>
        <v>Client 10</v>
      </c>
      <c r="C1431" s="12">
        <v>42974</v>
      </c>
      <c r="D1431" s="2" t="s">
        <v>843</v>
      </c>
      <c r="E1431" s="2" t="s">
        <v>558</v>
      </c>
      <c r="F1431" s="28">
        <f>Table1[[#This Row],[End]]-Table1[[#This Row],[Start]]</f>
        <v>1.388888888888884E-3</v>
      </c>
      <c r="G1431" s="2" t="str">
        <f t="shared" ca="1" si="133"/>
        <v>Lab</v>
      </c>
      <c r="H1431" s="2" t="str">
        <f t="shared" ca="1" si="134"/>
        <v>C</v>
      </c>
      <c r="I1431" s="2" t="str">
        <f t="shared" ca="1" si="135"/>
        <v>Mistake</v>
      </c>
      <c r="J1431" s="2" t="str">
        <f t="shared" ca="1" si="136"/>
        <v>Misconduct</v>
      </c>
      <c r="K1431" s="25" t="str">
        <f t="shared" ca="1" si="137"/>
        <v>Shipping</v>
      </c>
      <c r="L1431" t="str">
        <f>IF(OR(Table1[[#This Row],[Month2]]="Jul",Table1[[#This Row],[Month2]]="Aug",Table1[[#This Row],[Month2]]="Sep"),"Q1", IF(OR(Table1[[#This Row],[Month2]]="Oct",Table1[[#This Row],[Month2]]="Nov",Table1[[#This Row],[Month2]]="Dec"),"Q2",IF(OR(Table1[[#This Row],[Month2]]="Jan",Table1[[#This Row],[Month2]]="Feb",Table1[[#This Row],[Month2]]="Mar"),"Q3", "Q4")))</f>
        <v>Q1</v>
      </c>
      <c r="M1431" t="str">
        <f>TEXT(Table1[[#This Row],[Date]],"mmm")</f>
        <v>Aug</v>
      </c>
      <c r="N1431" t="str">
        <f>IF(MONTH(Table1[[#This Row],[Date]])&gt;6, YEAR(Table1[[#This Row],[Date]])&amp;"-"&amp;YEAR(Table1[[#This Row],[Date]])+1,YEAR(Table1[[#This Row],[Date]])-1&amp;"-"&amp;YEAR(Table1[[#This Row],[Date]]))</f>
        <v>2017-2018</v>
      </c>
      <c r="O1431">
        <f>WEEKNUM(Table1[[#This Row],[Date]],2)</f>
        <v>35</v>
      </c>
      <c r="P1431">
        <f>HOUR(Table1[[#This Row],[Start]])</f>
        <v>8</v>
      </c>
      <c r="Q14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431" t="str">
        <f>TEXT(Table1[[#This Row],[Date]],"ddd")</f>
        <v>Sun</v>
      </c>
    </row>
    <row r="1432" spans="1:18" x14ac:dyDescent="0.55000000000000004">
      <c r="A1432" s="2" t="s">
        <v>116</v>
      </c>
      <c r="B1432" s="2" t="str">
        <f t="shared" si="132"/>
        <v>Client 1</v>
      </c>
      <c r="C1432" s="12">
        <v>42974</v>
      </c>
      <c r="D1432" s="2" t="s">
        <v>265</v>
      </c>
      <c r="E1432" s="2" t="s">
        <v>859</v>
      </c>
      <c r="F1432" s="28">
        <f>Table1[[#This Row],[End]]-Table1[[#This Row],[Start]]</f>
        <v>1.1805555555555514E-2</v>
      </c>
      <c r="G1432" s="2" t="str">
        <f t="shared" ca="1" si="133"/>
        <v>Lab</v>
      </c>
      <c r="H1432" s="2" t="str">
        <f t="shared" ca="1" si="134"/>
        <v>D</v>
      </c>
      <c r="I1432" s="2" t="str">
        <f t="shared" ca="1" si="135"/>
        <v>Grievance</v>
      </c>
      <c r="J1432" s="2" t="str">
        <f t="shared" ca="1" si="136"/>
        <v>Paperwork deficiency</v>
      </c>
      <c r="K1432" s="25" t="str">
        <f t="shared" ca="1" si="137"/>
        <v>Finance</v>
      </c>
      <c r="L1432" t="str">
        <f>IF(OR(Table1[[#This Row],[Month2]]="Jul",Table1[[#This Row],[Month2]]="Aug",Table1[[#This Row],[Month2]]="Sep"),"Q1", IF(OR(Table1[[#This Row],[Month2]]="Oct",Table1[[#This Row],[Month2]]="Nov",Table1[[#This Row],[Month2]]="Dec"),"Q2",IF(OR(Table1[[#This Row],[Month2]]="Jan",Table1[[#This Row],[Month2]]="Feb",Table1[[#This Row],[Month2]]="Mar"),"Q3", "Q4")))</f>
        <v>Q1</v>
      </c>
      <c r="M1432" t="str">
        <f>TEXT(Table1[[#This Row],[Date]],"mmm")</f>
        <v>Aug</v>
      </c>
      <c r="N1432" t="str">
        <f>IF(MONTH(Table1[[#This Row],[Date]])&gt;6, YEAR(Table1[[#This Row],[Date]])&amp;"-"&amp;YEAR(Table1[[#This Row],[Date]])+1,YEAR(Table1[[#This Row],[Date]])-1&amp;"-"&amp;YEAR(Table1[[#This Row],[Date]]))</f>
        <v>2017-2018</v>
      </c>
      <c r="O1432">
        <f>WEEKNUM(Table1[[#This Row],[Date]],2)</f>
        <v>35</v>
      </c>
      <c r="P1432">
        <f>HOUR(Table1[[#This Row],[Start]])</f>
        <v>18</v>
      </c>
      <c r="Q14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32" t="str">
        <f>TEXT(Table1[[#This Row],[Date]],"ddd")</f>
        <v>Sun</v>
      </c>
    </row>
    <row r="1433" spans="1:18" x14ac:dyDescent="0.55000000000000004">
      <c r="A1433" s="2" t="s">
        <v>112</v>
      </c>
      <c r="B1433" s="2" t="str">
        <f t="shared" si="132"/>
        <v>Client 2</v>
      </c>
      <c r="C1433" s="12">
        <v>42975</v>
      </c>
      <c r="D1433" s="2" t="s">
        <v>896</v>
      </c>
      <c r="E1433" s="2" t="s">
        <v>569</v>
      </c>
      <c r="F1433" s="28">
        <f>Table1[[#This Row],[End]]-Table1[[#This Row],[Start]]</f>
        <v>2.5000000000000022E-2</v>
      </c>
      <c r="G1433" s="2" t="str">
        <f t="shared" ca="1" si="133"/>
        <v>Office</v>
      </c>
      <c r="H1433" s="2" t="str">
        <f t="shared" ca="1" si="134"/>
        <v>G</v>
      </c>
      <c r="I1433" s="2" t="str">
        <f t="shared" ca="1" si="135"/>
        <v>Grievance</v>
      </c>
      <c r="J1433" s="2" t="str">
        <f t="shared" ca="1" si="136"/>
        <v>Tone of voice</v>
      </c>
      <c r="K1433" s="25" t="str">
        <f t="shared" ca="1" si="137"/>
        <v>Widgets</v>
      </c>
      <c r="L1433" t="str">
        <f>IF(OR(Table1[[#This Row],[Month2]]="Jul",Table1[[#This Row],[Month2]]="Aug",Table1[[#This Row],[Month2]]="Sep"),"Q1", IF(OR(Table1[[#This Row],[Month2]]="Oct",Table1[[#This Row],[Month2]]="Nov",Table1[[#This Row],[Month2]]="Dec"),"Q2",IF(OR(Table1[[#This Row],[Month2]]="Jan",Table1[[#This Row],[Month2]]="Feb",Table1[[#This Row],[Month2]]="Mar"),"Q3", "Q4")))</f>
        <v>Q1</v>
      </c>
      <c r="M1433" t="str">
        <f>TEXT(Table1[[#This Row],[Date]],"mmm")</f>
        <v>Aug</v>
      </c>
      <c r="N1433" t="str">
        <f>IF(MONTH(Table1[[#This Row],[Date]])&gt;6, YEAR(Table1[[#This Row],[Date]])&amp;"-"&amp;YEAR(Table1[[#This Row],[Date]])+1,YEAR(Table1[[#This Row],[Date]])-1&amp;"-"&amp;YEAR(Table1[[#This Row],[Date]]))</f>
        <v>2017-2018</v>
      </c>
      <c r="O1433">
        <f>WEEKNUM(Table1[[#This Row],[Date]],2)</f>
        <v>36</v>
      </c>
      <c r="P1433">
        <f>HOUR(Table1[[#This Row],[Start]])</f>
        <v>9</v>
      </c>
      <c r="Q14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33" t="str">
        <f>TEXT(Table1[[#This Row],[Date]],"ddd")</f>
        <v>Mon</v>
      </c>
    </row>
    <row r="1434" spans="1:18" x14ac:dyDescent="0.55000000000000004">
      <c r="A1434" s="2" t="s">
        <v>130</v>
      </c>
      <c r="B1434" s="2" t="str">
        <f t="shared" si="132"/>
        <v>Client 3</v>
      </c>
      <c r="C1434" s="12">
        <v>42975</v>
      </c>
      <c r="D1434" s="2" t="s">
        <v>775</v>
      </c>
      <c r="E1434" s="2" t="s">
        <v>658</v>
      </c>
      <c r="F1434" s="28">
        <f>Table1[[#This Row],[End]]-Table1[[#This Row],[Start]]</f>
        <v>1.5277777777777724E-2</v>
      </c>
      <c r="G1434" s="2" t="str">
        <f t="shared" ca="1" si="133"/>
        <v>Room A</v>
      </c>
      <c r="H1434" s="2" t="str">
        <f t="shared" ca="1" si="134"/>
        <v>E</v>
      </c>
      <c r="I1434" s="2" t="str">
        <f t="shared" ca="1" si="135"/>
        <v>Grievance</v>
      </c>
      <c r="J1434" s="2" t="str">
        <f t="shared" ca="1" si="136"/>
        <v>Paperwork deficiency</v>
      </c>
      <c r="K1434" s="25" t="str">
        <f t="shared" ca="1" si="137"/>
        <v>Shipping</v>
      </c>
      <c r="L1434" t="str">
        <f>IF(OR(Table1[[#This Row],[Month2]]="Jul",Table1[[#This Row],[Month2]]="Aug",Table1[[#This Row],[Month2]]="Sep"),"Q1", IF(OR(Table1[[#This Row],[Month2]]="Oct",Table1[[#This Row],[Month2]]="Nov",Table1[[#This Row],[Month2]]="Dec"),"Q2",IF(OR(Table1[[#This Row],[Month2]]="Jan",Table1[[#This Row],[Month2]]="Feb",Table1[[#This Row],[Month2]]="Mar"),"Q3", "Q4")))</f>
        <v>Q1</v>
      </c>
      <c r="M1434" t="str">
        <f>TEXT(Table1[[#This Row],[Date]],"mmm")</f>
        <v>Aug</v>
      </c>
      <c r="N1434" t="str">
        <f>IF(MONTH(Table1[[#This Row],[Date]])&gt;6, YEAR(Table1[[#This Row],[Date]])&amp;"-"&amp;YEAR(Table1[[#This Row],[Date]])+1,YEAR(Table1[[#This Row],[Date]])-1&amp;"-"&amp;YEAR(Table1[[#This Row],[Date]]))</f>
        <v>2017-2018</v>
      </c>
      <c r="O1434">
        <f>WEEKNUM(Table1[[#This Row],[Date]],2)</f>
        <v>36</v>
      </c>
      <c r="P1434">
        <f>HOUR(Table1[[#This Row],[Start]])</f>
        <v>20</v>
      </c>
      <c r="Q14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34" t="str">
        <f>TEXT(Table1[[#This Row],[Date]],"ddd")</f>
        <v>Mon</v>
      </c>
    </row>
    <row r="1435" spans="1:18" x14ac:dyDescent="0.55000000000000004">
      <c r="A1435" s="2" t="s">
        <v>119</v>
      </c>
      <c r="B1435" s="2" t="str">
        <f t="shared" si="132"/>
        <v>Client 4</v>
      </c>
      <c r="C1435" s="12">
        <v>42975</v>
      </c>
      <c r="D1435" s="2" t="s">
        <v>861</v>
      </c>
      <c r="E1435" s="2" t="s">
        <v>997</v>
      </c>
      <c r="F1435" s="28">
        <f>Table1[[#This Row],[End]]-Table1[[#This Row],[Start]]</f>
        <v>1.4583333333333282E-2</v>
      </c>
      <c r="G1435" s="2" t="str">
        <f t="shared" ca="1" si="133"/>
        <v>Room B</v>
      </c>
      <c r="H1435" s="2" t="str">
        <f t="shared" ca="1" si="134"/>
        <v>D</v>
      </c>
      <c r="I1435" s="2" t="str">
        <f t="shared" ca="1" si="135"/>
        <v>Interaction</v>
      </c>
      <c r="J1435" s="2" t="str">
        <f t="shared" ca="1" si="136"/>
        <v>Misconduct</v>
      </c>
      <c r="K1435" s="25" t="str">
        <f t="shared" ca="1" si="137"/>
        <v>IT</v>
      </c>
      <c r="L1435" t="str">
        <f>IF(OR(Table1[[#This Row],[Month2]]="Jul",Table1[[#This Row],[Month2]]="Aug",Table1[[#This Row],[Month2]]="Sep"),"Q1", IF(OR(Table1[[#This Row],[Month2]]="Oct",Table1[[#This Row],[Month2]]="Nov",Table1[[#This Row],[Month2]]="Dec"),"Q2",IF(OR(Table1[[#This Row],[Month2]]="Jan",Table1[[#This Row],[Month2]]="Feb",Table1[[#This Row],[Month2]]="Mar"),"Q3", "Q4")))</f>
        <v>Q1</v>
      </c>
      <c r="M1435" t="str">
        <f>TEXT(Table1[[#This Row],[Date]],"mmm")</f>
        <v>Aug</v>
      </c>
      <c r="N1435" t="str">
        <f>IF(MONTH(Table1[[#This Row],[Date]])&gt;6, YEAR(Table1[[#This Row],[Date]])&amp;"-"&amp;YEAR(Table1[[#This Row],[Date]])+1,YEAR(Table1[[#This Row],[Date]])-1&amp;"-"&amp;YEAR(Table1[[#This Row],[Date]]))</f>
        <v>2017-2018</v>
      </c>
      <c r="O1435">
        <f>WEEKNUM(Table1[[#This Row],[Date]],2)</f>
        <v>36</v>
      </c>
      <c r="P1435">
        <f>HOUR(Table1[[#This Row],[Start]])</f>
        <v>20</v>
      </c>
      <c r="Q14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35" t="str">
        <f>TEXT(Table1[[#This Row],[Date]],"ddd")</f>
        <v>Mon</v>
      </c>
    </row>
    <row r="1436" spans="1:18" x14ac:dyDescent="0.55000000000000004">
      <c r="A1436" s="2" t="s">
        <v>123</v>
      </c>
      <c r="B1436" s="2" t="str">
        <f t="shared" si="132"/>
        <v>Client 5</v>
      </c>
      <c r="C1436" s="12">
        <v>42977</v>
      </c>
      <c r="D1436" s="2" t="s">
        <v>621</v>
      </c>
      <c r="E1436" s="2" t="s">
        <v>195</v>
      </c>
      <c r="F1436" s="28">
        <f>Table1[[#This Row],[End]]-Table1[[#This Row],[Start]]</f>
        <v>6.9444444444445308E-3</v>
      </c>
      <c r="G1436" s="2" t="str">
        <f t="shared" ca="1" si="133"/>
        <v>Room B</v>
      </c>
      <c r="H1436" s="2" t="str">
        <f t="shared" ca="1" si="134"/>
        <v>G</v>
      </c>
      <c r="I1436" s="2" t="str">
        <f t="shared" ca="1" si="135"/>
        <v>Accident</v>
      </c>
      <c r="J1436" s="2" t="str">
        <f t="shared" ca="1" si="136"/>
        <v>Tone of voice</v>
      </c>
      <c r="K1436" s="25" t="str">
        <f t="shared" ca="1" si="137"/>
        <v>IT</v>
      </c>
      <c r="L1436" t="str">
        <f>IF(OR(Table1[[#This Row],[Month2]]="Jul",Table1[[#This Row],[Month2]]="Aug",Table1[[#This Row],[Month2]]="Sep"),"Q1", IF(OR(Table1[[#This Row],[Month2]]="Oct",Table1[[#This Row],[Month2]]="Nov",Table1[[#This Row],[Month2]]="Dec"),"Q2",IF(OR(Table1[[#This Row],[Month2]]="Jan",Table1[[#This Row],[Month2]]="Feb",Table1[[#This Row],[Month2]]="Mar"),"Q3", "Q4")))</f>
        <v>Q1</v>
      </c>
      <c r="M1436" t="str">
        <f>TEXT(Table1[[#This Row],[Date]],"mmm")</f>
        <v>Aug</v>
      </c>
      <c r="N1436" t="str">
        <f>IF(MONTH(Table1[[#This Row],[Date]])&gt;6, YEAR(Table1[[#This Row],[Date]])&amp;"-"&amp;YEAR(Table1[[#This Row],[Date]])+1,YEAR(Table1[[#This Row],[Date]])-1&amp;"-"&amp;YEAR(Table1[[#This Row],[Date]]))</f>
        <v>2017-2018</v>
      </c>
      <c r="O1436">
        <f>WEEKNUM(Table1[[#This Row],[Date]],2)</f>
        <v>36</v>
      </c>
      <c r="P1436">
        <f>HOUR(Table1[[#This Row],[Start]])</f>
        <v>15</v>
      </c>
      <c r="Q14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36" t="str">
        <f>TEXT(Table1[[#This Row],[Date]],"ddd")</f>
        <v>Wed</v>
      </c>
    </row>
    <row r="1437" spans="1:18" x14ac:dyDescent="0.55000000000000004">
      <c r="A1437" s="2" t="s">
        <v>128</v>
      </c>
      <c r="B1437" s="2" t="str">
        <f t="shared" si="132"/>
        <v>Client 6</v>
      </c>
      <c r="C1437" s="12">
        <v>42979</v>
      </c>
      <c r="D1437" s="2" t="s">
        <v>352</v>
      </c>
      <c r="E1437" s="2" t="s">
        <v>563</v>
      </c>
      <c r="F1437" s="28">
        <f>Table1[[#This Row],[End]]-Table1[[#This Row],[Start]]</f>
        <v>9.7222222222222432E-3</v>
      </c>
      <c r="G1437" s="2" t="str">
        <f t="shared" ca="1" si="133"/>
        <v>Lab</v>
      </c>
      <c r="H1437" s="2" t="str">
        <f t="shared" ca="1" si="134"/>
        <v>A</v>
      </c>
      <c r="I1437" s="2" t="str">
        <f t="shared" ca="1" si="135"/>
        <v>Accident</v>
      </c>
      <c r="J1437" s="2" t="str">
        <f t="shared" ca="1" si="136"/>
        <v>Mechanical failure</v>
      </c>
      <c r="K1437" s="2" t="str">
        <f t="shared" ca="1" si="137"/>
        <v>IT</v>
      </c>
      <c r="L1437" t="str">
        <f>IF(OR(Table1[[#This Row],[Month2]]="Jul",Table1[[#This Row],[Month2]]="Aug",Table1[[#This Row],[Month2]]="Sep"),"Q1", IF(OR(Table1[[#This Row],[Month2]]="Oct",Table1[[#This Row],[Month2]]="Nov",Table1[[#This Row],[Month2]]="Dec"),"Q2",IF(OR(Table1[[#This Row],[Month2]]="Jan",Table1[[#This Row],[Month2]]="Feb",Table1[[#This Row],[Month2]]="Mar"),"Q3", "Q4")))</f>
        <v>Q1</v>
      </c>
      <c r="M1437" t="str">
        <f>TEXT(Table1[[#This Row],[Date]],"mmm")</f>
        <v>Sep</v>
      </c>
      <c r="N1437" t="str">
        <f>IF(MONTH(Table1[[#This Row],[Date]])&gt;6, YEAR(Table1[[#This Row],[Date]])&amp;"-"&amp;YEAR(Table1[[#This Row],[Date]])+1,YEAR(Table1[[#This Row],[Date]])-1&amp;"-"&amp;YEAR(Table1[[#This Row],[Date]]))</f>
        <v>2017-2018</v>
      </c>
      <c r="O1437">
        <f>WEEKNUM(Table1[[#This Row],[Date]],2)</f>
        <v>36</v>
      </c>
      <c r="P1437">
        <f>HOUR(Table1[[#This Row],[Start]])</f>
        <v>11</v>
      </c>
      <c r="Q14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37" t="str">
        <f>TEXT(Table1[[#This Row],[Date]],"ddd")</f>
        <v>Fri</v>
      </c>
    </row>
    <row r="1438" spans="1:18" x14ac:dyDescent="0.55000000000000004">
      <c r="A1438" s="2" t="s">
        <v>128</v>
      </c>
      <c r="B1438" s="2" t="str">
        <f t="shared" si="132"/>
        <v>Client 7</v>
      </c>
      <c r="C1438" s="12">
        <v>42979</v>
      </c>
      <c r="D1438" s="2" t="s">
        <v>370</v>
      </c>
      <c r="E1438" s="2" t="s">
        <v>742</v>
      </c>
      <c r="F1438" s="28">
        <f>Table1[[#This Row],[End]]-Table1[[#This Row],[Start]]</f>
        <v>3.4722222222220989E-3</v>
      </c>
      <c r="G1438" s="2" t="str">
        <f t="shared" ca="1" si="133"/>
        <v>Room B</v>
      </c>
      <c r="H1438" s="2" t="str">
        <f t="shared" ca="1" si="134"/>
        <v>C</v>
      </c>
      <c r="I1438" s="2" t="str">
        <f t="shared" ca="1" si="135"/>
        <v>Grievance</v>
      </c>
      <c r="J1438" s="2" t="str">
        <f t="shared" ca="1" si="136"/>
        <v>Entry error</v>
      </c>
      <c r="K1438" s="2" t="str">
        <f t="shared" ca="1" si="137"/>
        <v>Finance</v>
      </c>
      <c r="L1438" t="str">
        <f>IF(OR(Table1[[#This Row],[Month2]]="Jul",Table1[[#This Row],[Month2]]="Aug",Table1[[#This Row],[Month2]]="Sep"),"Q1", IF(OR(Table1[[#This Row],[Month2]]="Oct",Table1[[#This Row],[Month2]]="Nov",Table1[[#This Row],[Month2]]="Dec"),"Q2",IF(OR(Table1[[#This Row],[Month2]]="Jan",Table1[[#This Row],[Month2]]="Feb",Table1[[#This Row],[Month2]]="Mar"),"Q3", "Q4")))</f>
        <v>Q1</v>
      </c>
      <c r="M1438" t="str">
        <f>TEXT(Table1[[#This Row],[Date]],"mmm")</f>
        <v>Sep</v>
      </c>
      <c r="N1438" t="str">
        <f>IF(MONTH(Table1[[#This Row],[Date]])&gt;6, YEAR(Table1[[#This Row],[Date]])&amp;"-"&amp;YEAR(Table1[[#This Row],[Date]])+1,YEAR(Table1[[#This Row],[Date]])-1&amp;"-"&amp;YEAR(Table1[[#This Row],[Date]]))</f>
        <v>2017-2018</v>
      </c>
      <c r="O1438">
        <f>WEEKNUM(Table1[[#This Row],[Date]],2)</f>
        <v>36</v>
      </c>
      <c r="P1438">
        <f>HOUR(Table1[[#This Row],[Start]])</f>
        <v>16</v>
      </c>
      <c r="Q14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438" t="str">
        <f>TEXT(Table1[[#This Row],[Date]],"ddd")</f>
        <v>Fri</v>
      </c>
    </row>
    <row r="1439" spans="1:18" x14ac:dyDescent="0.55000000000000004">
      <c r="A1439" s="2" t="s">
        <v>128</v>
      </c>
      <c r="B1439" s="2" t="str">
        <f t="shared" si="132"/>
        <v>Client 8</v>
      </c>
      <c r="C1439" s="12">
        <v>42979</v>
      </c>
      <c r="D1439" s="2" t="s">
        <v>742</v>
      </c>
      <c r="E1439" s="2" t="s">
        <v>237</v>
      </c>
      <c r="F1439" s="28">
        <f>Table1[[#This Row],[End]]-Table1[[#This Row],[Start]]</f>
        <v>9.7222222222222987E-3</v>
      </c>
      <c r="G1439" s="2" t="str">
        <f t="shared" ca="1" si="133"/>
        <v>Lab</v>
      </c>
      <c r="H1439" s="2" t="str">
        <f t="shared" ca="1" si="134"/>
        <v>F</v>
      </c>
      <c r="I1439" s="2" t="str">
        <f t="shared" ca="1" si="135"/>
        <v>Accident</v>
      </c>
      <c r="J1439" s="2" t="str">
        <f t="shared" ca="1" si="136"/>
        <v>Tone of voice</v>
      </c>
      <c r="K1439" s="2" t="str">
        <f t="shared" ca="1" si="137"/>
        <v>Finance</v>
      </c>
      <c r="L1439" t="str">
        <f>IF(OR(Table1[[#This Row],[Month2]]="Jul",Table1[[#This Row],[Month2]]="Aug",Table1[[#This Row],[Month2]]="Sep"),"Q1", IF(OR(Table1[[#This Row],[Month2]]="Oct",Table1[[#This Row],[Month2]]="Nov",Table1[[#This Row],[Month2]]="Dec"),"Q2",IF(OR(Table1[[#This Row],[Month2]]="Jan",Table1[[#This Row],[Month2]]="Feb",Table1[[#This Row],[Month2]]="Mar"),"Q3", "Q4")))</f>
        <v>Q1</v>
      </c>
      <c r="M1439" t="str">
        <f>TEXT(Table1[[#This Row],[Date]],"mmm")</f>
        <v>Sep</v>
      </c>
      <c r="N1439" t="str">
        <f>IF(MONTH(Table1[[#This Row],[Date]])&gt;6, YEAR(Table1[[#This Row],[Date]])&amp;"-"&amp;YEAR(Table1[[#This Row],[Date]])+1,YEAR(Table1[[#This Row],[Date]])-1&amp;"-"&amp;YEAR(Table1[[#This Row],[Date]]))</f>
        <v>2017-2018</v>
      </c>
      <c r="O1439">
        <f>WEEKNUM(Table1[[#This Row],[Date]],2)</f>
        <v>36</v>
      </c>
      <c r="P1439">
        <f>HOUR(Table1[[#This Row],[Start]])</f>
        <v>16</v>
      </c>
      <c r="Q14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439" t="str">
        <f>TEXT(Table1[[#This Row],[Date]],"ddd")</f>
        <v>Fri</v>
      </c>
    </row>
    <row r="1440" spans="1:18" x14ac:dyDescent="0.55000000000000004">
      <c r="A1440" s="2" t="s">
        <v>123</v>
      </c>
      <c r="B1440" s="2" t="str">
        <f t="shared" si="132"/>
        <v>Client 9</v>
      </c>
      <c r="C1440" s="12">
        <v>42979</v>
      </c>
      <c r="D1440" s="2" t="s">
        <v>494</v>
      </c>
      <c r="E1440" s="2" t="s">
        <v>643</v>
      </c>
      <c r="F1440" s="28">
        <f>Table1[[#This Row],[End]]-Table1[[#This Row],[Start]]</f>
        <v>2.0833333333333259E-3</v>
      </c>
      <c r="G1440" s="2" t="str">
        <f t="shared" ca="1" si="133"/>
        <v>Lab</v>
      </c>
      <c r="H1440" s="2" t="str">
        <f t="shared" ca="1" si="134"/>
        <v>A</v>
      </c>
      <c r="I1440" s="2" t="str">
        <f t="shared" ca="1" si="135"/>
        <v>Grievance</v>
      </c>
      <c r="J1440" s="2" t="str">
        <f t="shared" ca="1" si="136"/>
        <v>Paperwork deficiency</v>
      </c>
      <c r="K1440" s="2" t="str">
        <f t="shared" ca="1" si="137"/>
        <v>Widgets</v>
      </c>
      <c r="L1440" t="str">
        <f>IF(OR(Table1[[#This Row],[Month2]]="Jul",Table1[[#This Row],[Month2]]="Aug",Table1[[#This Row],[Month2]]="Sep"),"Q1", IF(OR(Table1[[#This Row],[Month2]]="Oct",Table1[[#This Row],[Month2]]="Nov",Table1[[#This Row],[Month2]]="Dec"),"Q2",IF(OR(Table1[[#This Row],[Month2]]="Jan",Table1[[#This Row],[Month2]]="Feb",Table1[[#This Row],[Month2]]="Mar"),"Q3", "Q4")))</f>
        <v>Q1</v>
      </c>
      <c r="M1440" t="str">
        <f>TEXT(Table1[[#This Row],[Date]],"mmm")</f>
        <v>Sep</v>
      </c>
      <c r="N1440" t="str">
        <f>IF(MONTH(Table1[[#This Row],[Date]])&gt;6, YEAR(Table1[[#This Row],[Date]])&amp;"-"&amp;YEAR(Table1[[#This Row],[Date]])+1,YEAR(Table1[[#This Row],[Date]])-1&amp;"-"&amp;YEAR(Table1[[#This Row],[Date]]))</f>
        <v>2017-2018</v>
      </c>
      <c r="O1440">
        <f>WEEKNUM(Table1[[#This Row],[Date]],2)</f>
        <v>36</v>
      </c>
      <c r="P1440">
        <f>HOUR(Table1[[#This Row],[Start]])</f>
        <v>17</v>
      </c>
      <c r="Q14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40" t="str">
        <f>TEXT(Table1[[#This Row],[Date]],"ddd")</f>
        <v>Fri</v>
      </c>
    </row>
    <row r="1441" spans="1:18" x14ac:dyDescent="0.55000000000000004">
      <c r="A1441" s="2" t="s">
        <v>123</v>
      </c>
      <c r="B1441" s="2" t="str">
        <f t="shared" si="132"/>
        <v>Client 10</v>
      </c>
      <c r="C1441" s="12">
        <v>42979</v>
      </c>
      <c r="D1441" s="16">
        <v>0.74097222222222225</v>
      </c>
      <c r="E1441" s="2" t="s">
        <v>326</v>
      </c>
      <c r="F1441" s="28">
        <f>Table1[[#This Row],[End]]-Table1[[#This Row],[Start]]</f>
        <v>6.2499999999999778E-3</v>
      </c>
      <c r="G1441" s="2" t="str">
        <f t="shared" ca="1" si="133"/>
        <v>Room B</v>
      </c>
      <c r="H1441" s="2" t="str">
        <f t="shared" ca="1" si="134"/>
        <v>D</v>
      </c>
      <c r="I1441" s="2" t="str">
        <f t="shared" ca="1" si="135"/>
        <v>Mistake</v>
      </c>
      <c r="J1441" s="2" t="str">
        <f t="shared" ca="1" si="136"/>
        <v>Wrong placement</v>
      </c>
      <c r="K1441" s="2" t="str">
        <f t="shared" ca="1" si="137"/>
        <v>Admin</v>
      </c>
      <c r="L1441" t="str">
        <f>IF(OR(Table1[[#This Row],[Month2]]="Jul",Table1[[#This Row],[Month2]]="Aug",Table1[[#This Row],[Month2]]="Sep"),"Q1", IF(OR(Table1[[#This Row],[Month2]]="Oct",Table1[[#This Row],[Month2]]="Nov",Table1[[#This Row],[Month2]]="Dec"),"Q2",IF(OR(Table1[[#This Row],[Month2]]="Jan",Table1[[#This Row],[Month2]]="Feb",Table1[[#This Row],[Month2]]="Mar"),"Q3", "Q4")))</f>
        <v>Q1</v>
      </c>
      <c r="M1441" t="str">
        <f>TEXT(Table1[[#This Row],[Date]],"mmm")</f>
        <v>Sep</v>
      </c>
      <c r="N1441" t="str">
        <f>IF(MONTH(Table1[[#This Row],[Date]])&gt;6, YEAR(Table1[[#This Row],[Date]])&amp;"-"&amp;YEAR(Table1[[#This Row],[Date]])+1,YEAR(Table1[[#This Row],[Date]])-1&amp;"-"&amp;YEAR(Table1[[#This Row],[Date]]))</f>
        <v>2017-2018</v>
      </c>
      <c r="O1441">
        <f>WEEKNUM(Table1[[#This Row],[Date]],2)</f>
        <v>36</v>
      </c>
      <c r="P1441">
        <f>HOUR(Table1[[#This Row],[Start]])</f>
        <v>17</v>
      </c>
      <c r="Q14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41" t="str">
        <f>TEXT(Table1[[#This Row],[Date]],"ddd")</f>
        <v>Fri</v>
      </c>
    </row>
    <row r="1442" spans="1:18" x14ac:dyDescent="0.55000000000000004">
      <c r="A1442" s="2" t="s">
        <v>124</v>
      </c>
      <c r="B1442" s="2" t="str">
        <f t="shared" si="132"/>
        <v>Client 1</v>
      </c>
      <c r="C1442" s="12">
        <v>42980</v>
      </c>
      <c r="D1442" s="2" t="s">
        <v>752</v>
      </c>
      <c r="E1442" s="2" t="s">
        <v>481</v>
      </c>
      <c r="F1442" s="28">
        <f>Table1[[#This Row],[End]]-Table1[[#This Row],[Start]]</f>
        <v>1.8055555555555602E-2</v>
      </c>
      <c r="G1442" s="2" t="str">
        <f t="shared" ca="1" si="133"/>
        <v>Room A</v>
      </c>
      <c r="H1442" s="2" t="str">
        <f t="shared" ca="1" si="134"/>
        <v>A</v>
      </c>
      <c r="I1442" s="2" t="str">
        <f t="shared" ca="1" si="135"/>
        <v>Interaction</v>
      </c>
      <c r="J1442" s="2" t="str">
        <f t="shared" ca="1" si="136"/>
        <v>Entry error</v>
      </c>
      <c r="K1442" s="2" t="str">
        <f t="shared" ca="1" si="137"/>
        <v>Admin</v>
      </c>
      <c r="L1442" t="str">
        <f>IF(OR(Table1[[#This Row],[Month2]]="Jul",Table1[[#This Row],[Month2]]="Aug",Table1[[#This Row],[Month2]]="Sep"),"Q1", IF(OR(Table1[[#This Row],[Month2]]="Oct",Table1[[#This Row],[Month2]]="Nov",Table1[[#This Row],[Month2]]="Dec"),"Q2",IF(OR(Table1[[#This Row],[Month2]]="Jan",Table1[[#This Row],[Month2]]="Feb",Table1[[#This Row],[Month2]]="Mar"),"Q3", "Q4")))</f>
        <v>Q1</v>
      </c>
      <c r="M1442" t="str">
        <f>TEXT(Table1[[#This Row],[Date]],"mmm")</f>
        <v>Sep</v>
      </c>
      <c r="N1442" t="str">
        <f>IF(MONTH(Table1[[#This Row],[Date]])&gt;6, YEAR(Table1[[#This Row],[Date]])&amp;"-"&amp;YEAR(Table1[[#This Row],[Date]])+1,YEAR(Table1[[#This Row],[Date]])-1&amp;"-"&amp;YEAR(Table1[[#This Row],[Date]]))</f>
        <v>2017-2018</v>
      </c>
      <c r="O1442">
        <f>WEEKNUM(Table1[[#This Row],[Date]],2)</f>
        <v>36</v>
      </c>
      <c r="P1442">
        <f>HOUR(Table1[[#This Row],[Start]])</f>
        <v>19</v>
      </c>
      <c r="Q14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42" t="str">
        <f>TEXT(Table1[[#This Row],[Date]],"ddd")</f>
        <v>Sat</v>
      </c>
    </row>
    <row r="1443" spans="1:18" x14ac:dyDescent="0.55000000000000004">
      <c r="A1443" s="2" t="s">
        <v>133</v>
      </c>
      <c r="B1443" s="2" t="str">
        <f t="shared" si="132"/>
        <v>Client 2</v>
      </c>
      <c r="C1443" s="12">
        <v>42980</v>
      </c>
      <c r="D1443" s="2" t="s">
        <v>897</v>
      </c>
      <c r="E1443" s="2" t="s">
        <v>1063</v>
      </c>
      <c r="F1443" s="28">
        <f>Table1[[#This Row],[End]]-Table1[[#This Row],[Start]]</f>
        <v>1.041666666666663E-2</v>
      </c>
      <c r="G1443" s="2" t="str">
        <f t="shared" ca="1" si="133"/>
        <v>Office</v>
      </c>
      <c r="H1443" s="2" t="str">
        <f t="shared" ca="1" si="134"/>
        <v>D</v>
      </c>
      <c r="I1443" s="2" t="str">
        <f t="shared" ca="1" si="135"/>
        <v>Interaction</v>
      </c>
      <c r="J1443" s="2" t="str">
        <f t="shared" ca="1" si="136"/>
        <v>Tone of voice</v>
      </c>
      <c r="K1443" s="2" t="str">
        <f t="shared" ca="1" si="137"/>
        <v>Shipping</v>
      </c>
      <c r="L1443" t="str">
        <f>IF(OR(Table1[[#This Row],[Month2]]="Jul",Table1[[#This Row],[Month2]]="Aug",Table1[[#This Row],[Month2]]="Sep"),"Q1", IF(OR(Table1[[#This Row],[Month2]]="Oct",Table1[[#This Row],[Month2]]="Nov",Table1[[#This Row],[Month2]]="Dec"),"Q2",IF(OR(Table1[[#This Row],[Month2]]="Jan",Table1[[#This Row],[Month2]]="Feb",Table1[[#This Row],[Month2]]="Mar"),"Q3", "Q4")))</f>
        <v>Q1</v>
      </c>
      <c r="M1443" t="str">
        <f>TEXT(Table1[[#This Row],[Date]],"mmm")</f>
        <v>Sep</v>
      </c>
      <c r="N1443" t="str">
        <f>IF(MONTH(Table1[[#This Row],[Date]])&gt;6, YEAR(Table1[[#This Row],[Date]])&amp;"-"&amp;YEAR(Table1[[#This Row],[Date]])+1,YEAR(Table1[[#This Row],[Date]])-1&amp;"-"&amp;YEAR(Table1[[#This Row],[Date]]))</f>
        <v>2017-2018</v>
      </c>
      <c r="O1443">
        <f>WEEKNUM(Table1[[#This Row],[Date]],2)</f>
        <v>36</v>
      </c>
      <c r="P1443">
        <f>HOUR(Table1[[#This Row],[Start]])</f>
        <v>21</v>
      </c>
      <c r="Q14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443" t="str">
        <f>TEXT(Table1[[#This Row],[Date]],"ddd")</f>
        <v>Sat</v>
      </c>
    </row>
    <row r="1444" spans="1:18" x14ac:dyDescent="0.55000000000000004">
      <c r="A1444" s="2" t="s">
        <v>121</v>
      </c>
      <c r="B1444" s="2" t="str">
        <f t="shared" si="132"/>
        <v>Client 3</v>
      </c>
      <c r="C1444" s="12">
        <v>42980</v>
      </c>
      <c r="D1444" s="2" t="s">
        <v>897</v>
      </c>
      <c r="E1444" s="2" t="s">
        <v>898</v>
      </c>
      <c r="F1444" s="28">
        <f>Table1[[#This Row],[End]]-Table1[[#This Row],[Start]]</f>
        <v>1.3888888888887729E-3</v>
      </c>
      <c r="G1444" s="2" t="str">
        <f t="shared" ca="1" si="133"/>
        <v>Warehouse</v>
      </c>
      <c r="H1444" s="2" t="str">
        <f t="shared" ca="1" si="134"/>
        <v>G</v>
      </c>
      <c r="I1444" s="2" t="str">
        <f t="shared" ca="1" si="135"/>
        <v>Mistake</v>
      </c>
      <c r="J1444" s="2" t="str">
        <f t="shared" ca="1" si="136"/>
        <v>Tone of voice</v>
      </c>
      <c r="K1444" s="2" t="str">
        <f t="shared" ca="1" si="137"/>
        <v>Admin</v>
      </c>
      <c r="L1444" t="str">
        <f>IF(OR(Table1[[#This Row],[Month2]]="Jul",Table1[[#This Row],[Month2]]="Aug",Table1[[#This Row],[Month2]]="Sep"),"Q1", IF(OR(Table1[[#This Row],[Month2]]="Oct",Table1[[#This Row],[Month2]]="Nov",Table1[[#This Row],[Month2]]="Dec"),"Q2",IF(OR(Table1[[#This Row],[Month2]]="Jan",Table1[[#This Row],[Month2]]="Feb",Table1[[#This Row],[Month2]]="Mar"),"Q3", "Q4")))</f>
        <v>Q1</v>
      </c>
      <c r="M1444" t="str">
        <f>TEXT(Table1[[#This Row],[Date]],"mmm")</f>
        <v>Sep</v>
      </c>
      <c r="N1444" t="str">
        <f>IF(MONTH(Table1[[#This Row],[Date]])&gt;6, YEAR(Table1[[#This Row],[Date]])&amp;"-"&amp;YEAR(Table1[[#This Row],[Date]])+1,YEAR(Table1[[#This Row],[Date]])-1&amp;"-"&amp;YEAR(Table1[[#This Row],[Date]]))</f>
        <v>2017-2018</v>
      </c>
      <c r="O1444">
        <f>WEEKNUM(Table1[[#This Row],[Date]],2)</f>
        <v>36</v>
      </c>
      <c r="P1444">
        <f>HOUR(Table1[[#This Row],[Start]])</f>
        <v>21</v>
      </c>
      <c r="Q14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444" t="str">
        <f>TEXT(Table1[[#This Row],[Date]],"ddd")</f>
        <v>Sat</v>
      </c>
    </row>
    <row r="1445" spans="1:18" x14ac:dyDescent="0.55000000000000004">
      <c r="A1445" s="2" t="s">
        <v>121</v>
      </c>
      <c r="B1445" s="2" t="str">
        <f t="shared" si="132"/>
        <v>Client 4</v>
      </c>
      <c r="C1445" s="12">
        <v>42980</v>
      </c>
      <c r="D1445" s="2" t="s">
        <v>898</v>
      </c>
      <c r="E1445" s="2" t="s">
        <v>963</v>
      </c>
      <c r="F1445" s="28">
        <f>Table1[[#This Row],[End]]-Table1[[#This Row],[Start]]</f>
        <v>1.8749999999999933E-2</v>
      </c>
      <c r="G1445" s="2" t="str">
        <f t="shared" ca="1" si="133"/>
        <v>Office</v>
      </c>
      <c r="H1445" s="2" t="str">
        <f t="shared" ca="1" si="134"/>
        <v>G</v>
      </c>
      <c r="I1445" s="2" t="str">
        <f t="shared" ca="1" si="135"/>
        <v>Interaction</v>
      </c>
      <c r="J1445" s="2" t="str">
        <f t="shared" ca="1" si="136"/>
        <v>Mechanical failure</v>
      </c>
      <c r="K1445" s="2" t="str">
        <f t="shared" ca="1" si="137"/>
        <v>Finance</v>
      </c>
      <c r="L1445" t="str">
        <f>IF(OR(Table1[[#This Row],[Month2]]="Jul",Table1[[#This Row],[Month2]]="Aug",Table1[[#This Row],[Month2]]="Sep"),"Q1", IF(OR(Table1[[#This Row],[Month2]]="Oct",Table1[[#This Row],[Month2]]="Nov",Table1[[#This Row],[Month2]]="Dec"),"Q2",IF(OR(Table1[[#This Row],[Month2]]="Jan",Table1[[#This Row],[Month2]]="Feb",Table1[[#This Row],[Month2]]="Mar"),"Q3", "Q4")))</f>
        <v>Q1</v>
      </c>
      <c r="M1445" t="str">
        <f>TEXT(Table1[[#This Row],[Date]],"mmm")</f>
        <v>Sep</v>
      </c>
      <c r="N1445" t="str">
        <f>IF(MONTH(Table1[[#This Row],[Date]])&gt;6, YEAR(Table1[[#This Row],[Date]])&amp;"-"&amp;YEAR(Table1[[#This Row],[Date]])+1,YEAR(Table1[[#This Row],[Date]])-1&amp;"-"&amp;YEAR(Table1[[#This Row],[Date]]))</f>
        <v>2017-2018</v>
      </c>
      <c r="O1445">
        <f>WEEKNUM(Table1[[#This Row],[Date]],2)</f>
        <v>36</v>
      </c>
      <c r="P1445">
        <f>HOUR(Table1[[#This Row],[Start]])</f>
        <v>21</v>
      </c>
      <c r="Q14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445" t="str">
        <f>TEXT(Table1[[#This Row],[Date]],"ddd")</f>
        <v>Sat</v>
      </c>
    </row>
    <row r="1446" spans="1:18" x14ac:dyDescent="0.55000000000000004">
      <c r="A1446" s="2" t="s">
        <v>134</v>
      </c>
      <c r="B1446" s="2" t="str">
        <f t="shared" si="132"/>
        <v>Client 5</v>
      </c>
      <c r="C1446" s="12">
        <v>42980</v>
      </c>
      <c r="D1446" s="2" t="s">
        <v>853</v>
      </c>
      <c r="E1446" s="2" t="s">
        <v>709</v>
      </c>
      <c r="F1446" s="28">
        <f>Table1[[#This Row],[End]]-Table1[[#This Row],[Start]]</f>
        <v>2.5694444444444464E-2</v>
      </c>
      <c r="G1446" s="2" t="str">
        <f t="shared" ca="1" si="133"/>
        <v>Warehouse</v>
      </c>
      <c r="H1446" s="2" t="str">
        <f t="shared" ca="1" si="134"/>
        <v>E</v>
      </c>
      <c r="I1446" s="2" t="str">
        <f t="shared" ca="1" si="135"/>
        <v>Accident</v>
      </c>
      <c r="J1446" s="2" t="str">
        <f t="shared" ca="1" si="136"/>
        <v>Tone of voice</v>
      </c>
      <c r="K1446" s="2" t="str">
        <f t="shared" ca="1" si="137"/>
        <v>Finance</v>
      </c>
      <c r="L1446" t="str">
        <f>IF(OR(Table1[[#This Row],[Month2]]="Jul",Table1[[#This Row],[Month2]]="Aug",Table1[[#This Row],[Month2]]="Sep"),"Q1", IF(OR(Table1[[#This Row],[Month2]]="Oct",Table1[[#This Row],[Month2]]="Nov",Table1[[#This Row],[Month2]]="Dec"),"Q2",IF(OR(Table1[[#This Row],[Month2]]="Jan",Table1[[#This Row],[Month2]]="Feb",Table1[[#This Row],[Month2]]="Mar"),"Q3", "Q4")))</f>
        <v>Q1</v>
      </c>
      <c r="M1446" t="str">
        <f>TEXT(Table1[[#This Row],[Date]],"mmm")</f>
        <v>Sep</v>
      </c>
      <c r="N1446" t="str">
        <f>IF(MONTH(Table1[[#This Row],[Date]])&gt;6, YEAR(Table1[[#This Row],[Date]])&amp;"-"&amp;YEAR(Table1[[#This Row],[Date]])+1,YEAR(Table1[[#This Row],[Date]])-1&amp;"-"&amp;YEAR(Table1[[#This Row],[Date]]))</f>
        <v>2017-2018</v>
      </c>
      <c r="O1446">
        <f>WEEKNUM(Table1[[#This Row],[Date]],2)</f>
        <v>36</v>
      </c>
      <c r="P1446">
        <f>HOUR(Table1[[#This Row],[Start]])</f>
        <v>15</v>
      </c>
      <c r="Q14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46" t="str">
        <f>TEXT(Table1[[#This Row],[Date]],"ddd")</f>
        <v>Sat</v>
      </c>
    </row>
    <row r="1447" spans="1:18" x14ac:dyDescent="0.55000000000000004">
      <c r="A1447" s="2" t="s">
        <v>112</v>
      </c>
      <c r="B1447" s="2" t="str">
        <f t="shared" si="132"/>
        <v>Client 6</v>
      </c>
      <c r="C1447" s="12">
        <v>42981</v>
      </c>
      <c r="D1447" s="2" t="s">
        <v>391</v>
      </c>
      <c r="E1447" s="2" t="s">
        <v>293</v>
      </c>
      <c r="F1447" s="28">
        <f>Table1[[#This Row],[End]]-Table1[[#This Row],[Start]]</f>
        <v>3.4722222222223209E-3</v>
      </c>
      <c r="G1447" s="2" t="str">
        <f t="shared" ca="1" si="133"/>
        <v>Room A</v>
      </c>
      <c r="H1447" s="2" t="str">
        <f t="shared" ca="1" si="134"/>
        <v>D</v>
      </c>
      <c r="I1447" s="2" t="str">
        <f t="shared" ca="1" si="135"/>
        <v>Interaction</v>
      </c>
      <c r="J1447" s="2" t="str">
        <f t="shared" ca="1" si="136"/>
        <v>Entry error</v>
      </c>
      <c r="K1447" s="2" t="str">
        <f t="shared" ca="1" si="137"/>
        <v>Widgets</v>
      </c>
      <c r="L1447" t="str">
        <f>IF(OR(Table1[[#This Row],[Month2]]="Jul",Table1[[#This Row],[Month2]]="Aug",Table1[[#This Row],[Month2]]="Sep"),"Q1", IF(OR(Table1[[#This Row],[Month2]]="Oct",Table1[[#This Row],[Month2]]="Nov",Table1[[#This Row],[Month2]]="Dec"),"Q2",IF(OR(Table1[[#This Row],[Month2]]="Jan",Table1[[#This Row],[Month2]]="Feb",Table1[[#This Row],[Month2]]="Mar"),"Q3", "Q4")))</f>
        <v>Q1</v>
      </c>
      <c r="M1447" t="str">
        <f>TEXT(Table1[[#This Row],[Date]],"mmm")</f>
        <v>Sep</v>
      </c>
      <c r="N1447" t="str">
        <f>IF(MONTH(Table1[[#This Row],[Date]])&gt;6, YEAR(Table1[[#This Row],[Date]])&amp;"-"&amp;YEAR(Table1[[#This Row],[Date]])+1,YEAR(Table1[[#This Row],[Date]])-1&amp;"-"&amp;YEAR(Table1[[#This Row],[Date]]))</f>
        <v>2017-2018</v>
      </c>
      <c r="O1447">
        <f>WEEKNUM(Table1[[#This Row],[Date]],2)</f>
        <v>36</v>
      </c>
      <c r="P1447">
        <f>HOUR(Table1[[#This Row],[Start]])</f>
        <v>19</v>
      </c>
      <c r="Q14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47" t="str">
        <f>TEXT(Table1[[#This Row],[Date]],"ddd")</f>
        <v>Sun</v>
      </c>
    </row>
    <row r="1448" spans="1:18" x14ac:dyDescent="0.55000000000000004">
      <c r="A1448" s="2" t="s">
        <v>112</v>
      </c>
      <c r="B1448" s="2" t="str">
        <f t="shared" si="132"/>
        <v>Client 7</v>
      </c>
      <c r="C1448" s="12">
        <v>42981</v>
      </c>
      <c r="D1448" s="2" t="s">
        <v>293</v>
      </c>
      <c r="E1448" s="2" t="s">
        <v>1142</v>
      </c>
      <c r="F1448" s="28">
        <f>Table1[[#This Row],[End]]-Table1[[#This Row],[Start]]</f>
        <v>2.8472222222222232E-2</v>
      </c>
      <c r="G1448" s="2" t="str">
        <f t="shared" ca="1" si="133"/>
        <v>Room A</v>
      </c>
      <c r="H1448" s="2" t="str">
        <f t="shared" ca="1" si="134"/>
        <v>A</v>
      </c>
      <c r="I1448" s="2" t="str">
        <f t="shared" ca="1" si="135"/>
        <v>Interaction</v>
      </c>
      <c r="J1448" s="2" t="str">
        <f t="shared" ca="1" si="136"/>
        <v>Mechanical failure</v>
      </c>
      <c r="K1448" s="2" t="str">
        <f t="shared" ca="1" si="137"/>
        <v>IT</v>
      </c>
      <c r="L1448" t="str">
        <f>IF(OR(Table1[[#This Row],[Month2]]="Jul",Table1[[#This Row],[Month2]]="Aug",Table1[[#This Row],[Month2]]="Sep"),"Q1", IF(OR(Table1[[#This Row],[Month2]]="Oct",Table1[[#This Row],[Month2]]="Nov",Table1[[#This Row],[Month2]]="Dec"),"Q2",IF(OR(Table1[[#This Row],[Month2]]="Jan",Table1[[#This Row],[Month2]]="Feb",Table1[[#This Row],[Month2]]="Mar"),"Q3", "Q4")))</f>
        <v>Q1</v>
      </c>
      <c r="M1448" t="str">
        <f>TEXT(Table1[[#This Row],[Date]],"mmm")</f>
        <v>Sep</v>
      </c>
      <c r="N1448" t="str">
        <f>IF(MONTH(Table1[[#This Row],[Date]])&gt;6, YEAR(Table1[[#This Row],[Date]])&amp;"-"&amp;YEAR(Table1[[#This Row],[Date]])+1,YEAR(Table1[[#This Row],[Date]])-1&amp;"-"&amp;YEAR(Table1[[#This Row],[Date]]))</f>
        <v>2017-2018</v>
      </c>
      <c r="O1448">
        <f>WEEKNUM(Table1[[#This Row],[Date]],2)</f>
        <v>36</v>
      </c>
      <c r="P1448">
        <f>HOUR(Table1[[#This Row],[Start]])</f>
        <v>19</v>
      </c>
      <c r="Q14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48" t="str">
        <f>TEXT(Table1[[#This Row],[Date]],"ddd")</f>
        <v>Sun</v>
      </c>
    </row>
    <row r="1449" spans="1:18" x14ac:dyDescent="0.55000000000000004">
      <c r="A1449" s="2" t="s">
        <v>116</v>
      </c>
      <c r="B1449" s="2" t="str">
        <f t="shared" si="132"/>
        <v>Client 8</v>
      </c>
      <c r="C1449" s="12">
        <v>42981</v>
      </c>
      <c r="D1449" s="2" t="s">
        <v>899</v>
      </c>
      <c r="E1449" s="2" t="s">
        <v>518</v>
      </c>
      <c r="F1449" s="28">
        <f>Table1[[#This Row],[End]]-Table1[[#This Row],[Start]]</f>
        <v>2.3611111111111027E-2</v>
      </c>
      <c r="G1449" s="2" t="str">
        <f t="shared" ca="1" si="133"/>
        <v>Lab</v>
      </c>
      <c r="H1449" s="2" t="str">
        <f t="shared" ca="1" si="134"/>
        <v>F</v>
      </c>
      <c r="I1449" s="2" t="str">
        <f t="shared" ca="1" si="135"/>
        <v>Mistake</v>
      </c>
      <c r="J1449" s="2" t="str">
        <f t="shared" ca="1" si="136"/>
        <v>Entry error</v>
      </c>
      <c r="K1449" s="2" t="str">
        <f t="shared" ca="1" si="137"/>
        <v>Shipping</v>
      </c>
      <c r="L1449" t="str">
        <f>IF(OR(Table1[[#This Row],[Month2]]="Jul",Table1[[#This Row],[Month2]]="Aug",Table1[[#This Row],[Month2]]="Sep"),"Q1", IF(OR(Table1[[#This Row],[Month2]]="Oct",Table1[[#This Row],[Month2]]="Nov",Table1[[#This Row],[Month2]]="Dec"),"Q2",IF(OR(Table1[[#This Row],[Month2]]="Jan",Table1[[#This Row],[Month2]]="Feb",Table1[[#This Row],[Month2]]="Mar"),"Q3", "Q4")))</f>
        <v>Q1</v>
      </c>
      <c r="M1449" t="str">
        <f>TEXT(Table1[[#This Row],[Date]],"mmm")</f>
        <v>Sep</v>
      </c>
      <c r="N1449" t="str">
        <f>IF(MONTH(Table1[[#This Row],[Date]])&gt;6, YEAR(Table1[[#This Row],[Date]])&amp;"-"&amp;YEAR(Table1[[#This Row],[Date]])+1,YEAR(Table1[[#This Row],[Date]])-1&amp;"-"&amp;YEAR(Table1[[#This Row],[Date]]))</f>
        <v>2017-2018</v>
      </c>
      <c r="O1449">
        <f>WEEKNUM(Table1[[#This Row],[Date]],2)</f>
        <v>36</v>
      </c>
      <c r="P1449">
        <f>HOUR(Table1[[#This Row],[Start]])</f>
        <v>17</v>
      </c>
      <c r="Q14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49" t="str">
        <f>TEXT(Table1[[#This Row],[Date]],"ddd")</f>
        <v>Sun</v>
      </c>
    </row>
    <row r="1450" spans="1:18" x14ac:dyDescent="0.55000000000000004">
      <c r="A1450" s="2" t="s">
        <v>121</v>
      </c>
      <c r="B1450" s="2" t="str">
        <f t="shared" si="132"/>
        <v>Client 9</v>
      </c>
      <c r="C1450" s="12">
        <v>42981</v>
      </c>
      <c r="D1450" s="2" t="s">
        <v>219</v>
      </c>
      <c r="E1450" s="2" t="s">
        <v>783</v>
      </c>
      <c r="F1450" s="28">
        <f>Table1[[#This Row],[End]]-Table1[[#This Row],[Start]]</f>
        <v>6.2500000000000888E-3</v>
      </c>
      <c r="G1450" s="2" t="str">
        <f t="shared" ca="1" si="133"/>
        <v>Room B</v>
      </c>
      <c r="H1450" s="2" t="str">
        <f t="shared" ca="1" si="134"/>
        <v>D</v>
      </c>
      <c r="I1450" s="2" t="str">
        <f t="shared" ca="1" si="135"/>
        <v>Interaction</v>
      </c>
      <c r="J1450" s="2" t="str">
        <f t="shared" ca="1" si="136"/>
        <v>Entry error</v>
      </c>
      <c r="K1450" s="2" t="str">
        <f t="shared" ca="1" si="137"/>
        <v>Floor</v>
      </c>
      <c r="L1450" t="str">
        <f>IF(OR(Table1[[#This Row],[Month2]]="Jul",Table1[[#This Row],[Month2]]="Aug",Table1[[#This Row],[Month2]]="Sep"),"Q1", IF(OR(Table1[[#This Row],[Month2]]="Oct",Table1[[#This Row],[Month2]]="Nov",Table1[[#This Row],[Month2]]="Dec"),"Q2",IF(OR(Table1[[#This Row],[Month2]]="Jan",Table1[[#This Row],[Month2]]="Feb",Table1[[#This Row],[Month2]]="Mar"),"Q3", "Q4")))</f>
        <v>Q1</v>
      </c>
      <c r="M1450" t="str">
        <f>TEXT(Table1[[#This Row],[Date]],"mmm")</f>
        <v>Sep</v>
      </c>
      <c r="N1450" t="str">
        <f>IF(MONTH(Table1[[#This Row],[Date]])&gt;6, YEAR(Table1[[#This Row],[Date]])&amp;"-"&amp;YEAR(Table1[[#This Row],[Date]])+1,YEAR(Table1[[#This Row],[Date]])-1&amp;"-"&amp;YEAR(Table1[[#This Row],[Date]]))</f>
        <v>2017-2018</v>
      </c>
      <c r="O1450">
        <f>WEEKNUM(Table1[[#This Row],[Date]],2)</f>
        <v>36</v>
      </c>
      <c r="P1450">
        <f>HOUR(Table1[[#This Row],[Start]])</f>
        <v>17</v>
      </c>
      <c r="Q14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50" t="str">
        <f>TEXT(Table1[[#This Row],[Date]],"ddd")</f>
        <v>Sun</v>
      </c>
    </row>
    <row r="1451" spans="1:18" x14ac:dyDescent="0.55000000000000004">
      <c r="A1451" s="2" t="s">
        <v>132</v>
      </c>
      <c r="B1451" s="2" t="str">
        <f t="shared" si="132"/>
        <v>Client 10</v>
      </c>
      <c r="C1451" s="12">
        <v>42982</v>
      </c>
      <c r="D1451" s="2" t="s">
        <v>751</v>
      </c>
      <c r="E1451" s="2" t="s">
        <v>493</v>
      </c>
      <c r="F1451" s="28">
        <f>Table1[[#This Row],[End]]-Table1[[#This Row],[Start]]</f>
        <v>2.3611111111111083E-2</v>
      </c>
      <c r="G1451" s="2" t="str">
        <f t="shared" ca="1" si="133"/>
        <v>Room A</v>
      </c>
      <c r="H1451" s="2" t="str">
        <f t="shared" ca="1" si="134"/>
        <v>G</v>
      </c>
      <c r="I1451" s="2" t="str">
        <f t="shared" ca="1" si="135"/>
        <v>Interaction</v>
      </c>
      <c r="J1451" s="2" t="str">
        <f t="shared" ca="1" si="136"/>
        <v>Tone of voice</v>
      </c>
      <c r="K1451" s="2" t="str">
        <f t="shared" ca="1" si="137"/>
        <v>Finance</v>
      </c>
      <c r="L1451" t="str">
        <f>IF(OR(Table1[[#This Row],[Month2]]="Jul",Table1[[#This Row],[Month2]]="Aug",Table1[[#This Row],[Month2]]="Sep"),"Q1", IF(OR(Table1[[#This Row],[Month2]]="Oct",Table1[[#This Row],[Month2]]="Nov",Table1[[#This Row],[Month2]]="Dec"),"Q2",IF(OR(Table1[[#This Row],[Month2]]="Jan",Table1[[#This Row],[Month2]]="Feb",Table1[[#This Row],[Month2]]="Mar"),"Q3", "Q4")))</f>
        <v>Q1</v>
      </c>
      <c r="M1451" t="str">
        <f>TEXT(Table1[[#This Row],[Date]],"mmm")</f>
        <v>Sep</v>
      </c>
      <c r="N1451" t="str">
        <f>IF(MONTH(Table1[[#This Row],[Date]])&gt;6, YEAR(Table1[[#This Row],[Date]])&amp;"-"&amp;YEAR(Table1[[#This Row],[Date]])+1,YEAR(Table1[[#This Row],[Date]])-1&amp;"-"&amp;YEAR(Table1[[#This Row],[Date]]))</f>
        <v>2017-2018</v>
      </c>
      <c r="O1451">
        <f>WEEKNUM(Table1[[#This Row],[Date]],2)</f>
        <v>37</v>
      </c>
      <c r="P1451">
        <f>HOUR(Table1[[#This Row],[Start]])</f>
        <v>9</v>
      </c>
      <c r="Q14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51" t="str">
        <f>TEXT(Table1[[#This Row],[Date]],"ddd")</f>
        <v>Mon</v>
      </c>
    </row>
    <row r="1452" spans="1:18" x14ac:dyDescent="0.55000000000000004">
      <c r="A1452" s="2" t="s">
        <v>134</v>
      </c>
      <c r="B1452" s="2" t="str">
        <f t="shared" si="132"/>
        <v>Client 1</v>
      </c>
      <c r="C1452" s="12">
        <v>42982</v>
      </c>
      <c r="D1452" s="2" t="s">
        <v>573</v>
      </c>
      <c r="E1452" s="2" t="s">
        <v>496</v>
      </c>
      <c r="F1452" s="28">
        <f>Table1[[#This Row],[End]]-Table1[[#This Row],[Start]]</f>
        <v>2.8472222222222121E-2</v>
      </c>
      <c r="G1452" s="2" t="str">
        <f t="shared" ca="1" si="133"/>
        <v>Warehouse</v>
      </c>
      <c r="H1452" s="2" t="str">
        <f t="shared" ca="1" si="134"/>
        <v>F</v>
      </c>
      <c r="I1452" s="2" t="str">
        <f t="shared" ca="1" si="135"/>
        <v>Mistake</v>
      </c>
      <c r="J1452" s="2" t="str">
        <f t="shared" ca="1" si="136"/>
        <v>Paperwork deficiency</v>
      </c>
      <c r="K1452" s="2" t="str">
        <f t="shared" ca="1" si="137"/>
        <v>IT</v>
      </c>
      <c r="L1452" t="str">
        <f>IF(OR(Table1[[#This Row],[Month2]]="Jul",Table1[[#This Row],[Month2]]="Aug",Table1[[#This Row],[Month2]]="Sep"),"Q1", IF(OR(Table1[[#This Row],[Month2]]="Oct",Table1[[#This Row],[Month2]]="Nov",Table1[[#This Row],[Month2]]="Dec"),"Q2",IF(OR(Table1[[#This Row],[Month2]]="Jan",Table1[[#This Row],[Month2]]="Feb",Table1[[#This Row],[Month2]]="Mar"),"Q3", "Q4")))</f>
        <v>Q1</v>
      </c>
      <c r="M1452" t="str">
        <f>TEXT(Table1[[#This Row],[Date]],"mmm")</f>
        <v>Sep</v>
      </c>
      <c r="N1452" t="str">
        <f>IF(MONTH(Table1[[#This Row],[Date]])&gt;6, YEAR(Table1[[#This Row],[Date]])&amp;"-"&amp;YEAR(Table1[[#This Row],[Date]])+1,YEAR(Table1[[#This Row],[Date]])-1&amp;"-"&amp;YEAR(Table1[[#This Row],[Date]]))</f>
        <v>2017-2018</v>
      </c>
      <c r="O1452">
        <f>WEEKNUM(Table1[[#This Row],[Date]],2)</f>
        <v>37</v>
      </c>
      <c r="P1452">
        <f>HOUR(Table1[[#This Row],[Start]])</f>
        <v>10</v>
      </c>
      <c r="Q14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452" t="str">
        <f>TEXT(Table1[[#This Row],[Date]],"ddd")</f>
        <v>Mon</v>
      </c>
    </row>
    <row r="1453" spans="1:18" x14ac:dyDescent="0.55000000000000004">
      <c r="A1453" s="2" t="s">
        <v>112</v>
      </c>
      <c r="B1453" s="2" t="str">
        <f t="shared" si="132"/>
        <v>Client 2</v>
      </c>
      <c r="C1453" s="12">
        <v>42983</v>
      </c>
      <c r="D1453" s="2" t="s">
        <v>849</v>
      </c>
      <c r="E1453" s="2" t="s">
        <v>328</v>
      </c>
      <c r="F1453" s="28">
        <f>Table1[[#This Row],[End]]-Table1[[#This Row],[Start]]</f>
        <v>3.6805555555555536E-2</v>
      </c>
      <c r="G1453" s="2" t="str">
        <f t="shared" ca="1" si="133"/>
        <v>Room B</v>
      </c>
      <c r="H1453" s="2" t="str">
        <f t="shared" ca="1" si="134"/>
        <v>C</v>
      </c>
      <c r="I1453" s="2" t="str">
        <f t="shared" ca="1" si="135"/>
        <v>Accident</v>
      </c>
      <c r="J1453" s="2" t="str">
        <f t="shared" ca="1" si="136"/>
        <v>Wrong placement</v>
      </c>
      <c r="K1453" s="2" t="str">
        <f t="shared" ca="1" si="137"/>
        <v>Shipping</v>
      </c>
      <c r="L1453" t="str">
        <f>IF(OR(Table1[[#This Row],[Month2]]="Jul",Table1[[#This Row],[Month2]]="Aug",Table1[[#This Row],[Month2]]="Sep"),"Q1", IF(OR(Table1[[#This Row],[Month2]]="Oct",Table1[[#This Row],[Month2]]="Nov",Table1[[#This Row],[Month2]]="Dec"),"Q2",IF(OR(Table1[[#This Row],[Month2]]="Jan",Table1[[#This Row],[Month2]]="Feb",Table1[[#This Row],[Month2]]="Mar"),"Q3", "Q4")))</f>
        <v>Q1</v>
      </c>
      <c r="M1453" t="str">
        <f>TEXT(Table1[[#This Row],[Date]],"mmm")</f>
        <v>Sep</v>
      </c>
      <c r="N1453" t="str">
        <f>IF(MONTH(Table1[[#This Row],[Date]])&gt;6, YEAR(Table1[[#This Row],[Date]])&amp;"-"&amp;YEAR(Table1[[#This Row],[Date]])+1,YEAR(Table1[[#This Row],[Date]])-1&amp;"-"&amp;YEAR(Table1[[#This Row],[Date]]))</f>
        <v>2017-2018</v>
      </c>
      <c r="O1453">
        <f>WEEKNUM(Table1[[#This Row],[Date]],2)</f>
        <v>37</v>
      </c>
      <c r="P1453">
        <f>HOUR(Table1[[#This Row],[Start]])</f>
        <v>18</v>
      </c>
      <c r="Q14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53" t="str">
        <f>TEXT(Table1[[#This Row],[Date]],"ddd")</f>
        <v>Tue</v>
      </c>
    </row>
    <row r="1454" spans="1:18" x14ac:dyDescent="0.55000000000000004">
      <c r="A1454" s="2" t="s">
        <v>116</v>
      </c>
      <c r="B1454" s="2" t="str">
        <f t="shared" si="132"/>
        <v>Client 3</v>
      </c>
      <c r="C1454" s="12">
        <v>42983</v>
      </c>
      <c r="D1454" s="2" t="s">
        <v>358</v>
      </c>
      <c r="E1454" s="2" t="s">
        <v>708</v>
      </c>
      <c r="F1454" s="28">
        <f>Table1[[#This Row],[End]]-Table1[[#This Row],[Start]]</f>
        <v>2.4305555555555691E-2</v>
      </c>
      <c r="G1454" s="2" t="str">
        <f t="shared" ca="1" si="133"/>
        <v>Room A</v>
      </c>
      <c r="H1454" s="2" t="str">
        <f t="shared" ca="1" si="134"/>
        <v>D</v>
      </c>
      <c r="I1454" s="2" t="str">
        <f t="shared" ca="1" si="135"/>
        <v>Accident</v>
      </c>
      <c r="J1454" s="2" t="str">
        <f t="shared" ca="1" si="136"/>
        <v>Tone of voice</v>
      </c>
      <c r="K1454" s="2" t="str">
        <f t="shared" ca="1" si="137"/>
        <v>Shipping</v>
      </c>
      <c r="L1454" t="str">
        <f>IF(OR(Table1[[#This Row],[Month2]]="Jul",Table1[[#This Row],[Month2]]="Aug",Table1[[#This Row],[Month2]]="Sep"),"Q1", IF(OR(Table1[[#This Row],[Month2]]="Oct",Table1[[#This Row],[Month2]]="Nov",Table1[[#This Row],[Month2]]="Dec"),"Q2",IF(OR(Table1[[#This Row],[Month2]]="Jan",Table1[[#This Row],[Month2]]="Feb",Table1[[#This Row],[Month2]]="Mar"),"Q3", "Q4")))</f>
        <v>Q1</v>
      </c>
      <c r="M1454" t="str">
        <f>TEXT(Table1[[#This Row],[Date]],"mmm")</f>
        <v>Sep</v>
      </c>
      <c r="N1454" t="str">
        <f>IF(MONTH(Table1[[#This Row],[Date]])&gt;6, YEAR(Table1[[#This Row],[Date]])&amp;"-"&amp;YEAR(Table1[[#This Row],[Date]])+1,YEAR(Table1[[#This Row],[Date]])-1&amp;"-"&amp;YEAR(Table1[[#This Row],[Date]]))</f>
        <v>2017-2018</v>
      </c>
      <c r="O1454">
        <f>WEEKNUM(Table1[[#This Row],[Date]],2)</f>
        <v>37</v>
      </c>
      <c r="P1454">
        <f>HOUR(Table1[[#This Row],[Start]])</f>
        <v>20</v>
      </c>
      <c r="Q14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54" t="str">
        <f>TEXT(Table1[[#This Row],[Date]],"ddd")</f>
        <v>Tue</v>
      </c>
    </row>
    <row r="1455" spans="1:18" x14ac:dyDescent="0.55000000000000004">
      <c r="A1455" s="2" t="s">
        <v>125</v>
      </c>
      <c r="B1455" s="2" t="str">
        <f t="shared" si="132"/>
        <v>Client 4</v>
      </c>
      <c r="C1455" s="12">
        <v>42983</v>
      </c>
      <c r="D1455" s="2" t="s">
        <v>529</v>
      </c>
      <c r="E1455" s="2" t="s">
        <v>512</v>
      </c>
      <c r="F1455" s="28">
        <f>Table1[[#This Row],[End]]-Table1[[#This Row],[Start]]</f>
        <v>1.5972222222222276E-2</v>
      </c>
      <c r="G1455" s="2" t="str">
        <f t="shared" ca="1" si="133"/>
        <v>Warehouse</v>
      </c>
      <c r="H1455" s="2" t="str">
        <f t="shared" ca="1" si="134"/>
        <v>B</v>
      </c>
      <c r="I1455" s="2" t="str">
        <f t="shared" ca="1" si="135"/>
        <v>Accident</v>
      </c>
      <c r="J1455" s="2" t="str">
        <f t="shared" ca="1" si="136"/>
        <v>Tone of voice</v>
      </c>
      <c r="K1455" s="2" t="str">
        <f t="shared" ca="1" si="137"/>
        <v>Finance</v>
      </c>
      <c r="L1455" t="str">
        <f>IF(OR(Table1[[#This Row],[Month2]]="Jul",Table1[[#This Row],[Month2]]="Aug",Table1[[#This Row],[Month2]]="Sep"),"Q1", IF(OR(Table1[[#This Row],[Month2]]="Oct",Table1[[#This Row],[Month2]]="Nov",Table1[[#This Row],[Month2]]="Dec"),"Q2",IF(OR(Table1[[#This Row],[Month2]]="Jan",Table1[[#This Row],[Month2]]="Feb",Table1[[#This Row],[Month2]]="Mar"),"Q3", "Q4")))</f>
        <v>Q1</v>
      </c>
      <c r="M1455" t="str">
        <f>TEXT(Table1[[#This Row],[Date]],"mmm")</f>
        <v>Sep</v>
      </c>
      <c r="N1455" t="str">
        <f>IF(MONTH(Table1[[#This Row],[Date]])&gt;6, YEAR(Table1[[#This Row],[Date]])&amp;"-"&amp;YEAR(Table1[[#This Row],[Date]])+1,YEAR(Table1[[#This Row],[Date]])-1&amp;"-"&amp;YEAR(Table1[[#This Row],[Date]]))</f>
        <v>2017-2018</v>
      </c>
      <c r="O1455">
        <f>WEEKNUM(Table1[[#This Row],[Date]],2)</f>
        <v>37</v>
      </c>
      <c r="P1455">
        <f>HOUR(Table1[[#This Row],[Start]])</f>
        <v>15</v>
      </c>
      <c r="Q14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55" t="str">
        <f>TEXT(Table1[[#This Row],[Date]],"ddd")</f>
        <v>Tue</v>
      </c>
    </row>
    <row r="1456" spans="1:18" x14ac:dyDescent="0.55000000000000004">
      <c r="A1456" s="2" t="s">
        <v>125</v>
      </c>
      <c r="B1456" s="2" t="str">
        <f t="shared" si="132"/>
        <v>Client 5</v>
      </c>
      <c r="C1456" s="12">
        <v>42983</v>
      </c>
      <c r="D1456" s="2" t="s">
        <v>900</v>
      </c>
      <c r="E1456" s="2" t="s">
        <v>1065</v>
      </c>
      <c r="F1456" s="28">
        <f>Table1[[#This Row],[End]]-Table1[[#This Row],[Start]]</f>
        <v>9.0277777777777457E-3</v>
      </c>
      <c r="G1456" s="2" t="str">
        <f t="shared" ca="1" si="133"/>
        <v>Room B</v>
      </c>
      <c r="H1456" s="2" t="str">
        <f t="shared" ca="1" si="134"/>
        <v>D</v>
      </c>
      <c r="I1456" s="2" t="str">
        <f t="shared" ca="1" si="135"/>
        <v>Grievance</v>
      </c>
      <c r="J1456" s="2" t="str">
        <f t="shared" ca="1" si="136"/>
        <v>Entry error</v>
      </c>
      <c r="K1456" s="2" t="str">
        <f t="shared" ca="1" si="137"/>
        <v>Shipping</v>
      </c>
      <c r="L1456" t="str">
        <f>IF(OR(Table1[[#This Row],[Month2]]="Jul",Table1[[#This Row],[Month2]]="Aug",Table1[[#This Row],[Month2]]="Sep"),"Q1", IF(OR(Table1[[#This Row],[Month2]]="Oct",Table1[[#This Row],[Month2]]="Nov",Table1[[#This Row],[Month2]]="Dec"),"Q2",IF(OR(Table1[[#This Row],[Month2]]="Jan",Table1[[#This Row],[Month2]]="Feb",Table1[[#This Row],[Month2]]="Mar"),"Q3", "Q4")))</f>
        <v>Q1</v>
      </c>
      <c r="M1456" t="str">
        <f>TEXT(Table1[[#This Row],[Date]],"mmm")</f>
        <v>Sep</v>
      </c>
      <c r="N1456" t="str">
        <f>IF(MONTH(Table1[[#This Row],[Date]])&gt;6, YEAR(Table1[[#This Row],[Date]])&amp;"-"&amp;YEAR(Table1[[#This Row],[Date]])+1,YEAR(Table1[[#This Row],[Date]])-1&amp;"-"&amp;YEAR(Table1[[#This Row],[Date]]))</f>
        <v>2017-2018</v>
      </c>
      <c r="O1456">
        <f>WEEKNUM(Table1[[#This Row],[Date]],2)</f>
        <v>37</v>
      </c>
      <c r="P1456">
        <f>HOUR(Table1[[#This Row],[Start]])</f>
        <v>14</v>
      </c>
      <c r="Q14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56" t="str">
        <f>TEXT(Table1[[#This Row],[Date]],"ddd")</f>
        <v>Tue</v>
      </c>
    </row>
    <row r="1457" spans="1:18" x14ac:dyDescent="0.55000000000000004">
      <c r="A1457" s="2" t="s">
        <v>132</v>
      </c>
      <c r="B1457" s="2" t="str">
        <f t="shared" si="132"/>
        <v>Client 6</v>
      </c>
      <c r="C1457" s="12">
        <v>42984</v>
      </c>
      <c r="D1457" s="2" t="s">
        <v>187</v>
      </c>
      <c r="E1457" s="2" t="s">
        <v>630</v>
      </c>
      <c r="F1457" s="28">
        <f>Table1[[#This Row],[End]]-Table1[[#This Row],[Start]]</f>
        <v>2.5694444444444464E-2</v>
      </c>
      <c r="G1457" s="2" t="str">
        <f t="shared" ca="1" si="133"/>
        <v>Lab</v>
      </c>
      <c r="H1457" s="2" t="str">
        <f t="shared" ca="1" si="134"/>
        <v>B</v>
      </c>
      <c r="I1457" s="2" t="str">
        <f t="shared" ca="1" si="135"/>
        <v>Accident</v>
      </c>
      <c r="J1457" s="2" t="str">
        <f t="shared" ca="1" si="136"/>
        <v>Entry error</v>
      </c>
      <c r="K1457" s="2" t="str">
        <f t="shared" ca="1" si="137"/>
        <v>Admin</v>
      </c>
      <c r="L1457" t="str">
        <f>IF(OR(Table1[[#This Row],[Month2]]="Jul",Table1[[#This Row],[Month2]]="Aug",Table1[[#This Row],[Month2]]="Sep"),"Q1", IF(OR(Table1[[#This Row],[Month2]]="Oct",Table1[[#This Row],[Month2]]="Nov",Table1[[#This Row],[Month2]]="Dec"),"Q2",IF(OR(Table1[[#This Row],[Month2]]="Jan",Table1[[#This Row],[Month2]]="Feb",Table1[[#This Row],[Month2]]="Mar"),"Q3", "Q4")))</f>
        <v>Q1</v>
      </c>
      <c r="M1457" t="str">
        <f>TEXT(Table1[[#This Row],[Date]],"mmm")</f>
        <v>Sep</v>
      </c>
      <c r="N1457" t="str">
        <f>IF(MONTH(Table1[[#This Row],[Date]])&gt;6, YEAR(Table1[[#This Row],[Date]])&amp;"-"&amp;YEAR(Table1[[#This Row],[Date]])+1,YEAR(Table1[[#This Row],[Date]])-1&amp;"-"&amp;YEAR(Table1[[#This Row],[Date]]))</f>
        <v>2017-2018</v>
      </c>
      <c r="O1457">
        <f>WEEKNUM(Table1[[#This Row],[Date]],2)</f>
        <v>37</v>
      </c>
      <c r="P1457">
        <f>HOUR(Table1[[#This Row],[Start]])</f>
        <v>18</v>
      </c>
      <c r="Q14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57" t="str">
        <f>TEXT(Table1[[#This Row],[Date]],"ddd")</f>
        <v>Wed</v>
      </c>
    </row>
    <row r="1458" spans="1:18" x14ac:dyDescent="0.55000000000000004">
      <c r="A1458" s="2" t="s">
        <v>123</v>
      </c>
      <c r="B1458" s="2" t="str">
        <f t="shared" si="132"/>
        <v>Client 7</v>
      </c>
      <c r="C1458" s="12">
        <v>42984</v>
      </c>
      <c r="D1458" s="2" t="s">
        <v>216</v>
      </c>
      <c r="E1458" s="2" t="s">
        <v>558</v>
      </c>
      <c r="F1458" s="28">
        <f>Table1[[#This Row],[End]]-Table1[[#This Row],[Start]]</f>
        <v>1.2499999999999956E-2</v>
      </c>
      <c r="G1458" s="2" t="str">
        <f t="shared" ca="1" si="133"/>
        <v>Warehouse</v>
      </c>
      <c r="H1458" s="2" t="str">
        <f t="shared" ca="1" si="134"/>
        <v>G</v>
      </c>
      <c r="I1458" s="2" t="str">
        <f t="shared" ca="1" si="135"/>
        <v>Interaction</v>
      </c>
      <c r="J1458" s="2" t="str">
        <f t="shared" ca="1" si="136"/>
        <v>Wrong placement</v>
      </c>
      <c r="K1458" s="2" t="str">
        <f t="shared" ca="1" si="137"/>
        <v>Shipping</v>
      </c>
      <c r="L1458" t="str">
        <f>IF(OR(Table1[[#This Row],[Month2]]="Jul",Table1[[#This Row],[Month2]]="Aug",Table1[[#This Row],[Month2]]="Sep"),"Q1", IF(OR(Table1[[#This Row],[Month2]]="Oct",Table1[[#This Row],[Month2]]="Nov",Table1[[#This Row],[Month2]]="Dec"),"Q2",IF(OR(Table1[[#This Row],[Month2]]="Jan",Table1[[#This Row],[Month2]]="Feb",Table1[[#This Row],[Month2]]="Mar"),"Q3", "Q4")))</f>
        <v>Q1</v>
      </c>
      <c r="M1458" t="str">
        <f>TEXT(Table1[[#This Row],[Date]],"mmm")</f>
        <v>Sep</v>
      </c>
      <c r="N1458" t="str">
        <f>IF(MONTH(Table1[[#This Row],[Date]])&gt;6, YEAR(Table1[[#This Row],[Date]])&amp;"-"&amp;YEAR(Table1[[#This Row],[Date]])+1,YEAR(Table1[[#This Row],[Date]])-1&amp;"-"&amp;YEAR(Table1[[#This Row],[Date]]))</f>
        <v>2017-2018</v>
      </c>
      <c r="O1458">
        <f>WEEKNUM(Table1[[#This Row],[Date]],2)</f>
        <v>37</v>
      </c>
      <c r="P1458">
        <f>HOUR(Table1[[#This Row],[Start]])</f>
        <v>8</v>
      </c>
      <c r="Q14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458" t="str">
        <f>TEXT(Table1[[#This Row],[Date]],"ddd")</f>
        <v>Wed</v>
      </c>
    </row>
    <row r="1459" spans="1:18" x14ac:dyDescent="0.55000000000000004">
      <c r="A1459" s="2" t="s">
        <v>112</v>
      </c>
      <c r="B1459" s="2" t="str">
        <f t="shared" si="132"/>
        <v>Client 8</v>
      </c>
      <c r="C1459" s="12">
        <v>42985</v>
      </c>
      <c r="D1459" s="2" t="s">
        <v>217</v>
      </c>
      <c r="E1459" s="2" t="s">
        <v>905</v>
      </c>
      <c r="F1459" s="28">
        <f>Table1[[#This Row],[End]]-Table1[[#This Row],[Start]]</f>
        <v>9.7222222222222987E-3</v>
      </c>
      <c r="G1459" s="2" t="str">
        <f t="shared" ca="1" si="133"/>
        <v>Lab</v>
      </c>
      <c r="H1459" s="2" t="str">
        <f t="shared" ca="1" si="134"/>
        <v>G</v>
      </c>
      <c r="I1459" s="2" t="str">
        <f t="shared" ca="1" si="135"/>
        <v>Mistake</v>
      </c>
      <c r="J1459" s="2" t="str">
        <f t="shared" ca="1" si="136"/>
        <v>Tone of voice</v>
      </c>
      <c r="K1459" s="2" t="str">
        <f t="shared" ca="1" si="137"/>
        <v>Shipping</v>
      </c>
      <c r="L1459" t="str">
        <f>IF(OR(Table1[[#This Row],[Month2]]="Jul",Table1[[#This Row],[Month2]]="Aug",Table1[[#This Row],[Month2]]="Sep"),"Q1", IF(OR(Table1[[#This Row],[Month2]]="Oct",Table1[[#This Row],[Month2]]="Nov",Table1[[#This Row],[Month2]]="Dec"),"Q2",IF(OR(Table1[[#This Row],[Month2]]="Jan",Table1[[#This Row],[Month2]]="Feb",Table1[[#This Row],[Month2]]="Mar"),"Q3", "Q4")))</f>
        <v>Q1</v>
      </c>
      <c r="M1459" t="str">
        <f>TEXT(Table1[[#This Row],[Date]],"mmm")</f>
        <v>Sep</v>
      </c>
      <c r="N1459" t="str">
        <f>IF(MONTH(Table1[[#This Row],[Date]])&gt;6, YEAR(Table1[[#This Row],[Date]])&amp;"-"&amp;YEAR(Table1[[#This Row],[Date]])+1,YEAR(Table1[[#This Row],[Date]])-1&amp;"-"&amp;YEAR(Table1[[#This Row],[Date]]))</f>
        <v>2017-2018</v>
      </c>
      <c r="O1459">
        <f>WEEKNUM(Table1[[#This Row],[Date]],2)</f>
        <v>37</v>
      </c>
      <c r="P1459">
        <f>HOUR(Table1[[#This Row],[Start]])</f>
        <v>15</v>
      </c>
      <c r="Q14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59" t="str">
        <f>TEXT(Table1[[#This Row],[Date]],"ddd")</f>
        <v>Thu</v>
      </c>
    </row>
    <row r="1460" spans="1:18" x14ac:dyDescent="0.55000000000000004">
      <c r="A1460" s="2" t="s">
        <v>116</v>
      </c>
      <c r="B1460" s="2" t="str">
        <f t="shared" si="132"/>
        <v>Client 9</v>
      </c>
      <c r="C1460" s="12">
        <v>42985</v>
      </c>
      <c r="D1460" s="2" t="s">
        <v>545</v>
      </c>
      <c r="E1460" s="2" t="s">
        <v>515</v>
      </c>
      <c r="F1460" s="28">
        <f>Table1[[#This Row],[End]]-Table1[[#This Row],[Start]]</f>
        <v>1.4583333333333393E-2</v>
      </c>
      <c r="G1460" s="2" t="str">
        <f t="shared" ca="1" si="133"/>
        <v>Office</v>
      </c>
      <c r="H1460" s="2" t="str">
        <f t="shared" ca="1" si="134"/>
        <v>A</v>
      </c>
      <c r="I1460" s="2" t="str">
        <f t="shared" ca="1" si="135"/>
        <v>Interaction</v>
      </c>
      <c r="J1460" s="2" t="str">
        <f t="shared" ca="1" si="136"/>
        <v>Paperwork deficiency</v>
      </c>
      <c r="K1460" s="2" t="str">
        <f t="shared" ca="1" si="137"/>
        <v>Admin</v>
      </c>
      <c r="L1460" t="str">
        <f>IF(OR(Table1[[#This Row],[Month2]]="Jul",Table1[[#This Row],[Month2]]="Aug",Table1[[#This Row],[Month2]]="Sep"),"Q1", IF(OR(Table1[[#This Row],[Month2]]="Oct",Table1[[#This Row],[Month2]]="Nov",Table1[[#This Row],[Month2]]="Dec"),"Q2",IF(OR(Table1[[#This Row],[Month2]]="Jan",Table1[[#This Row],[Month2]]="Feb",Table1[[#This Row],[Month2]]="Mar"),"Q3", "Q4")))</f>
        <v>Q1</v>
      </c>
      <c r="M1460" t="str">
        <f>TEXT(Table1[[#This Row],[Date]],"mmm")</f>
        <v>Sep</v>
      </c>
      <c r="N1460" t="str">
        <f>IF(MONTH(Table1[[#This Row],[Date]])&gt;6, YEAR(Table1[[#This Row],[Date]])&amp;"-"&amp;YEAR(Table1[[#This Row],[Date]])+1,YEAR(Table1[[#This Row],[Date]])-1&amp;"-"&amp;YEAR(Table1[[#This Row],[Date]]))</f>
        <v>2017-2018</v>
      </c>
      <c r="O1460">
        <f>WEEKNUM(Table1[[#This Row],[Date]],2)</f>
        <v>37</v>
      </c>
      <c r="P1460">
        <f>HOUR(Table1[[#This Row],[Start]])</f>
        <v>15</v>
      </c>
      <c r="Q14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60" t="str">
        <f>TEXT(Table1[[#This Row],[Date]],"ddd")</f>
        <v>Thu</v>
      </c>
    </row>
    <row r="1461" spans="1:18" x14ac:dyDescent="0.55000000000000004">
      <c r="A1461" s="2" t="s">
        <v>112</v>
      </c>
      <c r="B1461" s="2" t="str">
        <f t="shared" si="132"/>
        <v>Client 10</v>
      </c>
      <c r="C1461" s="12">
        <v>42989</v>
      </c>
      <c r="D1461" s="2" t="s">
        <v>252</v>
      </c>
      <c r="E1461" s="2" t="s">
        <v>650</v>
      </c>
      <c r="F1461" s="28">
        <f>Table1[[#This Row],[End]]-Table1[[#This Row],[Start]]</f>
        <v>4.5833333333333282E-2</v>
      </c>
      <c r="G1461" s="2" t="str">
        <f t="shared" ca="1" si="133"/>
        <v>Warehouse</v>
      </c>
      <c r="H1461" s="2" t="str">
        <f t="shared" ca="1" si="134"/>
        <v>G</v>
      </c>
      <c r="I1461" s="2" t="str">
        <f t="shared" ca="1" si="135"/>
        <v>Interaction</v>
      </c>
      <c r="J1461" s="2" t="str">
        <f t="shared" ca="1" si="136"/>
        <v>Entry error</v>
      </c>
      <c r="K1461" s="2" t="str">
        <f t="shared" ca="1" si="137"/>
        <v>Floor</v>
      </c>
      <c r="L1461" t="str">
        <f>IF(OR(Table1[[#This Row],[Month2]]="Jul",Table1[[#This Row],[Month2]]="Aug",Table1[[#This Row],[Month2]]="Sep"),"Q1", IF(OR(Table1[[#This Row],[Month2]]="Oct",Table1[[#This Row],[Month2]]="Nov",Table1[[#This Row],[Month2]]="Dec"),"Q2",IF(OR(Table1[[#This Row],[Month2]]="Jan",Table1[[#This Row],[Month2]]="Feb",Table1[[#This Row],[Month2]]="Mar"),"Q3", "Q4")))</f>
        <v>Q1</v>
      </c>
      <c r="M1461" t="str">
        <f>TEXT(Table1[[#This Row],[Date]],"mmm")</f>
        <v>Sep</v>
      </c>
      <c r="N1461" t="str">
        <f>IF(MONTH(Table1[[#This Row],[Date]])&gt;6, YEAR(Table1[[#This Row],[Date]])&amp;"-"&amp;YEAR(Table1[[#This Row],[Date]])+1,YEAR(Table1[[#This Row],[Date]])-1&amp;"-"&amp;YEAR(Table1[[#This Row],[Date]]))</f>
        <v>2017-2018</v>
      </c>
      <c r="O1461">
        <f>WEEKNUM(Table1[[#This Row],[Date]],2)</f>
        <v>38</v>
      </c>
      <c r="P1461">
        <f>HOUR(Table1[[#This Row],[Start]])</f>
        <v>14</v>
      </c>
      <c r="Q14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61" t="str">
        <f>TEXT(Table1[[#This Row],[Date]],"ddd")</f>
        <v>Mon</v>
      </c>
    </row>
    <row r="1462" spans="1:18" x14ac:dyDescent="0.55000000000000004">
      <c r="A1462" s="2" t="s">
        <v>112</v>
      </c>
      <c r="B1462" s="2" t="str">
        <f t="shared" si="132"/>
        <v>Client 1</v>
      </c>
      <c r="C1462" s="12">
        <v>42989</v>
      </c>
      <c r="D1462" s="2" t="s">
        <v>222</v>
      </c>
      <c r="E1462" s="2" t="s">
        <v>597</v>
      </c>
      <c r="F1462" s="28">
        <f>Table1[[#This Row],[End]]-Table1[[#This Row],[Start]]</f>
        <v>8.3333333333333037E-3</v>
      </c>
      <c r="G1462" s="2" t="str">
        <f t="shared" ca="1" si="133"/>
        <v>Office</v>
      </c>
      <c r="H1462" s="2" t="str">
        <f t="shared" ca="1" si="134"/>
        <v>A</v>
      </c>
      <c r="I1462" s="2" t="str">
        <f t="shared" ca="1" si="135"/>
        <v>Accident</v>
      </c>
      <c r="J1462" s="2" t="str">
        <f t="shared" ca="1" si="136"/>
        <v>Entry error</v>
      </c>
      <c r="K1462" s="2" t="str">
        <f t="shared" ca="1" si="137"/>
        <v>Widgets</v>
      </c>
      <c r="L1462" t="str">
        <f>IF(OR(Table1[[#This Row],[Month2]]="Jul",Table1[[#This Row],[Month2]]="Aug",Table1[[#This Row],[Month2]]="Sep"),"Q1", IF(OR(Table1[[#This Row],[Month2]]="Oct",Table1[[#This Row],[Month2]]="Nov",Table1[[#This Row],[Month2]]="Dec"),"Q2",IF(OR(Table1[[#This Row],[Month2]]="Jan",Table1[[#This Row],[Month2]]="Feb",Table1[[#This Row],[Month2]]="Mar"),"Q3", "Q4")))</f>
        <v>Q1</v>
      </c>
      <c r="M1462" t="str">
        <f>TEXT(Table1[[#This Row],[Date]],"mmm")</f>
        <v>Sep</v>
      </c>
      <c r="N1462" t="str">
        <f>IF(MONTH(Table1[[#This Row],[Date]])&gt;6, YEAR(Table1[[#This Row],[Date]])&amp;"-"&amp;YEAR(Table1[[#This Row],[Date]])+1,YEAR(Table1[[#This Row],[Date]])-1&amp;"-"&amp;YEAR(Table1[[#This Row],[Date]]))</f>
        <v>2017-2018</v>
      </c>
      <c r="O1462">
        <f>WEEKNUM(Table1[[#This Row],[Date]],2)</f>
        <v>38</v>
      </c>
      <c r="P1462">
        <f>HOUR(Table1[[#This Row],[Start]])</f>
        <v>11</v>
      </c>
      <c r="Q14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62" t="str">
        <f>TEXT(Table1[[#This Row],[Date]],"ddd")</f>
        <v>Mon</v>
      </c>
    </row>
    <row r="1463" spans="1:18" x14ac:dyDescent="0.55000000000000004">
      <c r="A1463" s="2" t="s">
        <v>135</v>
      </c>
      <c r="B1463" s="2" t="str">
        <f t="shared" si="132"/>
        <v>Client 2</v>
      </c>
      <c r="C1463" s="12">
        <v>42989</v>
      </c>
      <c r="D1463" s="2" t="s">
        <v>446</v>
      </c>
      <c r="E1463" s="2" t="s">
        <v>469</v>
      </c>
      <c r="F1463" s="28">
        <f>Table1[[#This Row],[End]]-Table1[[#This Row],[Start]]</f>
        <v>3.1944444444444442E-2</v>
      </c>
      <c r="G1463" s="2" t="str">
        <f t="shared" ca="1" si="133"/>
        <v>Office</v>
      </c>
      <c r="H1463" s="2" t="str">
        <f t="shared" ca="1" si="134"/>
        <v>F</v>
      </c>
      <c r="I1463" s="2" t="str">
        <f t="shared" ca="1" si="135"/>
        <v>Accident</v>
      </c>
      <c r="J1463" s="2" t="str">
        <f t="shared" ca="1" si="136"/>
        <v>Mechanical failure</v>
      </c>
      <c r="K1463" s="2" t="str">
        <f t="shared" ca="1" si="137"/>
        <v>Floor</v>
      </c>
      <c r="L1463" t="str">
        <f>IF(OR(Table1[[#This Row],[Month2]]="Jul",Table1[[#This Row],[Month2]]="Aug",Table1[[#This Row],[Month2]]="Sep"),"Q1", IF(OR(Table1[[#This Row],[Month2]]="Oct",Table1[[#This Row],[Month2]]="Nov",Table1[[#This Row],[Month2]]="Dec"),"Q2",IF(OR(Table1[[#This Row],[Month2]]="Jan",Table1[[#This Row],[Month2]]="Feb",Table1[[#This Row],[Month2]]="Mar"),"Q3", "Q4")))</f>
        <v>Q1</v>
      </c>
      <c r="M1463" t="str">
        <f>TEXT(Table1[[#This Row],[Date]],"mmm")</f>
        <v>Sep</v>
      </c>
      <c r="N1463" t="str">
        <f>IF(MONTH(Table1[[#This Row],[Date]])&gt;6, YEAR(Table1[[#This Row],[Date]])&amp;"-"&amp;YEAR(Table1[[#This Row],[Date]])+1,YEAR(Table1[[#This Row],[Date]])-1&amp;"-"&amp;YEAR(Table1[[#This Row],[Date]]))</f>
        <v>2017-2018</v>
      </c>
      <c r="O1463">
        <f>WEEKNUM(Table1[[#This Row],[Date]],2)</f>
        <v>38</v>
      </c>
      <c r="P1463">
        <f>HOUR(Table1[[#This Row],[Start]])</f>
        <v>14</v>
      </c>
      <c r="Q14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63" t="str">
        <f>TEXT(Table1[[#This Row],[Date]],"ddd")</f>
        <v>Mon</v>
      </c>
    </row>
    <row r="1464" spans="1:18" x14ac:dyDescent="0.55000000000000004">
      <c r="A1464" s="2" t="s">
        <v>123</v>
      </c>
      <c r="B1464" s="2" t="str">
        <f t="shared" si="132"/>
        <v>Client 3</v>
      </c>
      <c r="C1464" s="12">
        <v>42989</v>
      </c>
      <c r="D1464" s="2" t="s">
        <v>369</v>
      </c>
      <c r="E1464" s="2" t="s">
        <v>627</v>
      </c>
      <c r="F1464" s="28">
        <f>Table1[[#This Row],[End]]-Table1[[#This Row],[Start]]</f>
        <v>6.2499999999999778E-3</v>
      </c>
      <c r="G1464" s="2" t="str">
        <f t="shared" ca="1" si="133"/>
        <v>Room A</v>
      </c>
      <c r="H1464" s="2" t="str">
        <f t="shared" ca="1" si="134"/>
        <v>D</v>
      </c>
      <c r="I1464" s="2" t="str">
        <f t="shared" ca="1" si="135"/>
        <v>Mistake</v>
      </c>
      <c r="J1464" s="2" t="str">
        <f t="shared" ca="1" si="136"/>
        <v>Tone of voice</v>
      </c>
      <c r="K1464" s="2" t="str">
        <f t="shared" ca="1" si="137"/>
        <v>Admin</v>
      </c>
      <c r="L1464" t="str">
        <f>IF(OR(Table1[[#This Row],[Month2]]="Jul",Table1[[#This Row],[Month2]]="Aug",Table1[[#This Row],[Month2]]="Sep"),"Q1", IF(OR(Table1[[#This Row],[Month2]]="Oct",Table1[[#This Row],[Month2]]="Nov",Table1[[#This Row],[Month2]]="Dec"),"Q2",IF(OR(Table1[[#This Row],[Month2]]="Jan",Table1[[#This Row],[Month2]]="Feb",Table1[[#This Row],[Month2]]="Mar"),"Q3", "Q4")))</f>
        <v>Q1</v>
      </c>
      <c r="M1464" t="str">
        <f>TEXT(Table1[[#This Row],[Date]],"mmm")</f>
        <v>Sep</v>
      </c>
      <c r="N1464" t="str">
        <f>IF(MONTH(Table1[[#This Row],[Date]])&gt;6, YEAR(Table1[[#This Row],[Date]])&amp;"-"&amp;YEAR(Table1[[#This Row],[Date]])+1,YEAR(Table1[[#This Row],[Date]])-1&amp;"-"&amp;YEAR(Table1[[#This Row],[Date]]))</f>
        <v>2017-2018</v>
      </c>
      <c r="O1464">
        <f>WEEKNUM(Table1[[#This Row],[Date]],2)</f>
        <v>38</v>
      </c>
      <c r="P1464">
        <f>HOUR(Table1[[#This Row],[Start]])</f>
        <v>20</v>
      </c>
      <c r="Q14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64" t="str">
        <f>TEXT(Table1[[#This Row],[Date]],"ddd")</f>
        <v>Mon</v>
      </c>
    </row>
    <row r="1465" spans="1:18" x14ac:dyDescent="0.55000000000000004">
      <c r="A1465" s="2" t="s">
        <v>136</v>
      </c>
      <c r="B1465" s="2" t="str">
        <f t="shared" si="132"/>
        <v>Client 4</v>
      </c>
      <c r="C1465" s="12">
        <v>42990</v>
      </c>
      <c r="D1465" s="2" t="s">
        <v>878</v>
      </c>
      <c r="E1465" s="2" t="s">
        <v>1143</v>
      </c>
      <c r="F1465" s="28">
        <f>Table1[[#This Row],[End]]-Table1[[#This Row],[Start]]</f>
        <v>1.2500000000000067E-2</v>
      </c>
      <c r="G1465" s="2" t="str">
        <f t="shared" ca="1" si="133"/>
        <v>Room A</v>
      </c>
      <c r="H1465" s="2" t="str">
        <f t="shared" ca="1" si="134"/>
        <v>E</v>
      </c>
      <c r="I1465" s="2" t="str">
        <f t="shared" ca="1" si="135"/>
        <v>Grievance</v>
      </c>
      <c r="J1465" s="2" t="str">
        <f t="shared" ca="1" si="136"/>
        <v>Mechanical failure</v>
      </c>
      <c r="K1465" s="2" t="str">
        <f t="shared" ca="1" si="137"/>
        <v>Admin</v>
      </c>
      <c r="L1465" t="str">
        <f>IF(OR(Table1[[#This Row],[Month2]]="Jul",Table1[[#This Row],[Month2]]="Aug",Table1[[#This Row],[Month2]]="Sep"),"Q1", IF(OR(Table1[[#This Row],[Month2]]="Oct",Table1[[#This Row],[Month2]]="Nov",Table1[[#This Row],[Month2]]="Dec"),"Q2",IF(OR(Table1[[#This Row],[Month2]]="Jan",Table1[[#This Row],[Month2]]="Feb",Table1[[#This Row],[Month2]]="Mar"),"Q3", "Q4")))</f>
        <v>Q1</v>
      </c>
      <c r="M1465" t="str">
        <f>TEXT(Table1[[#This Row],[Date]],"mmm")</f>
        <v>Sep</v>
      </c>
      <c r="N1465" t="str">
        <f>IF(MONTH(Table1[[#This Row],[Date]])&gt;6, YEAR(Table1[[#This Row],[Date]])&amp;"-"&amp;YEAR(Table1[[#This Row],[Date]])+1,YEAR(Table1[[#This Row],[Date]])-1&amp;"-"&amp;YEAR(Table1[[#This Row],[Date]]))</f>
        <v>2017-2018</v>
      </c>
      <c r="O1465">
        <f>WEEKNUM(Table1[[#This Row],[Date]],2)</f>
        <v>38</v>
      </c>
      <c r="P1465">
        <f>HOUR(Table1[[#This Row],[Start]])</f>
        <v>20</v>
      </c>
      <c r="Q14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65" t="str">
        <f>TEXT(Table1[[#This Row],[Date]],"ddd")</f>
        <v>Tue</v>
      </c>
    </row>
    <row r="1466" spans="1:18" x14ac:dyDescent="0.55000000000000004">
      <c r="A1466" s="2" t="s">
        <v>128</v>
      </c>
      <c r="B1466" s="2" t="str">
        <f t="shared" si="132"/>
        <v>Client 5</v>
      </c>
      <c r="C1466" s="12">
        <v>42991</v>
      </c>
      <c r="D1466" s="2" t="s">
        <v>572</v>
      </c>
      <c r="E1466" s="2" t="s">
        <v>236</v>
      </c>
      <c r="F1466" s="28">
        <f>Table1[[#This Row],[End]]-Table1[[#This Row],[Start]]</f>
        <v>1.8750000000000044E-2</v>
      </c>
      <c r="G1466" s="2" t="str">
        <f t="shared" ca="1" si="133"/>
        <v>Lab</v>
      </c>
      <c r="H1466" s="2" t="str">
        <f t="shared" ca="1" si="134"/>
        <v>G</v>
      </c>
      <c r="I1466" s="2" t="str">
        <f t="shared" ca="1" si="135"/>
        <v>Interaction</v>
      </c>
      <c r="J1466" s="2" t="str">
        <f t="shared" ca="1" si="136"/>
        <v>Misconduct</v>
      </c>
      <c r="K1466" s="2" t="str">
        <f t="shared" ca="1" si="137"/>
        <v>IT</v>
      </c>
      <c r="L1466" t="str">
        <f>IF(OR(Table1[[#This Row],[Month2]]="Jul",Table1[[#This Row],[Month2]]="Aug",Table1[[#This Row],[Month2]]="Sep"),"Q1", IF(OR(Table1[[#This Row],[Month2]]="Oct",Table1[[#This Row],[Month2]]="Nov",Table1[[#This Row],[Month2]]="Dec"),"Q2",IF(OR(Table1[[#This Row],[Month2]]="Jan",Table1[[#This Row],[Month2]]="Feb",Table1[[#This Row],[Month2]]="Mar"),"Q3", "Q4")))</f>
        <v>Q1</v>
      </c>
      <c r="M1466" t="str">
        <f>TEXT(Table1[[#This Row],[Date]],"mmm")</f>
        <v>Sep</v>
      </c>
      <c r="N1466" t="str">
        <f>IF(MONTH(Table1[[#This Row],[Date]])&gt;6, YEAR(Table1[[#This Row],[Date]])&amp;"-"&amp;YEAR(Table1[[#This Row],[Date]])+1,YEAR(Table1[[#This Row],[Date]])-1&amp;"-"&amp;YEAR(Table1[[#This Row],[Date]]))</f>
        <v>2017-2018</v>
      </c>
      <c r="O1466">
        <f>WEEKNUM(Table1[[#This Row],[Date]],2)</f>
        <v>38</v>
      </c>
      <c r="P1466">
        <f>HOUR(Table1[[#This Row],[Start]])</f>
        <v>14</v>
      </c>
      <c r="Q14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66" t="str">
        <f>TEXT(Table1[[#This Row],[Date]],"ddd")</f>
        <v>Wed</v>
      </c>
    </row>
    <row r="1467" spans="1:18" x14ac:dyDescent="0.55000000000000004">
      <c r="A1467" s="2" t="s">
        <v>128</v>
      </c>
      <c r="B1467" s="2" t="str">
        <f t="shared" si="132"/>
        <v>Client 6</v>
      </c>
      <c r="C1467" s="12">
        <v>42992</v>
      </c>
      <c r="D1467" s="16">
        <v>0.58333333333333337</v>
      </c>
      <c r="E1467" s="16">
        <v>0.60416666666666663</v>
      </c>
      <c r="F1467" s="28">
        <f>Table1[[#This Row],[End]]-Table1[[#This Row],[Start]]</f>
        <v>2.0833333333333259E-2</v>
      </c>
      <c r="G1467" s="2" t="str">
        <f t="shared" ca="1" si="133"/>
        <v>Room B</v>
      </c>
      <c r="H1467" s="2" t="str">
        <f t="shared" ca="1" si="134"/>
        <v>F</v>
      </c>
      <c r="I1467" s="2" t="str">
        <f t="shared" ca="1" si="135"/>
        <v>Grievance</v>
      </c>
      <c r="J1467" s="2" t="str">
        <f t="shared" ca="1" si="136"/>
        <v>Paperwork deficiency</v>
      </c>
      <c r="K1467" s="2" t="str">
        <f t="shared" ca="1" si="137"/>
        <v>Admin</v>
      </c>
      <c r="L1467" t="str">
        <f>IF(OR(Table1[[#This Row],[Month2]]="Jul",Table1[[#This Row],[Month2]]="Aug",Table1[[#This Row],[Month2]]="Sep"),"Q1", IF(OR(Table1[[#This Row],[Month2]]="Oct",Table1[[#This Row],[Month2]]="Nov",Table1[[#This Row],[Month2]]="Dec"),"Q2",IF(OR(Table1[[#This Row],[Month2]]="Jan",Table1[[#This Row],[Month2]]="Feb",Table1[[#This Row],[Month2]]="Mar"),"Q3", "Q4")))</f>
        <v>Q1</v>
      </c>
      <c r="M1467" t="str">
        <f>TEXT(Table1[[#This Row],[Date]],"mmm")</f>
        <v>Sep</v>
      </c>
      <c r="N1467" t="str">
        <f>IF(MONTH(Table1[[#This Row],[Date]])&gt;6, YEAR(Table1[[#This Row],[Date]])&amp;"-"&amp;YEAR(Table1[[#This Row],[Date]])+1,YEAR(Table1[[#This Row],[Date]])-1&amp;"-"&amp;YEAR(Table1[[#This Row],[Date]]))</f>
        <v>2017-2018</v>
      </c>
      <c r="O1467">
        <f>WEEKNUM(Table1[[#This Row],[Date]],2)</f>
        <v>38</v>
      </c>
      <c r="P1467">
        <f>HOUR(Table1[[#This Row],[Start]])</f>
        <v>14</v>
      </c>
      <c r="Q14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67" t="str">
        <f>TEXT(Table1[[#This Row],[Date]],"ddd")</f>
        <v>Thu</v>
      </c>
    </row>
    <row r="1468" spans="1:18" x14ac:dyDescent="0.55000000000000004">
      <c r="A1468" s="2" t="s">
        <v>130</v>
      </c>
      <c r="B1468" s="2" t="str">
        <f t="shared" si="132"/>
        <v>Client 7</v>
      </c>
      <c r="C1468" s="12">
        <v>42992</v>
      </c>
      <c r="D1468" s="2" t="s">
        <v>680</v>
      </c>
      <c r="E1468" s="2" t="s">
        <v>517</v>
      </c>
      <c r="F1468" s="28">
        <f>Table1[[#This Row],[End]]-Table1[[#This Row],[Start]]</f>
        <v>1.041666666666663E-2</v>
      </c>
      <c r="G1468" s="2" t="str">
        <f t="shared" ca="1" si="133"/>
        <v>Office</v>
      </c>
      <c r="H1468" s="2" t="str">
        <f t="shared" ca="1" si="134"/>
        <v>F</v>
      </c>
      <c r="I1468" s="2" t="str">
        <f t="shared" ca="1" si="135"/>
        <v>Mistake</v>
      </c>
      <c r="J1468" s="2" t="str">
        <f t="shared" ca="1" si="136"/>
        <v>Misconduct</v>
      </c>
      <c r="K1468" s="2" t="str">
        <f t="shared" ca="1" si="137"/>
        <v>Floor</v>
      </c>
      <c r="L1468" t="str">
        <f>IF(OR(Table1[[#This Row],[Month2]]="Jul",Table1[[#This Row],[Month2]]="Aug",Table1[[#This Row],[Month2]]="Sep"),"Q1", IF(OR(Table1[[#This Row],[Month2]]="Oct",Table1[[#This Row],[Month2]]="Nov",Table1[[#This Row],[Month2]]="Dec"),"Q2",IF(OR(Table1[[#This Row],[Month2]]="Jan",Table1[[#This Row],[Month2]]="Feb",Table1[[#This Row],[Month2]]="Mar"),"Q3", "Q4")))</f>
        <v>Q1</v>
      </c>
      <c r="M1468" t="str">
        <f>TEXT(Table1[[#This Row],[Date]],"mmm")</f>
        <v>Sep</v>
      </c>
      <c r="N1468" t="str">
        <f>IF(MONTH(Table1[[#This Row],[Date]])&gt;6, YEAR(Table1[[#This Row],[Date]])&amp;"-"&amp;YEAR(Table1[[#This Row],[Date]])+1,YEAR(Table1[[#This Row],[Date]])-1&amp;"-"&amp;YEAR(Table1[[#This Row],[Date]]))</f>
        <v>2017-2018</v>
      </c>
      <c r="O1468">
        <f>WEEKNUM(Table1[[#This Row],[Date]],2)</f>
        <v>38</v>
      </c>
      <c r="P1468">
        <f>HOUR(Table1[[#This Row],[Start]])</f>
        <v>16</v>
      </c>
      <c r="Q14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468" t="str">
        <f>TEXT(Table1[[#This Row],[Date]],"ddd")</f>
        <v>Thu</v>
      </c>
    </row>
    <row r="1469" spans="1:18" x14ac:dyDescent="0.55000000000000004">
      <c r="A1469" s="2" t="s">
        <v>125</v>
      </c>
      <c r="B1469" s="2" t="str">
        <f t="shared" si="132"/>
        <v>Client 8</v>
      </c>
      <c r="C1469" s="12">
        <v>42992</v>
      </c>
      <c r="D1469" s="2" t="s">
        <v>901</v>
      </c>
      <c r="E1469" s="2" t="s">
        <v>1144</v>
      </c>
      <c r="F1469" s="28">
        <f>Table1[[#This Row],[End]]-Table1[[#This Row],[Start]]</f>
        <v>1.1111111111111099E-2</v>
      </c>
      <c r="G1469" s="2" t="str">
        <f t="shared" ca="1" si="133"/>
        <v>Office</v>
      </c>
      <c r="H1469" s="2" t="str">
        <f t="shared" ca="1" si="134"/>
        <v>G</v>
      </c>
      <c r="I1469" s="2" t="str">
        <f t="shared" ca="1" si="135"/>
        <v>Mistake</v>
      </c>
      <c r="J1469" s="2" t="str">
        <f t="shared" ca="1" si="136"/>
        <v>Misconduct</v>
      </c>
      <c r="K1469" s="2" t="str">
        <f t="shared" ca="1" si="137"/>
        <v>Widgets</v>
      </c>
      <c r="L1469" t="str">
        <f>IF(OR(Table1[[#This Row],[Month2]]="Jul",Table1[[#This Row],[Month2]]="Aug",Table1[[#This Row],[Month2]]="Sep"),"Q1", IF(OR(Table1[[#This Row],[Month2]]="Oct",Table1[[#This Row],[Month2]]="Nov",Table1[[#This Row],[Month2]]="Dec"),"Q2",IF(OR(Table1[[#This Row],[Month2]]="Jan",Table1[[#This Row],[Month2]]="Feb",Table1[[#This Row],[Month2]]="Mar"),"Q3", "Q4")))</f>
        <v>Q1</v>
      </c>
      <c r="M1469" t="str">
        <f>TEXT(Table1[[#This Row],[Date]],"mmm")</f>
        <v>Sep</v>
      </c>
      <c r="N1469" t="str">
        <f>IF(MONTH(Table1[[#This Row],[Date]])&gt;6, YEAR(Table1[[#This Row],[Date]])&amp;"-"&amp;YEAR(Table1[[#This Row],[Date]])+1,YEAR(Table1[[#This Row],[Date]])-1&amp;"-"&amp;YEAR(Table1[[#This Row],[Date]]))</f>
        <v>2017-2018</v>
      </c>
      <c r="O1469">
        <f>WEEKNUM(Table1[[#This Row],[Date]],2)</f>
        <v>38</v>
      </c>
      <c r="P1469">
        <f>HOUR(Table1[[#This Row],[Start]])</f>
        <v>3</v>
      </c>
      <c r="Q14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AM</v>
      </c>
      <c r="R1469" t="str">
        <f>TEXT(Table1[[#This Row],[Date]],"ddd")</f>
        <v>Thu</v>
      </c>
    </row>
    <row r="1470" spans="1:18" x14ac:dyDescent="0.55000000000000004">
      <c r="A1470" s="2" t="s">
        <v>129</v>
      </c>
      <c r="B1470" s="2" t="str">
        <f t="shared" si="132"/>
        <v>Client 9</v>
      </c>
      <c r="C1470" s="12">
        <v>42993</v>
      </c>
      <c r="D1470" s="2" t="s">
        <v>636</v>
      </c>
      <c r="E1470" s="2" t="s">
        <v>622</v>
      </c>
      <c r="F1470" s="28">
        <f>Table1[[#This Row],[End]]-Table1[[#This Row],[Start]]</f>
        <v>1.1805555555555514E-2</v>
      </c>
      <c r="G1470" s="2" t="str">
        <f t="shared" ca="1" si="133"/>
        <v>Office</v>
      </c>
      <c r="H1470" s="2" t="str">
        <f t="shared" ca="1" si="134"/>
        <v>C</v>
      </c>
      <c r="I1470" s="2" t="str">
        <f t="shared" ca="1" si="135"/>
        <v>Accident</v>
      </c>
      <c r="J1470" s="2" t="str">
        <f t="shared" ca="1" si="136"/>
        <v>Entry error</v>
      </c>
      <c r="K1470" s="2" t="str">
        <f t="shared" ca="1" si="137"/>
        <v>Widgets</v>
      </c>
      <c r="L1470" t="str">
        <f>IF(OR(Table1[[#This Row],[Month2]]="Jul",Table1[[#This Row],[Month2]]="Aug",Table1[[#This Row],[Month2]]="Sep"),"Q1", IF(OR(Table1[[#This Row],[Month2]]="Oct",Table1[[#This Row],[Month2]]="Nov",Table1[[#This Row],[Month2]]="Dec"),"Q2",IF(OR(Table1[[#This Row],[Month2]]="Jan",Table1[[#This Row],[Month2]]="Feb",Table1[[#This Row],[Month2]]="Mar"),"Q3", "Q4")))</f>
        <v>Q1</v>
      </c>
      <c r="M1470" t="str">
        <f>TEXT(Table1[[#This Row],[Date]],"mmm")</f>
        <v>Sep</v>
      </c>
      <c r="N1470" t="str">
        <f>IF(MONTH(Table1[[#This Row],[Date]])&gt;6, YEAR(Table1[[#This Row],[Date]])&amp;"-"&amp;YEAR(Table1[[#This Row],[Date]])+1,YEAR(Table1[[#This Row],[Date]])-1&amp;"-"&amp;YEAR(Table1[[#This Row],[Date]]))</f>
        <v>2017-2018</v>
      </c>
      <c r="O1470">
        <f>WEEKNUM(Table1[[#This Row],[Date]],2)</f>
        <v>38</v>
      </c>
      <c r="P1470">
        <f>HOUR(Table1[[#This Row],[Start]])</f>
        <v>11</v>
      </c>
      <c r="Q14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70" t="str">
        <f>TEXT(Table1[[#This Row],[Date]],"ddd")</f>
        <v>Fri</v>
      </c>
    </row>
    <row r="1471" spans="1:18" x14ac:dyDescent="0.55000000000000004">
      <c r="A1471" s="2" t="s">
        <v>132</v>
      </c>
      <c r="B1471" s="2" t="str">
        <f t="shared" si="132"/>
        <v>Client 10</v>
      </c>
      <c r="C1471" s="12">
        <v>42994</v>
      </c>
      <c r="D1471" s="2" t="s">
        <v>178</v>
      </c>
      <c r="E1471" s="2" t="s">
        <v>343</v>
      </c>
      <c r="F1471" s="28">
        <f>Table1[[#This Row],[End]]-Table1[[#This Row],[Start]]</f>
        <v>6.9444444444449749E-4</v>
      </c>
      <c r="G1471" s="2" t="str">
        <f t="shared" ca="1" si="133"/>
        <v>Warehouse</v>
      </c>
      <c r="H1471" s="2" t="str">
        <f t="shared" ca="1" si="134"/>
        <v>B</v>
      </c>
      <c r="I1471" s="2" t="str">
        <f t="shared" ca="1" si="135"/>
        <v>Accident</v>
      </c>
      <c r="J1471" s="2" t="str">
        <f t="shared" ca="1" si="136"/>
        <v>Paperwork deficiency</v>
      </c>
      <c r="K1471" s="2" t="str">
        <f t="shared" ca="1" si="137"/>
        <v>Floor</v>
      </c>
      <c r="L1471" t="str">
        <f>IF(OR(Table1[[#This Row],[Month2]]="Jul",Table1[[#This Row],[Month2]]="Aug",Table1[[#This Row],[Month2]]="Sep"),"Q1", IF(OR(Table1[[#This Row],[Month2]]="Oct",Table1[[#This Row],[Month2]]="Nov",Table1[[#This Row],[Month2]]="Dec"),"Q2",IF(OR(Table1[[#This Row],[Month2]]="Jan",Table1[[#This Row],[Month2]]="Feb",Table1[[#This Row],[Month2]]="Mar"),"Q3", "Q4")))</f>
        <v>Q1</v>
      </c>
      <c r="M1471" t="str">
        <f>TEXT(Table1[[#This Row],[Date]],"mmm")</f>
        <v>Sep</v>
      </c>
      <c r="N1471" t="str">
        <f>IF(MONTH(Table1[[#This Row],[Date]])&gt;6, YEAR(Table1[[#This Row],[Date]])&amp;"-"&amp;YEAR(Table1[[#This Row],[Date]])+1,YEAR(Table1[[#This Row],[Date]])-1&amp;"-"&amp;YEAR(Table1[[#This Row],[Date]]))</f>
        <v>2017-2018</v>
      </c>
      <c r="O1471">
        <f>WEEKNUM(Table1[[#This Row],[Date]],2)</f>
        <v>38</v>
      </c>
      <c r="P1471">
        <f>HOUR(Table1[[#This Row],[Start]])</f>
        <v>9</v>
      </c>
      <c r="Q14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71" t="str">
        <f>TEXT(Table1[[#This Row],[Date]],"ddd")</f>
        <v>Sat</v>
      </c>
    </row>
    <row r="1472" spans="1:18" x14ac:dyDescent="0.55000000000000004">
      <c r="A1472" s="2" t="s">
        <v>135</v>
      </c>
      <c r="B1472" s="2" t="str">
        <f t="shared" si="132"/>
        <v>Client 1</v>
      </c>
      <c r="C1472" s="12">
        <v>42994</v>
      </c>
      <c r="D1472" s="2" t="s">
        <v>346</v>
      </c>
      <c r="E1472" s="2" t="s">
        <v>432</v>
      </c>
      <c r="F1472" s="28">
        <f>Table1[[#This Row],[End]]-Table1[[#This Row],[Start]]</f>
        <v>6.2500000000000333E-3</v>
      </c>
      <c r="G1472" s="2" t="str">
        <f t="shared" ca="1" si="133"/>
        <v>Room B</v>
      </c>
      <c r="H1472" s="2" t="str">
        <f t="shared" ca="1" si="134"/>
        <v>F</v>
      </c>
      <c r="I1472" s="2" t="str">
        <f t="shared" ca="1" si="135"/>
        <v>Interaction</v>
      </c>
      <c r="J1472" s="2" t="str">
        <f t="shared" ca="1" si="136"/>
        <v>Misconduct</v>
      </c>
      <c r="K1472" s="2" t="str">
        <f t="shared" ca="1" si="137"/>
        <v>Floor</v>
      </c>
      <c r="L1472" t="str">
        <f>IF(OR(Table1[[#This Row],[Month2]]="Jul",Table1[[#This Row],[Month2]]="Aug",Table1[[#This Row],[Month2]]="Sep"),"Q1", IF(OR(Table1[[#This Row],[Month2]]="Oct",Table1[[#This Row],[Month2]]="Nov",Table1[[#This Row],[Month2]]="Dec"),"Q2",IF(OR(Table1[[#This Row],[Month2]]="Jan",Table1[[#This Row],[Month2]]="Feb",Table1[[#This Row],[Month2]]="Mar"),"Q3", "Q4")))</f>
        <v>Q1</v>
      </c>
      <c r="M1472" t="str">
        <f>TEXT(Table1[[#This Row],[Date]],"mmm")</f>
        <v>Sep</v>
      </c>
      <c r="N1472" t="str">
        <f>IF(MONTH(Table1[[#This Row],[Date]])&gt;6, YEAR(Table1[[#This Row],[Date]])&amp;"-"&amp;YEAR(Table1[[#This Row],[Date]])+1,YEAR(Table1[[#This Row],[Date]])-1&amp;"-"&amp;YEAR(Table1[[#This Row],[Date]]))</f>
        <v>2017-2018</v>
      </c>
      <c r="O1472">
        <f>WEEKNUM(Table1[[#This Row],[Date]],2)</f>
        <v>38</v>
      </c>
      <c r="P1472">
        <f>HOUR(Table1[[#This Row],[Start]])</f>
        <v>9</v>
      </c>
      <c r="Q14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72" t="str">
        <f>TEXT(Table1[[#This Row],[Date]],"ddd")</f>
        <v>Sat</v>
      </c>
    </row>
    <row r="1473" spans="1:18" x14ac:dyDescent="0.55000000000000004">
      <c r="A1473" s="2" t="s">
        <v>135</v>
      </c>
      <c r="B1473" s="2" t="str">
        <f t="shared" si="132"/>
        <v>Client 2</v>
      </c>
      <c r="C1473" s="12">
        <v>42994</v>
      </c>
      <c r="D1473" s="2" t="s">
        <v>432</v>
      </c>
      <c r="E1473" s="2" t="s">
        <v>792</v>
      </c>
      <c r="F1473" s="28">
        <f>Table1[[#This Row],[End]]-Table1[[#This Row],[Start]]</f>
        <v>1.9444444444444431E-2</v>
      </c>
      <c r="G1473" s="2" t="str">
        <f t="shared" ca="1" si="133"/>
        <v>Office</v>
      </c>
      <c r="H1473" s="2" t="str">
        <f t="shared" ca="1" si="134"/>
        <v>A</v>
      </c>
      <c r="I1473" s="2" t="str">
        <f t="shared" ca="1" si="135"/>
        <v>Mistake</v>
      </c>
      <c r="J1473" s="2" t="str">
        <f t="shared" ca="1" si="136"/>
        <v>Tone of voice</v>
      </c>
      <c r="K1473" s="2" t="str">
        <f t="shared" ca="1" si="137"/>
        <v>IT</v>
      </c>
      <c r="L1473" t="str">
        <f>IF(OR(Table1[[#This Row],[Month2]]="Jul",Table1[[#This Row],[Month2]]="Aug",Table1[[#This Row],[Month2]]="Sep"),"Q1", IF(OR(Table1[[#This Row],[Month2]]="Oct",Table1[[#This Row],[Month2]]="Nov",Table1[[#This Row],[Month2]]="Dec"),"Q2",IF(OR(Table1[[#This Row],[Month2]]="Jan",Table1[[#This Row],[Month2]]="Feb",Table1[[#This Row],[Month2]]="Mar"),"Q3", "Q4")))</f>
        <v>Q1</v>
      </c>
      <c r="M1473" t="str">
        <f>TEXT(Table1[[#This Row],[Date]],"mmm")</f>
        <v>Sep</v>
      </c>
      <c r="N1473" t="str">
        <f>IF(MONTH(Table1[[#This Row],[Date]])&gt;6, YEAR(Table1[[#This Row],[Date]])&amp;"-"&amp;YEAR(Table1[[#This Row],[Date]])+1,YEAR(Table1[[#This Row],[Date]])-1&amp;"-"&amp;YEAR(Table1[[#This Row],[Date]]))</f>
        <v>2017-2018</v>
      </c>
      <c r="O1473">
        <f>WEEKNUM(Table1[[#This Row],[Date]],2)</f>
        <v>38</v>
      </c>
      <c r="P1473">
        <f>HOUR(Table1[[#This Row],[Start]])</f>
        <v>9</v>
      </c>
      <c r="Q14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73" t="str">
        <f>TEXT(Table1[[#This Row],[Date]],"ddd")</f>
        <v>Sat</v>
      </c>
    </row>
    <row r="1474" spans="1:18" x14ac:dyDescent="0.55000000000000004">
      <c r="A1474" s="2" t="s">
        <v>116</v>
      </c>
      <c r="B1474" s="2" t="str">
        <f t="shared" ref="B1474:B1537" si="138">IF(B1473="Name","Client 1",IF(B1473="Client 1","Client 2",IF(B1473="Client 2","Client 3",IF(B1473="Client 3","Client 4", IF(B1473="Client 4","Client 5", IF(B1473="Client 5","Client 6", IF(B1473="Client 6","Client 7",IF(B1473="Client 7","Client 8", IF(B1473="Client 8","Client 9", IF(B1473="Client 9","Client 10", IF(B1473="Client 10","Client 1", "Client 11")))))))))))</f>
        <v>Client 3</v>
      </c>
      <c r="C1474" s="12">
        <v>42994</v>
      </c>
      <c r="D1474" s="2" t="s">
        <v>370</v>
      </c>
      <c r="E1474" s="2" t="s">
        <v>460</v>
      </c>
      <c r="F1474" s="28">
        <f>Table1[[#This Row],[End]]-Table1[[#This Row],[Start]]</f>
        <v>1.736111111111116E-2</v>
      </c>
      <c r="G1474" s="2" t="str">
        <f t="shared" ref="G1474:G1537" ca="1" si="139">VLOOKUP(RANDBETWEEN(1,5),$T$1:$Y$8,2,FALSE)</f>
        <v>Warehouse</v>
      </c>
      <c r="H1474" s="2" t="str">
        <f t="shared" ref="H1474:H1537" ca="1" si="140">VLOOKUP(RANDBETWEEN(1,7),$T$1:$Y$8,3,FALSE)</f>
        <v>C</v>
      </c>
      <c r="I1474" s="2" t="str">
        <f t="shared" ref="I1474:I1537" ca="1" si="141">VLOOKUP(RANDBETWEEN(1,4),$T$1:$Y$8,4,FALSE)</f>
        <v>Mistake</v>
      </c>
      <c r="J1474" s="2" t="str">
        <f t="shared" ref="J1474:J1537" ca="1" si="142">VLOOKUP(RANDBETWEEN(1,6),$T$1:$Y$8,5,FALSE)</f>
        <v>Entry error</v>
      </c>
      <c r="K1474" s="2" t="str">
        <f t="shared" ref="K1474:K1537" ca="1" si="143">VLOOKUP(RANDBETWEEN(1,6),$T$1:$Y$8,6,FALSE)</f>
        <v>Shipping</v>
      </c>
      <c r="L1474" t="str">
        <f>IF(OR(Table1[[#This Row],[Month2]]="Jul",Table1[[#This Row],[Month2]]="Aug",Table1[[#This Row],[Month2]]="Sep"),"Q1", IF(OR(Table1[[#This Row],[Month2]]="Oct",Table1[[#This Row],[Month2]]="Nov",Table1[[#This Row],[Month2]]="Dec"),"Q2",IF(OR(Table1[[#This Row],[Month2]]="Jan",Table1[[#This Row],[Month2]]="Feb",Table1[[#This Row],[Month2]]="Mar"),"Q3", "Q4")))</f>
        <v>Q1</v>
      </c>
      <c r="M1474" t="str">
        <f>TEXT(Table1[[#This Row],[Date]],"mmm")</f>
        <v>Sep</v>
      </c>
      <c r="N1474" t="str">
        <f>IF(MONTH(Table1[[#This Row],[Date]])&gt;6, YEAR(Table1[[#This Row],[Date]])&amp;"-"&amp;YEAR(Table1[[#This Row],[Date]])+1,YEAR(Table1[[#This Row],[Date]])-1&amp;"-"&amp;YEAR(Table1[[#This Row],[Date]]))</f>
        <v>2017-2018</v>
      </c>
      <c r="O1474">
        <f>WEEKNUM(Table1[[#This Row],[Date]],2)</f>
        <v>38</v>
      </c>
      <c r="P1474">
        <f>HOUR(Table1[[#This Row],[Start]])</f>
        <v>16</v>
      </c>
      <c r="Q14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474" t="str">
        <f>TEXT(Table1[[#This Row],[Date]],"ddd")</f>
        <v>Sat</v>
      </c>
    </row>
    <row r="1475" spans="1:18" x14ac:dyDescent="0.55000000000000004">
      <c r="A1475" s="2" t="s">
        <v>123</v>
      </c>
      <c r="B1475" s="2" t="str">
        <f t="shared" si="138"/>
        <v>Client 4</v>
      </c>
      <c r="C1475" s="12">
        <v>42994</v>
      </c>
      <c r="D1475" s="2" t="s">
        <v>336</v>
      </c>
      <c r="E1475" s="2" t="s">
        <v>628</v>
      </c>
      <c r="F1475" s="28">
        <f>Table1[[#This Row],[End]]-Table1[[#This Row],[Start]]</f>
        <v>2.0833333333333259E-3</v>
      </c>
      <c r="G1475" s="2" t="str">
        <f t="shared" ca="1" si="139"/>
        <v>Warehouse</v>
      </c>
      <c r="H1475" s="2" t="str">
        <f t="shared" ca="1" si="140"/>
        <v>A</v>
      </c>
      <c r="I1475" s="2" t="str">
        <f t="shared" ca="1" si="141"/>
        <v>Mistake</v>
      </c>
      <c r="J1475" s="2" t="str">
        <f t="shared" ca="1" si="142"/>
        <v>Tone of voice</v>
      </c>
      <c r="K1475" s="2" t="str">
        <f t="shared" ca="1" si="143"/>
        <v>Floor</v>
      </c>
      <c r="L1475" t="str">
        <f>IF(OR(Table1[[#This Row],[Month2]]="Jul",Table1[[#This Row],[Month2]]="Aug",Table1[[#This Row],[Month2]]="Sep"),"Q1", IF(OR(Table1[[#This Row],[Month2]]="Oct",Table1[[#This Row],[Month2]]="Nov",Table1[[#This Row],[Month2]]="Dec"),"Q2",IF(OR(Table1[[#This Row],[Month2]]="Jan",Table1[[#This Row],[Month2]]="Feb",Table1[[#This Row],[Month2]]="Mar"),"Q3", "Q4")))</f>
        <v>Q1</v>
      </c>
      <c r="M1475" t="str">
        <f>TEXT(Table1[[#This Row],[Date]],"mmm")</f>
        <v>Sep</v>
      </c>
      <c r="N1475" t="str">
        <f>IF(MONTH(Table1[[#This Row],[Date]])&gt;6, YEAR(Table1[[#This Row],[Date]])&amp;"-"&amp;YEAR(Table1[[#This Row],[Date]])+1,YEAR(Table1[[#This Row],[Date]])-1&amp;"-"&amp;YEAR(Table1[[#This Row],[Date]]))</f>
        <v>2017-2018</v>
      </c>
      <c r="O1475">
        <f>WEEKNUM(Table1[[#This Row],[Date]],2)</f>
        <v>38</v>
      </c>
      <c r="P1475">
        <f>HOUR(Table1[[#This Row],[Start]])</f>
        <v>19</v>
      </c>
      <c r="Q14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75" t="str">
        <f>TEXT(Table1[[#This Row],[Date]],"ddd")</f>
        <v>Sat</v>
      </c>
    </row>
    <row r="1476" spans="1:18" x14ac:dyDescent="0.55000000000000004">
      <c r="A1476" s="2" t="s">
        <v>123</v>
      </c>
      <c r="B1476" s="2" t="str">
        <f t="shared" si="138"/>
        <v>Client 5</v>
      </c>
      <c r="C1476" s="12">
        <v>42994</v>
      </c>
      <c r="D1476" s="2" t="s">
        <v>628</v>
      </c>
      <c r="E1476" s="2" t="s">
        <v>693</v>
      </c>
      <c r="F1476" s="28">
        <f>Table1[[#This Row],[End]]-Table1[[#This Row],[Start]]</f>
        <v>2.8472222222222232E-2</v>
      </c>
      <c r="G1476" s="2" t="str">
        <f t="shared" ca="1" si="139"/>
        <v>Office</v>
      </c>
      <c r="H1476" s="2" t="str">
        <f t="shared" ca="1" si="140"/>
        <v>F</v>
      </c>
      <c r="I1476" s="2" t="str">
        <f t="shared" ca="1" si="141"/>
        <v>Mistake</v>
      </c>
      <c r="J1476" s="2" t="str">
        <f t="shared" ca="1" si="142"/>
        <v>Wrong placement</v>
      </c>
      <c r="K1476" s="2" t="str">
        <f t="shared" ca="1" si="143"/>
        <v>Shipping</v>
      </c>
      <c r="L1476" t="str">
        <f>IF(OR(Table1[[#This Row],[Month2]]="Jul",Table1[[#This Row],[Month2]]="Aug",Table1[[#This Row],[Month2]]="Sep"),"Q1", IF(OR(Table1[[#This Row],[Month2]]="Oct",Table1[[#This Row],[Month2]]="Nov",Table1[[#This Row],[Month2]]="Dec"),"Q2",IF(OR(Table1[[#This Row],[Month2]]="Jan",Table1[[#This Row],[Month2]]="Feb",Table1[[#This Row],[Month2]]="Mar"),"Q3", "Q4")))</f>
        <v>Q1</v>
      </c>
      <c r="M1476" t="str">
        <f>TEXT(Table1[[#This Row],[Date]],"mmm")</f>
        <v>Sep</v>
      </c>
      <c r="N1476" t="str">
        <f>IF(MONTH(Table1[[#This Row],[Date]])&gt;6, YEAR(Table1[[#This Row],[Date]])&amp;"-"&amp;YEAR(Table1[[#This Row],[Date]])+1,YEAR(Table1[[#This Row],[Date]])-1&amp;"-"&amp;YEAR(Table1[[#This Row],[Date]]))</f>
        <v>2017-2018</v>
      </c>
      <c r="O1476">
        <f>WEEKNUM(Table1[[#This Row],[Date]],2)</f>
        <v>38</v>
      </c>
      <c r="P1476">
        <f>HOUR(Table1[[#This Row],[Start]])</f>
        <v>19</v>
      </c>
      <c r="Q14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76" t="str">
        <f>TEXT(Table1[[#This Row],[Date]],"ddd")</f>
        <v>Sat</v>
      </c>
    </row>
    <row r="1477" spans="1:18" x14ac:dyDescent="0.55000000000000004">
      <c r="A1477" s="2" t="s">
        <v>121</v>
      </c>
      <c r="B1477" s="2" t="str">
        <f t="shared" si="138"/>
        <v>Client 6</v>
      </c>
      <c r="C1477" s="12">
        <v>42995</v>
      </c>
      <c r="D1477" s="2" t="s">
        <v>243</v>
      </c>
      <c r="E1477" s="2" t="s">
        <v>667</v>
      </c>
      <c r="F1477" s="28">
        <f>Table1[[#This Row],[End]]-Table1[[#This Row],[Start]]</f>
        <v>2.4305555555555691E-2</v>
      </c>
      <c r="G1477" s="2" t="str">
        <f t="shared" ca="1" si="139"/>
        <v>Warehouse</v>
      </c>
      <c r="H1477" s="2" t="str">
        <f t="shared" ca="1" si="140"/>
        <v>B</v>
      </c>
      <c r="I1477" s="2" t="str">
        <f t="shared" ca="1" si="141"/>
        <v>Mistake</v>
      </c>
      <c r="J1477" s="2" t="str">
        <f t="shared" ca="1" si="142"/>
        <v>Wrong placement</v>
      </c>
      <c r="K1477" s="2" t="str">
        <f t="shared" ca="1" si="143"/>
        <v>Shipping</v>
      </c>
      <c r="L1477" t="str">
        <f>IF(OR(Table1[[#This Row],[Month2]]="Jul",Table1[[#This Row],[Month2]]="Aug",Table1[[#This Row],[Month2]]="Sep"),"Q1", IF(OR(Table1[[#This Row],[Month2]]="Oct",Table1[[#This Row],[Month2]]="Nov",Table1[[#This Row],[Month2]]="Dec"),"Q2",IF(OR(Table1[[#This Row],[Month2]]="Jan",Table1[[#This Row],[Month2]]="Feb",Table1[[#This Row],[Month2]]="Mar"),"Q3", "Q4")))</f>
        <v>Q1</v>
      </c>
      <c r="M1477" t="str">
        <f>TEXT(Table1[[#This Row],[Date]],"mmm")</f>
        <v>Sep</v>
      </c>
      <c r="N1477" t="str">
        <f>IF(MONTH(Table1[[#This Row],[Date]])&gt;6, YEAR(Table1[[#This Row],[Date]])&amp;"-"&amp;YEAR(Table1[[#This Row],[Date]])+1,YEAR(Table1[[#This Row],[Date]])-1&amp;"-"&amp;YEAR(Table1[[#This Row],[Date]]))</f>
        <v>2017-2018</v>
      </c>
      <c r="O1477">
        <f>WEEKNUM(Table1[[#This Row],[Date]],2)</f>
        <v>38</v>
      </c>
      <c r="P1477">
        <f>HOUR(Table1[[#This Row],[Start]])</f>
        <v>19</v>
      </c>
      <c r="Q14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77" t="str">
        <f>TEXT(Table1[[#This Row],[Date]],"ddd")</f>
        <v>Sun</v>
      </c>
    </row>
    <row r="1478" spans="1:18" x14ac:dyDescent="0.55000000000000004">
      <c r="A1478" s="2" t="s">
        <v>132</v>
      </c>
      <c r="B1478" s="2" t="str">
        <f t="shared" si="138"/>
        <v>Client 7</v>
      </c>
      <c r="C1478" s="12">
        <v>42996</v>
      </c>
      <c r="D1478" s="2" t="s">
        <v>324</v>
      </c>
      <c r="E1478" s="2" t="s">
        <v>268</v>
      </c>
      <c r="F1478" s="28">
        <f>Table1[[#This Row],[End]]-Table1[[#This Row],[Start]]</f>
        <v>1.4583333333333393E-2</v>
      </c>
      <c r="G1478" s="2" t="str">
        <f t="shared" ca="1" si="139"/>
        <v>Room B</v>
      </c>
      <c r="H1478" s="2" t="str">
        <f t="shared" ca="1" si="140"/>
        <v>F</v>
      </c>
      <c r="I1478" s="2" t="str">
        <f t="shared" ca="1" si="141"/>
        <v>Mistake</v>
      </c>
      <c r="J1478" s="2" t="str">
        <f t="shared" ca="1" si="142"/>
        <v>Entry error</v>
      </c>
      <c r="K1478" s="2" t="str">
        <f t="shared" ca="1" si="143"/>
        <v>Admin</v>
      </c>
      <c r="L1478" t="str">
        <f>IF(OR(Table1[[#This Row],[Month2]]="Jul",Table1[[#This Row],[Month2]]="Aug",Table1[[#This Row],[Month2]]="Sep"),"Q1", IF(OR(Table1[[#This Row],[Month2]]="Oct",Table1[[#This Row],[Month2]]="Nov",Table1[[#This Row],[Month2]]="Dec"),"Q2",IF(OR(Table1[[#This Row],[Month2]]="Jan",Table1[[#This Row],[Month2]]="Feb",Table1[[#This Row],[Month2]]="Mar"),"Q3", "Q4")))</f>
        <v>Q1</v>
      </c>
      <c r="M1478" t="str">
        <f>TEXT(Table1[[#This Row],[Date]],"mmm")</f>
        <v>Sep</v>
      </c>
      <c r="N1478" t="str">
        <f>IF(MONTH(Table1[[#This Row],[Date]])&gt;6, YEAR(Table1[[#This Row],[Date]])&amp;"-"&amp;YEAR(Table1[[#This Row],[Date]])+1,YEAR(Table1[[#This Row],[Date]])-1&amp;"-"&amp;YEAR(Table1[[#This Row],[Date]]))</f>
        <v>2017-2018</v>
      </c>
      <c r="O1478">
        <f>WEEKNUM(Table1[[#This Row],[Date]],2)</f>
        <v>39</v>
      </c>
      <c r="P1478">
        <f>HOUR(Table1[[#This Row],[Start]])</f>
        <v>18</v>
      </c>
      <c r="Q14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78" t="str">
        <f>TEXT(Table1[[#This Row],[Date]],"ddd")</f>
        <v>Mon</v>
      </c>
    </row>
    <row r="1479" spans="1:18" x14ac:dyDescent="0.55000000000000004">
      <c r="A1479" s="2" t="s">
        <v>135</v>
      </c>
      <c r="B1479" s="2" t="str">
        <f t="shared" si="138"/>
        <v>Client 8</v>
      </c>
      <c r="C1479" s="12">
        <v>42996</v>
      </c>
      <c r="D1479" s="2" t="s">
        <v>774</v>
      </c>
      <c r="E1479" s="2" t="s">
        <v>246</v>
      </c>
      <c r="F1479" s="28">
        <f>Table1[[#This Row],[End]]-Table1[[#This Row],[Start]]</f>
        <v>2.3611111111111138E-2</v>
      </c>
      <c r="G1479" s="2" t="str">
        <f t="shared" ca="1" si="139"/>
        <v>Room A</v>
      </c>
      <c r="H1479" s="2" t="str">
        <f t="shared" ca="1" si="140"/>
        <v>F</v>
      </c>
      <c r="I1479" s="2" t="str">
        <f t="shared" ca="1" si="141"/>
        <v>Accident</v>
      </c>
      <c r="J1479" s="2" t="str">
        <f t="shared" ca="1" si="142"/>
        <v>Paperwork deficiency</v>
      </c>
      <c r="K1479" s="2" t="str">
        <f t="shared" ca="1" si="143"/>
        <v>IT</v>
      </c>
      <c r="L1479" t="str">
        <f>IF(OR(Table1[[#This Row],[Month2]]="Jul",Table1[[#This Row],[Month2]]="Aug",Table1[[#This Row],[Month2]]="Sep"),"Q1", IF(OR(Table1[[#This Row],[Month2]]="Oct",Table1[[#This Row],[Month2]]="Nov",Table1[[#This Row],[Month2]]="Dec"),"Q2",IF(OR(Table1[[#This Row],[Month2]]="Jan",Table1[[#This Row],[Month2]]="Feb",Table1[[#This Row],[Month2]]="Mar"),"Q3", "Q4")))</f>
        <v>Q1</v>
      </c>
      <c r="M1479" t="str">
        <f>TEXT(Table1[[#This Row],[Date]],"mmm")</f>
        <v>Sep</v>
      </c>
      <c r="N1479" t="str">
        <f>IF(MONTH(Table1[[#This Row],[Date]])&gt;6, YEAR(Table1[[#This Row],[Date]])&amp;"-"&amp;YEAR(Table1[[#This Row],[Date]])+1,YEAR(Table1[[#This Row],[Date]])-1&amp;"-"&amp;YEAR(Table1[[#This Row],[Date]]))</f>
        <v>2017-2018</v>
      </c>
      <c r="O1479">
        <f>WEEKNUM(Table1[[#This Row],[Date]],2)</f>
        <v>39</v>
      </c>
      <c r="P1479">
        <f>HOUR(Table1[[#This Row],[Start]])</f>
        <v>17</v>
      </c>
      <c r="Q14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79" t="str">
        <f>TEXT(Table1[[#This Row],[Date]],"ddd")</f>
        <v>Mon</v>
      </c>
    </row>
    <row r="1480" spans="1:18" x14ac:dyDescent="0.55000000000000004">
      <c r="A1480" s="2" t="s">
        <v>121</v>
      </c>
      <c r="B1480" s="2" t="str">
        <f t="shared" si="138"/>
        <v>Client 9</v>
      </c>
      <c r="C1480" s="12">
        <v>42996</v>
      </c>
      <c r="D1480" s="2" t="s">
        <v>636</v>
      </c>
      <c r="E1480" s="2" t="s">
        <v>1055</v>
      </c>
      <c r="F1480" s="28">
        <f>Table1[[#This Row],[End]]-Table1[[#This Row],[Start]]</f>
        <v>1.7361111111111049E-2</v>
      </c>
      <c r="G1480" s="2" t="str">
        <f t="shared" ca="1" si="139"/>
        <v>Room B</v>
      </c>
      <c r="H1480" s="2" t="str">
        <f t="shared" ca="1" si="140"/>
        <v>F</v>
      </c>
      <c r="I1480" s="2" t="str">
        <f t="shared" ca="1" si="141"/>
        <v>Grievance</v>
      </c>
      <c r="J1480" s="2" t="str">
        <f t="shared" ca="1" si="142"/>
        <v>Paperwork deficiency</v>
      </c>
      <c r="K1480" s="2" t="str">
        <f t="shared" ca="1" si="143"/>
        <v>Finance</v>
      </c>
      <c r="L1480" t="str">
        <f>IF(OR(Table1[[#This Row],[Month2]]="Jul",Table1[[#This Row],[Month2]]="Aug",Table1[[#This Row],[Month2]]="Sep"),"Q1", IF(OR(Table1[[#This Row],[Month2]]="Oct",Table1[[#This Row],[Month2]]="Nov",Table1[[#This Row],[Month2]]="Dec"),"Q2",IF(OR(Table1[[#This Row],[Month2]]="Jan",Table1[[#This Row],[Month2]]="Feb",Table1[[#This Row],[Month2]]="Mar"),"Q3", "Q4")))</f>
        <v>Q1</v>
      </c>
      <c r="M1480" t="str">
        <f>TEXT(Table1[[#This Row],[Date]],"mmm")</f>
        <v>Sep</v>
      </c>
      <c r="N1480" t="str">
        <f>IF(MONTH(Table1[[#This Row],[Date]])&gt;6, YEAR(Table1[[#This Row],[Date]])&amp;"-"&amp;YEAR(Table1[[#This Row],[Date]])+1,YEAR(Table1[[#This Row],[Date]])-1&amp;"-"&amp;YEAR(Table1[[#This Row],[Date]]))</f>
        <v>2017-2018</v>
      </c>
      <c r="O1480">
        <f>WEEKNUM(Table1[[#This Row],[Date]],2)</f>
        <v>39</v>
      </c>
      <c r="P1480">
        <f>HOUR(Table1[[#This Row],[Start]])</f>
        <v>11</v>
      </c>
      <c r="Q14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80" t="str">
        <f>TEXT(Table1[[#This Row],[Date]],"ddd")</f>
        <v>Mon</v>
      </c>
    </row>
    <row r="1481" spans="1:18" x14ac:dyDescent="0.55000000000000004">
      <c r="A1481" s="2" t="s">
        <v>129</v>
      </c>
      <c r="B1481" s="2" t="str">
        <f t="shared" si="138"/>
        <v>Client 10</v>
      </c>
      <c r="C1481" s="12">
        <v>42996</v>
      </c>
      <c r="D1481" s="2" t="s">
        <v>385</v>
      </c>
      <c r="E1481" s="2" t="s">
        <v>1117</v>
      </c>
      <c r="F1481" s="28">
        <f>Table1[[#This Row],[End]]-Table1[[#This Row],[Start]]</f>
        <v>1.5972222222222165E-2</v>
      </c>
      <c r="G1481" s="2" t="str">
        <f t="shared" ca="1" si="139"/>
        <v>Office</v>
      </c>
      <c r="H1481" s="2" t="str">
        <f t="shared" ca="1" si="140"/>
        <v>F</v>
      </c>
      <c r="I1481" s="2" t="str">
        <f t="shared" ca="1" si="141"/>
        <v>Interaction</v>
      </c>
      <c r="J1481" s="2" t="str">
        <f t="shared" ca="1" si="142"/>
        <v>Tone of voice</v>
      </c>
      <c r="K1481" s="2" t="str">
        <f t="shared" ca="1" si="143"/>
        <v>Widgets</v>
      </c>
      <c r="L1481" t="str">
        <f>IF(OR(Table1[[#This Row],[Month2]]="Jul",Table1[[#This Row],[Month2]]="Aug",Table1[[#This Row],[Month2]]="Sep"),"Q1", IF(OR(Table1[[#This Row],[Month2]]="Oct",Table1[[#This Row],[Month2]]="Nov",Table1[[#This Row],[Month2]]="Dec"),"Q2",IF(OR(Table1[[#This Row],[Month2]]="Jan",Table1[[#This Row],[Month2]]="Feb",Table1[[#This Row],[Month2]]="Mar"),"Q3", "Q4")))</f>
        <v>Q1</v>
      </c>
      <c r="M1481" t="str">
        <f>TEXT(Table1[[#This Row],[Date]],"mmm")</f>
        <v>Sep</v>
      </c>
      <c r="N1481" t="str">
        <f>IF(MONTH(Table1[[#This Row],[Date]])&gt;6, YEAR(Table1[[#This Row],[Date]])&amp;"-"&amp;YEAR(Table1[[#This Row],[Date]])+1,YEAR(Table1[[#This Row],[Date]])-1&amp;"-"&amp;YEAR(Table1[[#This Row],[Date]]))</f>
        <v>2017-2018</v>
      </c>
      <c r="O1481">
        <f>WEEKNUM(Table1[[#This Row],[Date]],2)</f>
        <v>39</v>
      </c>
      <c r="P1481">
        <f>HOUR(Table1[[#This Row],[Start]])</f>
        <v>11</v>
      </c>
      <c r="Q14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481" t="str">
        <f>TEXT(Table1[[#This Row],[Date]],"ddd")</f>
        <v>Mon</v>
      </c>
    </row>
    <row r="1482" spans="1:18" x14ac:dyDescent="0.55000000000000004">
      <c r="A1482" s="2" t="s">
        <v>112</v>
      </c>
      <c r="B1482" s="2" t="str">
        <f t="shared" si="138"/>
        <v>Client 1</v>
      </c>
      <c r="C1482" s="12">
        <v>42997</v>
      </c>
      <c r="D1482" s="2" t="s">
        <v>281</v>
      </c>
      <c r="E1482" s="2" t="s">
        <v>183</v>
      </c>
      <c r="F1482" s="28">
        <f>Table1[[#This Row],[End]]-Table1[[#This Row],[Start]]</f>
        <v>3.8888888888888973E-2</v>
      </c>
      <c r="G1482" s="2" t="str">
        <f t="shared" ca="1" si="139"/>
        <v>Room B</v>
      </c>
      <c r="H1482" s="2" t="str">
        <f t="shared" ca="1" si="140"/>
        <v>G</v>
      </c>
      <c r="I1482" s="2" t="str">
        <f t="shared" ca="1" si="141"/>
        <v>Accident</v>
      </c>
      <c r="J1482" s="2" t="str">
        <f t="shared" ca="1" si="142"/>
        <v>Tone of voice</v>
      </c>
      <c r="K1482" s="2" t="str">
        <f t="shared" ca="1" si="143"/>
        <v>Shipping</v>
      </c>
      <c r="L1482" t="str">
        <f>IF(OR(Table1[[#This Row],[Month2]]="Jul",Table1[[#This Row],[Month2]]="Aug",Table1[[#This Row],[Month2]]="Sep"),"Q1", IF(OR(Table1[[#This Row],[Month2]]="Oct",Table1[[#This Row],[Month2]]="Nov",Table1[[#This Row],[Month2]]="Dec"),"Q2",IF(OR(Table1[[#This Row],[Month2]]="Jan",Table1[[#This Row],[Month2]]="Feb",Table1[[#This Row],[Month2]]="Mar"),"Q3", "Q4")))</f>
        <v>Q1</v>
      </c>
      <c r="M1482" t="str">
        <f>TEXT(Table1[[#This Row],[Date]],"mmm")</f>
        <v>Sep</v>
      </c>
      <c r="N1482" t="str">
        <f>IF(MONTH(Table1[[#This Row],[Date]])&gt;6, YEAR(Table1[[#This Row],[Date]])&amp;"-"&amp;YEAR(Table1[[#This Row],[Date]])+1,YEAR(Table1[[#This Row],[Date]])-1&amp;"-"&amp;YEAR(Table1[[#This Row],[Date]]))</f>
        <v>2017-2018</v>
      </c>
      <c r="O1482">
        <f>WEEKNUM(Table1[[#This Row],[Date]],2)</f>
        <v>39</v>
      </c>
      <c r="P1482">
        <f>HOUR(Table1[[#This Row],[Start]])</f>
        <v>18</v>
      </c>
      <c r="Q14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82" t="str">
        <f>TEXT(Table1[[#This Row],[Date]],"ddd")</f>
        <v>Tue</v>
      </c>
    </row>
    <row r="1483" spans="1:18" x14ac:dyDescent="0.55000000000000004">
      <c r="A1483" s="2" t="s">
        <v>128</v>
      </c>
      <c r="B1483" s="2" t="str">
        <f t="shared" si="138"/>
        <v>Client 2</v>
      </c>
      <c r="C1483" s="12">
        <v>42997</v>
      </c>
      <c r="D1483" s="2" t="s">
        <v>628</v>
      </c>
      <c r="E1483" s="2" t="s">
        <v>183</v>
      </c>
      <c r="F1483" s="28">
        <f>Table1[[#This Row],[End]]-Table1[[#This Row],[Start]]</f>
        <v>2.6388888888888906E-2</v>
      </c>
      <c r="G1483" s="2" t="str">
        <f t="shared" ca="1" si="139"/>
        <v>Office</v>
      </c>
      <c r="H1483" s="2" t="str">
        <f t="shared" ca="1" si="140"/>
        <v>D</v>
      </c>
      <c r="I1483" s="2" t="str">
        <f t="shared" ca="1" si="141"/>
        <v>Grievance</v>
      </c>
      <c r="J1483" s="2" t="str">
        <f t="shared" ca="1" si="142"/>
        <v>Entry error</v>
      </c>
      <c r="K1483" s="2" t="str">
        <f t="shared" ca="1" si="143"/>
        <v>IT</v>
      </c>
      <c r="L1483" t="str">
        <f>IF(OR(Table1[[#This Row],[Month2]]="Jul",Table1[[#This Row],[Month2]]="Aug",Table1[[#This Row],[Month2]]="Sep"),"Q1", IF(OR(Table1[[#This Row],[Month2]]="Oct",Table1[[#This Row],[Month2]]="Nov",Table1[[#This Row],[Month2]]="Dec"),"Q2",IF(OR(Table1[[#This Row],[Month2]]="Jan",Table1[[#This Row],[Month2]]="Feb",Table1[[#This Row],[Month2]]="Mar"),"Q3", "Q4")))</f>
        <v>Q1</v>
      </c>
      <c r="M1483" t="str">
        <f>TEXT(Table1[[#This Row],[Date]],"mmm")</f>
        <v>Sep</v>
      </c>
      <c r="N1483" t="str">
        <f>IF(MONTH(Table1[[#This Row],[Date]])&gt;6, YEAR(Table1[[#This Row],[Date]])&amp;"-"&amp;YEAR(Table1[[#This Row],[Date]])+1,YEAR(Table1[[#This Row],[Date]])-1&amp;"-"&amp;YEAR(Table1[[#This Row],[Date]]))</f>
        <v>2017-2018</v>
      </c>
      <c r="O1483">
        <f>WEEKNUM(Table1[[#This Row],[Date]],2)</f>
        <v>39</v>
      </c>
      <c r="P1483">
        <f>HOUR(Table1[[#This Row],[Start]])</f>
        <v>19</v>
      </c>
      <c r="Q14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483" t="str">
        <f>TEXT(Table1[[#This Row],[Date]],"ddd")</f>
        <v>Tue</v>
      </c>
    </row>
    <row r="1484" spans="1:18" x14ac:dyDescent="0.55000000000000004">
      <c r="A1484" s="2" t="s">
        <v>131</v>
      </c>
      <c r="B1484" s="2" t="str">
        <f t="shared" si="138"/>
        <v>Client 3</v>
      </c>
      <c r="C1484" s="12">
        <v>42997</v>
      </c>
      <c r="D1484" s="2" t="s">
        <v>902</v>
      </c>
      <c r="E1484" s="2" t="s">
        <v>627</v>
      </c>
      <c r="F1484" s="28">
        <f>Table1[[#This Row],[End]]-Table1[[#This Row],[Start]]</f>
        <v>8.3333333333333037E-3</v>
      </c>
      <c r="G1484" s="2" t="str">
        <f t="shared" ca="1" si="139"/>
        <v>Office</v>
      </c>
      <c r="H1484" s="2" t="str">
        <f t="shared" ca="1" si="140"/>
        <v>F</v>
      </c>
      <c r="I1484" s="2" t="str">
        <f t="shared" ca="1" si="141"/>
        <v>Accident</v>
      </c>
      <c r="J1484" s="2" t="str">
        <f t="shared" ca="1" si="142"/>
        <v>Wrong placement</v>
      </c>
      <c r="K1484" s="2" t="str">
        <f t="shared" ca="1" si="143"/>
        <v>Floor</v>
      </c>
      <c r="L1484" t="str">
        <f>IF(OR(Table1[[#This Row],[Month2]]="Jul",Table1[[#This Row],[Month2]]="Aug",Table1[[#This Row],[Month2]]="Sep"),"Q1", IF(OR(Table1[[#This Row],[Month2]]="Oct",Table1[[#This Row],[Month2]]="Nov",Table1[[#This Row],[Month2]]="Dec"),"Q2",IF(OR(Table1[[#This Row],[Month2]]="Jan",Table1[[#This Row],[Month2]]="Feb",Table1[[#This Row],[Month2]]="Mar"),"Q3", "Q4")))</f>
        <v>Q1</v>
      </c>
      <c r="M1484" t="str">
        <f>TEXT(Table1[[#This Row],[Date]],"mmm")</f>
        <v>Sep</v>
      </c>
      <c r="N1484" t="str">
        <f>IF(MONTH(Table1[[#This Row],[Date]])&gt;6, YEAR(Table1[[#This Row],[Date]])&amp;"-"&amp;YEAR(Table1[[#This Row],[Date]])+1,YEAR(Table1[[#This Row],[Date]])-1&amp;"-"&amp;YEAR(Table1[[#This Row],[Date]]))</f>
        <v>2017-2018</v>
      </c>
      <c r="O1484">
        <f>WEEKNUM(Table1[[#This Row],[Date]],2)</f>
        <v>39</v>
      </c>
      <c r="P1484">
        <f>HOUR(Table1[[#This Row],[Start]])</f>
        <v>20</v>
      </c>
      <c r="Q14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484" t="str">
        <f>TEXT(Table1[[#This Row],[Date]],"ddd")</f>
        <v>Tue</v>
      </c>
    </row>
    <row r="1485" spans="1:18" x14ac:dyDescent="0.55000000000000004">
      <c r="A1485" s="2" t="s">
        <v>125</v>
      </c>
      <c r="B1485" s="2" t="str">
        <f t="shared" si="138"/>
        <v>Client 4</v>
      </c>
      <c r="C1485" s="12">
        <v>42998</v>
      </c>
      <c r="D1485" s="2" t="s">
        <v>303</v>
      </c>
      <c r="E1485" s="2" t="s">
        <v>584</v>
      </c>
      <c r="F1485" s="28">
        <f>Table1[[#This Row],[End]]-Table1[[#This Row],[Start]]</f>
        <v>2.083333333333337E-2</v>
      </c>
      <c r="G1485" s="2" t="str">
        <f t="shared" ca="1" si="139"/>
        <v>Office</v>
      </c>
      <c r="H1485" s="2" t="str">
        <f t="shared" ca="1" si="140"/>
        <v>G</v>
      </c>
      <c r="I1485" s="2" t="str">
        <f t="shared" ca="1" si="141"/>
        <v>Grievance</v>
      </c>
      <c r="J1485" s="2" t="str">
        <f t="shared" ca="1" si="142"/>
        <v>Wrong placement</v>
      </c>
      <c r="K1485" s="2" t="str">
        <f t="shared" ca="1" si="143"/>
        <v>Floor</v>
      </c>
      <c r="L1485" t="str">
        <f>IF(OR(Table1[[#This Row],[Month2]]="Jul",Table1[[#This Row],[Month2]]="Aug",Table1[[#This Row],[Month2]]="Sep"),"Q1", IF(OR(Table1[[#This Row],[Month2]]="Oct",Table1[[#This Row],[Month2]]="Nov",Table1[[#This Row],[Month2]]="Dec"),"Q2",IF(OR(Table1[[#This Row],[Month2]]="Jan",Table1[[#This Row],[Month2]]="Feb",Table1[[#This Row],[Month2]]="Mar"),"Q3", "Q4")))</f>
        <v>Q1</v>
      </c>
      <c r="M1485" t="str">
        <f>TEXT(Table1[[#This Row],[Date]],"mmm")</f>
        <v>Sep</v>
      </c>
      <c r="N1485" t="str">
        <f>IF(MONTH(Table1[[#This Row],[Date]])&gt;6, YEAR(Table1[[#This Row],[Date]])&amp;"-"&amp;YEAR(Table1[[#This Row],[Date]])+1,YEAR(Table1[[#This Row],[Date]])-1&amp;"-"&amp;YEAR(Table1[[#This Row],[Date]]))</f>
        <v>2017-2018</v>
      </c>
      <c r="O1485">
        <f>WEEKNUM(Table1[[#This Row],[Date]],2)</f>
        <v>39</v>
      </c>
      <c r="P1485">
        <f>HOUR(Table1[[#This Row],[Start]])</f>
        <v>18</v>
      </c>
      <c r="Q14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85" t="str">
        <f>TEXT(Table1[[#This Row],[Date]],"ddd")</f>
        <v>Wed</v>
      </c>
    </row>
    <row r="1486" spans="1:18" x14ac:dyDescent="0.55000000000000004">
      <c r="A1486" s="2" t="s">
        <v>131</v>
      </c>
      <c r="B1486" s="2" t="str">
        <f t="shared" si="138"/>
        <v>Client 5</v>
      </c>
      <c r="C1486" s="12">
        <v>42998</v>
      </c>
      <c r="D1486" s="2" t="s">
        <v>190</v>
      </c>
      <c r="E1486" s="2" t="s">
        <v>1145</v>
      </c>
      <c r="F1486" s="28">
        <f>Table1[[#This Row],[End]]-Table1[[#This Row],[Start]]</f>
        <v>1.8055555555555602E-2</v>
      </c>
      <c r="G1486" s="2" t="str">
        <f t="shared" ca="1" si="139"/>
        <v>Lab</v>
      </c>
      <c r="H1486" s="2" t="str">
        <f t="shared" ca="1" si="140"/>
        <v>F</v>
      </c>
      <c r="I1486" s="2" t="str">
        <f t="shared" ca="1" si="141"/>
        <v>Grievance</v>
      </c>
      <c r="J1486" s="2" t="str">
        <f t="shared" ca="1" si="142"/>
        <v>Paperwork deficiency</v>
      </c>
      <c r="K1486" s="2" t="str">
        <f t="shared" ca="1" si="143"/>
        <v>Admin</v>
      </c>
      <c r="L1486" t="str">
        <f>IF(OR(Table1[[#This Row],[Month2]]="Jul",Table1[[#This Row],[Month2]]="Aug",Table1[[#This Row],[Month2]]="Sep"),"Q1", IF(OR(Table1[[#This Row],[Month2]]="Oct",Table1[[#This Row],[Month2]]="Nov",Table1[[#This Row],[Month2]]="Dec"),"Q2",IF(OR(Table1[[#This Row],[Month2]]="Jan",Table1[[#This Row],[Month2]]="Feb",Table1[[#This Row],[Month2]]="Mar"),"Q3", "Q4")))</f>
        <v>Q1</v>
      </c>
      <c r="M1486" t="str">
        <f>TEXT(Table1[[#This Row],[Date]],"mmm")</f>
        <v>Sep</v>
      </c>
      <c r="N1486" t="str">
        <f>IF(MONTH(Table1[[#This Row],[Date]])&gt;6, YEAR(Table1[[#This Row],[Date]])&amp;"-"&amp;YEAR(Table1[[#This Row],[Date]])+1,YEAR(Table1[[#This Row],[Date]])-1&amp;"-"&amp;YEAR(Table1[[#This Row],[Date]]))</f>
        <v>2017-2018</v>
      </c>
      <c r="O1486">
        <f>WEEKNUM(Table1[[#This Row],[Date]],2)</f>
        <v>39</v>
      </c>
      <c r="P1486">
        <f>HOUR(Table1[[#This Row],[Start]])</f>
        <v>15</v>
      </c>
      <c r="Q14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86" t="str">
        <f>TEXT(Table1[[#This Row],[Date]],"ddd")</f>
        <v>Wed</v>
      </c>
    </row>
    <row r="1487" spans="1:18" x14ac:dyDescent="0.55000000000000004">
      <c r="A1487" s="2" t="s">
        <v>123</v>
      </c>
      <c r="B1487" s="2" t="str">
        <f t="shared" si="138"/>
        <v>Client 6</v>
      </c>
      <c r="C1487" s="12">
        <v>42998</v>
      </c>
      <c r="D1487" s="2" t="s">
        <v>903</v>
      </c>
      <c r="E1487" s="2" t="s">
        <v>730</v>
      </c>
      <c r="F1487" s="28">
        <f>Table1[[#This Row],[End]]-Table1[[#This Row],[Start]]</f>
        <v>5.5555555555555358E-3</v>
      </c>
      <c r="G1487" s="2" t="str">
        <f t="shared" ca="1" si="139"/>
        <v>Lab</v>
      </c>
      <c r="H1487" s="2" t="str">
        <f t="shared" ca="1" si="140"/>
        <v>E</v>
      </c>
      <c r="I1487" s="2" t="str">
        <f t="shared" ca="1" si="141"/>
        <v>Accident</v>
      </c>
      <c r="J1487" s="2" t="str">
        <f t="shared" ca="1" si="142"/>
        <v>Misconduct</v>
      </c>
      <c r="K1487" s="2" t="str">
        <f t="shared" ca="1" si="143"/>
        <v>IT</v>
      </c>
      <c r="L1487" t="str">
        <f>IF(OR(Table1[[#This Row],[Month2]]="Jul",Table1[[#This Row],[Month2]]="Aug",Table1[[#This Row],[Month2]]="Sep"),"Q1", IF(OR(Table1[[#This Row],[Month2]]="Oct",Table1[[#This Row],[Month2]]="Nov",Table1[[#This Row],[Month2]]="Dec"),"Q2",IF(OR(Table1[[#This Row],[Month2]]="Jan",Table1[[#This Row],[Month2]]="Feb",Table1[[#This Row],[Month2]]="Mar"),"Q3", "Q4")))</f>
        <v>Q1</v>
      </c>
      <c r="M1487" t="str">
        <f>TEXT(Table1[[#This Row],[Date]],"mmm")</f>
        <v>Sep</v>
      </c>
      <c r="N1487" t="str">
        <f>IF(MONTH(Table1[[#This Row],[Date]])&gt;6, YEAR(Table1[[#This Row],[Date]])&amp;"-"&amp;YEAR(Table1[[#This Row],[Date]])+1,YEAR(Table1[[#This Row],[Date]])-1&amp;"-"&amp;YEAR(Table1[[#This Row],[Date]]))</f>
        <v>2017-2018</v>
      </c>
      <c r="O1487">
        <f>WEEKNUM(Table1[[#This Row],[Date]],2)</f>
        <v>39</v>
      </c>
      <c r="P1487">
        <f>HOUR(Table1[[#This Row],[Start]])</f>
        <v>15</v>
      </c>
      <c r="Q14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87" t="str">
        <f>TEXT(Table1[[#This Row],[Date]],"ddd")</f>
        <v>Wed</v>
      </c>
    </row>
    <row r="1488" spans="1:18" x14ac:dyDescent="0.55000000000000004">
      <c r="A1488" s="2" t="s">
        <v>132</v>
      </c>
      <c r="B1488" s="2" t="str">
        <f t="shared" si="138"/>
        <v>Client 7</v>
      </c>
      <c r="C1488" s="12">
        <v>42999</v>
      </c>
      <c r="D1488" s="2" t="s">
        <v>904</v>
      </c>
      <c r="E1488" s="2" t="s">
        <v>354</v>
      </c>
      <c r="F1488" s="28">
        <f>Table1[[#This Row],[End]]-Table1[[#This Row],[Start]]</f>
        <v>2.7777777777777679E-2</v>
      </c>
      <c r="G1488" s="2" t="str">
        <f t="shared" ca="1" si="139"/>
        <v>Office</v>
      </c>
      <c r="H1488" s="2" t="str">
        <f t="shared" ca="1" si="140"/>
        <v>F</v>
      </c>
      <c r="I1488" s="2" t="str">
        <f t="shared" ca="1" si="141"/>
        <v>Mistake</v>
      </c>
      <c r="J1488" s="2" t="str">
        <f t="shared" ca="1" si="142"/>
        <v>Misconduct</v>
      </c>
      <c r="K1488" s="2" t="str">
        <f t="shared" ca="1" si="143"/>
        <v>Widgets</v>
      </c>
      <c r="L1488" t="str">
        <f>IF(OR(Table1[[#This Row],[Month2]]="Jul",Table1[[#This Row],[Month2]]="Aug",Table1[[#This Row],[Month2]]="Sep"),"Q1", IF(OR(Table1[[#This Row],[Month2]]="Oct",Table1[[#This Row],[Month2]]="Nov",Table1[[#This Row],[Month2]]="Dec"),"Q2",IF(OR(Table1[[#This Row],[Month2]]="Jan",Table1[[#This Row],[Month2]]="Feb",Table1[[#This Row],[Month2]]="Mar"),"Q3", "Q4")))</f>
        <v>Q1</v>
      </c>
      <c r="M1488" t="str">
        <f>TEXT(Table1[[#This Row],[Date]],"mmm")</f>
        <v>Sep</v>
      </c>
      <c r="N1488" t="str">
        <f>IF(MONTH(Table1[[#This Row],[Date]])&gt;6, YEAR(Table1[[#This Row],[Date]])&amp;"-"&amp;YEAR(Table1[[#This Row],[Date]])+1,YEAR(Table1[[#This Row],[Date]])-1&amp;"-"&amp;YEAR(Table1[[#This Row],[Date]]))</f>
        <v>2017-2018</v>
      </c>
      <c r="O1488">
        <f>WEEKNUM(Table1[[#This Row],[Date]],2)</f>
        <v>39</v>
      </c>
      <c r="P1488">
        <f>HOUR(Table1[[#This Row],[Start]])</f>
        <v>17</v>
      </c>
      <c r="Q14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488" t="str">
        <f>TEXT(Table1[[#This Row],[Date]],"ddd")</f>
        <v>Thu</v>
      </c>
    </row>
    <row r="1489" spans="1:18" x14ac:dyDescent="0.55000000000000004">
      <c r="A1489" s="2" t="s">
        <v>125</v>
      </c>
      <c r="B1489" s="2" t="str">
        <f t="shared" si="138"/>
        <v>Client 8</v>
      </c>
      <c r="C1489" s="12">
        <v>43000</v>
      </c>
      <c r="D1489" s="2" t="s">
        <v>445</v>
      </c>
      <c r="E1489" s="2" t="s">
        <v>436</v>
      </c>
      <c r="F1489" s="28">
        <f>Table1[[#This Row],[End]]-Table1[[#This Row],[Start]]</f>
        <v>9.0277777777777457E-3</v>
      </c>
      <c r="G1489" s="2" t="str">
        <f t="shared" ca="1" si="139"/>
        <v>Warehouse</v>
      </c>
      <c r="H1489" s="2" t="str">
        <f t="shared" ca="1" si="140"/>
        <v>F</v>
      </c>
      <c r="I1489" s="2" t="str">
        <f t="shared" ca="1" si="141"/>
        <v>Interaction</v>
      </c>
      <c r="J1489" s="2" t="str">
        <f t="shared" ca="1" si="142"/>
        <v>Tone of voice</v>
      </c>
      <c r="K1489" s="2" t="str">
        <f t="shared" ca="1" si="143"/>
        <v>Finance</v>
      </c>
      <c r="L1489" t="str">
        <f>IF(OR(Table1[[#This Row],[Month2]]="Jul",Table1[[#This Row],[Month2]]="Aug",Table1[[#This Row],[Month2]]="Sep"),"Q1", IF(OR(Table1[[#This Row],[Month2]]="Oct",Table1[[#This Row],[Month2]]="Nov",Table1[[#This Row],[Month2]]="Dec"),"Q2",IF(OR(Table1[[#This Row],[Month2]]="Jan",Table1[[#This Row],[Month2]]="Feb",Table1[[#This Row],[Month2]]="Mar"),"Q3", "Q4")))</f>
        <v>Q1</v>
      </c>
      <c r="M1489" t="str">
        <f>TEXT(Table1[[#This Row],[Date]],"mmm")</f>
        <v>Sep</v>
      </c>
      <c r="N1489" t="str">
        <f>IF(MONTH(Table1[[#This Row],[Date]])&gt;6, YEAR(Table1[[#This Row],[Date]])&amp;"-"&amp;YEAR(Table1[[#This Row],[Date]])+1,YEAR(Table1[[#This Row],[Date]])-1&amp;"-"&amp;YEAR(Table1[[#This Row],[Date]]))</f>
        <v>2017-2018</v>
      </c>
      <c r="O1489">
        <f>WEEKNUM(Table1[[#This Row],[Date]],2)</f>
        <v>39</v>
      </c>
      <c r="P1489">
        <f>HOUR(Table1[[#This Row],[Start]])</f>
        <v>14</v>
      </c>
      <c r="Q14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89" t="str">
        <f>TEXT(Table1[[#This Row],[Date]],"ddd")</f>
        <v>Fri</v>
      </c>
    </row>
    <row r="1490" spans="1:18" x14ac:dyDescent="0.55000000000000004">
      <c r="A1490" s="2" t="s">
        <v>125</v>
      </c>
      <c r="B1490" s="2" t="str">
        <f t="shared" si="138"/>
        <v>Client 9</v>
      </c>
      <c r="C1490" s="12">
        <v>43000</v>
      </c>
      <c r="D1490" s="2" t="s">
        <v>849</v>
      </c>
      <c r="E1490" s="2" t="s">
        <v>769</v>
      </c>
      <c r="F1490" s="28">
        <f>Table1[[#This Row],[End]]-Table1[[#This Row],[Start]]</f>
        <v>2.0833333333333259E-3</v>
      </c>
      <c r="G1490" s="2" t="str">
        <f t="shared" ca="1" si="139"/>
        <v>Lab</v>
      </c>
      <c r="H1490" s="2" t="str">
        <f t="shared" ca="1" si="140"/>
        <v>B</v>
      </c>
      <c r="I1490" s="2" t="str">
        <f t="shared" ca="1" si="141"/>
        <v>Mistake</v>
      </c>
      <c r="J1490" s="2" t="str">
        <f t="shared" ca="1" si="142"/>
        <v>Paperwork deficiency</v>
      </c>
      <c r="K1490" s="2" t="str">
        <f t="shared" ca="1" si="143"/>
        <v>Floor</v>
      </c>
      <c r="L1490" t="str">
        <f>IF(OR(Table1[[#This Row],[Month2]]="Jul",Table1[[#This Row],[Month2]]="Aug",Table1[[#This Row],[Month2]]="Sep"),"Q1", IF(OR(Table1[[#This Row],[Month2]]="Oct",Table1[[#This Row],[Month2]]="Nov",Table1[[#This Row],[Month2]]="Dec"),"Q2",IF(OR(Table1[[#This Row],[Month2]]="Jan",Table1[[#This Row],[Month2]]="Feb",Table1[[#This Row],[Month2]]="Mar"),"Q3", "Q4")))</f>
        <v>Q1</v>
      </c>
      <c r="M1490" t="str">
        <f>TEXT(Table1[[#This Row],[Date]],"mmm")</f>
        <v>Sep</v>
      </c>
      <c r="N1490" t="str">
        <f>IF(MONTH(Table1[[#This Row],[Date]])&gt;6, YEAR(Table1[[#This Row],[Date]])&amp;"-"&amp;YEAR(Table1[[#This Row],[Date]])+1,YEAR(Table1[[#This Row],[Date]])-1&amp;"-"&amp;YEAR(Table1[[#This Row],[Date]]))</f>
        <v>2017-2018</v>
      </c>
      <c r="O1490">
        <f>WEEKNUM(Table1[[#This Row],[Date]],2)</f>
        <v>39</v>
      </c>
      <c r="P1490">
        <f>HOUR(Table1[[#This Row],[Start]])</f>
        <v>18</v>
      </c>
      <c r="Q14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90" t="str">
        <f>TEXT(Table1[[#This Row],[Date]],"ddd")</f>
        <v>Fri</v>
      </c>
    </row>
    <row r="1491" spans="1:18" x14ac:dyDescent="0.55000000000000004">
      <c r="A1491" s="2" t="s">
        <v>129</v>
      </c>
      <c r="B1491" s="2" t="str">
        <f t="shared" si="138"/>
        <v>Client 10</v>
      </c>
      <c r="C1491" s="12">
        <v>43000</v>
      </c>
      <c r="D1491" s="2" t="s">
        <v>637</v>
      </c>
      <c r="E1491" s="2" t="s">
        <v>446</v>
      </c>
      <c r="F1491" s="28">
        <f>Table1[[#This Row],[End]]-Table1[[#This Row],[Start]]</f>
        <v>6.9444444444444198E-3</v>
      </c>
      <c r="G1491" s="2" t="str">
        <f t="shared" ca="1" si="139"/>
        <v>Room A</v>
      </c>
      <c r="H1491" s="2" t="str">
        <f t="shared" ca="1" si="140"/>
        <v>G</v>
      </c>
      <c r="I1491" s="2" t="str">
        <f t="shared" ca="1" si="141"/>
        <v>Mistake</v>
      </c>
      <c r="J1491" s="2" t="str">
        <f t="shared" ca="1" si="142"/>
        <v>Wrong placement</v>
      </c>
      <c r="K1491" s="2" t="str">
        <f t="shared" ca="1" si="143"/>
        <v>Floor</v>
      </c>
      <c r="L1491" t="str">
        <f>IF(OR(Table1[[#This Row],[Month2]]="Jul",Table1[[#This Row],[Month2]]="Aug",Table1[[#This Row],[Month2]]="Sep"),"Q1", IF(OR(Table1[[#This Row],[Month2]]="Oct",Table1[[#This Row],[Month2]]="Nov",Table1[[#This Row],[Month2]]="Dec"),"Q2",IF(OR(Table1[[#This Row],[Month2]]="Jan",Table1[[#This Row],[Month2]]="Feb",Table1[[#This Row],[Month2]]="Mar"),"Q3", "Q4")))</f>
        <v>Q1</v>
      </c>
      <c r="M1491" t="str">
        <f>TEXT(Table1[[#This Row],[Date]],"mmm")</f>
        <v>Sep</v>
      </c>
      <c r="N1491" t="str">
        <f>IF(MONTH(Table1[[#This Row],[Date]])&gt;6, YEAR(Table1[[#This Row],[Date]])&amp;"-"&amp;YEAR(Table1[[#This Row],[Date]])+1,YEAR(Table1[[#This Row],[Date]])-1&amp;"-"&amp;YEAR(Table1[[#This Row],[Date]]))</f>
        <v>2017-2018</v>
      </c>
      <c r="O1491">
        <f>WEEKNUM(Table1[[#This Row],[Date]],2)</f>
        <v>39</v>
      </c>
      <c r="P1491">
        <f>HOUR(Table1[[#This Row],[Start]])</f>
        <v>14</v>
      </c>
      <c r="Q14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491" t="str">
        <f>TEXT(Table1[[#This Row],[Date]],"ddd")</f>
        <v>Fri</v>
      </c>
    </row>
    <row r="1492" spans="1:18" x14ac:dyDescent="0.55000000000000004">
      <c r="A1492" s="2" t="s">
        <v>124</v>
      </c>
      <c r="B1492" s="2" t="str">
        <f t="shared" si="138"/>
        <v>Client 1</v>
      </c>
      <c r="C1492" s="12">
        <v>43001</v>
      </c>
      <c r="D1492" s="2" t="s">
        <v>631</v>
      </c>
      <c r="E1492" s="2" t="s">
        <v>320</v>
      </c>
      <c r="F1492" s="28">
        <f>Table1[[#This Row],[End]]-Table1[[#This Row],[Start]]</f>
        <v>1.3888888888888951E-2</v>
      </c>
      <c r="G1492" s="2" t="str">
        <f t="shared" ca="1" si="139"/>
        <v>Office</v>
      </c>
      <c r="H1492" s="2" t="str">
        <f t="shared" ca="1" si="140"/>
        <v>B</v>
      </c>
      <c r="I1492" s="2" t="str">
        <f t="shared" ca="1" si="141"/>
        <v>Accident</v>
      </c>
      <c r="J1492" s="2" t="str">
        <f t="shared" ca="1" si="142"/>
        <v>Mechanical failure</v>
      </c>
      <c r="K1492" s="2" t="str">
        <f t="shared" ca="1" si="143"/>
        <v>Widgets</v>
      </c>
      <c r="L1492" t="str">
        <f>IF(OR(Table1[[#This Row],[Month2]]="Jul",Table1[[#This Row],[Month2]]="Aug",Table1[[#This Row],[Month2]]="Sep"),"Q1", IF(OR(Table1[[#This Row],[Month2]]="Oct",Table1[[#This Row],[Month2]]="Nov",Table1[[#This Row],[Month2]]="Dec"),"Q2",IF(OR(Table1[[#This Row],[Month2]]="Jan",Table1[[#This Row],[Month2]]="Feb",Table1[[#This Row],[Month2]]="Mar"),"Q3", "Q4")))</f>
        <v>Q1</v>
      </c>
      <c r="M1492" t="str">
        <f>TEXT(Table1[[#This Row],[Date]],"mmm")</f>
        <v>Sep</v>
      </c>
      <c r="N1492" t="str">
        <f>IF(MONTH(Table1[[#This Row],[Date]])&gt;6, YEAR(Table1[[#This Row],[Date]])&amp;"-"&amp;YEAR(Table1[[#This Row],[Date]])+1,YEAR(Table1[[#This Row],[Date]])-1&amp;"-"&amp;YEAR(Table1[[#This Row],[Date]]))</f>
        <v>2017-2018</v>
      </c>
      <c r="O1492">
        <f>WEEKNUM(Table1[[#This Row],[Date]],2)</f>
        <v>39</v>
      </c>
      <c r="P1492">
        <f>HOUR(Table1[[#This Row],[Start]])</f>
        <v>12</v>
      </c>
      <c r="Q14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492" t="str">
        <f>TEXT(Table1[[#This Row],[Date]],"ddd")</f>
        <v>Sat</v>
      </c>
    </row>
    <row r="1493" spans="1:18" x14ac:dyDescent="0.55000000000000004">
      <c r="A1493" s="2" t="s">
        <v>133</v>
      </c>
      <c r="B1493" s="2" t="str">
        <f t="shared" si="138"/>
        <v>Client 2</v>
      </c>
      <c r="C1493" s="12">
        <v>43001</v>
      </c>
      <c r="D1493" s="2" t="s">
        <v>584</v>
      </c>
      <c r="E1493" s="2" t="s">
        <v>317</v>
      </c>
      <c r="F1493" s="28">
        <f>Table1[[#This Row],[End]]-Table1[[#This Row],[Start]]</f>
        <v>1.3888888888888951E-2</v>
      </c>
      <c r="G1493" s="2" t="str">
        <f t="shared" ca="1" si="139"/>
        <v>Lab</v>
      </c>
      <c r="H1493" s="2" t="str">
        <f t="shared" ca="1" si="140"/>
        <v>E</v>
      </c>
      <c r="I1493" s="2" t="str">
        <f t="shared" ca="1" si="141"/>
        <v>Mistake</v>
      </c>
      <c r="J1493" s="2" t="str">
        <f t="shared" ca="1" si="142"/>
        <v>Misconduct</v>
      </c>
      <c r="K1493" s="2" t="str">
        <f t="shared" ca="1" si="143"/>
        <v>Admin</v>
      </c>
      <c r="L1493" t="str">
        <f>IF(OR(Table1[[#This Row],[Month2]]="Jul",Table1[[#This Row],[Month2]]="Aug",Table1[[#This Row],[Month2]]="Sep"),"Q1", IF(OR(Table1[[#This Row],[Month2]]="Oct",Table1[[#This Row],[Month2]]="Nov",Table1[[#This Row],[Month2]]="Dec"),"Q2",IF(OR(Table1[[#This Row],[Month2]]="Jan",Table1[[#This Row],[Month2]]="Feb",Table1[[#This Row],[Month2]]="Mar"),"Q3", "Q4")))</f>
        <v>Q1</v>
      </c>
      <c r="M1493" t="str">
        <f>TEXT(Table1[[#This Row],[Date]],"mmm")</f>
        <v>Sep</v>
      </c>
      <c r="N1493" t="str">
        <f>IF(MONTH(Table1[[#This Row],[Date]])&gt;6, YEAR(Table1[[#This Row],[Date]])&amp;"-"&amp;YEAR(Table1[[#This Row],[Date]])+1,YEAR(Table1[[#This Row],[Date]])-1&amp;"-"&amp;YEAR(Table1[[#This Row],[Date]]))</f>
        <v>2017-2018</v>
      </c>
      <c r="O1493">
        <f>WEEKNUM(Table1[[#This Row],[Date]],2)</f>
        <v>39</v>
      </c>
      <c r="P1493">
        <f>HOUR(Table1[[#This Row],[Start]])</f>
        <v>18</v>
      </c>
      <c r="Q14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93" t="str">
        <f>TEXT(Table1[[#This Row],[Date]],"ddd")</f>
        <v>Sat</v>
      </c>
    </row>
    <row r="1494" spans="1:18" x14ac:dyDescent="0.55000000000000004">
      <c r="A1494" s="2" t="s">
        <v>121</v>
      </c>
      <c r="B1494" s="2" t="str">
        <f t="shared" si="138"/>
        <v>Client 3</v>
      </c>
      <c r="C1494" s="12">
        <v>43001</v>
      </c>
      <c r="D1494" s="2" t="s">
        <v>189</v>
      </c>
      <c r="E1494" s="2" t="s">
        <v>391</v>
      </c>
      <c r="F1494" s="28">
        <f>Table1[[#This Row],[End]]-Table1[[#This Row],[Start]]</f>
        <v>1.388888888888884E-2</v>
      </c>
      <c r="G1494" s="2" t="str">
        <f t="shared" ca="1" si="139"/>
        <v>Room A</v>
      </c>
      <c r="H1494" s="2" t="str">
        <f t="shared" ca="1" si="140"/>
        <v>D</v>
      </c>
      <c r="I1494" s="2" t="str">
        <f t="shared" ca="1" si="141"/>
        <v>Accident</v>
      </c>
      <c r="J1494" s="2" t="str">
        <f t="shared" ca="1" si="142"/>
        <v>Wrong placement</v>
      </c>
      <c r="K1494" s="2" t="str">
        <f t="shared" ca="1" si="143"/>
        <v>Floor</v>
      </c>
      <c r="L1494" t="str">
        <f>IF(OR(Table1[[#This Row],[Month2]]="Jul",Table1[[#This Row],[Month2]]="Aug",Table1[[#This Row],[Month2]]="Sep"),"Q1", IF(OR(Table1[[#This Row],[Month2]]="Oct",Table1[[#This Row],[Month2]]="Nov",Table1[[#This Row],[Month2]]="Dec"),"Q2",IF(OR(Table1[[#This Row],[Month2]]="Jan",Table1[[#This Row],[Month2]]="Feb",Table1[[#This Row],[Month2]]="Mar"),"Q3", "Q4")))</f>
        <v>Q1</v>
      </c>
      <c r="M1494" t="str">
        <f>TEXT(Table1[[#This Row],[Date]],"mmm")</f>
        <v>Sep</v>
      </c>
      <c r="N1494" t="str">
        <f>IF(MONTH(Table1[[#This Row],[Date]])&gt;6, YEAR(Table1[[#This Row],[Date]])&amp;"-"&amp;YEAR(Table1[[#This Row],[Date]])+1,YEAR(Table1[[#This Row],[Date]])-1&amp;"-"&amp;YEAR(Table1[[#This Row],[Date]]))</f>
        <v>2017-2018</v>
      </c>
      <c r="O1494">
        <f>WEEKNUM(Table1[[#This Row],[Date]],2)</f>
        <v>39</v>
      </c>
      <c r="P1494">
        <f>HOUR(Table1[[#This Row],[Start]])</f>
        <v>18</v>
      </c>
      <c r="Q14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94" t="str">
        <f>TEXT(Table1[[#This Row],[Date]],"ddd")</f>
        <v>Sat</v>
      </c>
    </row>
    <row r="1495" spans="1:18" x14ac:dyDescent="0.55000000000000004">
      <c r="A1495" s="3" t="s">
        <v>112</v>
      </c>
      <c r="B1495" s="11" t="str">
        <f t="shared" si="138"/>
        <v>Client 4</v>
      </c>
      <c r="C1495" s="13">
        <v>43003</v>
      </c>
      <c r="D1495" s="17" t="s">
        <v>371</v>
      </c>
      <c r="E1495" s="17" t="s">
        <v>398</v>
      </c>
      <c r="F1495" s="28">
        <f>Table1[[#This Row],[End]]-Table1[[#This Row],[Start]]</f>
        <v>3.819444444444442E-2</v>
      </c>
      <c r="G1495" s="2" t="str">
        <f t="shared" ca="1" si="139"/>
        <v>Lab</v>
      </c>
      <c r="H1495" s="17" t="str">
        <f t="shared" ca="1" si="140"/>
        <v>E</v>
      </c>
      <c r="I1495" s="17" t="str">
        <f t="shared" ca="1" si="141"/>
        <v>Grievance</v>
      </c>
      <c r="J1495" s="17" t="str">
        <f t="shared" ca="1" si="142"/>
        <v>Mechanical failure</v>
      </c>
      <c r="K1495" s="2" t="str">
        <f t="shared" ca="1" si="143"/>
        <v>Floor</v>
      </c>
      <c r="L1495" t="str">
        <f>IF(OR(Table1[[#This Row],[Month2]]="Jul",Table1[[#This Row],[Month2]]="Aug",Table1[[#This Row],[Month2]]="Sep"),"Q1", IF(OR(Table1[[#This Row],[Month2]]="Oct",Table1[[#This Row],[Month2]]="Nov",Table1[[#This Row],[Month2]]="Dec"),"Q2",IF(OR(Table1[[#This Row],[Month2]]="Jan",Table1[[#This Row],[Month2]]="Feb",Table1[[#This Row],[Month2]]="Mar"),"Q3", "Q4")))</f>
        <v>Q1</v>
      </c>
      <c r="M1495" t="str">
        <f>TEXT(Table1[[#This Row],[Date]],"mmm")</f>
        <v>Sep</v>
      </c>
      <c r="N1495" t="str">
        <f>IF(MONTH(Table1[[#This Row],[Date]])&gt;6, YEAR(Table1[[#This Row],[Date]])&amp;"-"&amp;YEAR(Table1[[#This Row],[Date]])+1,YEAR(Table1[[#This Row],[Date]])-1&amp;"-"&amp;YEAR(Table1[[#This Row],[Date]]))</f>
        <v>2017-2018</v>
      </c>
      <c r="O1495">
        <f>WEEKNUM(Table1[[#This Row],[Date]],2)</f>
        <v>40</v>
      </c>
      <c r="P1495">
        <f>HOUR(Table1[[#This Row],[Start]])</f>
        <v>15</v>
      </c>
      <c r="Q14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95" t="str">
        <f>TEXT(Table1[[#This Row],[Date]],"ddd")</f>
        <v>Mon</v>
      </c>
    </row>
    <row r="1496" spans="1:18" x14ac:dyDescent="0.55000000000000004">
      <c r="A1496" s="3" t="s">
        <v>128</v>
      </c>
      <c r="B1496" s="11" t="str">
        <f t="shared" si="138"/>
        <v>Client 5</v>
      </c>
      <c r="C1496" s="13">
        <v>43003</v>
      </c>
      <c r="D1496" s="17" t="s">
        <v>754</v>
      </c>
      <c r="E1496" s="21">
        <v>0.34236111111111112</v>
      </c>
      <c r="F1496" s="28">
        <f>Table1[[#This Row],[End]]-Table1[[#This Row],[Start]]</f>
        <v>7.6388888888889173E-3</v>
      </c>
      <c r="G1496" s="2" t="str">
        <f t="shared" ca="1" si="139"/>
        <v>Room A</v>
      </c>
      <c r="H1496" s="17" t="str">
        <f t="shared" ca="1" si="140"/>
        <v>C</v>
      </c>
      <c r="I1496" s="17" t="str">
        <f t="shared" ca="1" si="141"/>
        <v>Grievance</v>
      </c>
      <c r="J1496" s="17" t="str">
        <f t="shared" ca="1" si="142"/>
        <v>Paperwork deficiency</v>
      </c>
      <c r="K1496" s="2" t="str">
        <f t="shared" ca="1" si="143"/>
        <v>Floor</v>
      </c>
      <c r="L1496" t="str">
        <f>IF(OR(Table1[[#This Row],[Month2]]="Jul",Table1[[#This Row],[Month2]]="Aug",Table1[[#This Row],[Month2]]="Sep"),"Q1", IF(OR(Table1[[#This Row],[Month2]]="Oct",Table1[[#This Row],[Month2]]="Nov",Table1[[#This Row],[Month2]]="Dec"),"Q2",IF(OR(Table1[[#This Row],[Month2]]="Jan",Table1[[#This Row],[Month2]]="Feb",Table1[[#This Row],[Month2]]="Mar"),"Q3", "Q4")))</f>
        <v>Q1</v>
      </c>
      <c r="M1496" t="str">
        <f>TEXT(Table1[[#This Row],[Date]],"mmm")</f>
        <v>Sep</v>
      </c>
      <c r="N1496" t="str">
        <f>IF(MONTH(Table1[[#This Row],[Date]])&gt;6, YEAR(Table1[[#This Row],[Date]])&amp;"-"&amp;YEAR(Table1[[#This Row],[Date]])+1,YEAR(Table1[[#This Row],[Date]])-1&amp;"-"&amp;YEAR(Table1[[#This Row],[Date]]))</f>
        <v>2017-2018</v>
      </c>
      <c r="O1496">
        <f>WEEKNUM(Table1[[#This Row],[Date]],2)</f>
        <v>40</v>
      </c>
      <c r="P1496">
        <f>HOUR(Table1[[#This Row],[Start]])</f>
        <v>8</v>
      </c>
      <c r="Q14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496" t="str">
        <f>TEXT(Table1[[#This Row],[Date]],"ddd")</f>
        <v>Mon</v>
      </c>
    </row>
    <row r="1497" spans="1:18" x14ac:dyDescent="0.55000000000000004">
      <c r="A1497" s="3" t="s">
        <v>124</v>
      </c>
      <c r="B1497" s="11" t="str">
        <f t="shared" si="138"/>
        <v>Client 6</v>
      </c>
      <c r="C1497" s="13">
        <v>43004</v>
      </c>
      <c r="D1497" s="17" t="s">
        <v>905</v>
      </c>
      <c r="E1497" s="17" t="s">
        <v>238</v>
      </c>
      <c r="F1497" s="28">
        <f>Table1[[#This Row],[End]]-Table1[[#This Row],[Start]]</f>
        <v>4.0972222222222299E-2</v>
      </c>
      <c r="G1497" s="2" t="str">
        <f t="shared" ca="1" si="139"/>
        <v>Room B</v>
      </c>
      <c r="H1497" s="17" t="str">
        <f t="shared" ca="1" si="140"/>
        <v>B</v>
      </c>
      <c r="I1497" s="17" t="str">
        <f t="shared" ca="1" si="141"/>
        <v>Accident</v>
      </c>
      <c r="J1497" s="17" t="str">
        <f t="shared" ca="1" si="142"/>
        <v>Misconduct</v>
      </c>
      <c r="K1497" s="2" t="str">
        <f t="shared" ca="1" si="143"/>
        <v>Widgets</v>
      </c>
      <c r="L1497" t="str">
        <f>IF(OR(Table1[[#This Row],[Month2]]="Jul",Table1[[#This Row],[Month2]]="Aug",Table1[[#This Row],[Month2]]="Sep"),"Q1", IF(OR(Table1[[#This Row],[Month2]]="Oct",Table1[[#This Row],[Month2]]="Nov",Table1[[#This Row],[Month2]]="Dec"),"Q2",IF(OR(Table1[[#This Row],[Month2]]="Jan",Table1[[#This Row],[Month2]]="Feb",Table1[[#This Row],[Month2]]="Mar"),"Q3", "Q4")))</f>
        <v>Q1</v>
      </c>
      <c r="M1497" t="str">
        <f>TEXT(Table1[[#This Row],[Date]],"mmm")</f>
        <v>Sep</v>
      </c>
      <c r="N1497" t="str">
        <f>IF(MONTH(Table1[[#This Row],[Date]])&gt;6, YEAR(Table1[[#This Row],[Date]])&amp;"-"&amp;YEAR(Table1[[#This Row],[Date]])+1,YEAR(Table1[[#This Row],[Date]])-1&amp;"-"&amp;YEAR(Table1[[#This Row],[Date]]))</f>
        <v>2017-2018</v>
      </c>
      <c r="O1497">
        <f>WEEKNUM(Table1[[#This Row],[Date]],2)</f>
        <v>40</v>
      </c>
      <c r="P1497">
        <f>HOUR(Table1[[#This Row],[Start]])</f>
        <v>15</v>
      </c>
      <c r="Q14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497" t="str">
        <f>TEXT(Table1[[#This Row],[Date]],"ddd")</f>
        <v>Tue</v>
      </c>
    </row>
    <row r="1498" spans="1:18" x14ac:dyDescent="0.55000000000000004">
      <c r="A1498" s="3" t="s">
        <v>132</v>
      </c>
      <c r="B1498" s="11" t="str">
        <f t="shared" si="138"/>
        <v>Client 7</v>
      </c>
      <c r="C1498" s="13">
        <v>43004</v>
      </c>
      <c r="D1498" s="17" t="s">
        <v>792</v>
      </c>
      <c r="E1498" s="17" t="s">
        <v>471</v>
      </c>
      <c r="F1498" s="28">
        <f>Table1[[#This Row],[End]]-Table1[[#This Row],[Start]]</f>
        <v>2.5694444444444464E-2</v>
      </c>
      <c r="G1498" s="2" t="str">
        <f t="shared" ca="1" si="139"/>
        <v>Room A</v>
      </c>
      <c r="H1498" s="17" t="str">
        <f t="shared" ca="1" si="140"/>
        <v>G</v>
      </c>
      <c r="I1498" s="17" t="str">
        <f t="shared" ca="1" si="141"/>
        <v>Mistake</v>
      </c>
      <c r="J1498" s="17" t="str">
        <f t="shared" ca="1" si="142"/>
        <v>Tone of voice</v>
      </c>
      <c r="K1498" s="2" t="str">
        <f t="shared" ca="1" si="143"/>
        <v>Admin</v>
      </c>
      <c r="L1498" t="str">
        <f>IF(OR(Table1[[#This Row],[Month2]]="Jul",Table1[[#This Row],[Month2]]="Aug",Table1[[#This Row],[Month2]]="Sep"),"Q1", IF(OR(Table1[[#This Row],[Month2]]="Oct",Table1[[#This Row],[Month2]]="Nov",Table1[[#This Row],[Month2]]="Dec"),"Q2",IF(OR(Table1[[#This Row],[Month2]]="Jan",Table1[[#This Row],[Month2]]="Feb",Table1[[#This Row],[Month2]]="Mar"),"Q3", "Q4")))</f>
        <v>Q1</v>
      </c>
      <c r="M1498" t="str">
        <f>TEXT(Table1[[#This Row],[Date]],"mmm")</f>
        <v>Sep</v>
      </c>
      <c r="N1498" t="str">
        <f>IF(MONTH(Table1[[#This Row],[Date]])&gt;6, YEAR(Table1[[#This Row],[Date]])&amp;"-"&amp;YEAR(Table1[[#This Row],[Date]])+1,YEAR(Table1[[#This Row],[Date]])-1&amp;"-"&amp;YEAR(Table1[[#This Row],[Date]]))</f>
        <v>2017-2018</v>
      </c>
      <c r="O1498">
        <f>WEEKNUM(Table1[[#This Row],[Date]],2)</f>
        <v>40</v>
      </c>
      <c r="P1498">
        <f>HOUR(Table1[[#This Row],[Start]])</f>
        <v>9</v>
      </c>
      <c r="Q14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498" t="str">
        <f>TEXT(Table1[[#This Row],[Date]],"ddd")</f>
        <v>Tue</v>
      </c>
    </row>
    <row r="1499" spans="1:18" x14ac:dyDescent="0.55000000000000004">
      <c r="A1499" s="3" t="s">
        <v>125</v>
      </c>
      <c r="B1499" s="11" t="str">
        <f t="shared" si="138"/>
        <v>Client 8</v>
      </c>
      <c r="C1499" s="13">
        <v>43005</v>
      </c>
      <c r="D1499" s="17" t="s">
        <v>906</v>
      </c>
      <c r="E1499" s="17" t="s">
        <v>198</v>
      </c>
      <c r="F1499" s="28">
        <f>Table1[[#This Row],[End]]-Table1[[#This Row],[Start]]</f>
        <v>8.3333333333333037E-3</v>
      </c>
      <c r="G1499" s="2" t="str">
        <f t="shared" ca="1" si="139"/>
        <v>Warehouse</v>
      </c>
      <c r="H1499" s="17" t="str">
        <f t="shared" ca="1" si="140"/>
        <v>A</v>
      </c>
      <c r="I1499" s="17" t="str">
        <f t="shared" ca="1" si="141"/>
        <v>Accident</v>
      </c>
      <c r="J1499" s="17" t="str">
        <f t="shared" ca="1" si="142"/>
        <v>Entry error</v>
      </c>
      <c r="K1499" s="2" t="str">
        <f t="shared" ca="1" si="143"/>
        <v>IT</v>
      </c>
      <c r="L1499" t="str">
        <f>IF(OR(Table1[[#This Row],[Month2]]="Jul",Table1[[#This Row],[Month2]]="Aug",Table1[[#This Row],[Month2]]="Sep"),"Q1", IF(OR(Table1[[#This Row],[Month2]]="Oct",Table1[[#This Row],[Month2]]="Nov",Table1[[#This Row],[Month2]]="Dec"),"Q2",IF(OR(Table1[[#This Row],[Month2]]="Jan",Table1[[#This Row],[Month2]]="Feb",Table1[[#This Row],[Month2]]="Mar"),"Q3", "Q4")))</f>
        <v>Q1</v>
      </c>
      <c r="M1499" t="str">
        <f>TEXT(Table1[[#This Row],[Date]],"mmm")</f>
        <v>Sep</v>
      </c>
      <c r="N1499" t="str">
        <f>IF(MONTH(Table1[[#This Row],[Date]])&gt;6, YEAR(Table1[[#This Row],[Date]])&amp;"-"&amp;YEAR(Table1[[#This Row],[Date]])+1,YEAR(Table1[[#This Row],[Date]])-1&amp;"-"&amp;YEAR(Table1[[#This Row],[Date]]))</f>
        <v>2017-2018</v>
      </c>
      <c r="O1499">
        <f>WEEKNUM(Table1[[#This Row],[Date]],2)</f>
        <v>40</v>
      </c>
      <c r="P1499">
        <f>HOUR(Table1[[#This Row],[Start]])</f>
        <v>18</v>
      </c>
      <c r="Q14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499" t="str">
        <f>TEXT(Table1[[#This Row],[Date]],"ddd")</f>
        <v>Wed</v>
      </c>
    </row>
    <row r="1500" spans="1:18" x14ac:dyDescent="0.55000000000000004">
      <c r="A1500" s="3" t="s">
        <v>129</v>
      </c>
      <c r="B1500" s="11" t="str">
        <f t="shared" si="138"/>
        <v>Client 9</v>
      </c>
      <c r="C1500" s="13">
        <v>43007</v>
      </c>
      <c r="D1500" s="17" t="s">
        <v>907</v>
      </c>
      <c r="E1500" s="17" t="s">
        <v>437</v>
      </c>
      <c r="F1500" s="28">
        <f>Table1[[#This Row],[End]]-Table1[[#This Row],[Start]]</f>
        <v>5.5555555555555358E-3</v>
      </c>
      <c r="G1500" s="2" t="str">
        <f t="shared" ca="1" si="139"/>
        <v>Warehouse</v>
      </c>
      <c r="H1500" s="17" t="str">
        <f t="shared" ca="1" si="140"/>
        <v>F</v>
      </c>
      <c r="I1500" s="17" t="str">
        <f t="shared" ca="1" si="141"/>
        <v>Interaction</v>
      </c>
      <c r="J1500" s="17" t="str">
        <f t="shared" ca="1" si="142"/>
        <v>Mechanical failure</v>
      </c>
      <c r="K1500" s="2" t="str">
        <f t="shared" ca="1" si="143"/>
        <v>Widgets</v>
      </c>
      <c r="L1500" t="str">
        <f>IF(OR(Table1[[#This Row],[Month2]]="Jul",Table1[[#This Row],[Month2]]="Aug",Table1[[#This Row],[Month2]]="Sep"),"Q1", IF(OR(Table1[[#This Row],[Month2]]="Oct",Table1[[#This Row],[Month2]]="Nov",Table1[[#This Row],[Month2]]="Dec"),"Q2",IF(OR(Table1[[#This Row],[Month2]]="Jan",Table1[[#This Row],[Month2]]="Feb",Table1[[#This Row],[Month2]]="Mar"),"Q3", "Q4")))</f>
        <v>Q1</v>
      </c>
      <c r="M1500" t="str">
        <f>TEXT(Table1[[#This Row],[Date]],"mmm")</f>
        <v>Sep</v>
      </c>
      <c r="N1500" t="str">
        <f>IF(MONTH(Table1[[#This Row],[Date]])&gt;6, YEAR(Table1[[#This Row],[Date]])&amp;"-"&amp;YEAR(Table1[[#This Row],[Date]])+1,YEAR(Table1[[#This Row],[Date]])-1&amp;"-"&amp;YEAR(Table1[[#This Row],[Date]]))</f>
        <v>2017-2018</v>
      </c>
      <c r="O1500">
        <f>WEEKNUM(Table1[[#This Row],[Date]],2)</f>
        <v>40</v>
      </c>
      <c r="P1500">
        <f>HOUR(Table1[[#This Row],[Start]])</f>
        <v>10</v>
      </c>
      <c r="Q15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00" t="str">
        <f>TEXT(Table1[[#This Row],[Date]],"ddd")</f>
        <v>Fri</v>
      </c>
    </row>
    <row r="1501" spans="1:18" x14ac:dyDescent="0.55000000000000004">
      <c r="A1501" s="3" t="s">
        <v>132</v>
      </c>
      <c r="B1501" s="11" t="str">
        <f t="shared" si="138"/>
        <v>Client 10</v>
      </c>
      <c r="C1501" s="13">
        <v>43009</v>
      </c>
      <c r="D1501" s="17" t="s">
        <v>585</v>
      </c>
      <c r="E1501" s="17" t="s">
        <v>278</v>
      </c>
      <c r="F1501" s="28">
        <f>Table1[[#This Row],[End]]-Table1[[#This Row],[Start]]</f>
        <v>2.9166666666666674E-2</v>
      </c>
      <c r="G1501" s="2" t="str">
        <f t="shared" ca="1" si="139"/>
        <v>Warehouse</v>
      </c>
      <c r="H1501" s="17" t="str">
        <f t="shared" ca="1" si="140"/>
        <v>C</v>
      </c>
      <c r="I1501" s="17" t="str">
        <f t="shared" ca="1" si="141"/>
        <v>Mistake</v>
      </c>
      <c r="J1501" s="17" t="str">
        <f t="shared" ca="1" si="142"/>
        <v>Mechanical failure</v>
      </c>
      <c r="K1501" s="2" t="str">
        <f t="shared" ca="1" si="143"/>
        <v>Shipping</v>
      </c>
      <c r="L1501" t="str">
        <f>IF(OR(Table1[[#This Row],[Month2]]="Jul",Table1[[#This Row],[Month2]]="Aug",Table1[[#This Row],[Month2]]="Sep"),"Q1", IF(OR(Table1[[#This Row],[Month2]]="Oct",Table1[[#This Row],[Month2]]="Nov",Table1[[#This Row],[Month2]]="Dec"),"Q2",IF(OR(Table1[[#This Row],[Month2]]="Jan",Table1[[#This Row],[Month2]]="Feb",Table1[[#This Row],[Month2]]="Mar"),"Q3", "Q4")))</f>
        <v>Q2</v>
      </c>
      <c r="M1501" t="str">
        <f>TEXT(Table1[[#This Row],[Date]],"mmm")</f>
        <v>Oct</v>
      </c>
      <c r="N1501" t="str">
        <f>IF(MONTH(Table1[[#This Row],[Date]])&gt;6, YEAR(Table1[[#This Row],[Date]])&amp;"-"&amp;YEAR(Table1[[#This Row],[Date]])+1,YEAR(Table1[[#This Row],[Date]])-1&amp;"-"&amp;YEAR(Table1[[#This Row],[Date]]))</f>
        <v>2017-2018</v>
      </c>
      <c r="O1501">
        <f>WEEKNUM(Table1[[#This Row],[Date]],2)</f>
        <v>40</v>
      </c>
      <c r="P1501">
        <f>HOUR(Table1[[#This Row],[Start]])</f>
        <v>9</v>
      </c>
      <c r="Q15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501" t="str">
        <f>TEXT(Table1[[#This Row],[Date]],"ddd")</f>
        <v>Sun</v>
      </c>
    </row>
    <row r="1502" spans="1:18" x14ac:dyDescent="0.55000000000000004">
      <c r="A1502" s="3" t="s">
        <v>137</v>
      </c>
      <c r="B1502" s="11" t="str">
        <f t="shared" si="138"/>
        <v>Client 1</v>
      </c>
      <c r="C1502" s="13">
        <v>43010</v>
      </c>
      <c r="D1502" s="17" t="s">
        <v>310</v>
      </c>
      <c r="E1502" s="17" t="s">
        <v>1146</v>
      </c>
      <c r="F1502" s="28">
        <f>Table1[[#This Row],[End]]-Table1[[#This Row],[Start]]</f>
        <v>6.9444444444445308E-3</v>
      </c>
      <c r="G1502" s="2" t="str">
        <f t="shared" ca="1" si="139"/>
        <v>Room A</v>
      </c>
      <c r="H1502" s="17" t="str">
        <f t="shared" ca="1" si="140"/>
        <v>D</v>
      </c>
      <c r="I1502" s="17" t="str">
        <f t="shared" ca="1" si="141"/>
        <v>Mistake</v>
      </c>
      <c r="J1502" s="17" t="str">
        <f t="shared" ca="1" si="142"/>
        <v>Wrong placement</v>
      </c>
      <c r="K1502" s="2" t="str">
        <f t="shared" ca="1" si="143"/>
        <v>Shipping</v>
      </c>
      <c r="L1502" t="str">
        <f>IF(OR(Table1[[#This Row],[Month2]]="Jul",Table1[[#This Row],[Month2]]="Aug",Table1[[#This Row],[Month2]]="Sep"),"Q1", IF(OR(Table1[[#This Row],[Month2]]="Oct",Table1[[#This Row],[Month2]]="Nov",Table1[[#This Row],[Month2]]="Dec"),"Q2",IF(OR(Table1[[#This Row],[Month2]]="Jan",Table1[[#This Row],[Month2]]="Feb",Table1[[#This Row],[Month2]]="Mar"),"Q3", "Q4")))</f>
        <v>Q2</v>
      </c>
      <c r="M1502" t="str">
        <f>TEXT(Table1[[#This Row],[Date]],"mmm")</f>
        <v>Oct</v>
      </c>
      <c r="N1502" t="str">
        <f>IF(MONTH(Table1[[#This Row],[Date]])&gt;6, YEAR(Table1[[#This Row],[Date]])&amp;"-"&amp;YEAR(Table1[[#This Row],[Date]])+1,YEAR(Table1[[#This Row],[Date]])-1&amp;"-"&amp;YEAR(Table1[[#This Row],[Date]]))</f>
        <v>2017-2018</v>
      </c>
      <c r="O1502">
        <f>WEEKNUM(Table1[[#This Row],[Date]],2)</f>
        <v>41</v>
      </c>
      <c r="P1502">
        <f>HOUR(Table1[[#This Row],[Start]])</f>
        <v>13</v>
      </c>
      <c r="Q15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02" t="str">
        <f>TEXT(Table1[[#This Row],[Date]],"ddd")</f>
        <v>Mon</v>
      </c>
    </row>
    <row r="1503" spans="1:18" x14ac:dyDescent="0.55000000000000004">
      <c r="A1503" s="3" t="s">
        <v>130</v>
      </c>
      <c r="B1503" s="11" t="str">
        <f t="shared" si="138"/>
        <v>Client 2</v>
      </c>
      <c r="C1503" s="13">
        <v>43010</v>
      </c>
      <c r="D1503" s="17" t="s">
        <v>601</v>
      </c>
      <c r="E1503" s="17" t="s">
        <v>627</v>
      </c>
      <c r="F1503" s="28">
        <f>Table1[[#This Row],[End]]-Table1[[#This Row],[Start]]</f>
        <v>1.9444444444444375E-2</v>
      </c>
      <c r="G1503" s="2" t="str">
        <f t="shared" ca="1" si="139"/>
        <v>Room A</v>
      </c>
      <c r="H1503" s="17" t="str">
        <f t="shared" ca="1" si="140"/>
        <v>A</v>
      </c>
      <c r="I1503" s="17" t="str">
        <f t="shared" ca="1" si="141"/>
        <v>Interaction</v>
      </c>
      <c r="J1503" s="17" t="str">
        <f t="shared" ca="1" si="142"/>
        <v>Misconduct</v>
      </c>
      <c r="K1503" s="2" t="str">
        <f t="shared" ca="1" si="143"/>
        <v>Finance</v>
      </c>
      <c r="L1503" t="str">
        <f>IF(OR(Table1[[#This Row],[Month2]]="Jul",Table1[[#This Row],[Month2]]="Aug",Table1[[#This Row],[Month2]]="Sep"),"Q1", IF(OR(Table1[[#This Row],[Month2]]="Oct",Table1[[#This Row],[Month2]]="Nov",Table1[[#This Row],[Month2]]="Dec"),"Q2",IF(OR(Table1[[#This Row],[Month2]]="Jan",Table1[[#This Row],[Month2]]="Feb",Table1[[#This Row],[Month2]]="Mar"),"Q3", "Q4")))</f>
        <v>Q2</v>
      </c>
      <c r="M1503" t="str">
        <f>TEXT(Table1[[#This Row],[Date]],"mmm")</f>
        <v>Oct</v>
      </c>
      <c r="N1503" t="str">
        <f>IF(MONTH(Table1[[#This Row],[Date]])&gt;6, YEAR(Table1[[#This Row],[Date]])&amp;"-"&amp;YEAR(Table1[[#This Row],[Date]])+1,YEAR(Table1[[#This Row],[Date]])-1&amp;"-"&amp;YEAR(Table1[[#This Row],[Date]]))</f>
        <v>2017-2018</v>
      </c>
      <c r="O1503">
        <f>WEEKNUM(Table1[[#This Row],[Date]],2)</f>
        <v>41</v>
      </c>
      <c r="P1503">
        <f>HOUR(Table1[[#This Row],[Start]])</f>
        <v>20</v>
      </c>
      <c r="Q15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503" t="str">
        <f>TEXT(Table1[[#This Row],[Date]],"ddd")</f>
        <v>Mon</v>
      </c>
    </row>
    <row r="1504" spans="1:18" x14ac:dyDescent="0.55000000000000004">
      <c r="A1504" s="3" t="s">
        <v>129</v>
      </c>
      <c r="B1504" s="11" t="str">
        <f t="shared" si="138"/>
        <v>Client 3</v>
      </c>
      <c r="C1504" s="13">
        <v>43010</v>
      </c>
      <c r="D1504" s="17" t="s">
        <v>908</v>
      </c>
      <c r="E1504" s="17" t="s">
        <v>787</v>
      </c>
      <c r="F1504" s="28">
        <f>Table1[[#This Row],[End]]-Table1[[#This Row],[Start]]</f>
        <v>1.1805555555555569E-2</v>
      </c>
      <c r="G1504" s="2" t="str">
        <f t="shared" ca="1" si="139"/>
        <v>Room A</v>
      </c>
      <c r="H1504" s="17" t="str">
        <f t="shared" ca="1" si="140"/>
        <v>D</v>
      </c>
      <c r="I1504" s="17" t="str">
        <f t="shared" ca="1" si="141"/>
        <v>Accident</v>
      </c>
      <c r="J1504" s="17" t="str">
        <f t="shared" ca="1" si="142"/>
        <v>Entry error</v>
      </c>
      <c r="K1504" s="2" t="str">
        <f t="shared" ca="1" si="143"/>
        <v>Finance</v>
      </c>
      <c r="L1504" t="str">
        <f>IF(OR(Table1[[#This Row],[Month2]]="Jul",Table1[[#This Row],[Month2]]="Aug",Table1[[#This Row],[Month2]]="Sep"),"Q1", IF(OR(Table1[[#This Row],[Month2]]="Oct",Table1[[#This Row],[Month2]]="Nov",Table1[[#This Row],[Month2]]="Dec"),"Q2",IF(OR(Table1[[#This Row],[Month2]]="Jan",Table1[[#This Row],[Month2]]="Feb",Table1[[#This Row],[Month2]]="Mar"),"Q3", "Q4")))</f>
        <v>Q2</v>
      </c>
      <c r="M1504" t="str">
        <f>TEXT(Table1[[#This Row],[Date]],"mmm")</f>
        <v>Oct</v>
      </c>
      <c r="N1504" t="str">
        <f>IF(MONTH(Table1[[#This Row],[Date]])&gt;6, YEAR(Table1[[#This Row],[Date]])&amp;"-"&amp;YEAR(Table1[[#This Row],[Date]])+1,YEAR(Table1[[#This Row],[Date]])-1&amp;"-"&amp;YEAR(Table1[[#This Row],[Date]]))</f>
        <v>2017-2018</v>
      </c>
      <c r="O1504">
        <f>WEEKNUM(Table1[[#This Row],[Date]],2)</f>
        <v>41</v>
      </c>
      <c r="P1504">
        <f>HOUR(Table1[[#This Row],[Start]])</f>
        <v>6</v>
      </c>
      <c r="Q15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504" t="str">
        <f>TEXT(Table1[[#This Row],[Date]],"ddd")</f>
        <v>Mon</v>
      </c>
    </row>
    <row r="1505" spans="1:18" x14ac:dyDescent="0.55000000000000004">
      <c r="A1505" s="3" t="s">
        <v>125</v>
      </c>
      <c r="B1505" s="11" t="str">
        <f t="shared" si="138"/>
        <v>Client 4</v>
      </c>
      <c r="C1505" s="13">
        <v>43011</v>
      </c>
      <c r="D1505" s="17" t="s">
        <v>453</v>
      </c>
      <c r="E1505" s="17" t="s">
        <v>989</v>
      </c>
      <c r="F1505" s="28">
        <f>Table1[[#This Row],[End]]-Table1[[#This Row],[Start]]</f>
        <v>1.041666666666663E-2</v>
      </c>
      <c r="G1505" s="2" t="str">
        <f t="shared" ca="1" si="139"/>
        <v>Room B</v>
      </c>
      <c r="H1505" s="17" t="str">
        <f t="shared" ca="1" si="140"/>
        <v>A</v>
      </c>
      <c r="I1505" s="17" t="str">
        <f t="shared" ca="1" si="141"/>
        <v>Accident</v>
      </c>
      <c r="J1505" s="17" t="str">
        <f t="shared" ca="1" si="142"/>
        <v>Tone of voice</v>
      </c>
      <c r="K1505" s="2" t="str">
        <f t="shared" ca="1" si="143"/>
        <v>Finance</v>
      </c>
      <c r="L1505" t="str">
        <f>IF(OR(Table1[[#This Row],[Month2]]="Jul",Table1[[#This Row],[Month2]]="Aug",Table1[[#This Row],[Month2]]="Sep"),"Q1", IF(OR(Table1[[#This Row],[Month2]]="Oct",Table1[[#This Row],[Month2]]="Nov",Table1[[#This Row],[Month2]]="Dec"),"Q2",IF(OR(Table1[[#This Row],[Month2]]="Jan",Table1[[#This Row],[Month2]]="Feb",Table1[[#This Row],[Month2]]="Mar"),"Q3", "Q4")))</f>
        <v>Q2</v>
      </c>
      <c r="M1505" t="str">
        <f>TEXT(Table1[[#This Row],[Date]],"mmm")</f>
        <v>Oct</v>
      </c>
      <c r="N1505" t="str">
        <f>IF(MONTH(Table1[[#This Row],[Date]])&gt;6, YEAR(Table1[[#This Row],[Date]])&amp;"-"&amp;YEAR(Table1[[#This Row],[Date]])+1,YEAR(Table1[[#This Row],[Date]])-1&amp;"-"&amp;YEAR(Table1[[#This Row],[Date]]))</f>
        <v>2017-2018</v>
      </c>
      <c r="O1505">
        <f>WEEKNUM(Table1[[#This Row],[Date]],2)</f>
        <v>41</v>
      </c>
      <c r="P1505">
        <f>HOUR(Table1[[#This Row],[Start]])</f>
        <v>13</v>
      </c>
      <c r="Q15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05" t="str">
        <f>TEXT(Table1[[#This Row],[Date]],"ddd")</f>
        <v>Tue</v>
      </c>
    </row>
    <row r="1506" spans="1:18" x14ac:dyDescent="0.55000000000000004">
      <c r="A1506" s="3" t="s">
        <v>81</v>
      </c>
      <c r="B1506" s="11" t="str">
        <f t="shared" si="138"/>
        <v>Client 5</v>
      </c>
      <c r="C1506" s="13">
        <v>43012</v>
      </c>
      <c r="D1506" s="17" t="s">
        <v>531</v>
      </c>
      <c r="E1506" s="17" t="s">
        <v>461</v>
      </c>
      <c r="F1506" s="28">
        <f>Table1[[#This Row],[End]]-Table1[[#This Row],[Start]]</f>
        <v>2.7777777777777679E-3</v>
      </c>
      <c r="G1506" s="2" t="str">
        <f t="shared" ca="1" si="139"/>
        <v>Lab</v>
      </c>
      <c r="H1506" s="17" t="str">
        <f t="shared" ca="1" si="140"/>
        <v>G</v>
      </c>
      <c r="I1506" s="17" t="str">
        <f t="shared" ca="1" si="141"/>
        <v>Mistake</v>
      </c>
      <c r="J1506" s="17" t="str">
        <f t="shared" ca="1" si="142"/>
        <v>Tone of voice</v>
      </c>
      <c r="K1506" s="2" t="str">
        <f t="shared" ca="1" si="143"/>
        <v>Shipping</v>
      </c>
      <c r="L1506" t="str">
        <f>IF(OR(Table1[[#This Row],[Month2]]="Jul",Table1[[#This Row],[Month2]]="Aug",Table1[[#This Row],[Month2]]="Sep"),"Q1", IF(OR(Table1[[#This Row],[Month2]]="Oct",Table1[[#This Row],[Month2]]="Nov",Table1[[#This Row],[Month2]]="Dec"),"Q2",IF(OR(Table1[[#This Row],[Month2]]="Jan",Table1[[#This Row],[Month2]]="Feb",Table1[[#This Row],[Month2]]="Mar"),"Q3", "Q4")))</f>
        <v>Q2</v>
      </c>
      <c r="M1506" t="str">
        <f>TEXT(Table1[[#This Row],[Date]],"mmm")</f>
        <v>Oct</v>
      </c>
      <c r="N1506" t="str">
        <f>IF(MONTH(Table1[[#This Row],[Date]])&gt;6, YEAR(Table1[[#This Row],[Date]])&amp;"-"&amp;YEAR(Table1[[#This Row],[Date]])+1,YEAR(Table1[[#This Row],[Date]])-1&amp;"-"&amp;YEAR(Table1[[#This Row],[Date]]))</f>
        <v>2017-2018</v>
      </c>
      <c r="O1506">
        <f>WEEKNUM(Table1[[#This Row],[Date]],2)</f>
        <v>41</v>
      </c>
      <c r="P1506">
        <f>HOUR(Table1[[#This Row],[Start]])</f>
        <v>17</v>
      </c>
      <c r="Q15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06" t="str">
        <f>TEXT(Table1[[#This Row],[Date]],"ddd")</f>
        <v>Wed</v>
      </c>
    </row>
    <row r="1507" spans="1:18" x14ac:dyDescent="0.55000000000000004">
      <c r="A1507" s="3" t="s">
        <v>129</v>
      </c>
      <c r="B1507" s="11" t="str">
        <f t="shared" si="138"/>
        <v>Client 6</v>
      </c>
      <c r="C1507" s="13">
        <v>43013</v>
      </c>
      <c r="D1507" s="17" t="s">
        <v>296</v>
      </c>
      <c r="E1507" s="17" t="s">
        <v>511</v>
      </c>
      <c r="F1507" s="28">
        <f>Table1[[#This Row],[End]]-Table1[[#This Row],[Start]]</f>
        <v>2.2222222222222254E-2</v>
      </c>
      <c r="G1507" s="2" t="str">
        <f t="shared" ca="1" si="139"/>
        <v>Room A</v>
      </c>
      <c r="H1507" s="17" t="str">
        <f t="shared" ca="1" si="140"/>
        <v>C</v>
      </c>
      <c r="I1507" s="17" t="str">
        <f t="shared" ca="1" si="141"/>
        <v>Grievance</v>
      </c>
      <c r="J1507" s="17" t="str">
        <f t="shared" ca="1" si="142"/>
        <v>Wrong placement</v>
      </c>
      <c r="K1507" s="2" t="str">
        <f t="shared" ca="1" si="143"/>
        <v>Widgets</v>
      </c>
      <c r="L1507" t="str">
        <f>IF(OR(Table1[[#This Row],[Month2]]="Jul",Table1[[#This Row],[Month2]]="Aug",Table1[[#This Row],[Month2]]="Sep"),"Q1", IF(OR(Table1[[#This Row],[Month2]]="Oct",Table1[[#This Row],[Month2]]="Nov",Table1[[#This Row],[Month2]]="Dec"),"Q2",IF(OR(Table1[[#This Row],[Month2]]="Jan",Table1[[#This Row],[Month2]]="Feb",Table1[[#This Row],[Month2]]="Mar"),"Q3", "Q4")))</f>
        <v>Q2</v>
      </c>
      <c r="M1507" t="str">
        <f>TEXT(Table1[[#This Row],[Date]],"mmm")</f>
        <v>Oct</v>
      </c>
      <c r="N1507" t="str">
        <f>IF(MONTH(Table1[[#This Row],[Date]])&gt;6, YEAR(Table1[[#This Row],[Date]])&amp;"-"&amp;YEAR(Table1[[#This Row],[Date]])+1,YEAR(Table1[[#This Row],[Date]])-1&amp;"-"&amp;YEAR(Table1[[#This Row],[Date]]))</f>
        <v>2017-2018</v>
      </c>
      <c r="O1507">
        <f>WEEKNUM(Table1[[#This Row],[Date]],2)</f>
        <v>41</v>
      </c>
      <c r="P1507">
        <f>HOUR(Table1[[#This Row],[Start]])</f>
        <v>13</v>
      </c>
      <c r="Q15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07" t="str">
        <f>TEXT(Table1[[#This Row],[Date]],"ddd")</f>
        <v>Thu</v>
      </c>
    </row>
    <row r="1508" spans="1:18" x14ac:dyDescent="0.55000000000000004">
      <c r="A1508" s="3" t="s">
        <v>135</v>
      </c>
      <c r="B1508" s="11" t="str">
        <f t="shared" si="138"/>
        <v>Client 7</v>
      </c>
      <c r="C1508" s="13">
        <v>43014</v>
      </c>
      <c r="D1508" s="17" t="s">
        <v>887</v>
      </c>
      <c r="E1508" s="17" t="s">
        <v>311</v>
      </c>
      <c r="F1508" s="28">
        <f>Table1[[#This Row],[End]]-Table1[[#This Row],[Start]]</f>
        <v>2.2916666666666696E-2</v>
      </c>
      <c r="G1508" s="2" t="str">
        <f t="shared" ca="1" si="139"/>
        <v>Warehouse</v>
      </c>
      <c r="H1508" s="17" t="str">
        <f t="shared" ca="1" si="140"/>
        <v>A</v>
      </c>
      <c r="I1508" s="17" t="str">
        <f t="shared" ca="1" si="141"/>
        <v>Accident</v>
      </c>
      <c r="J1508" s="17" t="str">
        <f t="shared" ca="1" si="142"/>
        <v>Paperwork deficiency</v>
      </c>
      <c r="K1508" s="2" t="str">
        <f t="shared" ca="1" si="143"/>
        <v>Floor</v>
      </c>
      <c r="L1508" t="str">
        <f>IF(OR(Table1[[#This Row],[Month2]]="Jul",Table1[[#This Row],[Month2]]="Aug",Table1[[#This Row],[Month2]]="Sep"),"Q1", IF(OR(Table1[[#This Row],[Month2]]="Oct",Table1[[#This Row],[Month2]]="Nov",Table1[[#This Row],[Month2]]="Dec"),"Q2",IF(OR(Table1[[#This Row],[Month2]]="Jan",Table1[[#This Row],[Month2]]="Feb",Table1[[#This Row],[Month2]]="Mar"),"Q3", "Q4")))</f>
        <v>Q2</v>
      </c>
      <c r="M1508" t="str">
        <f>TEXT(Table1[[#This Row],[Date]],"mmm")</f>
        <v>Oct</v>
      </c>
      <c r="N1508" t="str">
        <f>IF(MONTH(Table1[[#This Row],[Date]])&gt;6, YEAR(Table1[[#This Row],[Date]])&amp;"-"&amp;YEAR(Table1[[#This Row],[Date]])+1,YEAR(Table1[[#This Row],[Date]])-1&amp;"-"&amp;YEAR(Table1[[#This Row],[Date]]))</f>
        <v>2017-2018</v>
      </c>
      <c r="O1508">
        <f>WEEKNUM(Table1[[#This Row],[Date]],2)</f>
        <v>41</v>
      </c>
      <c r="P1508">
        <f>HOUR(Table1[[#This Row],[Start]])</f>
        <v>16</v>
      </c>
      <c r="Q15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08" t="str">
        <f>TEXT(Table1[[#This Row],[Date]],"ddd")</f>
        <v>Fri</v>
      </c>
    </row>
    <row r="1509" spans="1:18" x14ac:dyDescent="0.55000000000000004">
      <c r="A1509" s="3" t="s">
        <v>138</v>
      </c>
      <c r="B1509" s="11" t="str">
        <f t="shared" si="138"/>
        <v>Client 8</v>
      </c>
      <c r="C1509" s="13">
        <v>43020</v>
      </c>
      <c r="D1509" s="17" t="s">
        <v>909</v>
      </c>
      <c r="E1509" s="17" t="s">
        <v>366</v>
      </c>
      <c r="F1509" s="28">
        <f>Table1[[#This Row],[End]]-Table1[[#This Row],[Start]]</f>
        <v>1.3194444444444509E-2</v>
      </c>
      <c r="G1509" s="2" t="str">
        <f t="shared" ca="1" si="139"/>
        <v>Room A</v>
      </c>
      <c r="H1509" s="17" t="str">
        <f t="shared" ca="1" si="140"/>
        <v>A</v>
      </c>
      <c r="I1509" s="17" t="str">
        <f t="shared" ca="1" si="141"/>
        <v>Interaction</v>
      </c>
      <c r="J1509" s="17" t="str">
        <f t="shared" ca="1" si="142"/>
        <v>Misconduct</v>
      </c>
      <c r="K1509" s="2" t="str">
        <f t="shared" ca="1" si="143"/>
        <v>IT</v>
      </c>
      <c r="L1509" t="str">
        <f>IF(OR(Table1[[#This Row],[Month2]]="Jul",Table1[[#This Row],[Month2]]="Aug",Table1[[#This Row],[Month2]]="Sep"),"Q1", IF(OR(Table1[[#This Row],[Month2]]="Oct",Table1[[#This Row],[Month2]]="Nov",Table1[[#This Row],[Month2]]="Dec"),"Q2",IF(OR(Table1[[#This Row],[Month2]]="Jan",Table1[[#This Row],[Month2]]="Feb",Table1[[#This Row],[Month2]]="Mar"),"Q3", "Q4")))</f>
        <v>Q2</v>
      </c>
      <c r="M1509" t="str">
        <f>TEXT(Table1[[#This Row],[Date]],"mmm")</f>
        <v>Oct</v>
      </c>
      <c r="N1509" t="str">
        <f>IF(MONTH(Table1[[#This Row],[Date]])&gt;6, YEAR(Table1[[#This Row],[Date]])&amp;"-"&amp;YEAR(Table1[[#This Row],[Date]])+1,YEAR(Table1[[#This Row],[Date]])-1&amp;"-"&amp;YEAR(Table1[[#This Row],[Date]]))</f>
        <v>2017-2018</v>
      </c>
      <c r="O1509">
        <f>WEEKNUM(Table1[[#This Row],[Date]],2)</f>
        <v>42</v>
      </c>
      <c r="P1509">
        <f>HOUR(Table1[[#This Row],[Start]])</f>
        <v>13</v>
      </c>
      <c r="Q15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09" t="str">
        <f>TEXT(Table1[[#This Row],[Date]],"ddd")</f>
        <v>Thu</v>
      </c>
    </row>
    <row r="1510" spans="1:18" x14ac:dyDescent="0.55000000000000004">
      <c r="A1510" s="3" t="s">
        <v>137</v>
      </c>
      <c r="B1510" s="11" t="str">
        <f t="shared" si="138"/>
        <v>Client 9</v>
      </c>
      <c r="C1510" s="13">
        <v>43017</v>
      </c>
      <c r="D1510" s="17" t="s">
        <v>719</v>
      </c>
      <c r="E1510" s="17" t="s">
        <v>1001</v>
      </c>
      <c r="F1510" s="28">
        <f>Table1[[#This Row],[End]]-Table1[[#This Row],[Start]]</f>
        <v>6.2499999999998668E-3</v>
      </c>
      <c r="G1510" s="2" t="str">
        <f t="shared" ca="1" si="139"/>
        <v>Room B</v>
      </c>
      <c r="H1510" s="17" t="str">
        <f t="shared" ca="1" si="140"/>
        <v>F</v>
      </c>
      <c r="I1510" s="17" t="str">
        <f t="shared" ca="1" si="141"/>
        <v>Interaction</v>
      </c>
      <c r="J1510" s="17" t="str">
        <f t="shared" ca="1" si="142"/>
        <v>Misconduct</v>
      </c>
      <c r="K1510" s="2" t="str">
        <f t="shared" ca="1" si="143"/>
        <v>IT</v>
      </c>
      <c r="L1510" t="str">
        <f>IF(OR(Table1[[#This Row],[Month2]]="Jul",Table1[[#This Row],[Month2]]="Aug",Table1[[#This Row],[Month2]]="Sep"),"Q1", IF(OR(Table1[[#This Row],[Month2]]="Oct",Table1[[#This Row],[Month2]]="Nov",Table1[[#This Row],[Month2]]="Dec"),"Q2",IF(OR(Table1[[#This Row],[Month2]]="Jan",Table1[[#This Row],[Month2]]="Feb",Table1[[#This Row],[Month2]]="Mar"),"Q3", "Q4")))</f>
        <v>Q2</v>
      </c>
      <c r="M1510" t="str">
        <f>TEXT(Table1[[#This Row],[Date]],"mmm")</f>
        <v>Oct</v>
      </c>
      <c r="N1510" t="str">
        <f>IF(MONTH(Table1[[#This Row],[Date]])&gt;6, YEAR(Table1[[#This Row],[Date]])&amp;"-"&amp;YEAR(Table1[[#This Row],[Date]])+1,YEAR(Table1[[#This Row],[Date]])-1&amp;"-"&amp;YEAR(Table1[[#This Row],[Date]]))</f>
        <v>2017-2018</v>
      </c>
      <c r="O1510">
        <f>WEEKNUM(Table1[[#This Row],[Date]],2)</f>
        <v>42</v>
      </c>
      <c r="P1510">
        <f>HOUR(Table1[[#This Row],[Start]])</f>
        <v>19</v>
      </c>
      <c r="Q15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510" t="str">
        <f>TEXT(Table1[[#This Row],[Date]],"ddd")</f>
        <v>Mon</v>
      </c>
    </row>
    <row r="1511" spans="1:18" x14ac:dyDescent="0.55000000000000004">
      <c r="A1511" s="3" t="s">
        <v>125</v>
      </c>
      <c r="B1511" s="11" t="str">
        <f t="shared" si="138"/>
        <v>Client 10</v>
      </c>
      <c r="C1511" s="13">
        <v>43021</v>
      </c>
      <c r="D1511" s="17" t="s">
        <v>637</v>
      </c>
      <c r="E1511" s="17" t="s">
        <v>552</v>
      </c>
      <c r="F1511" s="28">
        <f>Table1[[#This Row],[End]]-Table1[[#This Row],[Start]]</f>
        <v>1.4583333333333282E-2</v>
      </c>
      <c r="G1511" s="2" t="str">
        <f t="shared" ca="1" si="139"/>
        <v>Office</v>
      </c>
      <c r="H1511" s="17" t="str">
        <f t="shared" ca="1" si="140"/>
        <v>B</v>
      </c>
      <c r="I1511" s="17" t="str">
        <f t="shared" ca="1" si="141"/>
        <v>Grievance</v>
      </c>
      <c r="J1511" s="17" t="str">
        <f t="shared" ca="1" si="142"/>
        <v>Paperwork deficiency</v>
      </c>
      <c r="K1511" s="2" t="str">
        <f t="shared" ca="1" si="143"/>
        <v>Admin</v>
      </c>
      <c r="L1511" t="str">
        <f>IF(OR(Table1[[#This Row],[Month2]]="Jul",Table1[[#This Row],[Month2]]="Aug",Table1[[#This Row],[Month2]]="Sep"),"Q1", IF(OR(Table1[[#This Row],[Month2]]="Oct",Table1[[#This Row],[Month2]]="Nov",Table1[[#This Row],[Month2]]="Dec"),"Q2",IF(OR(Table1[[#This Row],[Month2]]="Jan",Table1[[#This Row],[Month2]]="Feb",Table1[[#This Row],[Month2]]="Mar"),"Q3", "Q4")))</f>
        <v>Q2</v>
      </c>
      <c r="M1511" t="str">
        <f>TEXT(Table1[[#This Row],[Date]],"mmm")</f>
        <v>Oct</v>
      </c>
      <c r="N1511" t="str">
        <f>IF(MONTH(Table1[[#This Row],[Date]])&gt;6, YEAR(Table1[[#This Row],[Date]])&amp;"-"&amp;YEAR(Table1[[#This Row],[Date]])+1,YEAR(Table1[[#This Row],[Date]])-1&amp;"-"&amp;YEAR(Table1[[#This Row],[Date]]))</f>
        <v>2017-2018</v>
      </c>
      <c r="O1511">
        <f>WEEKNUM(Table1[[#This Row],[Date]],2)</f>
        <v>42</v>
      </c>
      <c r="P1511">
        <f>HOUR(Table1[[#This Row],[Start]])</f>
        <v>14</v>
      </c>
      <c r="Q15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11" t="str">
        <f>TEXT(Table1[[#This Row],[Date]],"ddd")</f>
        <v>Fri</v>
      </c>
    </row>
    <row r="1512" spans="1:18" x14ac:dyDescent="0.55000000000000004">
      <c r="A1512" s="3" t="s">
        <v>116</v>
      </c>
      <c r="B1512" s="11" t="str">
        <f t="shared" si="138"/>
        <v>Client 1</v>
      </c>
      <c r="C1512" s="13">
        <v>43023</v>
      </c>
      <c r="D1512" s="17" t="s">
        <v>792</v>
      </c>
      <c r="E1512" s="17" t="s">
        <v>654</v>
      </c>
      <c r="F1512" s="28">
        <f>Table1[[#This Row],[End]]-Table1[[#This Row],[Start]]</f>
        <v>1.5277777777777779E-2</v>
      </c>
      <c r="G1512" s="2" t="str">
        <f t="shared" ca="1" si="139"/>
        <v>Room A</v>
      </c>
      <c r="H1512" s="17" t="str">
        <f t="shared" ca="1" si="140"/>
        <v>F</v>
      </c>
      <c r="I1512" s="17" t="str">
        <f t="shared" ca="1" si="141"/>
        <v>Grievance</v>
      </c>
      <c r="J1512" s="17" t="str">
        <f t="shared" ca="1" si="142"/>
        <v>Paperwork deficiency</v>
      </c>
      <c r="K1512" s="2" t="str">
        <f t="shared" ca="1" si="143"/>
        <v>Floor</v>
      </c>
      <c r="L1512" t="str">
        <f>IF(OR(Table1[[#This Row],[Month2]]="Jul",Table1[[#This Row],[Month2]]="Aug",Table1[[#This Row],[Month2]]="Sep"),"Q1", IF(OR(Table1[[#This Row],[Month2]]="Oct",Table1[[#This Row],[Month2]]="Nov",Table1[[#This Row],[Month2]]="Dec"),"Q2",IF(OR(Table1[[#This Row],[Month2]]="Jan",Table1[[#This Row],[Month2]]="Feb",Table1[[#This Row],[Month2]]="Mar"),"Q3", "Q4")))</f>
        <v>Q2</v>
      </c>
      <c r="M1512" t="str">
        <f>TEXT(Table1[[#This Row],[Date]],"mmm")</f>
        <v>Oct</v>
      </c>
      <c r="N1512" t="str">
        <f>IF(MONTH(Table1[[#This Row],[Date]])&gt;6, YEAR(Table1[[#This Row],[Date]])&amp;"-"&amp;YEAR(Table1[[#This Row],[Date]])+1,YEAR(Table1[[#This Row],[Date]])-1&amp;"-"&amp;YEAR(Table1[[#This Row],[Date]]))</f>
        <v>2017-2018</v>
      </c>
      <c r="O1512">
        <f>WEEKNUM(Table1[[#This Row],[Date]],2)</f>
        <v>42</v>
      </c>
      <c r="P1512">
        <f>HOUR(Table1[[#This Row],[Start]])</f>
        <v>9</v>
      </c>
      <c r="Q15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512" t="str">
        <f>TEXT(Table1[[#This Row],[Date]],"ddd")</f>
        <v>Sun</v>
      </c>
    </row>
    <row r="1513" spans="1:18" x14ac:dyDescent="0.55000000000000004">
      <c r="A1513" s="3" t="s">
        <v>129</v>
      </c>
      <c r="B1513" s="11" t="str">
        <f t="shared" si="138"/>
        <v>Client 2</v>
      </c>
      <c r="C1513" s="13">
        <v>43017</v>
      </c>
      <c r="D1513" s="17" t="s">
        <v>904</v>
      </c>
      <c r="E1513" s="17" t="s">
        <v>194</v>
      </c>
      <c r="F1513" s="28">
        <f>Table1[[#This Row],[End]]-Table1[[#This Row],[Start]]</f>
        <v>1.8750000000000044E-2</v>
      </c>
      <c r="G1513" s="2" t="str">
        <f t="shared" ca="1" si="139"/>
        <v>Warehouse</v>
      </c>
      <c r="H1513" s="17" t="str">
        <f t="shared" ca="1" si="140"/>
        <v>G</v>
      </c>
      <c r="I1513" s="17" t="str">
        <f t="shared" ca="1" si="141"/>
        <v>Grievance</v>
      </c>
      <c r="J1513" s="17" t="str">
        <f t="shared" ca="1" si="142"/>
        <v>Entry error</v>
      </c>
      <c r="K1513" s="2" t="str">
        <f t="shared" ca="1" si="143"/>
        <v>Floor</v>
      </c>
      <c r="L1513" t="str">
        <f>IF(OR(Table1[[#This Row],[Month2]]="Jul",Table1[[#This Row],[Month2]]="Aug",Table1[[#This Row],[Month2]]="Sep"),"Q1", IF(OR(Table1[[#This Row],[Month2]]="Oct",Table1[[#This Row],[Month2]]="Nov",Table1[[#This Row],[Month2]]="Dec"),"Q2",IF(OR(Table1[[#This Row],[Month2]]="Jan",Table1[[#This Row],[Month2]]="Feb",Table1[[#This Row],[Month2]]="Mar"),"Q3", "Q4")))</f>
        <v>Q2</v>
      </c>
      <c r="M1513" t="str">
        <f>TEXT(Table1[[#This Row],[Date]],"mmm")</f>
        <v>Oct</v>
      </c>
      <c r="N1513" t="str">
        <f>IF(MONTH(Table1[[#This Row],[Date]])&gt;6, YEAR(Table1[[#This Row],[Date]])&amp;"-"&amp;YEAR(Table1[[#This Row],[Date]])+1,YEAR(Table1[[#This Row],[Date]])-1&amp;"-"&amp;YEAR(Table1[[#This Row],[Date]]))</f>
        <v>2017-2018</v>
      </c>
      <c r="O1513">
        <f>WEEKNUM(Table1[[#This Row],[Date]],2)</f>
        <v>42</v>
      </c>
      <c r="P1513">
        <f>HOUR(Table1[[#This Row],[Start]])</f>
        <v>17</v>
      </c>
      <c r="Q15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13" t="str">
        <f>TEXT(Table1[[#This Row],[Date]],"ddd")</f>
        <v>Mon</v>
      </c>
    </row>
    <row r="1514" spans="1:18" x14ac:dyDescent="0.55000000000000004">
      <c r="A1514" s="3" t="s">
        <v>129</v>
      </c>
      <c r="B1514" s="11" t="str">
        <f t="shared" si="138"/>
        <v>Client 3</v>
      </c>
      <c r="C1514" s="13">
        <v>43018</v>
      </c>
      <c r="D1514" s="17" t="s">
        <v>647</v>
      </c>
      <c r="E1514" s="17" t="s">
        <v>981</v>
      </c>
      <c r="F1514" s="28">
        <f>Table1[[#This Row],[End]]-Table1[[#This Row],[Start]]</f>
        <v>1.388888888888884E-2</v>
      </c>
      <c r="G1514" s="2" t="str">
        <f t="shared" ca="1" si="139"/>
        <v>Room B</v>
      </c>
      <c r="H1514" s="17" t="str">
        <f t="shared" ca="1" si="140"/>
        <v>G</v>
      </c>
      <c r="I1514" s="17" t="str">
        <f t="shared" ca="1" si="141"/>
        <v>Interaction</v>
      </c>
      <c r="J1514" s="17" t="str">
        <f t="shared" ca="1" si="142"/>
        <v>Wrong placement</v>
      </c>
      <c r="K1514" s="2" t="str">
        <f t="shared" ca="1" si="143"/>
        <v>Finance</v>
      </c>
      <c r="L1514" t="str">
        <f>IF(OR(Table1[[#This Row],[Month2]]="Jul",Table1[[#This Row],[Month2]]="Aug",Table1[[#This Row],[Month2]]="Sep"),"Q1", IF(OR(Table1[[#This Row],[Month2]]="Oct",Table1[[#This Row],[Month2]]="Nov",Table1[[#This Row],[Month2]]="Dec"),"Q2",IF(OR(Table1[[#This Row],[Month2]]="Jan",Table1[[#This Row],[Month2]]="Feb",Table1[[#This Row],[Month2]]="Mar"),"Q3", "Q4")))</f>
        <v>Q2</v>
      </c>
      <c r="M1514" t="str">
        <f>TEXT(Table1[[#This Row],[Date]],"mmm")</f>
        <v>Oct</v>
      </c>
      <c r="N1514" t="str">
        <f>IF(MONTH(Table1[[#This Row],[Date]])&gt;6, YEAR(Table1[[#This Row],[Date]])&amp;"-"&amp;YEAR(Table1[[#This Row],[Date]])+1,YEAR(Table1[[#This Row],[Date]])-1&amp;"-"&amp;YEAR(Table1[[#This Row],[Date]]))</f>
        <v>2017-2018</v>
      </c>
      <c r="O1514">
        <f>WEEKNUM(Table1[[#This Row],[Date]],2)</f>
        <v>42</v>
      </c>
      <c r="P1514">
        <f>HOUR(Table1[[#This Row],[Start]])</f>
        <v>18</v>
      </c>
      <c r="Q15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14" t="str">
        <f>TEXT(Table1[[#This Row],[Date]],"ddd")</f>
        <v>Tue</v>
      </c>
    </row>
    <row r="1515" spans="1:18" x14ac:dyDescent="0.55000000000000004">
      <c r="A1515" s="3" t="s">
        <v>132</v>
      </c>
      <c r="B1515" s="11" t="str">
        <f t="shared" si="138"/>
        <v>Client 4</v>
      </c>
      <c r="C1515" s="13">
        <v>43023</v>
      </c>
      <c r="D1515" s="17" t="s">
        <v>792</v>
      </c>
      <c r="E1515" s="17" t="s">
        <v>403</v>
      </c>
      <c r="F1515" s="28">
        <f>Table1[[#This Row],[End]]-Table1[[#This Row],[Start]]</f>
        <v>1.4583333333333337E-2</v>
      </c>
      <c r="G1515" s="2" t="str">
        <f t="shared" ca="1" si="139"/>
        <v>Room A</v>
      </c>
      <c r="H1515" s="17" t="str">
        <f t="shared" ca="1" si="140"/>
        <v>A</v>
      </c>
      <c r="I1515" s="17" t="str">
        <f t="shared" ca="1" si="141"/>
        <v>Accident</v>
      </c>
      <c r="J1515" s="17" t="str">
        <f t="shared" ca="1" si="142"/>
        <v>Paperwork deficiency</v>
      </c>
      <c r="K1515" s="2" t="str">
        <f t="shared" ca="1" si="143"/>
        <v>Finance</v>
      </c>
      <c r="L1515" t="str">
        <f>IF(OR(Table1[[#This Row],[Month2]]="Jul",Table1[[#This Row],[Month2]]="Aug",Table1[[#This Row],[Month2]]="Sep"),"Q1", IF(OR(Table1[[#This Row],[Month2]]="Oct",Table1[[#This Row],[Month2]]="Nov",Table1[[#This Row],[Month2]]="Dec"),"Q2",IF(OR(Table1[[#This Row],[Month2]]="Jan",Table1[[#This Row],[Month2]]="Feb",Table1[[#This Row],[Month2]]="Mar"),"Q3", "Q4")))</f>
        <v>Q2</v>
      </c>
      <c r="M1515" t="str">
        <f>TEXT(Table1[[#This Row],[Date]],"mmm")</f>
        <v>Oct</v>
      </c>
      <c r="N1515" t="str">
        <f>IF(MONTH(Table1[[#This Row],[Date]])&gt;6, YEAR(Table1[[#This Row],[Date]])&amp;"-"&amp;YEAR(Table1[[#This Row],[Date]])+1,YEAR(Table1[[#This Row],[Date]])-1&amp;"-"&amp;YEAR(Table1[[#This Row],[Date]]))</f>
        <v>2017-2018</v>
      </c>
      <c r="O1515">
        <f>WEEKNUM(Table1[[#This Row],[Date]],2)</f>
        <v>42</v>
      </c>
      <c r="P1515">
        <f>HOUR(Table1[[#This Row],[Start]])</f>
        <v>9</v>
      </c>
      <c r="Q15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515" t="str">
        <f>TEXT(Table1[[#This Row],[Date]],"ddd")</f>
        <v>Sun</v>
      </c>
    </row>
    <row r="1516" spans="1:18" x14ac:dyDescent="0.55000000000000004">
      <c r="A1516" s="3" t="s">
        <v>135</v>
      </c>
      <c r="B1516" s="11" t="str">
        <f t="shared" si="138"/>
        <v>Client 5</v>
      </c>
      <c r="C1516" s="13">
        <v>43021</v>
      </c>
      <c r="D1516" s="17" t="s">
        <v>453</v>
      </c>
      <c r="E1516" s="17" t="s">
        <v>910</v>
      </c>
      <c r="F1516" s="28">
        <f>Table1[[#This Row],[End]]-Table1[[#This Row],[Start]]</f>
        <v>7.6388888888888618E-3</v>
      </c>
      <c r="G1516" s="2" t="str">
        <f t="shared" ca="1" si="139"/>
        <v>Lab</v>
      </c>
      <c r="H1516" s="17" t="str">
        <f t="shared" ca="1" si="140"/>
        <v>A</v>
      </c>
      <c r="I1516" s="17" t="str">
        <f t="shared" ca="1" si="141"/>
        <v>Grievance</v>
      </c>
      <c r="J1516" s="17" t="str">
        <f t="shared" ca="1" si="142"/>
        <v>Paperwork deficiency</v>
      </c>
      <c r="K1516" s="2" t="str">
        <f t="shared" ca="1" si="143"/>
        <v>Widgets</v>
      </c>
      <c r="L1516" t="str">
        <f>IF(OR(Table1[[#This Row],[Month2]]="Jul",Table1[[#This Row],[Month2]]="Aug",Table1[[#This Row],[Month2]]="Sep"),"Q1", IF(OR(Table1[[#This Row],[Month2]]="Oct",Table1[[#This Row],[Month2]]="Nov",Table1[[#This Row],[Month2]]="Dec"),"Q2",IF(OR(Table1[[#This Row],[Month2]]="Jan",Table1[[#This Row],[Month2]]="Feb",Table1[[#This Row],[Month2]]="Mar"),"Q3", "Q4")))</f>
        <v>Q2</v>
      </c>
      <c r="M1516" t="str">
        <f>TEXT(Table1[[#This Row],[Date]],"mmm")</f>
        <v>Oct</v>
      </c>
      <c r="N1516" t="str">
        <f>IF(MONTH(Table1[[#This Row],[Date]])&gt;6, YEAR(Table1[[#This Row],[Date]])&amp;"-"&amp;YEAR(Table1[[#This Row],[Date]])+1,YEAR(Table1[[#This Row],[Date]])-1&amp;"-"&amp;YEAR(Table1[[#This Row],[Date]]))</f>
        <v>2017-2018</v>
      </c>
      <c r="O1516">
        <f>WEEKNUM(Table1[[#This Row],[Date]],2)</f>
        <v>42</v>
      </c>
      <c r="P1516">
        <f>HOUR(Table1[[#This Row],[Start]])</f>
        <v>13</v>
      </c>
      <c r="Q15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16" t="str">
        <f>TEXT(Table1[[#This Row],[Date]],"ddd")</f>
        <v>Fri</v>
      </c>
    </row>
    <row r="1517" spans="1:18" x14ac:dyDescent="0.55000000000000004">
      <c r="A1517" s="3" t="s">
        <v>135</v>
      </c>
      <c r="B1517" s="11" t="str">
        <f t="shared" si="138"/>
        <v>Client 6</v>
      </c>
      <c r="C1517" s="13">
        <v>43021</v>
      </c>
      <c r="D1517" s="17" t="s">
        <v>910</v>
      </c>
      <c r="E1517" s="17" t="s">
        <v>248</v>
      </c>
      <c r="F1517" s="28">
        <f>Table1[[#This Row],[End]]-Table1[[#This Row],[Start]]</f>
        <v>2.083333333333337E-2</v>
      </c>
      <c r="G1517" s="2" t="str">
        <f t="shared" ca="1" si="139"/>
        <v>Lab</v>
      </c>
      <c r="H1517" s="17" t="str">
        <f t="shared" ca="1" si="140"/>
        <v>D</v>
      </c>
      <c r="I1517" s="17" t="str">
        <f t="shared" ca="1" si="141"/>
        <v>Accident</v>
      </c>
      <c r="J1517" s="17" t="str">
        <f t="shared" ca="1" si="142"/>
        <v>Misconduct</v>
      </c>
      <c r="K1517" s="2" t="str">
        <f t="shared" ca="1" si="143"/>
        <v>Shipping</v>
      </c>
      <c r="L1517" t="str">
        <f>IF(OR(Table1[[#This Row],[Month2]]="Jul",Table1[[#This Row],[Month2]]="Aug",Table1[[#This Row],[Month2]]="Sep"),"Q1", IF(OR(Table1[[#This Row],[Month2]]="Oct",Table1[[#This Row],[Month2]]="Nov",Table1[[#This Row],[Month2]]="Dec"),"Q2",IF(OR(Table1[[#This Row],[Month2]]="Jan",Table1[[#This Row],[Month2]]="Feb",Table1[[#This Row],[Month2]]="Mar"),"Q3", "Q4")))</f>
        <v>Q2</v>
      </c>
      <c r="M1517" t="str">
        <f>TEXT(Table1[[#This Row],[Date]],"mmm")</f>
        <v>Oct</v>
      </c>
      <c r="N1517" t="str">
        <f>IF(MONTH(Table1[[#This Row],[Date]])&gt;6, YEAR(Table1[[#This Row],[Date]])&amp;"-"&amp;YEAR(Table1[[#This Row],[Date]])+1,YEAR(Table1[[#This Row],[Date]])-1&amp;"-"&amp;YEAR(Table1[[#This Row],[Date]]))</f>
        <v>2017-2018</v>
      </c>
      <c r="O1517">
        <f>WEEKNUM(Table1[[#This Row],[Date]],2)</f>
        <v>42</v>
      </c>
      <c r="P1517">
        <f>HOUR(Table1[[#This Row],[Start]])</f>
        <v>13</v>
      </c>
      <c r="Q15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17" t="str">
        <f>TEXT(Table1[[#This Row],[Date]],"ddd")</f>
        <v>Fri</v>
      </c>
    </row>
    <row r="1518" spans="1:18" x14ac:dyDescent="0.55000000000000004">
      <c r="A1518" s="3" t="s">
        <v>128</v>
      </c>
      <c r="B1518" s="11" t="str">
        <f t="shared" si="138"/>
        <v>Client 7</v>
      </c>
      <c r="C1518" s="13">
        <v>43024</v>
      </c>
      <c r="D1518" s="17" t="s">
        <v>629</v>
      </c>
      <c r="E1518" s="17" t="s">
        <v>746</v>
      </c>
      <c r="F1518" s="28">
        <f>Table1[[#This Row],[End]]-Table1[[#This Row],[Start]]</f>
        <v>1.3194444444444398E-2</v>
      </c>
      <c r="G1518" s="17" t="str">
        <f t="shared" ca="1" si="139"/>
        <v>Warehouse</v>
      </c>
      <c r="H1518" s="17" t="str">
        <f t="shared" ca="1" si="140"/>
        <v>E</v>
      </c>
      <c r="I1518" s="17" t="str">
        <f t="shared" ca="1" si="141"/>
        <v>Interaction</v>
      </c>
      <c r="J1518" s="17" t="str">
        <f t="shared" ca="1" si="142"/>
        <v>Misconduct</v>
      </c>
      <c r="K1518" s="17" t="str">
        <f t="shared" ca="1" si="143"/>
        <v>Widgets</v>
      </c>
      <c r="L1518" t="str">
        <f>IF(OR(Table1[[#This Row],[Month2]]="Jul",Table1[[#This Row],[Month2]]="Aug",Table1[[#This Row],[Month2]]="Sep"),"Q1", IF(OR(Table1[[#This Row],[Month2]]="Oct",Table1[[#This Row],[Month2]]="Nov",Table1[[#This Row],[Month2]]="Dec"),"Q2",IF(OR(Table1[[#This Row],[Month2]]="Jan",Table1[[#This Row],[Month2]]="Feb",Table1[[#This Row],[Month2]]="Mar"),"Q3", "Q4")))</f>
        <v>Q2</v>
      </c>
      <c r="M1518" t="str">
        <f>TEXT(Table1[[#This Row],[Date]],"mmm")</f>
        <v>Oct</v>
      </c>
      <c r="N1518" t="str">
        <f>IF(MONTH(Table1[[#This Row],[Date]])&gt;6, YEAR(Table1[[#This Row],[Date]])&amp;"-"&amp;YEAR(Table1[[#This Row],[Date]])+1,YEAR(Table1[[#This Row],[Date]])-1&amp;"-"&amp;YEAR(Table1[[#This Row],[Date]]))</f>
        <v>2017-2018</v>
      </c>
      <c r="O1518">
        <f>WEEKNUM(Table1[[#This Row],[Date]],2)</f>
        <v>43</v>
      </c>
      <c r="P1518">
        <f>HOUR(Table1[[#This Row],[Start]])</f>
        <v>18</v>
      </c>
      <c r="Q15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18" t="str">
        <f>TEXT(Table1[[#This Row],[Date]],"ddd")</f>
        <v>Mon</v>
      </c>
    </row>
    <row r="1519" spans="1:18" x14ac:dyDescent="0.55000000000000004">
      <c r="A1519" s="3" t="s">
        <v>138</v>
      </c>
      <c r="B1519" s="11" t="str">
        <f t="shared" si="138"/>
        <v>Client 8</v>
      </c>
      <c r="C1519" s="13">
        <v>43030</v>
      </c>
      <c r="D1519" s="17" t="s">
        <v>426</v>
      </c>
      <c r="E1519" s="17" t="s">
        <v>997</v>
      </c>
      <c r="F1519" s="28">
        <f>Table1[[#This Row],[End]]-Table1[[#This Row],[Start]]</f>
        <v>1.1111111111111072E-2</v>
      </c>
      <c r="G1519" s="17" t="str">
        <f t="shared" ca="1" si="139"/>
        <v>Lab</v>
      </c>
      <c r="H1519" s="17" t="str">
        <f t="shared" ca="1" si="140"/>
        <v>A</v>
      </c>
      <c r="I1519" s="17" t="str">
        <f t="shared" ca="1" si="141"/>
        <v>Grievance</v>
      </c>
      <c r="J1519" s="17" t="str">
        <f t="shared" ca="1" si="142"/>
        <v>Wrong placement</v>
      </c>
      <c r="K1519" s="17" t="str">
        <f t="shared" ca="1" si="143"/>
        <v>Finance</v>
      </c>
      <c r="L1519" t="str">
        <f>IF(OR(Table1[[#This Row],[Month2]]="Jul",Table1[[#This Row],[Month2]]="Aug",Table1[[#This Row],[Month2]]="Sep"),"Q1", IF(OR(Table1[[#This Row],[Month2]]="Oct",Table1[[#This Row],[Month2]]="Nov",Table1[[#This Row],[Month2]]="Dec"),"Q2",IF(OR(Table1[[#This Row],[Month2]]="Jan",Table1[[#This Row],[Month2]]="Feb",Table1[[#This Row],[Month2]]="Mar"),"Q3", "Q4")))</f>
        <v>Q2</v>
      </c>
      <c r="M1519" t="str">
        <f>TEXT(Table1[[#This Row],[Date]],"mmm")</f>
        <v>Oct</v>
      </c>
      <c r="N1519" t="str">
        <f>IF(MONTH(Table1[[#This Row],[Date]])&gt;6, YEAR(Table1[[#This Row],[Date]])&amp;"-"&amp;YEAR(Table1[[#This Row],[Date]])+1,YEAR(Table1[[#This Row],[Date]])-1&amp;"-"&amp;YEAR(Table1[[#This Row],[Date]]))</f>
        <v>2017-2018</v>
      </c>
      <c r="O1519">
        <f>WEEKNUM(Table1[[#This Row],[Date]],2)</f>
        <v>43</v>
      </c>
      <c r="P1519">
        <f>HOUR(Table1[[#This Row],[Start]])</f>
        <v>20</v>
      </c>
      <c r="Q15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519" t="str">
        <f>TEXT(Table1[[#This Row],[Date]],"ddd")</f>
        <v>Sun</v>
      </c>
    </row>
    <row r="1520" spans="1:18" x14ac:dyDescent="0.55000000000000004">
      <c r="A1520" s="3" t="s">
        <v>125</v>
      </c>
      <c r="B1520" s="11" t="str">
        <f t="shared" si="138"/>
        <v>Client 9</v>
      </c>
      <c r="C1520" s="13">
        <v>43030</v>
      </c>
      <c r="D1520" s="17" t="s">
        <v>559</v>
      </c>
      <c r="E1520" s="17" t="s">
        <v>577</v>
      </c>
      <c r="F1520" s="28">
        <f>Table1[[#This Row],[End]]-Table1[[#This Row],[Start]]</f>
        <v>5.5555555555555358E-3</v>
      </c>
      <c r="G1520" s="17" t="str">
        <f t="shared" ca="1" si="139"/>
        <v>Room A</v>
      </c>
      <c r="H1520" s="17" t="str">
        <f t="shared" ca="1" si="140"/>
        <v>B</v>
      </c>
      <c r="I1520" s="17" t="str">
        <f t="shared" ca="1" si="141"/>
        <v>Accident</v>
      </c>
      <c r="J1520" s="17" t="str">
        <f t="shared" ca="1" si="142"/>
        <v>Tone of voice</v>
      </c>
      <c r="K1520" s="17" t="str">
        <f t="shared" ca="1" si="143"/>
        <v>Shipping</v>
      </c>
      <c r="L1520" t="str">
        <f>IF(OR(Table1[[#This Row],[Month2]]="Jul",Table1[[#This Row],[Month2]]="Aug",Table1[[#This Row],[Month2]]="Sep"),"Q1", IF(OR(Table1[[#This Row],[Month2]]="Oct",Table1[[#This Row],[Month2]]="Nov",Table1[[#This Row],[Month2]]="Dec"),"Q2",IF(OR(Table1[[#This Row],[Month2]]="Jan",Table1[[#This Row],[Month2]]="Feb",Table1[[#This Row],[Month2]]="Mar"),"Q3", "Q4")))</f>
        <v>Q2</v>
      </c>
      <c r="M1520" t="str">
        <f>TEXT(Table1[[#This Row],[Date]],"mmm")</f>
        <v>Oct</v>
      </c>
      <c r="N1520" t="str">
        <f>IF(MONTH(Table1[[#This Row],[Date]])&gt;6, YEAR(Table1[[#This Row],[Date]])&amp;"-"&amp;YEAR(Table1[[#This Row],[Date]])+1,YEAR(Table1[[#This Row],[Date]])-1&amp;"-"&amp;YEAR(Table1[[#This Row],[Date]]))</f>
        <v>2017-2018</v>
      </c>
      <c r="O1520">
        <f>WEEKNUM(Table1[[#This Row],[Date]],2)</f>
        <v>43</v>
      </c>
      <c r="P1520">
        <f>HOUR(Table1[[#This Row],[Start]])</f>
        <v>19</v>
      </c>
      <c r="Q15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520" t="str">
        <f>TEXT(Table1[[#This Row],[Date]],"ddd")</f>
        <v>Sun</v>
      </c>
    </row>
    <row r="1521" spans="1:18" x14ac:dyDescent="0.55000000000000004">
      <c r="A1521" s="3" t="s">
        <v>125</v>
      </c>
      <c r="B1521" s="11" t="str">
        <f t="shared" si="138"/>
        <v>Client 10</v>
      </c>
      <c r="C1521" s="13">
        <v>43030</v>
      </c>
      <c r="D1521" s="17" t="s">
        <v>577</v>
      </c>
      <c r="E1521" s="17" t="s">
        <v>302</v>
      </c>
      <c r="F1521" s="28">
        <f>Table1[[#This Row],[End]]-Table1[[#This Row],[Start]]</f>
        <v>2.0138888888888928E-2</v>
      </c>
      <c r="G1521" s="17" t="str">
        <f t="shared" ca="1" si="139"/>
        <v>Room A</v>
      </c>
      <c r="H1521" s="17" t="str">
        <f t="shared" ca="1" si="140"/>
        <v>G</v>
      </c>
      <c r="I1521" s="17" t="str">
        <f t="shared" ca="1" si="141"/>
        <v>Mistake</v>
      </c>
      <c r="J1521" s="17" t="str">
        <f t="shared" ca="1" si="142"/>
        <v>Wrong placement</v>
      </c>
      <c r="K1521" s="17" t="str">
        <f t="shared" ca="1" si="143"/>
        <v>Finance</v>
      </c>
      <c r="L1521" t="str">
        <f>IF(OR(Table1[[#This Row],[Month2]]="Jul",Table1[[#This Row],[Month2]]="Aug",Table1[[#This Row],[Month2]]="Sep"),"Q1", IF(OR(Table1[[#This Row],[Month2]]="Oct",Table1[[#This Row],[Month2]]="Nov",Table1[[#This Row],[Month2]]="Dec"),"Q2",IF(OR(Table1[[#This Row],[Month2]]="Jan",Table1[[#This Row],[Month2]]="Feb",Table1[[#This Row],[Month2]]="Mar"),"Q3", "Q4")))</f>
        <v>Q2</v>
      </c>
      <c r="M1521" t="str">
        <f>TEXT(Table1[[#This Row],[Date]],"mmm")</f>
        <v>Oct</v>
      </c>
      <c r="N1521" t="str">
        <f>IF(MONTH(Table1[[#This Row],[Date]])&gt;6, YEAR(Table1[[#This Row],[Date]])&amp;"-"&amp;YEAR(Table1[[#This Row],[Date]])+1,YEAR(Table1[[#This Row],[Date]])-1&amp;"-"&amp;YEAR(Table1[[#This Row],[Date]]))</f>
        <v>2017-2018</v>
      </c>
      <c r="O1521">
        <f>WEEKNUM(Table1[[#This Row],[Date]],2)</f>
        <v>43</v>
      </c>
      <c r="P1521">
        <f>HOUR(Table1[[#This Row],[Start]])</f>
        <v>19</v>
      </c>
      <c r="Q15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521" t="str">
        <f>TEXT(Table1[[#This Row],[Date]],"ddd")</f>
        <v>Sun</v>
      </c>
    </row>
    <row r="1522" spans="1:18" x14ac:dyDescent="0.55000000000000004">
      <c r="A1522" s="3" t="s">
        <v>112</v>
      </c>
      <c r="B1522" s="11" t="str">
        <f t="shared" si="138"/>
        <v>Client 1</v>
      </c>
      <c r="C1522" s="13">
        <v>43024</v>
      </c>
      <c r="D1522" s="17" t="s">
        <v>715</v>
      </c>
      <c r="E1522" s="17" t="s">
        <v>1056</v>
      </c>
      <c r="F1522" s="28">
        <f>Table1[[#This Row],[End]]-Table1[[#This Row],[Start]]</f>
        <v>1.3194444444444398E-2</v>
      </c>
      <c r="G1522" s="17" t="str">
        <f t="shared" ca="1" si="139"/>
        <v>Office</v>
      </c>
      <c r="H1522" s="17" t="str">
        <f t="shared" ca="1" si="140"/>
        <v>F</v>
      </c>
      <c r="I1522" s="17" t="str">
        <f t="shared" ca="1" si="141"/>
        <v>Accident</v>
      </c>
      <c r="J1522" s="17" t="str">
        <f t="shared" ca="1" si="142"/>
        <v>Tone of voice</v>
      </c>
      <c r="K1522" s="17" t="str">
        <f t="shared" ca="1" si="143"/>
        <v>Widgets</v>
      </c>
      <c r="L1522" t="str">
        <f>IF(OR(Table1[[#This Row],[Month2]]="Jul",Table1[[#This Row],[Month2]]="Aug",Table1[[#This Row],[Month2]]="Sep"),"Q1", IF(OR(Table1[[#This Row],[Month2]]="Oct",Table1[[#This Row],[Month2]]="Nov",Table1[[#This Row],[Month2]]="Dec"),"Q2",IF(OR(Table1[[#This Row],[Month2]]="Jan",Table1[[#This Row],[Month2]]="Feb",Table1[[#This Row],[Month2]]="Mar"),"Q3", "Q4")))</f>
        <v>Q2</v>
      </c>
      <c r="M1522" t="str">
        <f>TEXT(Table1[[#This Row],[Date]],"mmm")</f>
        <v>Oct</v>
      </c>
      <c r="N1522" t="str">
        <f>IF(MONTH(Table1[[#This Row],[Date]])&gt;6, YEAR(Table1[[#This Row],[Date]])&amp;"-"&amp;YEAR(Table1[[#This Row],[Date]])+1,YEAR(Table1[[#This Row],[Date]])-1&amp;"-"&amp;YEAR(Table1[[#This Row],[Date]]))</f>
        <v>2017-2018</v>
      </c>
      <c r="O1522">
        <f>WEEKNUM(Table1[[#This Row],[Date]],2)</f>
        <v>43</v>
      </c>
      <c r="P1522">
        <f>HOUR(Table1[[#This Row],[Start]])</f>
        <v>18</v>
      </c>
      <c r="Q15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22" t="str">
        <f>TEXT(Table1[[#This Row],[Date]],"ddd")</f>
        <v>Mon</v>
      </c>
    </row>
    <row r="1523" spans="1:18" x14ac:dyDescent="0.55000000000000004">
      <c r="A1523" s="3" t="s">
        <v>112</v>
      </c>
      <c r="B1523" s="11" t="str">
        <f t="shared" si="138"/>
        <v>Client 2</v>
      </c>
      <c r="C1523" s="13">
        <v>43027</v>
      </c>
      <c r="D1523" s="17" t="s">
        <v>507</v>
      </c>
      <c r="E1523" s="17" t="s">
        <v>721</v>
      </c>
      <c r="F1523" s="28">
        <f>Table1[[#This Row],[End]]-Table1[[#This Row],[Start]]</f>
        <v>2.7777777777777679E-3</v>
      </c>
      <c r="G1523" s="17" t="str">
        <f t="shared" ca="1" si="139"/>
        <v>Lab</v>
      </c>
      <c r="H1523" s="17" t="str">
        <f t="shared" ca="1" si="140"/>
        <v>F</v>
      </c>
      <c r="I1523" s="17" t="str">
        <f t="shared" ca="1" si="141"/>
        <v>Interaction</v>
      </c>
      <c r="J1523" s="17" t="str">
        <f t="shared" ca="1" si="142"/>
        <v>Wrong placement</v>
      </c>
      <c r="K1523" s="17" t="str">
        <f t="shared" ca="1" si="143"/>
        <v>Floor</v>
      </c>
      <c r="L1523" t="str">
        <f>IF(OR(Table1[[#This Row],[Month2]]="Jul",Table1[[#This Row],[Month2]]="Aug",Table1[[#This Row],[Month2]]="Sep"),"Q1", IF(OR(Table1[[#This Row],[Month2]]="Oct",Table1[[#This Row],[Month2]]="Nov",Table1[[#This Row],[Month2]]="Dec"),"Q2",IF(OR(Table1[[#This Row],[Month2]]="Jan",Table1[[#This Row],[Month2]]="Feb",Table1[[#This Row],[Month2]]="Mar"),"Q3", "Q4")))</f>
        <v>Q2</v>
      </c>
      <c r="M1523" t="str">
        <f>TEXT(Table1[[#This Row],[Date]],"mmm")</f>
        <v>Oct</v>
      </c>
      <c r="N1523" t="str">
        <f>IF(MONTH(Table1[[#This Row],[Date]])&gt;6, YEAR(Table1[[#This Row],[Date]])&amp;"-"&amp;YEAR(Table1[[#This Row],[Date]])+1,YEAR(Table1[[#This Row],[Date]])-1&amp;"-"&amp;YEAR(Table1[[#This Row],[Date]]))</f>
        <v>2017-2018</v>
      </c>
      <c r="O1523">
        <f>WEEKNUM(Table1[[#This Row],[Date]],2)</f>
        <v>43</v>
      </c>
      <c r="P1523">
        <f>HOUR(Table1[[#This Row],[Start]])</f>
        <v>11</v>
      </c>
      <c r="Q15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523" t="str">
        <f>TEXT(Table1[[#This Row],[Date]],"ddd")</f>
        <v>Thu</v>
      </c>
    </row>
    <row r="1524" spans="1:18" x14ac:dyDescent="0.55000000000000004">
      <c r="A1524" s="3" t="s">
        <v>116</v>
      </c>
      <c r="B1524" s="11" t="str">
        <f t="shared" si="138"/>
        <v>Client 3</v>
      </c>
      <c r="C1524" s="13">
        <v>43024</v>
      </c>
      <c r="D1524" s="17" t="s">
        <v>911</v>
      </c>
      <c r="E1524" s="17" t="s">
        <v>891</v>
      </c>
      <c r="F1524" s="28">
        <f>Table1[[#This Row],[End]]-Table1[[#This Row],[Start]]</f>
        <v>9.0277777777777457E-3</v>
      </c>
      <c r="G1524" s="17" t="str">
        <f t="shared" ca="1" si="139"/>
        <v>Room A</v>
      </c>
      <c r="H1524" s="17" t="str">
        <f t="shared" ca="1" si="140"/>
        <v>C</v>
      </c>
      <c r="I1524" s="17" t="str">
        <f t="shared" ca="1" si="141"/>
        <v>Interaction</v>
      </c>
      <c r="J1524" s="17" t="str">
        <f t="shared" ca="1" si="142"/>
        <v>Mechanical failure</v>
      </c>
      <c r="K1524" s="17" t="str">
        <f t="shared" ca="1" si="143"/>
        <v>IT</v>
      </c>
      <c r="L1524" t="str">
        <f>IF(OR(Table1[[#This Row],[Month2]]="Jul",Table1[[#This Row],[Month2]]="Aug",Table1[[#This Row],[Month2]]="Sep"),"Q1", IF(OR(Table1[[#This Row],[Month2]]="Oct",Table1[[#This Row],[Month2]]="Nov",Table1[[#This Row],[Month2]]="Dec"),"Q2",IF(OR(Table1[[#This Row],[Month2]]="Jan",Table1[[#This Row],[Month2]]="Feb",Table1[[#This Row],[Month2]]="Mar"),"Q3", "Q4")))</f>
        <v>Q2</v>
      </c>
      <c r="M1524" t="str">
        <f>TEXT(Table1[[#This Row],[Date]],"mmm")</f>
        <v>Oct</v>
      </c>
      <c r="N1524" t="str">
        <f>IF(MONTH(Table1[[#This Row],[Date]])&gt;6, YEAR(Table1[[#This Row],[Date]])&amp;"-"&amp;YEAR(Table1[[#This Row],[Date]])+1,YEAR(Table1[[#This Row],[Date]])-1&amp;"-"&amp;YEAR(Table1[[#This Row],[Date]]))</f>
        <v>2017-2018</v>
      </c>
      <c r="O1524">
        <f>WEEKNUM(Table1[[#This Row],[Date]],2)</f>
        <v>43</v>
      </c>
      <c r="P1524">
        <f>HOUR(Table1[[#This Row],[Start]])</f>
        <v>15</v>
      </c>
      <c r="Q15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524" t="str">
        <f>TEXT(Table1[[#This Row],[Date]],"ddd")</f>
        <v>Mon</v>
      </c>
    </row>
    <row r="1525" spans="1:18" x14ac:dyDescent="0.55000000000000004">
      <c r="A1525" s="3" t="s">
        <v>116</v>
      </c>
      <c r="B1525" s="11" t="str">
        <f t="shared" si="138"/>
        <v>Client 4</v>
      </c>
      <c r="C1525" s="13">
        <v>43024</v>
      </c>
      <c r="D1525" s="17" t="s">
        <v>542</v>
      </c>
      <c r="E1525" s="17" t="s">
        <v>194</v>
      </c>
      <c r="F1525" s="28">
        <f>Table1[[#This Row],[End]]-Table1[[#This Row],[Start]]</f>
        <v>9.0277777777778567E-3</v>
      </c>
      <c r="G1525" s="17" t="str">
        <f t="shared" ca="1" si="139"/>
        <v>Lab</v>
      </c>
      <c r="H1525" s="17" t="str">
        <f t="shared" ca="1" si="140"/>
        <v>B</v>
      </c>
      <c r="I1525" s="17" t="str">
        <f t="shared" ca="1" si="141"/>
        <v>Mistake</v>
      </c>
      <c r="J1525" s="17" t="str">
        <f t="shared" ca="1" si="142"/>
        <v>Misconduct</v>
      </c>
      <c r="K1525" s="17" t="str">
        <f t="shared" ca="1" si="143"/>
        <v>IT</v>
      </c>
      <c r="L1525" t="str">
        <f>IF(OR(Table1[[#This Row],[Month2]]="Jul",Table1[[#This Row],[Month2]]="Aug",Table1[[#This Row],[Month2]]="Sep"),"Q1", IF(OR(Table1[[#This Row],[Month2]]="Oct",Table1[[#This Row],[Month2]]="Nov",Table1[[#This Row],[Month2]]="Dec"),"Q2",IF(OR(Table1[[#This Row],[Month2]]="Jan",Table1[[#This Row],[Month2]]="Feb",Table1[[#This Row],[Month2]]="Mar"),"Q3", "Q4")))</f>
        <v>Q2</v>
      </c>
      <c r="M1525" t="str">
        <f>TEXT(Table1[[#This Row],[Date]],"mmm")</f>
        <v>Oct</v>
      </c>
      <c r="N1525" t="str">
        <f>IF(MONTH(Table1[[#This Row],[Date]])&gt;6, YEAR(Table1[[#This Row],[Date]])&amp;"-"&amp;YEAR(Table1[[#This Row],[Date]])+1,YEAR(Table1[[#This Row],[Date]])-1&amp;"-"&amp;YEAR(Table1[[#This Row],[Date]]))</f>
        <v>2017-2018</v>
      </c>
      <c r="O1525">
        <f>WEEKNUM(Table1[[#This Row],[Date]],2)</f>
        <v>43</v>
      </c>
      <c r="P1525">
        <f>HOUR(Table1[[#This Row],[Start]])</f>
        <v>18</v>
      </c>
      <c r="Q15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25" t="str">
        <f>TEXT(Table1[[#This Row],[Date]],"ddd")</f>
        <v>Mon</v>
      </c>
    </row>
    <row r="1526" spans="1:18" x14ac:dyDescent="0.55000000000000004">
      <c r="A1526" s="3" t="s">
        <v>116</v>
      </c>
      <c r="B1526" s="11" t="str">
        <f t="shared" si="138"/>
        <v>Client 5</v>
      </c>
      <c r="C1526" s="13">
        <v>43025</v>
      </c>
      <c r="D1526" s="17" t="s">
        <v>222</v>
      </c>
      <c r="E1526" s="17" t="s">
        <v>636</v>
      </c>
      <c r="F1526" s="28">
        <f>Table1[[#This Row],[End]]-Table1[[#This Row],[Start]]</f>
        <v>6.2500000000000333E-3</v>
      </c>
      <c r="G1526" s="17" t="str">
        <f t="shared" ca="1" si="139"/>
        <v>Office</v>
      </c>
      <c r="H1526" s="17" t="str">
        <f t="shared" ca="1" si="140"/>
        <v>A</v>
      </c>
      <c r="I1526" s="17" t="str">
        <f t="shared" ca="1" si="141"/>
        <v>Grievance</v>
      </c>
      <c r="J1526" s="17" t="str">
        <f t="shared" ca="1" si="142"/>
        <v>Wrong placement</v>
      </c>
      <c r="K1526" s="17" t="str">
        <f t="shared" ca="1" si="143"/>
        <v>Admin</v>
      </c>
      <c r="L1526" t="str">
        <f>IF(OR(Table1[[#This Row],[Month2]]="Jul",Table1[[#This Row],[Month2]]="Aug",Table1[[#This Row],[Month2]]="Sep"),"Q1", IF(OR(Table1[[#This Row],[Month2]]="Oct",Table1[[#This Row],[Month2]]="Nov",Table1[[#This Row],[Month2]]="Dec"),"Q2",IF(OR(Table1[[#This Row],[Month2]]="Jan",Table1[[#This Row],[Month2]]="Feb",Table1[[#This Row],[Month2]]="Mar"),"Q3", "Q4")))</f>
        <v>Q2</v>
      </c>
      <c r="M1526" t="str">
        <f>TEXT(Table1[[#This Row],[Date]],"mmm")</f>
        <v>Oct</v>
      </c>
      <c r="N1526" t="str">
        <f>IF(MONTH(Table1[[#This Row],[Date]])&gt;6, YEAR(Table1[[#This Row],[Date]])&amp;"-"&amp;YEAR(Table1[[#This Row],[Date]])+1,YEAR(Table1[[#This Row],[Date]])-1&amp;"-"&amp;YEAR(Table1[[#This Row],[Date]]))</f>
        <v>2017-2018</v>
      </c>
      <c r="O1526">
        <f>WEEKNUM(Table1[[#This Row],[Date]],2)</f>
        <v>43</v>
      </c>
      <c r="P1526">
        <f>HOUR(Table1[[#This Row],[Start]])</f>
        <v>11</v>
      </c>
      <c r="Q15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526" t="str">
        <f>TEXT(Table1[[#This Row],[Date]],"ddd")</f>
        <v>Tue</v>
      </c>
    </row>
    <row r="1527" spans="1:18" x14ac:dyDescent="0.55000000000000004">
      <c r="A1527" s="3" t="s">
        <v>116</v>
      </c>
      <c r="B1527" s="11" t="str">
        <f t="shared" si="138"/>
        <v>Client 6</v>
      </c>
      <c r="C1527" s="13">
        <v>43028</v>
      </c>
      <c r="D1527" s="17" t="s">
        <v>219</v>
      </c>
      <c r="E1527" s="17" t="s">
        <v>768</v>
      </c>
      <c r="F1527" s="28">
        <f>Table1[[#This Row],[End]]-Table1[[#This Row],[Start]]</f>
        <v>1.041666666666663E-2</v>
      </c>
      <c r="G1527" s="17" t="str">
        <f t="shared" ca="1" si="139"/>
        <v>Room A</v>
      </c>
      <c r="H1527" s="17" t="str">
        <f t="shared" ca="1" si="140"/>
        <v>D</v>
      </c>
      <c r="I1527" s="17" t="str">
        <f t="shared" ca="1" si="141"/>
        <v>Grievance</v>
      </c>
      <c r="J1527" s="17" t="str">
        <f t="shared" ca="1" si="142"/>
        <v>Paperwork deficiency</v>
      </c>
      <c r="K1527" s="17" t="str">
        <f t="shared" ca="1" si="143"/>
        <v>Admin</v>
      </c>
      <c r="L1527" t="str">
        <f>IF(OR(Table1[[#This Row],[Month2]]="Jul",Table1[[#This Row],[Month2]]="Aug",Table1[[#This Row],[Month2]]="Sep"),"Q1", IF(OR(Table1[[#This Row],[Month2]]="Oct",Table1[[#This Row],[Month2]]="Nov",Table1[[#This Row],[Month2]]="Dec"),"Q2",IF(OR(Table1[[#This Row],[Month2]]="Jan",Table1[[#This Row],[Month2]]="Feb",Table1[[#This Row],[Month2]]="Mar"),"Q3", "Q4")))</f>
        <v>Q2</v>
      </c>
      <c r="M1527" t="str">
        <f>TEXT(Table1[[#This Row],[Date]],"mmm")</f>
        <v>Oct</v>
      </c>
      <c r="N1527" t="str">
        <f>IF(MONTH(Table1[[#This Row],[Date]])&gt;6, YEAR(Table1[[#This Row],[Date]])&amp;"-"&amp;YEAR(Table1[[#This Row],[Date]])+1,YEAR(Table1[[#This Row],[Date]])-1&amp;"-"&amp;YEAR(Table1[[#This Row],[Date]]))</f>
        <v>2017-2018</v>
      </c>
      <c r="O1527">
        <f>WEEKNUM(Table1[[#This Row],[Date]],2)</f>
        <v>43</v>
      </c>
      <c r="P1527">
        <f>HOUR(Table1[[#This Row],[Start]])</f>
        <v>17</v>
      </c>
      <c r="Q15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27" t="str">
        <f>TEXT(Table1[[#This Row],[Date]],"ddd")</f>
        <v>Fri</v>
      </c>
    </row>
    <row r="1528" spans="1:18" x14ac:dyDescent="0.55000000000000004">
      <c r="A1528" s="3" t="s">
        <v>124</v>
      </c>
      <c r="B1528" s="11" t="str">
        <f t="shared" si="138"/>
        <v>Client 7</v>
      </c>
      <c r="C1528" s="13">
        <v>43030</v>
      </c>
      <c r="D1528" s="17" t="s">
        <v>175</v>
      </c>
      <c r="E1528" s="17" t="s">
        <v>279</v>
      </c>
      <c r="F1528" s="28">
        <f>Table1[[#This Row],[End]]-Table1[[#This Row],[Start]]</f>
        <v>8.333333333333337E-2</v>
      </c>
      <c r="G1528" s="17" t="str">
        <f t="shared" ca="1" si="139"/>
        <v>Room B</v>
      </c>
      <c r="H1528" s="17" t="str">
        <f t="shared" ca="1" si="140"/>
        <v>E</v>
      </c>
      <c r="I1528" s="17" t="str">
        <f t="shared" ca="1" si="141"/>
        <v>Mistake</v>
      </c>
      <c r="J1528" s="17" t="str">
        <f t="shared" ca="1" si="142"/>
        <v>Entry error</v>
      </c>
      <c r="K1528" s="17" t="str">
        <f t="shared" ca="1" si="143"/>
        <v>Finance</v>
      </c>
      <c r="L1528" t="str">
        <f>IF(OR(Table1[[#This Row],[Month2]]="Jul",Table1[[#This Row],[Month2]]="Aug",Table1[[#This Row],[Month2]]="Sep"),"Q1", IF(OR(Table1[[#This Row],[Month2]]="Oct",Table1[[#This Row],[Month2]]="Nov",Table1[[#This Row],[Month2]]="Dec"),"Q2",IF(OR(Table1[[#This Row],[Month2]]="Jan",Table1[[#This Row],[Month2]]="Feb",Table1[[#This Row],[Month2]]="Mar"),"Q3", "Q4")))</f>
        <v>Q2</v>
      </c>
      <c r="M1528" t="str">
        <f>TEXT(Table1[[#This Row],[Date]],"mmm")</f>
        <v>Oct</v>
      </c>
      <c r="N1528" t="str">
        <f>IF(MONTH(Table1[[#This Row],[Date]])&gt;6, YEAR(Table1[[#This Row],[Date]])&amp;"-"&amp;YEAR(Table1[[#This Row],[Date]])+1,YEAR(Table1[[#This Row],[Date]])-1&amp;"-"&amp;YEAR(Table1[[#This Row],[Date]]))</f>
        <v>2017-2018</v>
      </c>
      <c r="O1528">
        <f>WEEKNUM(Table1[[#This Row],[Date]],2)</f>
        <v>43</v>
      </c>
      <c r="P1528">
        <f>HOUR(Table1[[#This Row],[Start]])</f>
        <v>21</v>
      </c>
      <c r="Q15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528" t="str">
        <f>TEXT(Table1[[#This Row],[Date]],"ddd")</f>
        <v>Sun</v>
      </c>
    </row>
    <row r="1529" spans="1:18" x14ac:dyDescent="0.55000000000000004">
      <c r="A1529" s="3" t="s">
        <v>129</v>
      </c>
      <c r="B1529" s="11" t="str">
        <f t="shared" si="138"/>
        <v>Client 8</v>
      </c>
      <c r="C1529" s="13">
        <v>43030</v>
      </c>
      <c r="D1529" s="17" t="s">
        <v>267</v>
      </c>
      <c r="E1529" s="17" t="s">
        <v>619</v>
      </c>
      <c r="F1529" s="28">
        <f>Table1[[#This Row],[End]]-Table1[[#This Row],[Start]]</f>
        <v>9.0277777777777457E-3</v>
      </c>
      <c r="G1529" s="17" t="str">
        <f t="shared" ca="1" si="139"/>
        <v>Office</v>
      </c>
      <c r="H1529" s="17" t="str">
        <f t="shared" ca="1" si="140"/>
        <v>C</v>
      </c>
      <c r="I1529" s="17" t="str">
        <f t="shared" ca="1" si="141"/>
        <v>Mistake</v>
      </c>
      <c r="J1529" s="17" t="str">
        <f t="shared" ca="1" si="142"/>
        <v>Entry error</v>
      </c>
      <c r="K1529" s="17" t="str">
        <f t="shared" ca="1" si="143"/>
        <v>Admin</v>
      </c>
      <c r="L1529" t="str">
        <f>IF(OR(Table1[[#This Row],[Month2]]="Jul",Table1[[#This Row],[Month2]]="Aug",Table1[[#This Row],[Month2]]="Sep"),"Q1", IF(OR(Table1[[#This Row],[Month2]]="Oct",Table1[[#This Row],[Month2]]="Nov",Table1[[#This Row],[Month2]]="Dec"),"Q2",IF(OR(Table1[[#This Row],[Month2]]="Jan",Table1[[#This Row],[Month2]]="Feb",Table1[[#This Row],[Month2]]="Mar"),"Q3", "Q4")))</f>
        <v>Q2</v>
      </c>
      <c r="M1529" t="str">
        <f>TEXT(Table1[[#This Row],[Date]],"mmm")</f>
        <v>Oct</v>
      </c>
      <c r="N1529" t="str">
        <f>IF(MONTH(Table1[[#This Row],[Date]])&gt;6, YEAR(Table1[[#This Row],[Date]])&amp;"-"&amp;YEAR(Table1[[#This Row],[Date]])+1,YEAR(Table1[[#This Row],[Date]])-1&amp;"-"&amp;YEAR(Table1[[#This Row],[Date]]))</f>
        <v>2017-2018</v>
      </c>
      <c r="O1529">
        <f>WEEKNUM(Table1[[#This Row],[Date]],2)</f>
        <v>43</v>
      </c>
      <c r="P1529">
        <f>HOUR(Table1[[#This Row],[Start]])</f>
        <v>16</v>
      </c>
      <c r="Q15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29" t="str">
        <f>TEXT(Table1[[#This Row],[Date]],"ddd")</f>
        <v>Sun</v>
      </c>
    </row>
    <row r="1530" spans="1:18" x14ac:dyDescent="0.55000000000000004">
      <c r="A1530" s="3" t="s">
        <v>123</v>
      </c>
      <c r="B1530" s="11" t="str">
        <f t="shared" si="138"/>
        <v>Client 9</v>
      </c>
      <c r="C1530" s="13">
        <v>43024</v>
      </c>
      <c r="D1530" s="17" t="s">
        <v>508</v>
      </c>
      <c r="E1530" s="17" t="s">
        <v>313</v>
      </c>
      <c r="F1530" s="28">
        <f>Table1[[#This Row],[End]]-Table1[[#This Row],[Start]]</f>
        <v>1.1805555555555514E-2</v>
      </c>
      <c r="G1530" s="17" t="str">
        <f t="shared" ca="1" si="139"/>
        <v>Room A</v>
      </c>
      <c r="H1530" s="17" t="str">
        <f t="shared" ca="1" si="140"/>
        <v>B</v>
      </c>
      <c r="I1530" s="17" t="str">
        <f t="shared" ca="1" si="141"/>
        <v>Grievance</v>
      </c>
      <c r="J1530" s="17" t="str">
        <f t="shared" ca="1" si="142"/>
        <v>Misconduct</v>
      </c>
      <c r="K1530" s="17" t="str">
        <f t="shared" ca="1" si="143"/>
        <v>IT</v>
      </c>
      <c r="L1530" t="str">
        <f>IF(OR(Table1[[#This Row],[Month2]]="Jul",Table1[[#This Row],[Month2]]="Aug",Table1[[#This Row],[Month2]]="Sep"),"Q1", IF(OR(Table1[[#This Row],[Month2]]="Oct",Table1[[#This Row],[Month2]]="Nov",Table1[[#This Row],[Month2]]="Dec"),"Q2",IF(OR(Table1[[#This Row],[Month2]]="Jan",Table1[[#This Row],[Month2]]="Feb",Table1[[#This Row],[Month2]]="Mar"),"Q3", "Q4")))</f>
        <v>Q2</v>
      </c>
      <c r="M1530" t="str">
        <f>TEXT(Table1[[#This Row],[Date]],"mmm")</f>
        <v>Oct</v>
      </c>
      <c r="N1530" t="str">
        <f>IF(MONTH(Table1[[#This Row],[Date]])&gt;6, YEAR(Table1[[#This Row],[Date]])&amp;"-"&amp;YEAR(Table1[[#This Row],[Date]])+1,YEAR(Table1[[#This Row],[Date]])-1&amp;"-"&amp;YEAR(Table1[[#This Row],[Date]]))</f>
        <v>2017-2018</v>
      </c>
      <c r="O1530">
        <f>WEEKNUM(Table1[[#This Row],[Date]],2)</f>
        <v>43</v>
      </c>
      <c r="P1530">
        <f>HOUR(Table1[[#This Row],[Start]])</f>
        <v>13</v>
      </c>
      <c r="Q15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30" t="str">
        <f>TEXT(Table1[[#This Row],[Date]],"ddd")</f>
        <v>Mon</v>
      </c>
    </row>
    <row r="1531" spans="1:18" x14ac:dyDescent="0.55000000000000004">
      <c r="A1531" s="3" t="s">
        <v>134</v>
      </c>
      <c r="B1531" s="11" t="str">
        <f t="shared" si="138"/>
        <v>Client 10</v>
      </c>
      <c r="C1531" s="13">
        <v>43024</v>
      </c>
      <c r="D1531" s="17" t="s">
        <v>887</v>
      </c>
      <c r="E1531" s="17" t="s">
        <v>388</v>
      </c>
      <c r="F1531" s="28">
        <f>Table1[[#This Row],[End]]-Table1[[#This Row],[Start]]</f>
        <v>2.2222222222222143E-2</v>
      </c>
      <c r="G1531" s="17" t="str">
        <f t="shared" ca="1" si="139"/>
        <v>Office</v>
      </c>
      <c r="H1531" s="17" t="str">
        <f t="shared" ca="1" si="140"/>
        <v>D</v>
      </c>
      <c r="I1531" s="17" t="str">
        <f t="shared" ca="1" si="141"/>
        <v>Grievance</v>
      </c>
      <c r="J1531" s="17" t="str">
        <f t="shared" ca="1" si="142"/>
        <v>Misconduct</v>
      </c>
      <c r="K1531" s="17" t="str">
        <f t="shared" ca="1" si="143"/>
        <v>Finance</v>
      </c>
      <c r="L1531" t="str">
        <f>IF(OR(Table1[[#This Row],[Month2]]="Jul",Table1[[#This Row],[Month2]]="Aug",Table1[[#This Row],[Month2]]="Sep"),"Q1", IF(OR(Table1[[#This Row],[Month2]]="Oct",Table1[[#This Row],[Month2]]="Nov",Table1[[#This Row],[Month2]]="Dec"),"Q2",IF(OR(Table1[[#This Row],[Month2]]="Jan",Table1[[#This Row],[Month2]]="Feb",Table1[[#This Row],[Month2]]="Mar"),"Q3", "Q4")))</f>
        <v>Q2</v>
      </c>
      <c r="M1531" t="str">
        <f>TEXT(Table1[[#This Row],[Date]],"mmm")</f>
        <v>Oct</v>
      </c>
      <c r="N1531" t="str">
        <f>IF(MONTH(Table1[[#This Row],[Date]])&gt;6, YEAR(Table1[[#This Row],[Date]])&amp;"-"&amp;YEAR(Table1[[#This Row],[Date]])+1,YEAR(Table1[[#This Row],[Date]])-1&amp;"-"&amp;YEAR(Table1[[#This Row],[Date]]))</f>
        <v>2017-2018</v>
      </c>
      <c r="O1531">
        <f>WEEKNUM(Table1[[#This Row],[Date]],2)</f>
        <v>43</v>
      </c>
      <c r="P1531">
        <f>HOUR(Table1[[#This Row],[Start]])</f>
        <v>16</v>
      </c>
      <c r="Q15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31" t="str">
        <f>TEXT(Table1[[#This Row],[Date]],"ddd")</f>
        <v>Mon</v>
      </c>
    </row>
    <row r="1532" spans="1:18" x14ac:dyDescent="0.55000000000000004">
      <c r="A1532" s="3" t="s">
        <v>130</v>
      </c>
      <c r="B1532" s="11" t="str">
        <f t="shared" si="138"/>
        <v>Client 1</v>
      </c>
      <c r="C1532" s="13">
        <v>43029</v>
      </c>
      <c r="D1532" s="17" t="s">
        <v>462</v>
      </c>
      <c r="E1532" s="17" t="s">
        <v>638</v>
      </c>
      <c r="F1532" s="28">
        <f>Table1[[#This Row],[End]]-Table1[[#This Row],[Start]]</f>
        <v>1.0416666666666741E-2</v>
      </c>
      <c r="G1532" s="17" t="str">
        <f t="shared" ca="1" si="139"/>
        <v>Warehouse</v>
      </c>
      <c r="H1532" s="17" t="str">
        <f t="shared" ca="1" si="140"/>
        <v>E</v>
      </c>
      <c r="I1532" s="17" t="str">
        <f t="shared" ca="1" si="141"/>
        <v>Interaction</v>
      </c>
      <c r="J1532" s="17" t="str">
        <f t="shared" ca="1" si="142"/>
        <v>Tone of voice</v>
      </c>
      <c r="K1532" s="17" t="str">
        <f t="shared" ca="1" si="143"/>
        <v>Shipping</v>
      </c>
      <c r="L1532" t="str">
        <f>IF(OR(Table1[[#This Row],[Month2]]="Jul",Table1[[#This Row],[Month2]]="Aug",Table1[[#This Row],[Month2]]="Sep"),"Q1", IF(OR(Table1[[#This Row],[Month2]]="Oct",Table1[[#This Row],[Month2]]="Nov",Table1[[#This Row],[Month2]]="Dec"),"Q2",IF(OR(Table1[[#This Row],[Month2]]="Jan",Table1[[#This Row],[Month2]]="Feb",Table1[[#This Row],[Month2]]="Mar"),"Q3", "Q4")))</f>
        <v>Q2</v>
      </c>
      <c r="M1532" t="str">
        <f>TEXT(Table1[[#This Row],[Date]],"mmm")</f>
        <v>Oct</v>
      </c>
      <c r="N1532" t="str">
        <f>IF(MONTH(Table1[[#This Row],[Date]])&gt;6, YEAR(Table1[[#This Row],[Date]])&amp;"-"&amp;YEAR(Table1[[#This Row],[Date]])+1,YEAR(Table1[[#This Row],[Date]])-1&amp;"-"&amp;YEAR(Table1[[#This Row],[Date]]))</f>
        <v>2017-2018</v>
      </c>
      <c r="O1532">
        <f>WEEKNUM(Table1[[#This Row],[Date]],2)</f>
        <v>43</v>
      </c>
      <c r="P1532">
        <f>HOUR(Table1[[#This Row],[Start]])</f>
        <v>18</v>
      </c>
      <c r="Q15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32" t="str">
        <f>TEXT(Table1[[#This Row],[Date]],"ddd")</f>
        <v>Sat</v>
      </c>
    </row>
    <row r="1533" spans="1:18" x14ac:dyDescent="0.55000000000000004">
      <c r="A1533" s="3" t="s">
        <v>133</v>
      </c>
      <c r="B1533" s="11" t="str">
        <f t="shared" si="138"/>
        <v>Client 2</v>
      </c>
      <c r="C1533" s="13">
        <v>43030</v>
      </c>
      <c r="D1533" s="17" t="s">
        <v>426</v>
      </c>
      <c r="E1533" s="17" t="s">
        <v>985</v>
      </c>
      <c r="F1533" s="28">
        <f>Table1[[#This Row],[End]]-Table1[[#This Row],[Start]]</f>
        <v>1.3194444444444398E-2</v>
      </c>
      <c r="G1533" s="17" t="str">
        <f t="shared" ca="1" si="139"/>
        <v>Lab</v>
      </c>
      <c r="H1533" s="17" t="str">
        <f t="shared" ca="1" si="140"/>
        <v>B</v>
      </c>
      <c r="I1533" s="17" t="str">
        <f t="shared" ca="1" si="141"/>
        <v>Accident</v>
      </c>
      <c r="J1533" s="17" t="str">
        <f t="shared" ca="1" si="142"/>
        <v>Paperwork deficiency</v>
      </c>
      <c r="K1533" s="17" t="str">
        <f t="shared" ca="1" si="143"/>
        <v>Floor</v>
      </c>
      <c r="L1533" t="str">
        <f>IF(OR(Table1[[#This Row],[Month2]]="Jul",Table1[[#This Row],[Month2]]="Aug",Table1[[#This Row],[Month2]]="Sep"),"Q1", IF(OR(Table1[[#This Row],[Month2]]="Oct",Table1[[#This Row],[Month2]]="Nov",Table1[[#This Row],[Month2]]="Dec"),"Q2",IF(OR(Table1[[#This Row],[Month2]]="Jan",Table1[[#This Row],[Month2]]="Feb",Table1[[#This Row],[Month2]]="Mar"),"Q3", "Q4")))</f>
        <v>Q2</v>
      </c>
      <c r="M1533" t="str">
        <f>TEXT(Table1[[#This Row],[Date]],"mmm")</f>
        <v>Oct</v>
      </c>
      <c r="N1533" t="str">
        <f>IF(MONTH(Table1[[#This Row],[Date]])&gt;6, YEAR(Table1[[#This Row],[Date]])&amp;"-"&amp;YEAR(Table1[[#This Row],[Date]])+1,YEAR(Table1[[#This Row],[Date]])-1&amp;"-"&amp;YEAR(Table1[[#This Row],[Date]]))</f>
        <v>2017-2018</v>
      </c>
      <c r="O1533">
        <f>WEEKNUM(Table1[[#This Row],[Date]],2)</f>
        <v>43</v>
      </c>
      <c r="P1533">
        <f>HOUR(Table1[[#This Row],[Start]])</f>
        <v>20</v>
      </c>
      <c r="Q15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533" t="str">
        <f>TEXT(Table1[[#This Row],[Date]],"ddd")</f>
        <v>Sun</v>
      </c>
    </row>
    <row r="1534" spans="1:18" x14ac:dyDescent="0.55000000000000004">
      <c r="A1534" s="3" t="s">
        <v>133</v>
      </c>
      <c r="B1534" s="11" t="str">
        <f t="shared" si="138"/>
        <v>Client 3</v>
      </c>
      <c r="C1534" s="13">
        <v>43030</v>
      </c>
      <c r="D1534" s="17" t="s">
        <v>175</v>
      </c>
      <c r="E1534" s="17" t="s">
        <v>279</v>
      </c>
      <c r="F1534" s="28">
        <f>Table1[[#This Row],[End]]-Table1[[#This Row],[Start]]</f>
        <v>8.333333333333337E-2</v>
      </c>
      <c r="G1534" s="17" t="str">
        <f t="shared" ca="1" si="139"/>
        <v>Room A</v>
      </c>
      <c r="H1534" s="17" t="str">
        <f t="shared" ca="1" si="140"/>
        <v>E</v>
      </c>
      <c r="I1534" s="17" t="str">
        <f t="shared" ca="1" si="141"/>
        <v>Accident</v>
      </c>
      <c r="J1534" s="17" t="str">
        <f t="shared" ca="1" si="142"/>
        <v>Paperwork deficiency</v>
      </c>
      <c r="K1534" s="17" t="str">
        <f t="shared" ca="1" si="143"/>
        <v>Widgets</v>
      </c>
      <c r="L1534" t="str">
        <f>IF(OR(Table1[[#This Row],[Month2]]="Jul",Table1[[#This Row],[Month2]]="Aug",Table1[[#This Row],[Month2]]="Sep"),"Q1", IF(OR(Table1[[#This Row],[Month2]]="Oct",Table1[[#This Row],[Month2]]="Nov",Table1[[#This Row],[Month2]]="Dec"),"Q2",IF(OR(Table1[[#This Row],[Month2]]="Jan",Table1[[#This Row],[Month2]]="Feb",Table1[[#This Row],[Month2]]="Mar"),"Q3", "Q4")))</f>
        <v>Q2</v>
      </c>
      <c r="M1534" t="str">
        <f>TEXT(Table1[[#This Row],[Date]],"mmm")</f>
        <v>Oct</v>
      </c>
      <c r="N1534" t="str">
        <f>IF(MONTH(Table1[[#This Row],[Date]])&gt;6, YEAR(Table1[[#This Row],[Date]])&amp;"-"&amp;YEAR(Table1[[#This Row],[Date]])+1,YEAR(Table1[[#This Row],[Date]])-1&amp;"-"&amp;YEAR(Table1[[#This Row],[Date]]))</f>
        <v>2017-2018</v>
      </c>
      <c r="O1534">
        <f>WEEKNUM(Table1[[#This Row],[Date]],2)</f>
        <v>43</v>
      </c>
      <c r="P1534">
        <f>HOUR(Table1[[#This Row],[Start]])</f>
        <v>21</v>
      </c>
      <c r="Q15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534" t="str">
        <f>TEXT(Table1[[#This Row],[Date]],"ddd")</f>
        <v>Sun</v>
      </c>
    </row>
    <row r="1535" spans="1:18" x14ac:dyDescent="0.55000000000000004">
      <c r="A1535" s="3" t="s">
        <v>139</v>
      </c>
      <c r="B1535" s="11" t="str">
        <f t="shared" si="138"/>
        <v>Client 4</v>
      </c>
      <c r="C1535" s="13">
        <v>43028</v>
      </c>
      <c r="D1535" s="17" t="s">
        <v>273</v>
      </c>
      <c r="E1535" s="17" t="s">
        <v>425</v>
      </c>
      <c r="F1535" s="28">
        <f>Table1[[#This Row],[End]]-Table1[[#This Row],[Start]]</f>
        <v>5.5555555555555913E-3</v>
      </c>
      <c r="G1535" s="17" t="str">
        <f t="shared" ca="1" si="139"/>
        <v>Room B</v>
      </c>
      <c r="H1535" s="17" t="str">
        <f t="shared" ca="1" si="140"/>
        <v>G</v>
      </c>
      <c r="I1535" s="17" t="str">
        <f t="shared" ca="1" si="141"/>
        <v>Mistake</v>
      </c>
      <c r="J1535" s="17" t="str">
        <f t="shared" ca="1" si="142"/>
        <v>Entry error</v>
      </c>
      <c r="K1535" s="17" t="str">
        <f t="shared" ca="1" si="143"/>
        <v>Floor</v>
      </c>
      <c r="L1535" t="str">
        <f>IF(OR(Table1[[#This Row],[Month2]]="Jul",Table1[[#This Row],[Month2]]="Aug",Table1[[#This Row],[Month2]]="Sep"),"Q1", IF(OR(Table1[[#This Row],[Month2]]="Oct",Table1[[#This Row],[Month2]]="Nov",Table1[[#This Row],[Month2]]="Dec"),"Q2",IF(OR(Table1[[#This Row],[Month2]]="Jan",Table1[[#This Row],[Month2]]="Feb",Table1[[#This Row],[Month2]]="Mar"),"Q3", "Q4")))</f>
        <v>Q2</v>
      </c>
      <c r="M1535" t="str">
        <f>TEXT(Table1[[#This Row],[Date]],"mmm")</f>
        <v>Oct</v>
      </c>
      <c r="N1535" t="str">
        <f>IF(MONTH(Table1[[#This Row],[Date]])&gt;6, YEAR(Table1[[#This Row],[Date]])&amp;"-"&amp;YEAR(Table1[[#This Row],[Date]])+1,YEAR(Table1[[#This Row],[Date]])-1&amp;"-"&amp;YEAR(Table1[[#This Row],[Date]]))</f>
        <v>2017-2018</v>
      </c>
      <c r="O1535">
        <f>WEEKNUM(Table1[[#This Row],[Date]],2)</f>
        <v>43</v>
      </c>
      <c r="P1535">
        <f>HOUR(Table1[[#This Row],[Start]])</f>
        <v>9</v>
      </c>
      <c r="Q15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535" t="str">
        <f>TEXT(Table1[[#This Row],[Date]],"ddd")</f>
        <v>Fri</v>
      </c>
    </row>
    <row r="1536" spans="1:18" x14ac:dyDescent="0.55000000000000004">
      <c r="A1536" s="3" t="s">
        <v>112</v>
      </c>
      <c r="B1536" s="11" t="str">
        <f t="shared" si="138"/>
        <v>Client 5</v>
      </c>
      <c r="C1536" s="13">
        <v>43035</v>
      </c>
      <c r="D1536" s="17" t="s">
        <v>839</v>
      </c>
      <c r="E1536" s="17" t="s">
        <v>1147</v>
      </c>
      <c r="F1536" s="28">
        <f>Table1[[#This Row],[End]]-Table1[[#This Row],[Start]]</f>
        <v>7.6388888888888618E-3</v>
      </c>
      <c r="G1536" s="17" t="str">
        <f t="shared" ca="1" si="139"/>
        <v>Office</v>
      </c>
      <c r="H1536" s="17" t="str">
        <f t="shared" ca="1" si="140"/>
        <v>C</v>
      </c>
      <c r="I1536" s="17" t="str">
        <f t="shared" ca="1" si="141"/>
        <v>Grievance</v>
      </c>
      <c r="J1536" s="17" t="str">
        <f t="shared" ca="1" si="142"/>
        <v>Tone of voice</v>
      </c>
      <c r="K1536" s="17" t="str">
        <f t="shared" ca="1" si="143"/>
        <v>Widgets</v>
      </c>
      <c r="L1536" t="str">
        <f>IF(OR(Table1[[#This Row],[Month2]]="Jul",Table1[[#This Row],[Month2]]="Aug",Table1[[#This Row],[Month2]]="Sep"),"Q1", IF(OR(Table1[[#This Row],[Month2]]="Oct",Table1[[#This Row],[Month2]]="Nov",Table1[[#This Row],[Month2]]="Dec"),"Q2",IF(OR(Table1[[#This Row],[Month2]]="Jan",Table1[[#This Row],[Month2]]="Feb",Table1[[#This Row],[Month2]]="Mar"),"Q3", "Q4")))</f>
        <v>Q2</v>
      </c>
      <c r="M1536" t="str">
        <f>TEXT(Table1[[#This Row],[Date]],"mmm")</f>
        <v>Oct</v>
      </c>
      <c r="N1536" t="str">
        <f>IF(MONTH(Table1[[#This Row],[Date]])&gt;6, YEAR(Table1[[#This Row],[Date]])&amp;"-"&amp;YEAR(Table1[[#This Row],[Date]])+1,YEAR(Table1[[#This Row],[Date]])-1&amp;"-"&amp;YEAR(Table1[[#This Row],[Date]]))</f>
        <v>2017-2018</v>
      </c>
      <c r="O1536">
        <f>WEEKNUM(Table1[[#This Row],[Date]],2)</f>
        <v>44</v>
      </c>
      <c r="P1536">
        <f>HOUR(Table1[[#This Row],[Start]])</f>
        <v>6</v>
      </c>
      <c r="Q15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AM</v>
      </c>
      <c r="R1536" t="str">
        <f>TEXT(Table1[[#This Row],[Date]],"ddd")</f>
        <v>Fri</v>
      </c>
    </row>
    <row r="1537" spans="1:18" x14ac:dyDescent="0.55000000000000004">
      <c r="A1537" s="3" t="s">
        <v>112</v>
      </c>
      <c r="B1537" s="11" t="str">
        <f t="shared" si="138"/>
        <v>Client 6</v>
      </c>
      <c r="C1537" s="13">
        <v>43036</v>
      </c>
      <c r="D1537" s="17" t="s">
        <v>629</v>
      </c>
      <c r="E1537" s="17" t="s">
        <v>1066</v>
      </c>
      <c r="F1537" s="28">
        <f>Table1[[#This Row],[End]]-Table1[[#This Row],[Start]]</f>
        <v>2.0138888888888928E-2</v>
      </c>
      <c r="G1537" s="17" t="str">
        <f t="shared" ca="1" si="139"/>
        <v>Room A</v>
      </c>
      <c r="H1537" s="17" t="str">
        <f t="shared" ca="1" si="140"/>
        <v>C</v>
      </c>
      <c r="I1537" s="17" t="str">
        <f t="shared" ca="1" si="141"/>
        <v>Accident</v>
      </c>
      <c r="J1537" s="17" t="str">
        <f t="shared" ca="1" si="142"/>
        <v>Entry error</v>
      </c>
      <c r="K1537" s="17" t="str">
        <f t="shared" ca="1" si="143"/>
        <v>Shipping</v>
      </c>
      <c r="L1537" t="str">
        <f>IF(OR(Table1[[#This Row],[Month2]]="Jul",Table1[[#This Row],[Month2]]="Aug",Table1[[#This Row],[Month2]]="Sep"),"Q1", IF(OR(Table1[[#This Row],[Month2]]="Oct",Table1[[#This Row],[Month2]]="Nov",Table1[[#This Row],[Month2]]="Dec"),"Q2",IF(OR(Table1[[#This Row],[Month2]]="Jan",Table1[[#This Row],[Month2]]="Feb",Table1[[#This Row],[Month2]]="Mar"),"Q3", "Q4")))</f>
        <v>Q2</v>
      </c>
      <c r="M1537" t="str">
        <f>TEXT(Table1[[#This Row],[Date]],"mmm")</f>
        <v>Oct</v>
      </c>
      <c r="N1537" t="str">
        <f>IF(MONTH(Table1[[#This Row],[Date]])&gt;6, YEAR(Table1[[#This Row],[Date]])&amp;"-"&amp;YEAR(Table1[[#This Row],[Date]])+1,YEAR(Table1[[#This Row],[Date]])-1&amp;"-"&amp;YEAR(Table1[[#This Row],[Date]]))</f>
        <v>2017-2018</v>
      </c>
      <c r="O1537">
        <f>WEEKNUM(Table1[[#This Row],[Date]],2)</f>
        <v>44</v>
      </c>
      <c r="P1537">
        <f>HOUR(Table1[[#This Row],[Start]])</f>
        <v>18</v>
      </c>
      <c r="Q15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37" t="str">
        <f>TEXT(Table1[[#This Row],[Date]],"ddd")</f>
        <v>Sat</v>
      </c>
    </row>
    <row r="1538" spans="1:18" x14ac:dyDescent="0.55000000000000004">
      <c r="A1538" s="3" t="s">
        <v>112</v>
      </c>
      <c r="B1538" s="11" t="str">
        <f t="shared" ref="B1538:B1601" si="144">IF(B1537="Name","Client 1",IF(B1537="Client 1","Client 2",IF(B1537="Client 2","Client 3",IF(B1537="Client 3","Client 4", IF(B1537="Client 4","Client 5", IF(B1537="Client 5","Client 6", IF(B1537="Client 6","Client 7",IF(B1537="Client 7","Client 8", IF(B1537="Client 8","Client 9", IF(B1537="Client 9","Client 10", IF(B1537="Client 10","Client 1", "Client 11")))))))))))</f>
        <v>Client 7</v>
      </c>
      <c r="C1538" s="13">
        <v>43036</v>
      </c>
      <c r="D1538" s="17" t="s">
        <v>912</v>
      </c>
      <c r="E1538" s="17" t="s">
        <v>466</v>
      </c>
      <c r="F1538" s="28">
        <f>Table1[[#This Row],[End]]-Table1[[#This Row],[Start]]</f>
        <v>9.0277777777777457E-3</v>
      </c>
      <c r="G1538" s="17" t="str">
        <f t="shared" ref="G1538:G1601" ca="1" si="145">VLOOKUP(RANDBETWEEN(1,5),$T$1:$Y$8,2,FALSE)</f>
        <v>Room B</v>
      </c>
      <c r="H1538" s="17" t="str">
        <f t="shared" ref="H1538:H1601" ca="1" si="146">VLOOKUP(RANDBETWEEN(1,7),$T$1:$Y$8,3,FALSE)</f>
        <v>A</v>
      </c>
      <c r="I1538" s="17" t="str">
        <f t="shared" ref="I1538:I1601" ca="1" si="147">VLOOKUP(RANDBETWEEN(1,4),$T$1:$Y$8,4,FALSE)</f>
        <v>Accident</v>
      </c>
      <c r="J1538" s="17" t="str">
        <f t="shared" ref="J1538:J1601" ca="1" si="148">VLOOKUP(RANDBETWEEN(1,6),$T$1:$Y$8,5,FALSE)</f>
        <v>Wrong placement</v>
      </c>
      <c r="K1538" s="17" t="str">
        <f t="shared" ref="K1538:K1601" ca="1" si="149">VLOOKUP(RANDBETWEEN(1,6),$T$1:$Y$8,6,FALSE)</f>
        <v>Admin</v>
      </c>
      <c r="L1538" t="str">
        <f>IF(OR(Table1[[#This Row],[Month2]]="Jul",Table1[[#This Row],[Month2]]="Aug",Table1[[#This Row],[Month2]]="Sep"),"Q1", IF(OR(Table1[[#This Row],[Month2]]="Oct",Table1[[#This Row],[Month2]]="Nov",Table1[[#This Row],[Month2]]="Dec"),"Q2",IF(OR(Table1[[#This Row],[Month2]]="Jan",Table1[[#This Row],[Month2]]="Feb",Table1[[#This Row],[Month2]]="Mar"),"Q3", "Q4")))</f>
        <v>Q2</v>
      </c>
      <c r="M1538" t="str">
        <f>TEXT(Table1[[#This Row],[Date]],"mmm")</f>
        <v>Oct</v>
      </c>
      <c r="N1538" t="str">
        <f>IF(MONTH(Table1[[#This Row],[Date]])&gt;6, YEAR(Table1[[#This Row],[Date]])&amp;"-"&amp;YEAR(Table1[[#This Row],[Date]])+1,YEAR(Table1[[#This Row],[Date]])-1&amp;"-"&amp;YEAR(Table1[[#This Row],[Date]]))</f>
        <v>2017-2018</v>
      </c>
      <c r="O1538">
        <f>WEEKNUM(Table1[[#This Row],[Date]],2)</f>
        <v>44</v>
      </c>
      <c r="P1538">
        <f>HOUR(Table1[[#This Row],[Start]])</f>
        <v>7</v>
      </c>
      <c r="Q15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538" t="str">
        <f>TEXT(Table1[[#This Row],[Date]],"ddd")</f>
        <v>Sat</v>
      </c>
    </row>
    <row r="1539" spans="1:18" x14ac:dyDescent="0.55000000000000004">
      <c r="A1539" s="3" t="s">
        <v>139</v>
      </c>
      <c r="B1539" s="11" t="str">
        <f t="shared" si="144"/>
        <v>Client 8</v>
      </c>
      <c r="C1539" s="13">
        <v>43031</v>
      </c>
      <c r="D1539" s="17" t="s">
        <v>499</v>
      </c>
      <c r="E1539" s="17" t="s">
        <v>278</v>
      </c>
      <c r="F1539" s="28">
        <f>Table1[[#This Row],[End]]-Table1[[#This Row],[Start]]</f>
        <v>1.0416666666666685E-2</v>
      </c>
      <c r="G1539" s="17" t="str">
        <f t="shared" ca="1" si="145"/>
        <v>Office</v>
      </c>
      <c r="H1539" s="17" t="str">
        <f t="shared" ca="1" si="146"/>
        <v>E</v>
      </c>
      <c r="I1539" s="17" t="str">
        <f t="shared" ca="1" si="147"/>
        <v>Grievance</v>
      </c>
      <c r="J1539" s="17" t="str">
        <f t="shared" ca="1" si="148"/>
        <v>Mechanical failure</v>
      </c>
      <c r="K1539" s="17" t="str">
        <f t="shared" ca="1" si="149"/>
        <v>Admin</v>
      </c>
      <c r="L1539" t="str">
        <f>IF(OR(Table1[[#This Row],[Month2]]="Jul",Table1[[#This Row],[Month2]]="Aug",Table1[[#This Row],[Month2]]="Sep"),"Q1", IF(OR(Table1[[#This Row],[Month2]]="Oct",Table1[[#This Row],[Month2]]="Nov",Table1[[#This Row],[Month2]]="Dec"),"Q2",IF(OR(Table1[[#This Row],[Month2]]="Jan",Table1[[#This Row],[Month2]]="Feb",Table1[[#This Row],[Month2]]="Mar"),"Q3", "Q4")))</f>
        <v>Q2</v>
      </c>
      <c r="M1539" t="str">
        <f>TEXT(Table1[[#This Row],[Date]],"mmm")</f>
        <v>Oct</v>
      </c>
      <c r="N1539" t="str">
        <f>IF(MONTH(Table1[[#This Row],[Date]])&gt;6, YEAR(Table1[[#This Row],[Date]])&amp;"-"&amp;YEAR(Table1[[#This Row],[Date]])+1,YEAR(Table1[[#This Row],[Date]])-1&amp;"-"&amp;YEAR(Table1[[#This Row],[Date]]))</f>
        <v>2017-2018</v>
      </c>
      <c r="O1539">
        <f>WEEKNUM(Table1[[#This Row],[Date]],2)</f>
        <v>44</v>
      </c>
      <c r="P1539">
        <f>HOUR(Table1[[#This Row],[Start]])</f>
        <v>9</v>
      </c>
      <c r="Q15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539" t="str">
        <f>TEXT(Table1[[#This Row],[Date]],"ddd")</f>
        <v>Mon</v>
      </c>
    </row>
    <row r="1540" spans="1:18" x14ac:dyDescent="0.55000000000000004">
      <c r="A1540" s="3" t="s">
        <v>139</v>
      </c>
      <c r="B1540" s="11" t="str">
        <f t="shared" si="144"/>
        <v>Client 9</v>
      </c>
      <c r="C1540" s="13">
        <v>43031</v>
      </c>
      <c r="D1540" s="17" t="s">
        <v>913</v>
      </c>
      <c r="E1540" s="17" t="s">
        <v>648</v>
      </c>
      <c r="F1540" s="28">
        <f>Table1[[#This Row],[End]]-Table1[[#This Row],[Start]]</f>
        <v>7.6388888888888618E-3</v>
      </c>
      <c r="G1540" s="17" t="str">
        <f t="shared" ca="1" si="145"/>
        <v>Warehouse</v>
      </c>
      <c r="H1540" s="17" t="str">
        <f t="shared" ca="1" si="146"/>
        <v>F</v>
      </c>
      <c r="I1540" s="17" t="str">
        <f t="shared" ca="1" si="147"/>
        <v>Interaction</v>
      </c>
      <c r="J1540" s="17" t="str">
        <f t="shared" ca="1" si="148"/>
        <v>Entry error</v>
      </c>
      <c r="K1540" s="17" t="str">
        <f t="shared" ca="1" si="149"/>
        <v>IT</v>
      </c>
      <c r="L1540" t="str">
        <f>IF(OR(Table1[[#This Row],[Month2]]="Jul",Table1[[#This Row],[Month2]]="Aug",Table1[[#This Row],[Month2]]="Sep"),"Q1", IF(OR(Table1[[#This Row],[Month2]]="Oct",Table1[[#This Row],[Month2]]="Nov",Table1[[#This Row],[Month2]]="Dec"),"Q2",IF(OR(Table1[[#This Row],[Month2]]="Jan",Table1[[#This Row],[Month2]]="Feb",Table1[[#This Row],[Month2]]="Mar"),"Q3", "Q4")))</f>
        <v>Q2</v>
      </c>
      <c r="M1540" t="str">
        <f>TEXT(Table1[[#This Row],[Date]],"mmm")</f>
        <v>Oct</v>
      </c>
      <c r="N1540" t="str">
        <f>IF(MONTH(Table1[[#This Row],[Date]])&gt;6, YEAR(Table1[[#This Row],[Date]])&amp;"-"&amp;YEAR(Table1[[#This Row],[Date]])+1,YEAR(Table1[[#This Row],[Date]])-1&amp;"-"&amp;YEAR(Table1[[#This Row],[Date]]))</f>
        <v>2017-2018</v>
      </c>
      <c r="O1540">
        <f>WEEKNUM(Table1[[#This Row],[Date]],2)</f>
        <v>44</v>
      </c>
      <c r="P1540">
        <f>HOUR(Table1[[#This Row],[Start]])</f>
        <v>12</v>
      </c>
      <c r="Q15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540" t="str">
        <f>TEXT(Table1[[#This Row],[Date]],"ddd")</f>
        <v>Mon</v>
      </c>
    </row>
    <row r="1541" spans="1:18" x14ac:dyDescent="0.55000000000000004">
      <c r="A1541" s="3" t="s">
        <v>139</v>
      </c>
      <c r="B1541" s="11" t="str">
        <f t="shared" si="144"/>
        <v>Client 10</v>
      </c>
      <c r="C1541" s="13">
        <v>43032</v>
      </c>
      <c r="D1541" s="17" t="s">
        <v>188</v>
      </c>
      <c r="E1541" s="17" t="s">
        <v>1080</v>
      </c>
      <c r="F1541" s="28">
        <f>Table1[[#This Row],[End]]-Table1[[#This Row],[Start]]</f>
        <v>8.3333333333333037E-3</v>
      </c>
      <c r="G1541" s="17" t="str">
        <f t="shared" ca="1" si="145"/>
        <v>Lab</v>
      </c>
      <c r="H1541" s="17" t="str">
        <f t="shared" ca="1" si="146"/>
        <v>B</v>
      </c>
      <c r="I1541" s="17" t="str">
        <f t="shared" ca="1" si="147"/>
        <v>Interaction</v>
      </c>
      <c r="J1541" s="17" t="str">
        <f t="shared" ca="1" si="148"/>
        <v>Tone of voice</v>
      </c>
      <c r="K1541" s="17" t="str">
        <f t="shared" ca="1" si="149"/>
        <v>Shipping</v>
      </c>
      <c r="L1541" t="str">
        <f>IF(OR(Table1[[#This Row],[Month2]]="Jul",Table1[[#This Row],[Month2]]="Aug",Table1[[#This Row],[Month2]]="Sep"),"Q1", IF(OR(Table1[[#This Row],[Month2]]="Oct",Table1[[#This Row],[Month2]]="Nov",Table1[[#This Row],[Month2]]="Dec"),"Q2",IF(OR(Table1[[#This Row],[Month2]]="Jan",Table1[[#This Row],[Month2]]="Feb",Table1[[#This Row],[Month2]]="Mar"),"Q3", "Q4")))</f>
        <v>Q2</v>
      </c>
      <c r="M1541" t="str">
        <f>TEXT(Table1[[#This Row],[Date]],"mmm")</f>
        <v>Oct</v>
      </c>
      <c r="N1541" t="str">
        <f>IF(MONTH(Table1[[#This Row],[Date]])&gt;6, YEAR(Table1[[#This Row],[Date]])&amp;"-"&amp;YEAR(Table1[[#This Row],[Date]])+1,YEAR(Table1[[#This Row],[Date]])-1&amp;"-"&amp;YEAR(Table1[[#This Row],[Date]]))</f>
        <v>2017-2018</v>
      </c>
      <c r="O1541">
        <f>WEEKNUM(Table1[[#This Row],[Date]],2)</f>
        <v>44</v>
      </c>
      <c r="P1541">
        <f>HOUR(Table1[[#This Row],[Start]])</f>
        <v>19</v>
      </c>
      <c r="Q15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541" t="str">
        <f>TEXT(Table1[[#This Row],[Date]],"ddd")</f>
        <v>Tue</v>
      </c>
    </row>
    <row r="1542" spans="1:18" x14ac:dyDescent="0.55000000000000004">
      <c r="A1542" s="3" t="s">
        <v>139</v>
      </c>
      <c r="B1542" s="11" t="str">
        <f t="shared" si="144"/>
        <v>Client 1</v>
      </c>
      <c r="C1542" s="13">
        <v>43033</v>
      </c>
      <c r="D1542" s="17" t="s">
        <v>737</v>
      </c>
      <c r="E1542" s="17" t="s">
        <v>303</v>
      </c>
      <c r="F1542" s="28">
        <f>Table1[[#This Row],[End]]-Table1[[#This Row],[Start]]</f>
        <v>1.5277777777777612E-2</v>
      </c>
      <c r="G1542" s="17" t="str">
        <f t="shared" ca="1" si="145"/>
        <v>Room A</v>
      </c>
      <c r="H1542" s="17" t="str">
        <f t="shared" ca="1" si="146"/>
        <v>B</v>
      </c>
      <c r="I1542" s="17" t="str">
        <f t="shared" ca="1" si="147"/>
        <v>Interaction</v>
      </c>
      <c r="J1542" s="17" t="str">
        <f t="shared" ca="1" si="148"/>
        <v>Misconduct</v>
      </c>
      <c r="K1542" s="17" t="str">
        <f t="shared" ca="1" si="149"/>
        <v>IT</v>
      </c>
      <c r="L1542" t="str">
        <f>IF(OR(Table1[[#This Row],[Month2]]="Jul",Table1[[#This Row],[Month2]]="Aug",Table1[[#This Row],[Month2]]="Sep"),"Q1", IF(OR(Table1[[#This Row],[Month2]]="Oct",Table1[[#This Row],[Month2]]="Nov",Table1[[#This Row],[Month2]]="Dec"),"Q2",IF(OR(Table1[[#This Row],[Month2]]="Jan",Table1[[#This Row],[Month2]]="Feb",Table1[[#This Row],[Month2]]="Mar"),"Q3", "Q4")))</f>
        <v>Q2</v>
      </c>
      <c r="M1542" t="str">
        <f>TEXT(Table1[[#This Row],[Date]],"mmm")</f>
        <v>Oct</v>
      </c>
      <c r="N1542" t="str">
        <f>IF(MONTH(Table1[[#This Row],[Date]])&gt;6, YEAR(Table1[[#This Row],[Date]])&amp;"-"&amp;YEAR(Table1[[#This Row],[Date]])+1,YEAR(Table1[[#This Row],[Date]])-1&amp;"-"&amp;YEAR(Table1[[#This Row],[Date]]))</f>
        <v>2017-2018</v>
      </c>
      <c r="O1542">
        <f>WEEKNUM(Table1[[#This Row],[Date]],2)</f>
        <v>44</v>
      </c>
      <c r="P1542">
        <f>HOUR(Table1[[#This Row],[Start]])</f>
        <v>18</v>
      </c>
      <c r="Q15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42" t="str">
        <f>TEXT(Table1[[#This Row],[Date]],"ddd")</f>
        <v>Wed</v>
      </c>
    </row>
    <row r="1543" spans="1:18" x14ac:dyDescent="0.55000000000000004">
      <c r="A1543" s="3" t="s">
        <v>139</v>
      </c>
      <c r="B1543" s="11" t="str">
        <f t="shared" si="144"/>
        <v>Client 2</v>
      </c>
      <c r="C1543" s="13">
        <v>43033</v>
      </c>
      <c r="D1543" s="17" t="s">
        <v>187</v>
      </c>
      <c r="E1543" s="17" t="s">
        <v>859</v>
      </c>
      <c r="F1543" s="28">
        <f>Table1[[#This Row],[End]]-Table1[[#This Row],[Start]]</f>
        <v>9.7222222222221877E-3</v>
      </c>
      <c r="G1543" s="17" t="str">
        <f t="shared" ca="1" si="145"/>
        <v>Room A</v>
      </c>
      <c r="H1543" s="17" t="str">
        <f t="shared" ca="1" si="146"/>
        <v>C</v>
      </c>
      <c r="I1543" s="17" t="str">
        <f t="shared" ca="1" si="147"/>
        <v>Mistake</v>
      </c>
      <c r="J1543" s="17" t="str">
        <f t="shared" ca="1" si="148"/>
        <v>Mechanical failure</v>
      </c>
      <c r="K1543" s="17" t="str">
        <f t="shared" ca="1" si="149"/>
        <v>Finance</v>
      </c>
      <c r="L1543" t="str">
        <f>IF(OR(Table1[[#This Row],[Month2]]="Jul",Table1[[#This Row],[Month2]]="Aug",Table1[[#This Row],[Month2]]="Sep"),"Q1", IF(OR(Table1[[#This Row],[Month2]]="Oct",Table1[[#This Row],[Month2]]="Nov",Table1[[#This Row],[Month2]]="Dec"),"Q2",IF(OR(Table1[[#This Row],[Month2]]="Jan",Table1[[#This Row],[Month2]]="Feb",Table1[[#This Row],[Month2]]="Mar"),"Q3", "Q4")))</f>
        <v>Q2</v>
      </c>
      <c r="M1543" t="str">
        <f>TEXT(Table1[[#This Row],[Date]],"mmm")</f>
        <v>Oct</v>
      </c>
      <c r="N1543" t="str">
        <f>IF(MONTH(Table1[[#This Row],[Date]])&gt;6, YEAR(Table1[[#This Row],[Date]])&amp;"-"&amp;YEAR(Table1[[#This Row],[Date]])+1,YEAR(Table1[[#This Row],[Date]])-1&amp;"-"&amp;YEAR(Table1[[#This Row],[Date]]))</f>
        <v>2017-2018</v>
      </c>
      <c r="O1543">
        <f>WEEKNUM(Table1[[#This Row],[Date]],2)</f>
        <v>44</v>
      </c>
      <c r="P1543">
        <f>HOUR(Table1[[#This Row],[Start]])</f>
        <v>18</v>
      </c>
      <c r="Q15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43" t="str">
        <f>TEXT(Table1[[#This Row],[Date]],"ddd")</f>
        <v>Wed</v>
      </c>
    </row>
    <row r="1544" spans="1:18" x14ac:dyDescent="0.55000000000000004">
      <c r="A1544" s="3" t="s">
        <v>139</v>
      </c>
      <c r="B1544" s="11" t="str">
        <f t="shared" si="144"/>
        <v>Client 3</v>
      </c>
      <c r="C1544" s="13">
        <v>43037</v>
      </c>
      <c r="D1544" s="17" t="s">
        <v>638</v>
      </c>
      <c r="E1544" s="17" t="s">
        <v>577</v>
      </c>
      <c r="F1544" s="28">
        <f>Table1[[#This Row],[End]]-Table1[[#This Row],[Start]]</f>
        <v>1.2499999999999956E-2</v>
      </c>
      <c r="G1544" s="17" t="str">
        <f t="shared" ca="1" si="145"/>
        <v>Room A</v>
      </c>
      <c r="H1544" s="17" t="str">
        <f t="shared" ca="1" si="146"/>
        <v>A</v>
      </c>
      <c r="I1544" s="17" t="str">
        <f t="shared" ca="1" si="147"/>
        <v>Interaction</v>
      </c>
      <c r="J1544" s="17" t="str">
        <f t="shared" ca="1" si="148"/>
        <v>Tone of voice</v>
      </c>
      <c r="K1544" s="17" t="str">
        <f t="shared" ca="1" si="149"/>
        <v>IT</v>
      </c>
      <c r="L1544" t="str">
        <f>IF(OR(Table1[[#This Row],[Month2]]="Jul",Table1[[#This Row],[Month2]]="Aug",Table1[[#This Row],[Month2]]="Sep"),"Q1", IF(OR(Table1[[#This Row],[Month2]]="Oct",Table1[[#This Row],[Month2]]="Nov",Table1[[#This Row],[Month2]]="Dec"),"Q2",IF(OR(Table1[[#This Row],[Month2]]="Jan",Table1[[#This Row],[Month2]]="Feb",Table1[[#This Row],[Month2]]="Mar"),"Q3", "Q4")))</f>
        <v>Q2</v>
      </c>
      <c r="M1544" t="str">
        <f>TEXT(Table1[[#This Row],[Date]],"mmm")</f>
        <v>Oct</v>
      </c>
      <c r="N1544" t="str">
        <f>IF(MONTH(Table1[[#This Row],[Date]])&gt;6, YEAR(Table1[[#This Row],[Date]])&amp;"-"&amp;YEAR(Table1[[#This Row],[Date]])+1,YEAR(Table1[[#This Row],[Date]])-1&amp;"-"&amp;YEAR(Table1[[#This Row],[Date]]))</f>
        <v>2017-2018</v>
      </c>
      <c r="O1544">
        <f>WEEKNUM(Table1[[#This Row],[Date]],2)</f>
        <v>44</v>
      </c>
      <c r="P1544">
        <f>HOUR(Table1[[#This Row],[Start]])</f>
        <v>18</v>
      </c>
      <c r="Q15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44" t="str">
        <f>TEXT(Table1[[#This Row],[Date]],"ddd")</f>
        <v>Sun</v>
      </c>
    </row>
    <row r="1545" spans="1:18" x14ac:dyDescent="0.55000000000000004">
      <c r="A1545" s="3" t="s">
        <v>128</v>
      </c>
      <c r="B1545" s="11" t="str">
        <f t="shared" si="144"/>
        <v>Client 4</v>
      </c>
      <c r="C1545" s="13">
        <v>43033</v>
      </c>
      <c r="D1545" s="17" t="s">
        <v>223</v>
      </c>
      <c r="E1545" s="17" t="s">
        <v>671</v>
      </c>
      <c r="F1545" s="28">
        <f>Table1[[#This Row],[End]]-Table1[[#This Row],[Start]]</f>
        <v>1.5277777777777835E-2</v>
      </c>
      <c r="G1545" s="17" t="str">
        <f t="shared" ca="1" si="145"/>
        <v>Room B</v>
      </c>
      <c r="H1545" s="17" t="str">
        <f t="shared" ca="1" si="146"/>
        <v>D</v>
      </c>
      <c r="I1545" s="17" t="str">
        <f t="shared" ca="1" si="147"/>
        <v>Mistake</v>
      </c>
      <c r="J1545" s="17" t="str">
        <f t="shared" ca="1" si="148"/>
        <v>Entry error</v>
      </c>
      <c r="K1545" s="17" t="str">
        <f t="shared" ca="1" si="149"/>
        <v>IT</v>
      </c>
      <c r="L1545" t="str">
        <f>IF(OR(Table1[[#This Row],[Month2]]="Jul",Table1[[#This Row],[Month2]]="Aug",Table1[[#This Row],[Month2]]="Sep"),"Q1", IF(OR(Table1[[#This Row],[Month2]]="Oct",Table1[[#This Row],[Month2]]="Nov",Table1[[#This Row],[Month2]]="Dec"),"Q2",IF(OR(Table1[[#This Row],[Month2]]="Jan",Table1[[#This Row],[Month2]]="Feb",Table1[[#This Row],[Month2]]="Mar"),"Q3", "Q4")))</f>
        <v>Q2</v>
      </c>
      <c r="M1545" t="str">
        <f>TEXT(Table1[[#This Row],[Date]],"mmm")</f>
        <v>Oct</v>
      </c>
      <c r="N1545" t="str">
        <f>IF(MONTH(Table1[[#This Row],[Date]])&gt;6, YEAR(Table1[[#This Row],[Date]])&amp;"-"&amp;YEAR(Table1[[#This Row],[Date]])+1,YEAR(Table1[[#This Row],[Date]])-1&amp;"-"&amp;YEAR(Table1[[#This Row],[Date]]))</f>
        <v>2017-2018</v>
      </c>
      <c r="O1545">
        <f>WEEKNUM(Table1[[#This Row],[Date]],2)</f>
        <v>44</v>
      </c>
      <c r="P1545">
        <f>HOUR(Table1[[#This Row],[Start]])</f>
        <v>12</v>
      </c>
      <c r="Q15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545" t="str">
        <f>TEXT(Table1[[#This Row],[Date]],"ddd")</f>
        <v>Wed</v>
      </c>
    </row>
    <row r="1546" spans="1:18" x14ac:dyDescent="0.55000000000000004">
      <c r="A1546" s="3" t="s">
        <v>128</v>
      </c>
      <c r="B1546" s="11" t="str">
        <f t="shared" si="144"/>
        <v>Client 5</v>
      </c>
      <c r="C1546" s="13">
        <v>43036</v>
      </c>
      <c r="D1546" s="17" t="s">
        <v>793</v>
      </c>
      <c r="E1546" s="17" t="s">
        <v>914</v>
      </c>
      <c r="F1546" s="28">
        <f>Table1[[#This Row],[End]]-Table1[[#This Row],[Start]]</f>
        <v>2.6388888888888906E-2</v>
      </c>
      <c r="G1546" s="17" t="str">
        <f t="shared" ca="1" si="145"/>
        <v>Room B</v>
      </c>
      <c r="H1546" s="17" t="str">
        <f t="shared" ca="1" si="146"/>
        <v>E</v>
      </c>
      <c r="I1546" s="17" t="str">
        <f t="shared" ca="1" si="147"/>
        <v>Grievance</v>
      </c>
      <c r="J1546" s="17" t="str">
        <f t="shared" ca="1" si="148"/>
        <v>Entry error</v>
      </c>
      <c r="K1546" s="17" t="str">
        <f t="shared" ca="1" si="149"/>
        <v>Floor</v>
      </c>
      <c r="L1546" t="str">
        <f>IF(OR(Table1[[#This Row],[Month2]]="Jul",Table1[[#This Row],[Month2]]="Aug",Table1[[#This Row],[Month2]]="Sep"),"Q1", IF(OR(Table1[[#This Row],[Month2]]="Oct",Table1[[#This Row],[Month2]]="Nov",Table1[[#This Row],[Month2]]="Dec"),"Q2",IF(OR(Table1[[#This Row],[Month2]]="Jan",Table1[[#This Row],[Month2]]="Feb",Table1[[#This Row],[Month2]]="Mar"),"Q3", "Q4")))</f>
        <v>Q2</v>
      </c>
      <c r="M1546" t="str">
        <f>TEXT(Table1[[#This Row],[Date]],"mmm")</f>
        <v>Oct</v>
      </c>
      <c r="N1546" t="str">
        <f>IF(MONTH(Table1[[#This Row],[Date]])&gt;6, YEAR(Table1[[#This Row],[Date]])&amp;"-"&amp;YEAR(Table1[[#This Row],[Date]])+1,YEAR(Table1[[#This Row],[Date]])-1&amp;"-"&amp;YEAR(Table1[[#This Row],[Date]]))</f>
        <v>2017-2018</v>
      </c>
      <c r="O1546">
        <f>WEEKNUM(Table1[[#This Row],[Date]],2)</f>
        <v>44</v>
      </c>
      <c r="P1546">
        <f>HOUR(Table1[[#This Row],[Start]])</f>
        <v>16</v>
      </c>
      <c r="Q15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46" t="str">
        <f>TEXT(Table1[[#This Row],[Date]],"ddd")</f>
        <v>Sat</v>
      </c>
    </row>
    <row r="1547" spans="1:18" x14ac:dyDescent="0.55000000000000004">
      <c r="A1547" s="3" t="s">
        <v>128</v>
      </c>
      <c r="B1547" s="11" t="str">
        <f t="shared" si="144"/>
        <v>Client 6</v>
      </c>
      <c r="C1547" s="13">
        <v>43036</v>
      </c>
      <c r="D1547" s="17" t="s">
        <v>914</v>
      </c>
      <c r="E1547" s="17" t="s">
        <v>1054</v>
      </c>
      <c r="F1547" s="28">
        <f>Table1[[#This Row],[End]]-Table1[[#This Row],[Start]]</f>
        <v>1.8750000000000044E-2</v>
      </c>
      <c r="G1547" s="17" t="str">
        <f t="shared" ca="1" si="145"/>
        <v>Room A</v>
      </c>
      <c r="H1547" s="17" t="str">
        <f t="shared" ca="1" si="146"/>
        <v>B</v>
      </c>
      <c r="I1547" s="17" t="str">
        <f t="shared" ca="1" si="147"/>
        <v>Interaction</v>
      </c>
      <c r="J1547" s="17" t="str">
        <f t="shared" ca="1" si="148"/>
        <v>Wrong placement</v>
      </c>
      <c r="K1547" s="17" t="str">
        <f t="shared" ca="1" si="149"/>
        <v>Widgets</v>
      </c>
      <c r="L1547" t="str">
        <f>IF(OR(Table1[[#This Row],[Month2]]="Jul",Table1[[#This Row],[Month2]]="Aug",Table1[[#This Row],[Month2]]="Sep"),"Q1", IF(OR(Table1[[#This Row],[Month2]]="Oct",Table1[[#This Row],[Month2]]="Nov",Table1[[#This Row],[Month2]]="Dec"),"Q2",IF(OR(Table1[[#This Row],[Month2]]="Jan",Table1[[#This Row],[Month2]]="Feb",Table1[[#This Row],[Month2]]="Mar"),"Q3", "Q4")))</f>
        <v>Q2</v>
      </c>
      <c r="M1547" t="str">
        <f>TEXT(Table1[[#This Row],[Date]],"mmm")</f>
        <v>Oct</v>
      </c>
      <c r="N1547" t="str">
        <f>IF(MONTH(Table1[[#This Row],[Date]])&gt;6, YEAR(Table1[[#This Row],[Date]])&amp;"-"&amp;YEAR(Table1[[#This Row],[Date]])+1,YEAR(Table1[[#This Row],[Date]])-1&amp;"-"&amp;YEAR(Table1[[#This Row],[Date]]))</f>
        <v>2017-2018</v>
      </c>
      <c r="O1547">
        <f>WEEKNUM(Table1[[#This Row],[Date]],2)</f>
        <v>44</v>
      </c>
      <c r="P1547">
        <f>HOUR(Table1[[#This Row],[Start]])</f>
        <v>17</v>
      </c>
      <c r="Q15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47" t="str">
        <f>TEXT(Table1[[#This Row],[Date]],"ddd")</f>
        <v>Sat</v>
      </c>
    </row>
    <row r="1548" spans="1:18" x14ac:dyDescent="0.55000000000000004">
      <c r="A1548" s="3" t="s">
        <v>135</v>
      </c>
      <c r="B1548" s="11" t="str">
        <f t="shared" si="144"/>
        <v>Client 7</v>
      </c>
      <c r="C1548" s="13">
        <v>43031</v>
      </c>
      <c r="D1548" s="17" t="s">
        <v>397</v>
      </c>
      <c r="E1548" s="17" t="s">
        <v>613</v>
      </c>
      <c r="F1548" s="28">
        <f>Table1[[#This Row],[End]]-Table1[[#This Row],[Start]]</f>
        <v>2.0833333333333315E-2</v>
      </c>
      <c r="G1548" s="17" t="str">
        <f t="shared" ca="1" si="145"/>
        <v>Room A</v>
      </c>
      <c r="H1548" s="17" t="str">
        <f t="shared" ca="1" si="146"/>
        <v>C</v>
      </c>
      <c r="I1548" s="17" t="str">
        <f t="shared" ca="1" si="147"/>
        <v>Accident</v>
      </c>
      <c r="J1548" s="17" t="str">
        <f t="shared" ca="1" si="148"/>
        <v>Misconduct</v>
      </c>
      <c r="K1548" s="17" t="str">
        <f t="shared" ca="1" si="149"/>
        <v>Finance</v>
      </c>
      <c r="L1548" t="str">
        <f>IF(OR(Table1[[#This Row],[Month2]]="Jul",Table1[[#This Row],[Month2]]="Aug",Table1[[#This Row],[Month2]]="Sep"),"Q1", IF(OR(Table1[[#This Row],[Month2]]="Oct",Table1[[#This Row],[Month2]]="Nov",Table1[[#This Row],[Month2]]="Dec"),"Q2",IF(OR(Table1[[#This Row],[Month2]]="Jan",Table1[[#This Row],[Month2]]="Feb",Table1[[#This Row],[Month2]]="Mar"),"Q3", "Q4")))</f>
        <v>Q2</v>
      </c>
      <c r="M1548" t="str">
        <f>TEXT(Table1[[#This Row],[Date]],"mmm")</f>
        <v>Oct</v>
      </c>
      <c r="N1548" t="str">
        <f>IF(MONTH(Table1[[#This Row],[Date]])&gt;6, YEAR(Table1[[#This Row],[Date]])&amp;"-"&amp;YEAR(Table1[[#This Row],[Date]])+1,YEAR(Table1[[#This Row],[Date]])-1&amp;"-"&amp;YEAR(Table1[[#This Row],[Date]]))</f>
        <v>2017-2018</v>
      </c>
      <c r="O1548">
        <f>WEEKNUM(Table1[[#This Row],[Date]],2)</f>
        <v>44</v>
      </c>
      <c r="P1548">
        <f>HOUR(Table1[[#This Row],[Start]])</f>
        <v>8</v>
      </c>
      <c r="Q15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548" t="str">
        <f>TEXT(Table1[[#This Row],[Date]],"ddd")</f>
        <v>Mon</v>
      </c>
    </row>
    <row r="1549" spans="1:18" x14ac:dyDescent="0.55000000000000004">
      <c r="A1549" s="3" t="s">
        <v>135</v>
      </c>
      <c r="B1549" s="11" t="str">
        <f t="shared" si="144"/>
        <v>Client 8</v>
      </c>
      <c r="C1549" s="13">
        <v>43037</v>
      </c>
      <c r="D1549" s="17" t="s">
        <v>344</v>
      </c>
      <c r="E1549" s="17" t="s">
        <v>620</v>
      </c>
      <c r="F1549" s="28">
        <f>Table1[[#This Row],[End]]-Table1[[#This Row],[Start]]</f>
        <v>1.9444444444444486E-2</v>
      </c>
      <c r="G1549" s="17" t="str">
        <f t="shared" ca="1" si="145"/>
        <v>Warehouse</v>
      </c>
      <c r="H1549" s="17" t="str">
        <f t="shared" ca="1" si="146"/>
        <v>D</v>
      </c>
      <c r="I1549" s="17" t="str">
        <f t="shared" ca="1" si="147"/>
        <v>Interaction</v>
      </c>
      <c r="J1549" s="17" t="str">
        <f t="shared" ca="1" si="148"/>
        <v>Paperwork deficiency</v>
      </c>
      <c r="K1549" s="17" t="str">
        <f t="shared" ca="1" si="149"/>
        <v>IT</v>
      </c>
      <c r="L1549" t="str">
        <f>IF(OR(Table1[[#This Row],[Month2]]="Jul",Table1[[#This Row],[Month2]]="Aug",Table1[[#This Row],[Month2]]="Sep"),"Q1", IF(OR(Table1[[#This Row],[Month2]]="Oct",Table1[[#This Row],[Month2]]="Nov",Table1[[#This Row],[Month2]]="Dec"),"Q2",IF(OR(Table1[[#This Row],[Month2]]="Jan",Table1[[#This Row],[Month2]]="Feb",Table1[[#This Row],[Month2]]="Mar"),"Q3", "Q4")))</f>
        <v>Q2</v>
      </c>
      <c r="M1549" t="str">
        <f>TEXT(Table1[[#This Row],[Date]],"mmm")</f>
        <v>Oct</v>
      </c>
      <c r="N1549" t="str">
        <f>IF(MONTH(Table1[[#This Row],[Date]])&gt;6, YEAR(Table1[[#This Row],[Date]])&amp;"-"&amp;YEAR(Table1[[#This Row],[Date]])+1,YEAR(Table1[[#This Row],[Date]])-1&amp;"-"&amp;YEAR(Table1[[#This Row],[Date]]))</f>
        <v>2017-2018</v>
      </c>
      <c r="O1549">
        <f>WEEKNUM(Table1[[#This Row],[Date]],2)</f>
        <v>44</v>
      </c>
      <c r="P1549">
        <f>HOUR(Table1[[#This Row],[Start]])</f>
        <v>18</v>
      </c>
      <c r="Q15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49" t="str">
        <f>TEXT(Table1[[#This Row],[Date]],"ddd")</f>
        <v>Sun</v>
      </c>
    </row>
    <row r="1550" spans="1:18" x14ac:dyDescent="0.55000000000000004">
      <c r="A1550" s="3" t="s">
        <v>116</v>
      </c>
      <c r="B1550" s="11" t="str">
        <f t="shared" si="144"/>
        <v>Client 9</v>
      </c>
      <c r="C1550" s="13">
        <v>43037</v>
      </c>
      <c r="D1550" s="17" t="s">
        <v>410</v>
      </c>
      <c r="E1550" s="17" t="s">
        <v>690</v>
      </c>
      <c r="F1550" s="28">
        <f>Table1[[#This Row],[End]]-Table1[[#This Row],[Start]]</f>
        <v>8.3333333333333037E-3</v>
      </c>
      <c r="G1550" s="17" t="str">
        <f t="shared" ca="1" si="145"/>
        <v>Room A</v>
      </c>
      <c r="H1550" s="17" t="str">
        <f t="shared" ca="1" si="146"/>
        <v>A</v>
      </c>
      <c r="I1550" s="17" t="str">
        <f t="shared" ca="1" si="147"/>
        <v>Grievance</v>
      </c>
      <c r="J1550" s="17" t="str">
        <f t="shared" ca="1" si="148"/>
        <v>Paperwork deficiency</v>
      </c>
      <c r="K1550" s="17" t="str">
        <f t="shared" ca="1" si="149"/>
        <v>Floor</v>
      </c>
      <c r="L1550" t="str">
        <f>IF(OR(Table1[[#This Row],[Month2]]="Jul",Table1[[#This Row],[Month2]]="Aug",Table1[[#This Row],[Month2]]="Sep"),"Q1", IF(OR(Table1[[#This Row],[Month2]]="Oct",Table1[[#This Row],[Month2]]="Nov",Table1[[#This Row],[Month2]]="Dec"),"Q2",IF(OR(Table1[[#This Row],[Month2]]="Jan",Table1[[#This Row],[Month2]]="Feb",Table1[[#This Row],[Month2]]="Mar"),"Q3", "Q4")))</f>
        <v>Q2</v>
      </c>
      <c r="M1550" t="str">
        <f>TEXT(Table1[[#This Row],[Date]],"mmm")</f>
        <v>Oct</v>
      </c>
      <c r="N1550" t="str">
        <f>IF(MONTH(Table1[[#This Row],[Date]])&gt;6, YEAR(Table1[[#This Row],[Date]])&amp;"-"&amp;YEAR(Table1[[#This Row],[Date]])+1,YEAR(Table1[[#This Row],[Date]])-1&amp;"-"&amp;YEAR(Table1[[#This Row],[Date]]))</f>
        <v>2017-2018</v>
      </c>
      <c r="O1550">
        <f>WEEKNUM(Table1[[#This Row],[Date]],2)</f>
        <v>44</v>
      </c>
      <c r="P1550">
        <f>HOUR(Table1[[#This Row],[Start]])</f>
        <v>19</v>
      </c>
      <c r="Q15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550" t="str">
        <f>TEXT(Table1[[#This Row],[Date]],"ddd")</f>
        <v>Sun</v>
      </c>
    </row>
    <row r="1551" spans="1:18" x14ac:dyDescent="0.55000000000000004">
      <c r="A1551" s="3" t="s">
        <v>125</v>
      </c>
      <c r="B1551" s="11" t="str">
        <f t="shared" si="144"/>
        <v>Client 10</v>
      </c>
      <c r="C1551" s="13">
        <v>43034</v>
      </c>
      <c r="D1551" s="17" t="s">
        <v>592</v>
      </c>
      <c r="E1551" s="17" t="s">
        <v>559</v>
      </c>
      <c r="F1551" s="28">
        <f>Table1[[#This Row],[End]]-Table1[[#This Row],[Start]]</f>
        <v>3.4027777777777768E-2</v>
      </c>
      <c r="G1551" s="17" t="str">
        <f t="shared" ca="1" si="145"/>
        <v>Room A</v>
      </c>
      <c r="H1551" s="17" t="str">
        <f t="shared" ca="1" si="146"/>
        <v>B</v>
      </c>
      <c r="I1551" s="17" t="str">
        <f t="shared" ca="1" si="147"/>
        <v>Interaction</v>
      </c>
      <c r="J1551" s="17" t="str">
        <f t="shared" ca="1" si="148"/>
        <v>Mechanical failure</v>
      </c>
      <c r="K1551" s="17" t="str">
        <f t="shared" ca="1" si="149"/>
        <v>Admin</v>
      </c>
      <c r="L1551" t="str">
        <f>IF(OR(Table1[[#This Row],[Month2]]="Jul",Table1[[#This Row],[Month2]]="Aug",Table1[[#This Row],[Month2]]="Sep"),"Q1", IF(OR(Table1[[#This Row],[Month2]]="Oct",Table1[[#This Row],[Month2]]="Nov",Table1[[#This Row],[Month2]]="Dec"),"Q2",IF(OR(Table1[[#This Row],[Month2]]="Jan",Table1[[#This Row],[Month2]]="Feb",Table1[[#This Row],[Month2]]="Mar"),"Q3", "Q4")))</f>
        <v>Q2</v>
      </c>
      <c r="M1551" t="str">
        <f>TEXT(Table1[[#This Row],[Date]],"mmm")</f>
        <v>Oct</v>
      </c>
      <c r="N1551" t="str">
        <f>IF(MONTH(Table1[[#This Row],[Date]])&gt;6, YEAR(Table1[[#This Row],[Date]])&amp;"-"&amp;YEAR(Table1[[#This Row],[Date]])+1,YEAR(Table1[[#This Row],[Date]])-1&amp;"-"&amp;YEAR(Table1[[#This Row],[Date]]))</f>
        <v>2017-2018</v>
      </c>
      <c r="O1551">
        <f>WEEKNUM(Table1[[#This Row],[Date]],2)</f>
        <v>44</v>
      </c>
      <c r="P1551">
        <f>HOUR(Table1[[#This Row],[Start]])</f>
        <v>18</v>
      </c>
      <c r="Q15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51" t="str">
        <f>TEXT(Table1[[#This Row],[Date]],"ddd")</f>
        <v>Thu</v>
      </c>
    </row>
    <row r="1552" spans="1:18" x14ac:dyDescent="0.55000000000000004">
      <c r="A1552" s="3" t="s">
        <v>125</v>
      </c>
      <c r="B1552" s="11" t="str">
        <f t="shared" si="144"/>
        <v>Client 1</v>
      </c>
      <c r="C1552" s="13">
        <v>43035</v>
      </c>
      <c r="D1552" s="17" t="s">
        <v>281</v>
      </c>
      <c r="E1552" s="17" t="s">
        <v>317</v>
      </c>
      <c r="F1552" s="28">
        <f>Table1[[#This Row],[End]]-Table1[[#This Row],[Start]]</f>
        <v>1.8055555555555602E-2</v>
      </c>
      <c r="G1552" s="17" t="str">
        <f t="shared" ca="1" si="145"/>
        <v>Room B</v>
      </c>
      <c r="H1552" s="17" t="str">
        <f t="shared" ca="1" si="146"/>
        <v>D</v>
      </c>
      <c r="I1552" s="17" t="str">
        <f t="shared" ca="1" si="147"/>
        <v>Interaction</v>
      </c>
      <c r="J1552" s="17" t="str">
        <f t="shared" ca="1" si="148"/>
        <v>Tone of voice</v>
      </c>
      <c r="K1552" s="17" t="str">
        <f t="shared" ca="1" si="149"/>
        <v>Floor</v>
      </c>
      <c r="L1552" t="str">
        <f>IF(OR(Table1[[#This Row],[Month2]]="Jul",Table1[[#This Row],[Month2]]="Aug",Table1[[#This Row],[Month2]]="Sep"),"Q1", IF(OR(Table1[[#This Row],[Month2]]="Oct",Table1[[#This Row],[Month2]]="Nov",Table1[[#This Row],[Month2]]="Dec"),"Q2",IF(OR(Table1[[#This Row],[Month2]]="Jan",Table1[[#This Row],[Month2]]="Feb",Table1[[#This Row],[Month2]]="Mar"),"Q3", "Q4")))</f>
        <v>Q2</v>
      </c>
      <c r="M1552" t="str">
        <f>TEXT(Table1[[#This Row],[Date]],"mmm")</f>
        <v>Oct</v>
      </c>
      <c r="N1552" t="str">
        <f>IF(MONTH(Table1[[#This Row],[Date]])&gt;6, YEAR(Table1[[#This Row],[Date]])&amp;"-"&amp;YEAR(Table1[[#This Row],[Date]])+1,YEAR(Table1[[#This Row],[Date]])-1&amp;"-"&amp;YEAR(Table1[[#This Row],[Date]]))</f>
        <v>2017-2018</v>
      </c>
      <c r="O1552">
        <f>WEEKNUM(Table1[[#This Row],[Date]],2)</f>
        <v>44</v>
      </c>
      <c r="P1552">
        <f>HOUR(Table1[[#This Row],[Start]])</f>
        <v>18</v>
      </c>
      <c r="Q15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52" t="str">
        <f>TEXT(Table1[[#This Row],[Date]],"ddd")</f>
        <v>Fri</v>
      </c>
    </row>
    <row r="1553" spans="1:18" x14ac:dyDescent="0.55000000000000004">
      <c r="A1553" s="3" t="s">
        <v>125</v>
      </c>
      <c r="B1553" s="11" t="str">
        <f t="shared" si="144"/>
        <v>Client 2</v>
      </c>
      <c r="C1553" s="13">
        <v>43037</v>
      </c>
      <c r="D1553" s="17" t="s">
        <v>669</v>
      </c>
      <c r="E1553" s="17" t="s">
        <v>697</v>
      </c>
      <c r="F1553" s="28">
        <f>Table1[[#This Row],[End]]-Table1[[#This Row],[Start]]</f>
        <v>2.7083333333333293E-2</v>
      </c>
      <c r="G1553" s="17" t="str">
        <f t="shared" ca="1" si="145"/>
        <v>Warehouse</v>
      </c>
      <c r="H1553" s="17" t="str">
        <f t="shared" ca="1" si="146"/>
        <v>C</v>
      </c>
      <c r="I1553" s="17" t="str">
        <f t="shared" ca="1" si="147"/>
        <v>Accident</v>
      </c>
      <c r="J1553" s="17" t="str">
        <f t="shared" ca="1" si="148"/>
        <v>Misconduct</v>
      </c>
      <c r="K1553" s="17" t="str">
        <f t="shared" ca="1" si="149"/>
        <v>Floor</v>
      </c>
      <c r="L1553" t="str">
        <f>IF(OR(Table1[[#This Row],[Month2]]="Jul",Table1[[#This Row],[Month2]]="Aug",Table1[[#This Row],[Month2]]="Sep"),"Q1", IF(OR(Table1[[#This Row],[Month2]]="Oct",Table1[[#This Row],[Month2]]="Nov",Table1[[#This Row],[Month2]]="Dec"),"Q2",IF(OR(Table1[[#This Row],[Month2]]="Jan",Table1[[#This Row],[Month2]]="Feb",Table1[[#This Row],[Month2]]="Mar"),"Q3", "Q4")))</f>
        <v>Q2</v>
      </c>
      <c r="M1553" t="str">
        <f>TEXT(Table1[[#This Row],[Date]],"mmm")</f>
        <v>Oct</v>
      </c>
      <c r="N1553" t="str">
        <f>IF(MONTH(Table1[[#This Row],[Date]])&gt;6, YEAR(Table1[[#This Row],[Date]])&amp;"-"&amp;YEAR(Table1[[#This Row],[Date]])+1,YEAR(Table1[[#This Row],[Date]])-1&amp;"-"&amp;YEAR(Table1[[#This Row],[Date]]))</f>
        <v>2017-2018</v>
      </c>
      <c r="O1553">
        <f>WEEKNUM(Table1[[#This Row],[Date]],2)</f>
        <v>44</v>
      </c>
      <c r="P1553">
        <f>HOUR(Table1[[#This Row],[Start]])</f>
        <v>10</v>
      </c>
      <c r="Q15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53" t="str">
        <f>TEXT(Table1[[#This Row],[Date]],"ddd")</f>
        <v>Sun</v>
      </c>
    </row>
    <row r="1554" spans="1:18" x14ac:dyDescent="0.55000000000000004">
      <c r="A1554" s="3" t="s">
        <v>138</v>
      </c>
      <c r="B1554" s="11" t="str">
        <f t="shared" si="144"/>
        <v>Client 3</v>
      </c>
      <c r="C1554" s="13">
        <v>43036</v>
      </c>
      <c r="D1554" s="17" t="s">
        <v>234</v>
      </c>
      <c r="E1554" s="17" t="s">
        <v>209</v>
      </c>
      <c r="F1554" s="28">
        <f>Table1[[#This Row],[End]]-Table1[[#This Row],[Start]]</f>
        <v>4.1666666666666519E-3</v>
      </c>
      <c r="G1554" s="17" t="str">
        <f t="shared" ca="1" si="145"/>
        <v>Lab</v>
      </c>
      <c r="H1554" s="17" t="str">
        <f t="shared" ca="1" si="146"/>
        <v>F</v>
      </c>
      <c r="I1554" s="17" t="str">
        <f t="shared" ca="1" si="147"/>
        <v>Accident</v>
      </c>
      <c r="J1554" s="17" t="str">
        <f t="shared" ca="1" si="148"/>
        <v>Tone of voice</v>
      </c>
      <c r="K1554" s="17" t="str">
        <f t="shared" ca="1" si="149"/>
        <v>Widgets</v>
      </c>
      <c r="L1554" t="str">
        <f>IF(OR(Table1[[#This Row],[Month2]]="Jul",Table1[[#This Row],[Month2]]="Aug",Table1[[#This Row],[Month2]]="Sep"),"Q1", IF(OR(Table1[[#This Row],[Month2]]="Oct",Table1[[#This Row],[Month2]]="Nov",Table1[[#This Row],[Month2]]="Dec"),"Q2",IF(OR(Table1[[#This Row],[Month2]]="Jan",Table1[[#This Row],[Month2]]="Feb",Table1[[#This Row],[Month2]]="Mar"),"Q3", "Q4")))</f>
        <v>Q2</v>
      </c>
      <c r="M1554" t="str">
        <f>TEXT(Table1[[#This Row],[Date]],"mmm")</f>
        <v>Oct</v>
      </c>
      <c r="N1554" t="str">
        <f>IF(MONTH(Table1[[#This Row],[Date]])&gt;6, YEAR(Table1[[#This Row],[Date]])&amp;"-"&amp;YEAR(Table1[[#This Row],[Date]])+1,YEAR(Table1[[#This Row],[Date]])-1&amp;"-"&amp;YEAR(Table1[[#This Row],[Date]]))</f>
        <v>2017-2018</v>
      </c>
      <c r="O1554">
        <f>WEEKNUM(Table1[[#This Row],[Date]],2)</f>
        <v>44</v>
      </c>
      <c r="P1554">
        <f>HOUR(Table1[[#This Row],[Start]])</f>
        <v>8</v>
      </c>
      <c r="Q15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554" t="str">
        <f>TEXT(Table1[[#This Row],[Date]],"ddd")</f>
        <v>Sat</v>
      </c>
    </row>
    <row r="1555" spans="1:18" x14ac:dyDescent="0.55000000000000004">
      <c r="A1555" s="3" t="s">
        <v>138</v>
      </c>
      <c r="B1555" s="11" t="str">
        <f t="shared" si="144"/>
        <v>Client 4</v>
      </c>
      <c r="C1555" s="13">
        <v>43036</v>
      </c>
      <c r="D1555" s="17" t="s">
        <v>285</v>
      </c>
      <c r="E1555" s="17" t="s">
        <v>665</v>
      </c>
      <c r="F1555" s="28">
        <f>Table1[[#This Row],[End]]-Table1[[#This Row],[Start]]</f>
        <v>1.6666666666666663E-2</v>
      </c>
      <c r="G1555" s="17" t="str">
        <f t="shared" ca="1" si="145"/>
        <v>Room B</v>
      </c>
      <c r="H1555" s="17" t="str">
        <f t="shared" ca="1" si="146"/>
        <v>C</v>
      </c>
      <c r="I1555" s="17" t="str">
        <f t="shared" ca="1" si="147"/>
        <v>Grievance</v>
      </c>
      <c r="J1555" s="17" t="str">
        <f t="shared" ca="1" si="148"/>
        <v>Mechanical failure</v>
      </c>
      <c r="K1555" s="17" t="str">
        <f t="shared" ca="1" si="149"/>
        <v>Shipping</v>
      </c>
      <c r="L1555" t="str">
        <f>IF(OR(Table1[[#This Row],[Month2]]="Jul",Table1[[#This Row],[Month2]]="Aug",Table1[[#This Row],[Month2]]="Sep"),"Q1", IF(OR(Table1[[#This Row],[Month2]]="Oct",Table1[[#This Row],[Month2]]="Nov",Table1[[#This Row],[Month2]]="Dec"),"Q2",IF(OR(Table1[[#This Row],[Month2]]="Jan",Table1[[#This Row],[Month2]]="Feb",Table1[[#This Row],[Month2]]="Mar"),"Q3", "Q4")))</f>
        <v>Q2</v>
      </c>
      <c r="M1555" t="str">
        <f>TEXT(Table1[[#This Row],[Date]],"mmm")</f>
        <v>Oct</v>
      </c>
      <c r="N1555" t="str">
        <f>IF(MONTH(Table1[[#This Row],[Date]])&gt;6, YEAR(Table1[[#This Row],[Date]])&amp;"-"&amp;YEAR(Table1[[#This Row],[Date]])+1,YEAR(Table1[[#This Row],[Date]])-1&amp;"-"&amp;YEAR(Table1[[#This Row],[Date]]))</f>
        <v>2017-2018</v>
      </c>
      <c r="O1555">
        <f>WEEKNUM(Table1[[#This Row],[Date]],2)</f>
        <v>44</v>
      </c>
      <c r="P1555">
        <f>HOUR(Table1[[#This Row],[Start]])</f>
        <v>9</v>
      </c>
      <c r="Q15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555" t="str">
        <f>TEXT(Table1[[#This Row],[Date]],"ddd")</f>
        <v>Sat</v>
      </c>
    </row>
    <row r="1556" spans="1:18" x14ac:dyDescent="0.55000000000000004">
      <c r="A1556" s="3" t="s">
        <v>134</v>
      </c>
      <c r="B1556" s="11" t="str">
        <f t="shared" si="144"/>
        <v>Client 5</v>
      </c>
      <c r="C1556" s="13">
        <v>43031</v>
      </c>
      <c r="D1556" s="17" t="s">
        <v>680</v>
      </c>
      <c r="E1556" s="17" t="s">
        <v>215</v>
      </c>
      <c r="F1556" s="28">
        <f>Table1[[#This Row],[End]]-Table1[[#This Row],[Start]]</f>
        <v>1.1805555555555403E-2</v>
      </c>
      <c r="G1556" s="17" t="str">
        <f t="shared" ca="1" si="145"/>
        <v>Room A</v>
      </c>
      <c r="H1556" s="17" t="str">
        <f t="shared" ca="1" si="146"/>
        <v>C</v>
      </c>
      <c r="I1556" s="17" t="str">
        <f t="shared" ca="1" si="147"/>
        <v>Interaction</v>
      </c>
      <c r="J1556" s="17" t="str">
        <f t="shared" ca="1" si="148"/>
        <v>Misconduct</v>
      </c>
      <c r="K1556" s="17" t="str">
        <f t="shared" ca="1" si="149"/>
        <v>Admin</v>
      </c>
      <c r="L1556" t="str">
        <f>IF(OR(Table1[[#This Row],[Month2]]="Jul",Table1[[#This Row],[Month2]]="Aug",Table1[[#This Row],[Month2]]="Sep"),"Q1", IF(OR(Table1[[#This Row],[Month2]]="Oct",Table1[[#This Row],[Month2]]="Nov",Table1[[#This Row],[Month2]]="Dec"),"Q2",IF(OR(Table1[[#This Row],[Month2]]="Jan",Table1[[#This Row],[Month2]]="Feb",Table1[[#This Row],[Month2]]="Mar"),"Q3", "Q4")))</f>
        <v>Q2</v>
      </c>
      <c r="M1556" t="str">
        <f>TEXT(Table1[[#This Row],[Date]],"mmm")</f>
        <v>Oct</v>
      </c>
      <c r="N1556" t="str">
        <f>IF(MONTH(Table1[[#This Row],[Date]])&gt;6, YEAR(Table1[[#This Row],[Date]])&amp;"-"&amp;YEAR(Table1[[#This Row],[Date]])+1,YEAR(Table1[[#This Row],[Date]])-1&amp;"-"&amp;YEAR(Table1[[#This Row],[Date]]))</f>
        <v>2017-2018</v>
      </c>
      <c r="O1556">
        <f>WEEKNUM(Table1[[#This Row],[Date]],2)</f>
        <v>44</v>
      </c>
      <c r="P1556">
        <f>HOUR(Table1[[#This Row],[Start]])</f>
        <v>16</v>
      </c>
      <c r="Q15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56" t="str">
        <f>TEXT(Table1[[#This Row],[Date]],"ddd")</f>
        <v>Mon</v>
      </c>
    </row>
    <row r="1557" spans="1:18" x14ac:dyDescent="0.55000000000000004">
      <c r="A1557" s="3" t="s">
        <v>123</v>
      </c>
      <c r="B1557" s="11" t="str">
        <f t="shared" si="144"/>
        <v>Client 6</v>
      </c>
      <c r="C1557" s="13">
        <v>43034</v>
      </c>
      <c r="D1557" s="17" t="s">
        <v>915</v>
      </c>
      <c r="E1557" s="17" t="s">
        <v>878</v>
      </c>
      <c r="F1557" s="28">
        <f>Table1[[#This Row],[End]]-Table1[[#This Row],[Start]]</f>
        <v>8.3333333333333037E-3</v>
      </c>
      <c r="G1557" s="17" t="str">
        <f t="shared" ca="1" si="145"/>
        <v>Room B</v>
      </c>
      <c r="H1557" s="17" t="str">
        <f t="shared" ca="1" si="146"/>
        <v>D</v>
      </c>
      <c r="I1557" s="17" t="str">
        <f t="shared" ca="1" si="147"/>
        <v>Mistake</v>
      </c>
      <c r="J1557" s="17" t="str">
        <f t="shared" ca="1" si="148"/>
        <v>Mechanical failure</v>
      </c>
      <c r="K1557" s="17" t="str">
        <f t="shared" ca="1" si="149"/>
        <v>Admin</v>
      </c>
      <c r="L1557" t="str">
        <f>IF(OR(Table1[[#This Row],[Month2]]="Jul",Table1[[#This Row],[Month2]]="Aug",Table1[[#This Row],[Month2]]="Sep"),"Q1", IF(OR(Table1[[#This Row],[Month2]]="Oct",Table1[[#This Row],[Month2]]="Nov",Table1[[#This Row],[Month2]]="Dec"),"Q2",IF(OR(Table1[[#This Row],[Month2]]="Jan",Table1[[#This Row],[Month2]]="Feb",Table1[[#This Row],[Month2]]="Mar"),"Q3", "Q4")))</f>
        <v>Q2</v>
      </c>
      <c r="M1557" t="str">
        <f>TEXT(Table1[[#This Row],[Date]],"mmm")</f>
        <v>Oct</v>
      </c>
      <c r="N1557" t="str">
        <f>IF(MONTH(Table1[[#This Row],[Date]])&gt;6, YEAR(Table1[[#This Row],[Date]])&amp;"-"&amp;YEAR(Table1[[#This Row],[Date]])+1,YEAR(Table1[[#This Row],[Date]])-1&amp;"-"&amp;YEAR(Table1[[#This Row],[Date]]))</f>
        <v>2017-2018</v>
      </c>
      <c r="O1557">
        <f>WEEKNUM(Table1[[#This Row],[Date]],2)</f>
        <v>44</v>
      </c>
      <c r="P1557">
        <f>HOUR(Table1[[#This Row],[Start]])</f>
        <v>20</v>
      </c>
      <c r="Q15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557" t="str">
        <f>TEXT(Table1[[#This Row],[Date]],"ddd")</f>
        <v>Thu</v>
      </c>
    </row>
    <row r="1558" spans="1:18" x14ac:dyDescent="0.55000000000000004">
      <c r="A1558" s="3" t="s">
        <v>123</v>
      </c>
      <c r="B1558" s="11" t="str">
        <f t="shared" si="144"/>
        <v>Client 7</v>
      </c>
      <c r="C1558" s="13">
        <v>43035</v>
      </c>
      <c r="D1558" s="17" t="s">
        <v>552</v>
      </c>
      <c r="E1558" s="17" t="s">
        <v>974</v>
      </c>
      <c r="F1558" s="28">
        <f>Table1[[#This Row],[End]]-Table1[[#This Row],[Start]]</f>
        <v>8.3333333333334147E-3</v>
      </c>
      <c r="G1558" s="17" t="str">
        <f t="shared" ca="1" si="145"/>
        <v>Warehouse</v>
      </c>
      <c r="H1558" s="17" t="str">
        <f t="shared" ca="1" si="146"/>
        <v>G</v>
      </c>
      <c r="I1558" s="17" t="str">
        <f t="shared" ca="1" si="147"/>
        <v>Interaction</v>
      </c>
      <c r="J1558" s="17" t="str">
        <f t="shared" ca="1" si="148"/>
        <v>Misconduct</v>
      </c>
      <c r="K1558" s="17" t="str">
        <f t="shared" ca="1" si="149"/>
        <v>Finance</v>
      </c>
      <c r="L1558" t="str">
        <f>IF(OR(Table1[[#This Row],[Month2]]="Jul",Table1[[#This Row],[Month2]]="Aug",Table1[[#This Row],[Month2]]="Sep"),"Q1", IF(OR(Table1[[#This Row],[Month2]]="Oct",Table1[[#This Row],[Month2]]="Nov",Table1[[#This Row],[Month2]]="Dec"),"Q2",IF(OR(Table1[[#This Row],[Month2]]="Jan",Table1[[#This Row],[Month2]]="Feb",Table1[[#This Row],[Month2]]="Mar"),"Q3", "Q4")))</f>
        <v>Q2</v>
      </c>
      <c r="M1558" t="str">
        <f>TEXT(Table1[[#This Row],[Date]],"mmm")</f>
        <v>Oct</v>
      </c>
      <c r="N1558" t="str">
        <f>IF(MONTH(Table1[[#This Row],[Date]])&gt;6, YEAR(Table1[[#This Row],[Date]])&amp;"-"&amp;YEAR(Table1[[#This Row],[Date]])+1,YEAR(Table1[[#This Row],[Date]])-1&amp;"-"&amp;YEAR(Table1[[#This Row],[Date]]))</f>
        <v>2017-2018</v>
      </c>
      <c r="O1558">
        <f>WEEKNUM(Table1[[#This Row],[Date]],2)</f>
        <v>44</v>
      </c>
      <c r="P1558">
        <f>HOUR(Table1[[#This Row],[Start]])</f>
        <v>15</v>
      </c>
      <c r="Q15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558" t="str">
        <f>TEXT(Table1[[#This Row],[Date]],"ddd")</f>
        <v>Fri</v>
      </c>
    </row>
    <row r="1559" spans="1:18" x14ac:dyDescent="0.55000000000000004">
      <c r="A1559" s="3" t="s">
        <v>129</v>
      </c>
      <c r="B1559" s="11" t="str">
        <f t="shared" si="144"/>
        <v>Client 8</v>
      </c>
      <c r="C1559" s="13">
        <v>43031</v>
      </c>
      <c r="D1559" s="17" t="s">
        <v>723</v>
      </c>
      <c r="E1559" s="17" t="s">
        <v>446</v>
      </c>
      <c r="F1559" s="28">
        <f>Table1[[#This Row],[End]]-Table1[[#This Row],[Start]]</f>
        <v>5.5555555555555358E-3</v>
      </c>
      <c r="G1559" s="17" t="str">
        <f t="shared" ca="1" si="145"/>
        <v>Office</v>
      </c>
      <c r="H1559" s="17" t="str">
        <f t="shared" ca="1" si="146"/>
        <v>B</v>
      </c>
      <c r="I1559" s="17" t="str">
        <f t="shared" ca="1" si="147"/>
        <v>Accident</v>
      </c>
      <c r="J1559" s="17" t="str">
        <f t="shared" ca="1" si="148"/>
        <v>Tone of voice</v>
      </c>
      <c r="K1559" s="17" t="str">
        <f t="shared" ca="1" si="149"/>
        <v>Admin</v>
      </c>
      <c r="L1559" t="str">
        <f>IF(OR(Table1[[#This Row],[Month2]]="Jul",Table1[[#This Row],[Month2]]="Aug",Table1[[#This Row],[Month2]]="Sep"),"Q1", IF(OR(Table1[[#This Row],[Month2]]="Oct",Table1[[#This Row],[Month2]]="Nov",Table1[[#This Row],[Month2]]="Dec"),"Q2",IF(OR(Table1[[#This Row],[Month2]]="Jan",Table1[[#This Row],[Month2]]="Feb",Table1[[#This Row],[Month2]]="Mar"),"Q3", "Q4")))</f>
        <v>Q2</v>
      </c>
      <c r="M1559" t="str">
        <f>TEXT(Table1[[#This Row],[Date]],"mmm")</f>
        <v>Oct</v>
      </c>
      <c r="N1559" t="str">
        <f>IF(MONTH(Table1[[#This Row],[Date]])&gt;6, YEAR(Table1[[#This Row],[Date]])&amp;"-"&amp;YEAR(Table1[[#This Row],[Date]])+1,YEAR(Table1[[#This Row],[Date]])-1&amp;"-"&amp;YEAR(Table1[[#This Row],[Date]]))</f>
        <v>2017-2018</v>
      </c>
      <c r="O1559">
        <f>WEEKNUM(Table1[[#This Row],[Date]],2)</f>
        <v>44</v>
      </c>
      <c r="P1559">
        <f>HOUR(Table1[[#This Row],[Start]])</f>
        <v>14</v>
      </c>
      <c r="Q15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59" t="str">
        <f>TEXT(Table1[[#This Row],[Date]],"ddd")</f>
        <v>Mon</v>
      </c>
    </row>
    <row r="1560" spans="1:18" x14ac:dyDescent="0.55000000000000004">
      <c r="A1560" s="3" t="s">
        <v>129</v>
      </c>
      <c r="B1560" s="11" t="str">
        <f t="shared" si="144"/>
        <v>Client 9</v>
      </c>
      <c r="C1560" s="13">
        <v>43037</v>
      </c>
      <c r="D1560" s="17" t="s">
        <v>306</v>
      </c>
      <c r="E1560" s="17" t="s">
        <v>268</v>
      </c>
      <c r="F1560" s="28">
        <f>Table1[[#This Row],[End]]-Table1[[#This Row],[Start]]</f>
        <v>8.3333333333333037E-3</v>
      </c>
      <c r="G1560" s="17" t="str">
        <f t="shared" ca="1" si="145"/>
        <v>Room B</v>
      </c>
      <c r="H1560" s="17" t="str">
        <f t="shared" ca="1" si="146"/>
        <v>B</v>
      </c>
      <c r="I1560" s="17" t="str">
        <f t="shared" ca="1" si="147"/>
        <v>Grievance</v>
      </c>
      <c r="J1560" s="17" t="str">
        <f t="shared" ca="1" si="148"/>
        <v>Mechanical failure</v>
      </c>
      <c r="K1560" s="17" t="str">
        <f t="shared" ca="1" si="149"/>
        <v>Finance</v>
      </c>
      <c r="L1560" t="str">
        <f>IF(OR(Table1[[#This Row],[Month2]]="Jul",Table1[[#This Row],[Month2]]="Aug",Table1[[#This Row],[Month2]]="Sep"),"Q1", IF(OR(Table1[[#This Row],[Month2]]="Oct",Table1[[#This Row],[Month2]]="Nov",Table1[[#This Row],[Month2]]="Dec"),"Q2",IF(OR(Table1[[#This Row],[Month2]]="Jan",Table1[[#This Row],[Month2]]="Feb",Table1[[#This Row],[Month2]]="Mar"),"Q3", "Q4")))</f>
        <v>Q2</v>
      </c>
      <c r="M1560" t="str">
        <f>TEXT(Table1[[#This Row],[Date]],"mmm")</f>
        <v>Oct</v>
      </c>
      <c r="N1560" t="str">
        <f>IF(MONTH(Table1[[#This Row],[Date]])&gt;6, YEAR(Table1[[#This Row],[Date]])&amp;"-"&amp;YEAR(Table1[[#This Row],[Date]])+1,YEAR(Table1[[#This Row],[Date]])-1&amp;"-"&amp;YEAR(Table1[[#This Row],[Date]]))</f>
        <v>2017-2018</v>
      </c>
      <c r="O1560">
        <f>WEEKNUM(Table1[[#This Row],[Date]],2)</f>
        <v>44</v>
      </c>
      <c r="P1560">
        <f>HOUR(Table1[[#This Row],[Start]])</f>
        <v>18</v>
      </c>
      <c r="Q15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60" t="str">
        <f>TEXT(Table1[[#This Row],[Date]],"ddd")</f>
        <v>Sun</v>
      </c>
    </row>
    <row r="1561" spans="1:18" x14ac:dyDescent="0.55000000000000004">
      <c r="A1561" s="3" t="s">
        <v>112</v>
      </c>
      <c r="B1561" s="11" t="str">
        <f t="shared" si="144"/>
        <v>Client 10</v>
      </c>
      <c r="C1561" s="13">
        <v>43040</v>
      </c>
      <c r="D1561" s="17" t="s">
        <v>532</v>
      </c>
      <c r="E1561" s="17" t="s">
        <v>906</v>
      </c>
      <c r="F1561" s="28">
        <f>Table1[[#This Row],[End]]-Table1[[#This Row],[Start]]</f>
        <v>1.9444444444444375E-2</v>
      </c>
      <c r="G1561" s="2" t="str">
        <f t="shared" ca="1" si="145"/>
        <v>Warehouse</v>
      </c>
      <c r="H1561" s="17" t="str">
        <f t="shared" ca="1" si="146"/>
        <v>B</v>
      </c>
      <c r="I1561" s="17" t="str">
        <f t="shared" ca="1" si="147"/>
        <v>Grievance</v>
      </c>
      <c r="J1561" s="17" t="str">
        <f t="shared" ca="1" si="148"/>
        <v>Misconduct</v>
      </c>
      <c r="K1561" s="2" t="str">
        <f t="shared" ca="1" si="149"/>
        <v>Floor</v>
      </c>
      <c r="L1561" t="str">
        <f>IF(OR(Table1[[#This Row],[Month2]]="Jul",Table1[[#This Row],[Month2]]="Aug",Table1[[#This Row],[Month2]]="Sep"),"Q1", IF(OR(Table1[[#This Row],[Month2]]="Oct",Table1[[#This Row],[Month2]]="Nov",Table1[[#This Row],[Month2]]="Dec"),"Q2",IF(OR(Table1[[#This Row],[Month2]]="Jan",Table1[[#This Row],[Month2]]="Feb",Table1[[#This Row],[Month2]]="Mar"),"Q3", "Q4")))</f>
        <v>Q2</v>
      </c>
      <c r="M1561" t="str">
        <f>TEXT(Table1[[#This Row],[Date]],"mmm")</f>
        <v>Nov</v>
      </c>
      <c r="N1561" t="str">
        <f>IF(MONTH(Table1[[#This Row],[Date]])&gt;6, YEAR(Table1[[#This Row],[Date]])&amp;"-"&amp;YEAR(Table1[[#This Row],[Date]])+1,YEAR(Table1[[#This Row],[Date]])-1&amp;"-"&amp;YEAR(Table1[[#This Row],[Date]]))</f>
        <v>2017-2018</v>
      </c>
      <c r="O1561">
        <f>WEEKNUM(Table1[[#This Row],[Date]],2)</f>
        <v>45</v>
      </c>
      <c r="P1561">
        <f>HOUR(Table1[[#This Row],[Start]])</f>
        <v>18</v>
      </c>
      <c r="Q15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61" t="str">
        <f>TEXT(Table1[[#This Row],[Date]],"ddd")</f>
        <v>Wed</v>
      </c>
    </row>
    <row r="1562" spans="1:18" x14ac:dyDescent="0.55000000000000004">
      <c r="A1562" s="3" t="s">
        <v>112</v>
      </c>
      <c r="B1562" s="11" t="str">
        <f t="shared" si="144"/>
        <v>Client 1</v>
      </c>
      <c r="C1562" s="13">
        <v>43040</v>
      </c>
      <c r="D1562" s="17" t="s">
        <v>849</v>
      </c>
      <c r="E1562" s="17" t="s">
        <v>281</v>
      </c>
      <c r="F1562" s="28">
        <f>Table1[[#This Row],[End]]-Table1[[#This Row],[Start]]</f>
        <v>1.3194444444444398E-2</v>
      </c>
      <c r="G1562" s="2" t="str">
        <f t="shared" ca="1" si="145"/>
        <v>Office</v>
      </c>
      <c r="H1562" s="17" t="str">
        <f t="shared" ca="1" si="146"/>
        <v>C</v>
      </c>
      <c r="I1562" s="17" t="str">
        <f t="shared" ca="1" si="147"/>
        <v>Grievance</v>
      </c>
      <c r="J1562" s="17" t="str">
        <f t="shared" ca="1" si="148"/>
        <v>Entry error</v>
      </c>
      <c r="K1562" s="2" t="str">
        <f t="shared" ca="1" si="149"/>
        <v>Widgets</v>
      </c>
      <c r="L1562" t="str">
        <f>IF(OR(Table1[[#This Row],[Month2]]="Jul",Table1[[#This Row],[Month2]]="Aug",Table1[[#This Row],[Month2]]="Sep"),"Q1", IF(OR(Table1[[#This Row],[Month2]]="Oct",Table1[[#This Row],[Month2]]="Nov",Table1[[#This Row],[Month2]]="Dec"),"Q2",IF(OR(Table1[[#This Row],[Month2]]="Jan",Table1[[#This Row],[Month2]]="Feb",Table1[[#This Row],[Month2]]="Mar"),"Q3", "Q4")))</f>
        <v>Q2</v>
      </c>
      <c r="M1562" t="str">
        <f>TEXT(Table1[[#This Row],[Date]],"mmm")</f>
        <v>Nov</v>
      </c>
      <c r="N1562" t="str">
        <f>IF(MONTH(Table1[[#This Row],[Date]])&gt;6, YEAR(Table1[[#This Row],[Date]])&amp;"-"&amp;YEAR(Table1[[#This Row],[Date]])+1,YEAR(Table1[[#This Row],[Date]])-1&amp;"-"&amp;YEAR(Table1[[#This Row],[Date]]))</f>
        <v>2017-2018</v>
      </c>
      <c r="O1562">
        <f>WEEKNUM(Table1[[#This Row],[Date]],2)</f>
        <v>45</v>
      </c>
      <c r="P1562">
        <f>HOUR(Table1[[#This Row],[Start]])</f>
        <v>18</v>
      </c>
      <c r="Q15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62" t="str">
        <f>TEXT(Table1[[#This Row],[Date]],"ddd")</f>
        <v>Wed</v>
      </c>
    </row>
    <row r="1563" spans="1:18" x14ac:dyDescent="0.55000000000000004">
      <c r="A1563" s="3" t="s">
        <v>112</v>
      </c>
      <c r="B1563" s="11" t="str">
        <f t="shared" si="144"/>
        <v>Client 2</v>
      </c>
      <c r="C1563" s="13">
        <v>43044</v>
      </c>
      <c r="D1563" s="17" t="s">
        <v>874</v>
      </c>
      <c r="E1563" s="17" t="s">
        <v>728</v>
      </c>
      <c r="F1563" s="28">
        <f>Table1[[#This Row],[End]]-Table1[[#This Row],[Start]]</f>
        <v>7.6388888888889728E-3</v>
      </c>
      <c r="G1563" s="2" t="str">
        <f t="shared" ca="1" si="145"/>
        <v>Room A</v>
      </c>
      <c r="H1563" s="17" t="str">
        <f t="shared" ca="1" si="146"/>
        <v>E</v>
      </c>
      <c r="I1563" s="17" t="str">
        <f t="shared" ca="1" si="147"/>
        <v>Accident</v>
      </c>
      <c r="J1563" s="17" t="str">
        <f t="shared" ca="1" si="148"/>
        <v>Entry error</v>
      </c>
      <c r="K1563" s="2" t="str">
        <f t="shared" ca="1" si="149"/>
        <v>Finance</v>
      </c>
      <c r="L1563" t="str">
        <f>IF(OR(Table1[[#This Row],[Month2]]="Jul",Table1[[#This Row],[Month2]]="Aug",Table1[[#This Row],[Month2]]="Sep"),"Q1", IF(OR(Table1[[#This Row],[Month2]]="Oct",Table1[[#This Row],[Month2]]="Nov",Table1[[#This Row],[Month2]]="Dec"),"Q2",IF(OR(Table1[[#This Row],[Month2]]="Jan",Table1[[#This Row],[Month2]]="Feb",Table1[[#This Row],[Month2]]="Mar"),"Q3", "Q4")))</f>
        <v>Q2</v>
      </c>
      <c r="M1563" t="str">
        <f>TEXT(Table1[[#This Row],[Date]],"mmm")</f>
        <v>Nov</v>
      </c>
      <c r="N1563" t="str">
        <f>IF(MONTH(Table1[[#This Row],[Date]])&gt;6, YEAR(Table1[[#This Row],[Date]])&amp;"-"&amp;YEAR(Table1[[#This Row],[Date]])+1,YEAR(Table1[[#This Row],[Date]])-1&amp;"-"&amp;YEAR(Table1[[#This Row],[Date]]))</f>
        <v>2017-2018</v>
      </c>
      <c r="O1563">
        <f>WEEKNUM(Table1[[#This Row],[Date]],2)</f>
        <v>45</v>
      </c>
      <c r="P1563">
        <f>HOUR(Table1[[#This Row],[Start]])</f>
        <v>17</v>
      </c>
      <c r="Q15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63" t="str">
        <f>TEXT(Table1[[#This Row],[Date]],"ddd")</f>
        <v>Sun</v>
      </c>
    </row>
    <row r="1564" spans="1:18" x14ac:dyDescent="0.55000000000000004">
      <c r="A1564" s="3" t="s">
        <v>139</v>
      </c>
      <c r="B1564" s="11" t="str">
        <f t="shared" si="144"/>
        <v>Client 3</v>
      </c>
      <c r="C1564" s="13">
        <v>43038</v>
      </c>
      <c r="D1564" s="17" t="s">
        <v>475</v>
      </c>
      <c r="E1564" s="17" t="s">
        <v>394</v>
      </c>
      <c r="F1564" s="28">
        <f>Table1[[#This Row],[End]]-Table1[[#This Row],[Start]]</f>
        <v>1.6666666666666607E-2</v>
      </c>
      <c r="G1564" s="2" t="str">
        <f t="shared" ca="1" si="145"/>
        <v>Warehouse</v>
      </c>
      <c r="H1564" s="17" t="str">
        <f t="shared" ca="1" si="146"/>
        <v>D</v>
      </c>
      <c r="I1564" s="17" t="str">
        <f t="shared" ca="1" si="147"/>
        <v>Accident</v>
      </c>
      <c r="J1564" s="17" t="str">
        <f t="shared" ca="1" si="148"/>
        <v>Wrong placement</v>
      </c>
      <c r="K1564" s="2" t="str">
        <f t="shared" ca="1" si="149"/>
        <v>Finance</v>
      </c>
      <c r="L1564" t="str">
        <f>IF(OR(Table1[[#This Row],[Month2]]="Jul",Table1[[#This Row],[Month2]]="Aug",Table1[[#This Row],[Month2]]="Sep"),"Q1", IF(OR(Table1[[#This Row],[Month2]]="Oct",Table1[[#This Row],[Month2]]="Nov",Table1[[#This Row],[Month2]]="Dec"),"Q2",IF(OR(Table1[[#This Row],[Month2]]="Jan",Table1[[#This Row],[Month2]]="Feb",Table1[[#This Row],[Month2]]="Mar"),"Q3", "Q4")))</f>
        <v>Q2</v>
      </c>
      <c r="M1564" t="str">
        <f>TEXT(Table1[[#This Row],[Date]],"mmm")</f>
        <v>Oct</v>
      </c>
      <c r="N1564" t="str">
        <f>IF(MONTH(Table1[[#This Row],[Date]])&gt;6, YEAR(Table1[[#This Row],[Date]])&amp;"-"&amp;YEAR(Table1[[#This Row],[Date]])+1,YEAR(Table1[[#This Row],[Date]])-1&amp;"-"&amp;YEAR(Table1[[#This Row],[Date]]))</f>
        <v>2017-2018</v>
      </c>
      <c r="O1564">
        <f>WEEKNUM(Table1[[#This Row],[Date]],2)</f>
        <v>45</v>
      </c>
      <c r="P1564">
        <f>HOUR(Table1[[#This Row],[Start]])</f>
        <v>10</v>
      </c>
      <c r="Q15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64" t="str">
        <f>TEXT(Table1[[#This Row],[Date]],"ddd")</f>
        <v>Mon</v>
      </c>
    </row>
    <row r="1565" spans="1:18" x14ac:dyDescent="0.55000000000000004">
      <c r="A1565" s="3" t="s">
        <v>139</v>
      </c>
      <c r="B1565" s="11" t="str">
        <f t="shared" si="144"/>
        <v>Client 4</v>
      </c>
      <c r="C1565" s="13">
        <v>43038</v>
      </c>
      <c r="D1565" s="17" t="s">
        <v>863</v>
      </c>
      <c r="E1565" s="17" t="s">
        <v>461</v>
      </c>
      <c r="F1565" s="28">
        <f>Table1[[#This Row],[End]]-Table1[[#This Row],[Start]]</f>
        <v>9.7222222222222987E-3</v>
      </c>
      <c r="G1565" s="2" t="str">
        <f t="shared" ca="1" si="145"/>
        <v>Room B</v>
      </c>
      <c r="H1565" s="17" t="str">
        <f t="shared" ca="1" si="146"/>
        <v>C</v>
      </c>
      <c r="I1565" s="17" t="str">
        <f t="shared" ca="1" si="147"/>
        <v>Accident</v>
      </c>
      <c r="J1565" s="17" t="str">
        <f t="shared" ca="1" si="148"/>
        <v>Entry error</v>
      </c>
      <c r="K1565" s="2" t="str">
        <f t="shared" ca="1" si="149"/>
        <v>Shipping</v>
      </c>
      <c r="L1565" t="str">
        <f>IF(OR(Table1[[#This Row],[Month2]]="Jul",Table1[[#This Row],[Month2]]="Aug",Table1[[#This Row],[Month2]]="Sep"),"Q1", IF(OR(Table1[[#This Row],[Month2]]="Oct",Table1[[#This Row],[Month2]]="Nov",Table1[[#This Row],[Month2]]="Dec"),"Q2",IF(OR(Table1[[#This Row],[Month2]]="Jan",Table1[[#This Row],[Month2]]="Feb",Table1[[#This Row],[Month2]]="Mar"),"Q3", "Q4")))</f>
        <v>Q2</v>
      </c>
      <c r="M1565" t="str">
        <f>TEXT(Table1[[#This Row],[Date]],"mmm")</f>
        <v>Oct</v>
      </c>
      <c r="N1565" t="str">
        <f>IF(MONTH(Table1[[#This Row],[Date]])&gt;6, YEAR(Table1[[#This Row],[Date]])&amp;"-"&amp;YEAR(Table1[[#This Row],[Date]])+1,YEAR(Table1[[#This Row],[Date]])-1&amp;"-"&amp;YEAR(Table1[[#This Row],[Date]]))</f>
        <v>2017-2018</v>
      </c>
      <c r="O1565">
        <f>WEEKNUM(Table1[[#This Row],[Date]],2)</f>
        <v>45</v>
      </c>
      <c r="P1565">
        <f>HOUR(Table1[[#This Row],[Start]])</f>
        <v>17</v>
      </c>
      <c r="Q15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65" t="str">
        <f>TEXT(Table1[[#This Row],[Date]],"ddd")</f>
        <v>Mon</v>
      </c>
    </row>
    <row r="1566" spans="1:18" x14ac:dyDescent="0.55000000000000004">
      <c r="A1566" s="3" t="s">
        <v>139</v>
      </c>
      <c r="B1566" s="11" t="str">
        <f t="shared" si="144"/>
        <v>Client 5</v>
      </c>
      <c r="C1566" s="13">
        <v>43038</v>
      </c>
      <c r="D1566" s="17" t="s">
        <v>355</v>
      </c>
      <c r="E1566" s="17" t="s">
        <v>1148</v>
      </c>
      <c r="F1566" s="28">
        <f>Table1[[#This Row],[End]]-Table1[[#This Row],[Start]]</f>
        <v>1.736111111111116E-2</v>
      </c>
      <c r="G1566" s="2" t="str">
        <f t="shared" ca="1" si="145"/>
        <v>Room B</v>
      </c>
      <c r="H1566" s="17" t="str">
        <f t="shared" ca="1" si="146"/>
        <v>C</v>
      </c>
      <c r="I1566" s="17" t="str">
        <f t="shared" ca="1" si="147"/>
        <v>Grievance</v>
      </c>
      <c r="J1566" s="17" t="str">
        <f t="shared" ca="1" si="148"/>
        <v>Mechanical failure</v>
      </c>
      <c r="K1566" s="2" t="str">
        <f t="shared" ca="1" si="149"/>
        <v>Admin</v>
      </c>
      <c r="L1566" t="str">
        <f>IF(OR(Table1[[#This Row],[Month2]]="Jul",Table1[[#This Row],[Month2]]="Aug",Table1[[#This Row],[Month2]]="Sep"),"Q1", IF(OR(Table1[[#This Row],[Month2]]="Oct",Table1[[#This Row],[Month2]]="Nov",Table1[[#This Row],[Month2]]="Dec"),"Q2",IF(OR(Table1[[#This Row],[Month2]]="Jan",Table1[[#This Row],[Month2]]="Feb",Table1[[#This Row],[Month2]]="Mar"),"Q3", "Q4")))</f>
        <v>Q2</v>
      </c>
      <c r="M1566" t="str">
        <f>TEXT(Table1[[#This Row],[Date]],"mmm")</f>
        <v>Oct</v>
      </c>
      <c r="N1566" t="str">
        <f>IF(MONTH(Table1[[#This Row],[Date]])&gt;6, YEAR(Table1[[#This Row],[Date]])&amp;"-"&amp;YEAR(Table1[[#This Row],[Date]])+1,YEAR(Table1[[#This Row],[Date]])-1&amp;"-"&amp;YEAR(Table1[[#This Row],[Date]]))</f>
        <v>2017-2018</v>
      </c>
      <c r="O1566">
        <f>WEEKNUM(Table1[[#This Row],[Date]],2)</f>
        <v>45</v>
      </c>
      <c r="P1566">
        <f>HOUR(Table1[[#This Row],[Start]])</f>
        <v>17</v>
      </c>
      <c r="Q15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66" t="str">
        <f>TEXT(Table1[[#This Row],[Date]],"ddd")</f>
        <v>Mon</v>
      </c>
    </row>
    <row r="1567" spans="1:18" x14ac:dyDescent="0.55000000000000004">
      <c r="A1567" s="3" t="s">
        <v>139</v>
      </c>
      <c r="B1567" s="11" t="str">
        <f t="shared" si="144"/>
        <v>Client 6</v>
      </c>
      <c r="C1567" s="13">
        <v>43040</v>
      </c>
      <c r="D1567" s="17" t="s">
        <v>916</v>
      </c>
      <c r="E1567" s="17" t="s">
        <v>925</v>
      </c>
      <c r="F1567" s="28">
        <f>Table1[[#This Row],[End]]-Table1[[#This Row],[Start]]</f>
        <v>1.2500000000000067E-2</v>
      </c>
      <c r="G1567" s="2" t="str">
        <f t="shared" ca="1" si="145"/>
        <v>Warehouse</v>
      </c>
      <c r="H1567" s="17" t="str">
        <f t="shared" ca="1" si="146"/>
        <v>B</v>
      </c>
      <c r="I1567" s="17" t="str">
        <f t="shared" ca="1" si="147"/>
        <v>Interaction</v>
      </c>
      <c r="J1567" s="17" t="str">
        <f t="shared" ca="1" si="148"/>
        <v>Wrong placement</v>
      </c>
      <c r="K1567" s="2" t="str">
        <f t="shared" ca="1" si="149"/>
        <v>Admin</v>
      </c>
      <c r="L1567" t="str">
        <f>IF(OR(Table1[[#This Row],[Month2]]="Jul",Table1[[#This Row],[Month2]]="Aug",Table1[[#This Row],[Month2]]="Sep"),"Q1", IF(OR(Table1[[#This Row],[Month2]]="Oct",Table1[[#This Row],[Month2]]="Nov",Table1[[#This Row],[Month2]]="Dec"),"Q2",IF(OR(Table1[[#This Row],[Month2]]="Jan",Table1[[#This Row],[Month2]]="Feb",Table1[[#This Row],[Month2]]="Mar"),"Q3", "Q4")))</f>
        <v>Q2</v>
      </c>
      <c r="M1567" t="str">
        <f>TEXT(Table1[[#This Row],[Date]],"mmm")</f>
        <v>Nov</v>
      </c>
      <c r="N1567" t="str">
        <f>IF(MONTH(Table1[[#This Row],[Date]])&gt;6, YEAR(Table1[[#This Row],[Date]])&amp;"-"&amp;YEAR(Table1[[#This Row],[Date]])+1,YEAR(Table1[[#This Row],[Date]])-1&amp;"-"&amp;YEAR(Table1[[#This Row],[Date]]))</f>
        <v>2017-2018</v>
      </c>
      <c r="O1567">
        <f>WEEKNUM(Table1[[#This Row],[Date]],2)</f>
        <v>45</v>
      </c>
      <c r="P1567">
        <f>HOUR(Table1[[#This Row],[Start]])</f>
        <v>14</v>
      </c>
      <c r="Q15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67" t="str">
        <f>TEXT(Table1[[#This Row],[Date]],"ddd")</f>
        <v>Wed</v>
      </c>
    </row>
    <row r="1568" spans="1:18" x14ac:dyDescent="0.55000000000000004">
      <c r="A1568" s="3" t="s">
        <v>139</v>
      </c>
      <c r="B1568" s="11" t="str">
        <f t="shared" si="144"/>
        <v>Client 7</v>
      </c>
      <c r="C1568" s="13">
        <v>43040</v>
      </c>
      <c r="D1568" s="17" t="s">
        <v>791</v>
      </c>
      <c r="E1568" s="17" t="s">
        <v>636</v>
      </c>
      <c r="F1568" s="28">
        <f>Table1[[#This Row],[End]]-Table1[[#This Row],[Start]]</f>
        <v>2.7777777777777679E-3</v>
      </c>
      <c r="G1568" s="2" t="str">
        <f t="shared" ca="1" si="145"/>
        <v>Room B</v>
      </c>
      <c r="H1568" s="17" t="str">
        <f t="shared" ca="1" si="146"/>
        <v>F</v>
      </c>
      <c r="I1568" s="17" t="str">
        <f t="shared" ca="1" si="147"/>
        <v>Accident</v>
      </c>
      <c r="J1568" s="17" t="str">
        <f t="shared" ca="1" si="148"/>
        <v>Paperwork deficiency</v>
      </c>
      <c r="K1568" s="2" t="str">
        <f t="shared" ca="1" si="149"/>
        <v>Floor</v>
      </c>
      <c r="L1568" t="str">
        <f>IF(OR(Table1[[#This Row],[Month2]]="Jul",Table1[[#This Row],[Month2]]="Aug",Table1[[#This Row],[Month2]]="Sep"),"Q1", IF(OR(Table1[[#This Row],[Month2]]="Oct",Table1[[#This Row],[Month2]]="Nov",Table1[[#This Row],[Month2]]="Dec"),"Q2",IF(OR(Table1[[#This Row],[Month2]]="Jan",Table1[[#This Row],[Month2]]="Feb",Table1[[#This Row],[Month2]]="Mar"),"Q3", "Q4")))</f>
        <v>Q2</v>
      </c>
      <c r="M1568" t="str">
        <f>TEXT(Table1[[#This Row],[Date]],"mmm")</f>
        <v>Nov</v>
      </c>
      <c r="N1568" t="str">
        <f>IF(MONTH(Table1[[#This Row],[Date]])&gt;6, YEAR(Table1[[#This Row],[Date]])&amp;"-"&amp;YEAR(Table1[[#This Row],[Date]])+1,YEAR(Table1[[#This Row],[Date]])-1&amp;"-"&amp;YEAR(Table1[[#This Row],[Date]]))</f>
        <v>2017-2018</v>
      </c>
      <c r="O1568">
        <f>WEEKNUM(Table1[[#This Row],[Date]],2)</f>
        <v>45</v>
      </c>
      <c r="P1568">
        <f>HOUR(Table1[[#This Row],[Start]])</f>
        <v>11</v>
      </c>
      <c r="Q15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568" t="str">
        <f>TEXT(Table1[[#This Row],[Date]],"ddd")</f>
        <v>Wed</v>
      </c>
    </row>
    <row r="1569" spans="1:18" x14ac:dyDescent="0.55000000000000004">
      <c r="A1569" s="3" t="s">
        <v>139</v>
      </c>
      <c r="B1569" s="11" t="str">
        <f t="shared" si="144"/>
        <v>Client 8</v>
      </c>
      <c r="C1569" s="13">
        <v>43041</v>
      </c>
      <c r="D1569" s="17" t="s">
        <v>836</v>
      </c>
      <c r="E1569" s="17" t="s">
        <v>374</v>
      </c>
      <c r="F1569" s="28">
        <f>Table1[[#This Row],[End]]-Table1[[#This Row],[Start]]</f>
        <v>1.1111111111111072E-2</v>
      </c>
      <c r="G1569" s="2" t="str">
        <f t="shared" ca="1" si="145"/>
        <v>Lab</v>
      </c>
      <c r="H1569" s="17" t="str">
        <f t="shared" ca="1" si="146"/>
        <v>F</v>
      </c>
      <c r="I1569" s="17" t="str">
        <f t="shared" ca="1" si="147"/>
        <v>Mistake</v>
      </c>
      <c r="J1569" s="17" t="str">
        <f t="shared" ca="1" si="148"/>
        <v>Mechanical failure</v>
      </c>
      <c r="K1569" s="2" t="str">
        <f t="shared" ca="1" si="149"/>
        <v>Shipping</v>
      </c>
      <c r="L1569" t="str">
        <f>IF(OR(Table1[[#This Row],[Month2]]="Jul",Table1[[#This Row],[Month2]]="Aug",Table1[[#This Row],[Month2]]="Sep"),"Q1", IF(OR(Table1[[#This Row],[Month2]]="Oct",Table1[[#This Row],[Month2]]="Nov",Table1[[#This Row],[Month2]]="Dec"),"Q2",IF(OR(Table1[[#This Row],[Month2]]="Jan",Table1[[#This Row],[Month2]]="Feb",Table1[[#This Row],[Month2]]="Mar"),"Q3", "Q4")))</f>
        <v>Q2</v>
      </c>
      <c r="M1569" t="str">
        <f>TEXT(Table1[[#This Row],[Date]],"mmm")</f>
        <v>Nov</v>
      </c>
      <c r="N1569" t="str">
        <f>IF(MONTH(Table1[[#This Row],[Date]])&gt;6, YEAR(Table1[[#This Row],[Date]])&amp;"-"&amp;YEAR(Table1[[#This Row],[Date]])+1,YEAR(Table1[[#This Row],[Date]])-1&amp;"-"&amp;YEAR(Table1[[#This Row],[Date]]))</f>
        <v>2017-2018</v>
      </c>
      <c r="O1569">
        <f>WEEKNUM(Table1[[#This Row],[Date]],2)</f>
        <v>45</v>
      </c>
      <c r="P1569">
        <f>HOUR(Table1[[#This Row],[Start]])</f>
        <v>7</v>
      </c>
      <c r="Q15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569" t="str">
        <f>TEXT(Table1[[#This Row],[Date]],"ddd")</f>
        <v>Thu</v>
      </c>
    </row>
    <row r="1570" spans="1:18" x14ac:dyDescent="0.55000000000000004">
      <c r="A1570" s="3" t="s">
        <v>139</v>
      </c>
      <c r="B1570" s="11" t="str">
        <f t="shared" si="144"/>
        <v>Client 9</v>
      </c>
      <c r="C1570" s="13">
        <v>43041</v>
      </c>
      <c r="D1570" s="17" t="s">
        <v>411</v>
      </c>
      <c r="E1570" s="17" t="s">
        <v>400</v>
      </c>
      <c r="F1570" s="28">
        <f>Table1[[#This Row],[End]]-Table1[[#This Row],[Start]]</f>
        <v>7.6388888888888618E-3</v>
      </c>
      <c r="G1570" s="2" t="str">
        <f t="shared" ca="1" si="145"/>
        <v>Lab</v>
      </c>
      <c r="H1570" s="17" t="str">
        <f t="shared" ca="1" si="146"/>
        <v>A</v>
      </c>
      <c r="I1570" s="17" t="str">
        <f t="shared" ca="1" si="147"/>
        <v>Grievance</v>
      </c>
      <c r="J1570" s="17" t="str">
        <f t="shared" ca="1" si="148"/>
        <v>Entry error</v>
      </c>
      <c r="K1570" s="2" t="str">
        <f t="shared" ca="1" si="149"/>
        <v>Widgets</v>
      </c>
      <c r="L1570" t="str">
        <f>IF(OR(Table1[[#This Row],[Month2]]="Jul",Table1[[#This Row],[Month2]]="Aug",Table1[[#This Row],[Month2]]="Sep"),"Q1", IF(OR(Table1[[#This Row],[Month2]]="Oct",Table1[[#This Row],[Month2]]="Nov",Table1[[#This Row],[Month2]]="Dec"),"Q2",IF(OR(Table1[[#This Row],[Month2]]="Jan",Table1[[#This Row],[Month2]]="Feb",Table1[[#This Row],[Month2]]="Mar"),"Q3", "Q4")))</f>
        <v>Q2</v>
      </c>
      <c r="M1570" t="str">
        <f>TEXT(Table1[[#This Row],[Date]],"mmm")</f>
        <v>Nov</v>
      </c>
      <c r="N1570" t="str">
        <f>IF(MONTH(Table1[[#This Row],[Date]])&gt;6, YEAR(Table1[[#This Row],[Date]])&amp;"-"&amp;YEAR(Table1[[#This Row],[Date]])+1,YEAR(Table1[[#This Row],[Date]])-1&amp;"-"&amp;YEAR(Table1[[#This Row],[Date]]))</f>
        <v>2017-2018</v>
      </c>
      <c r="O1570">
        <f>WEEKNUM(Table1[[#This Row],[Date]],2)</f>
        <v>45</v>
      </c>
      <c r="P1570">
        <f>HOUR(Table1[[#This Row],[Start]])</f>
        <v>12</v>
      </c>
      <c r="Q15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570" t="str">
        <f>TEXT(Table1[[#This Row],[Date]],"ddd")</f>
        <v>Thu</v>
      </c>
    </row>
    <row r="1571" spans="1:18" x14ac:dyDescent="0.55000000000000004">
      <c r="A1571" s="3" t="s">
        <v>139</v>
      </c>
      <c r="B1571" s="11" t="str">
        <f t="shared" si="144"/>
        <v>Client 10</v>
      </c>
      <c r="C1571" s="13">
        <v>43041</v>
      </c>
      <c r="D1571" s="17" t="s">
        <v>917</v>
      </c>
      <c r="E1571" s="17" t="s">
        <v>1024</v>
      </c>
      <c r="F1571" s="28">
        <f>Table1[[#This Row],[End]]-Table1[[#This Row],[Start]]</f>
        <v>5.5555555555555358E-3</v>
      </c>
      <c r="G1571" s="2" t="str">
        <f t="shared" ca="1" si="145"/>
        <v>Lab</v>
      </c>
      <c r="H1571" s="17" t="str">
        <f t="shared" ca="1" si="146"/>
        <v>D</v>
      </c>
      <c r="I1571" s="17" t="str">
        <f t="shared" ca="1" si="147"/>
        <v>Mistake</v>
      </c>
      <c r="J1571" s="17" t="str">
        <f t="shared" ca="1" si="148"/>
        <v>Tone of voice</v>
      </c>
      <c r="K1571" s="2" t="str">
        <f t="shared" ca="1" si="149"/>
        <v>Shipping</v>
      </c>
      <c r="L1571" t="str">
        <f>IF(OR(Table1[[#This Row],[Month2]]="Jul",Table1[[#This Row],[Month2]]="Aug",Table1[[#This Row],[Month2]]="Sep"),"Q1", IF(OR(Table1[[#This Row],[Month2]]="Oct",Table1[[#This Row],[Month2]]="Nov",Table1[[#This Row],[Month2]]="Dec"),"Q2",IF(OR(Table1[[#This Row],[Month2]]="Jan",Table1[[#This Row],[Month2]]="Feb",Table1[[#This Row],[Month2]]="Mar"),"Q3", "Q4")))</f>
        <v>Q2</v>
      </c>
      <c r="M1571" t="str">
        <f>TEXT(Table1[[#This Row],[Date]],"mmm")</f>
        <v>Nov</v>
      </c>
      <c r="N1571" t="str">
        <f>IF(MONTH(Table1[[#This Row],[Date]])&gt;6, YEAR(Table1[[#This Row],[Date]])&amp;"-"&amp;YEAR(Table1[[#This Row],[Date]])+1,YEAR(Table1[[#This Row],[Date]])-1&amp;"-"&amp;YEAR(Table1[[#This Row],[Date]]))</f>
        <v>2017-2018</v>
      </c>
      <c r="O1571">
        <f>WEEKNUM(Table1[[#This Row],[Date]],2)</f>
        <v>45</v>
      </c>
      <c r="P1571">
        <f>HOUR(Table1[[#This Row],[Start]])</f>
        <v>14</v>
      </c>
      <c r="Q15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71" t="str">
        <f>TEXT(Table1[[#This Row],[Date]],"ddd")</f>
        <v>Thu</v>
      </c>
    </row>
    <row r="1572" spans="1:18" x14ac:dyDescent="0.55000000000000004">
      <c r="A1572" s="3" t="s">
        <v>139</v>
      </c>
      <c r="B1572" s="11" t="str">
        <f t="shared" si="144"/>
        <v>Client 1</v>
      </c>
      <c r="C1572" s="13">
        <v>43044</v>
      </c>
      <c r="D1572" s="17" t="s">
        <v>409</v>
      </c>
      <c r="E1572" s="17" t="s">
        <v>1149</v>
      </c>
      <c r="F1572" s="28">
        <f>Table1[[#This Row],[End]]-Table1[[#This Row],[Start]]</f>
        <v>4.8611111111110938E-3</v>
      </c>
      <c r="G1572" s="2" t="str">
        <f t="shared" ca="1" si="145"/>
        <v>Lab</v>
      </c>
      <c r="H1572" s="17" t="str">
        <f t="shared" ca="1" si="146"/>
        <v>B</v>
      </c>
      <c r="I1572" s="17" t="str">
        <f t="shared" ca="1" si="147"/>
        <v>Interaction</v>
      </c>
      <c r="J1572" s="17" t="str">
        <f t="shared" ca="1" si="148"/>
        <v>Paperwork deficiency</v>
      </c>
      <c r="K1572" s="2" t="str">
        <f t="shared" ca="1" si="149"/>
        <v>Widgets</v>
      </c>
      <c r="L1572" t="str">
        <f>IF(OR(Table1[[#This Row],[Month2]]="Jul",Table1[[#This Row],[Month2]]="Aug",Table1[[#This Row],[Month2]]="Sep"),"Q1", IF(OR(Table1[[#This Row],[Month2]]="Oct",Table1[[#This Row],[Month2]]="Nov",Table1[[#This Row],[Month2]]="Dec"),"Q2",IF(OR(Table1[[#This Row],[Month2]]="Jan",Table1[[#This Row],[Month2]]="Feb",Table1[[#This Row],[Month2]]="Mar"),"Q3", "Q4")))</f>
        <v>Q2</v>
      </c>
      <c r="M1572" t="str">
        <f>TEXT(Table1[[#This Row],[Date]],"mmm")</f>
        <v>Nov</v>
      </c>
      <c r="N1572" t="str">
        <f>IF(MONTH(Table1[[#This Row],[Date]])&gt;6, YEAR(Table1[[#This Row],[Date]])&amp;"-"&amp;YEAR(Table1[[#This Row],[Date]])+1,YEAR(Table1[[#This Row],[Date]])-1&amp;"-"&amp;YEAR(Table1[[#This Row],[Date]]))</f>
        <v>2017-2018</v>
      </c>
      <c r="O1572">
        <f>WEEKNUM(Table1[[#This Row],[Date]],2)</f>
        <v>45</v>
      </c>
      <c r="P1572">
        <f>HOUR(Table1[[#This Row],[Start]])</f>
        <v>10</v>
      </c>
      <c r="Q15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72" t="str">
        <f>TEXT(Table1[[#This Row],[Date]],"ddd")</f>
        <v>Sun</v>
      </c>
    </row>
    <row r="1573" spans="1:18" x14ac:dyDescent="0.55000000000000004">
      <c r="A1573" s="3" t="s">
        <v>124</v>
      </c>
      <c r="B1573" s="11" t="str">
        <f t="shared" si="144"/>
        <v>Client 2</v>
      </c>
      <c r="C1573" s="13">
        <v>43044</v>
      </c>
      <c r="D1573" s="17" t="s">
        <v>918</v>
      </c>
      <c r="E1573" s="17" t="s">
        <v>1150</v>
      </c>
      <c r="F1573" s="28">
        <f>Table1[[#This Row],[End]]-Table1[[#This Row],[Start]]</f>
        <v>1.4583333333333337E-2</v>
      </c>
      <c r="G1573" s="2" t="str">
        <f t="shared" ca="1" si="145"/>
        <v>Warehouse</v>
      </c>
      <c r="H1573" s="17" t="str">
        <f t="shared" ca="1" si="146"/>
        <v>C</v>
      </c>
      <c r="I1573" s="17" t="str">
        <f t="shared" ca="1" si="147"/>
        <v>Mistake</v>
      </c>
      <c r="J1573" s="17" t="str">
        <f t="shared" ca="1" si="148"/>
        <v>Paperwork deficiency</v>
      </c>
      <c r="K1573" s="2" t="str">
        <f t="shared" ca="1" si="149"/>
        <v>Widgets</v>
      </c>
      <c r="L1573" t="str">
        <f>IF(OR(Table1[[#This Row],[Month2]]="Jul",Table1[[#This Row],[Month2]]="Aug",Table1[[#This Row],[Month2]]="Sep"),"Q1", IF(OR(Table1[[#This Row],[Month2]]="Oct",Table1[[#This Row],[Month2]]="Nov",Table1[[#This Row],[Month2]]="Dec"),"Q2",IF(OR(Table1[[#This Row],[Month2]]="Jan",Table1[[#This Row],[Month2]]="Feb",Table1[[#This Row],[Month2]]="Mar"),"Q3", "Q4")))</f>
        <v>Q2</v>
      </c>
      <c r="M1573" t="str">
        <f>TEXT(Table1[[#This Row],[Date]],"mmm")</f>
        <v>Nov</v>
      </c>
      <c r="N1573" t="str">
        <f>IF(MONTH(Table1[[#This Row],[Date]])&gt;6, YEAR(Table1[[#This Row],[Date]])&amp;"-"&amp;YEAR(Table1[[#This Row],[Date]])+1,YEAR(Table1[[#This Row],[Date]])-1&amp;"-"&amp;YEAR(Table1[[#This Row],[Date]]))</f>
        <v>2017-2018</v>
      </c>
      <c r="O1573">
        <f>WEEKNUM(Table1[[#This Row],[Date]],2)</f>
        <v>45</v>
      </c>
      <c r="P1573">
        <f>HOUR(Table1[[#This Row],[Start]])</f>
        <v>0</v>
      </c>
      <c r="Q15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AM</v>
      </c>
      <c r="R1573" t="str">
        <f>TEXT(Table1[[#This Row],[Date]],"ddd")</f>
        <v>Sun</v>
      </c>
    </row>
    <row r="1574" spans="1:18" x14ac:dyDescent="0.55000000000000004">
      <c r="A1574" s="3" t="s">
        <v>130</v>
      </c>
      <c r="B1574" s="11" t="str">
        <f t="shared" si="144"/>
        <v>Client 3</v>
      </c>
      <c r="C1574" s="13">
        <v>43044</v>
      </c>
      <c r="D1574" s="17" t="s">
        <v>560</v>
      </c>
      <c r="E1574" s="17" t="s">
        <v>1077</v>
      </c>
      <c r="F1574" s="28">
        <f>Table1[[#This Row],[End]]-Table1[[#This Row],[Start]]</f>
        <v>1.4583333333333393E-2</v>
      </c>
      <c r="G1574" s="2" t="str">
        <f t="shared" ca="1" si="145"/>
        <v>Lab</v>
      </c>
      <c r="H1574" s="17" t="str">
        <f t="shared" ca="1" si="146"/>
        <v>G</v>
      </c>
      <c r="I1574" s="17" t="str">
        <f t="shared" ca="1" si="147"/>
        <v>Accident</v>
      </c>
      <c r="J1574" s="17" t="str">
        <f t="shared" ca="1" si="148"/>
        <v>Mechanical failure</v>
      </c>
      <c r="K1574" s="2" t="str">
        <f t="shared" ca="1" si="149"/>
        <v>Finance</v>
      </c>
      <c r="L1574" t="str">
        <f>IF(OR(Table1[[#This Row],[Month2]]="Jul",Table1[[#This Row],[Month2]]="Aug",Table1[[#This Row],[Month2]]="Sep"),"Q1", IF(OR(Table1[[#This Row],[Month2]]="Oct",Table1[[#This Row],[Month2]]="Nov",Table1[[#This Row],[Month2]]="Dec"),"Q2",IF(OR(Table1[[#This Row],[Month2]]="Jan",Table1[[#This Row],[Month2]]="Feb",Table1[[#This Row],[Month2]]="Mar"),"Q3", "Q4")))</f>
        <v>Q2</v>
      </c>
      <c r="M1574" t="str">
        <f>TEXT(Table1[[#This Row],[Date]],"mmm")</f>
        <v>Nov</v>
      </c>
      <c r="N1574" t="str">
        <f>IF(MONTH(Table1[[#This Row],[Date]])&gt;6, YEAR(Table1[[#This Row],[Date]])&amp;"-"&amp;YEAR(Table1[[#This Row],[Date]])+1,YEAR(Table1[[#This Row],[Date]])-1&amp;"-"&amp;YEAR(Table1[[#This Row],[Date]]))</f>
        <v>2017-2018</v>
      </c>
      <c r="O1574">
        <f>WEEKNUM(Table1[[#This Row],[Date]],2)</f>
        <v>45</v>
      </c>
      <c r="P1574">
        <f>HOUR(Table1[[#This Row],[Start]])</f>
        <v>16</v>
      </c>
      <c r="Q15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74" t="str">
        <f>TEXT(Table1[[#This Row],[Date]],"ddd")</f>
        <v>Sun</v>
      </c>
    </row>
    <row r="1575" spans="1:18" x14ac:dyDescent="0.55000000000000004">
      <c r="A1575" s="3" t="s">
        <v>135</v>
      </c>
      <c r="B1575" s="11" t="str">
        <f t="shared" si="144"/>
        <v>Client 4</v>
      </c>
      <c r="C1575" s="13">
        <v>43044</v>
      </c>
      <c r="D1575" s="17" t="s">
        <v>486</v>
      </c>
      <c r="E1575" s="17" t="s">
        <v>351</v>
      </c>
      <c r="F1575" s="28">
        <f>Table1[[#This Row],[End]]-Table1[[#This Row],[Start]]</f>
        <v>2.430555555555558E-2</v>
      </c>
      <c r="G1575" s="2" t="str">
        <f t="shared" ca="1" si="145"/>
        <v>Lab</v>
      </c>
      <c r="H1575" s="17" t="str">
        <f t="shared" ca="1" si="146"/>
        <v>B</v>
      </c>
      <c r="I1575" s="17" t="str">
        <f t="shared" ca="1" si="147"/>
        <v>Grievance</v>
      </c>
      <c r="J1575" s="17" t="str">
        <f t="shared" ca="1" si="148"/>
        <v>Tone of voice</v>
      </c>
      <c r="K1575" s="2" t="str">
        <f t="shared" ca="1" si="149"/>
        <v>Admin</v>
      </c>
      <c r="L1575" t="str">
        <f>IF(OR(Table1[[#This Row],[Month2]]="Jul",Table1[[#This Row],[Month2]]="Aug",Table1[[#This Row],[Month2]]="Sep"),"Q1", IF(OR(Table1[[#This Row],[Month2]]="Oct",Table1[[#This Row],[Month2]]="Nov",Table1[[#This Row],[Month2]]="Dec"),"Q2",IF(OR(Table1[[#This Row],[Month2]]="Jan",Table1[[#This Row],[Month2]]="Feb",Table1[[#This Row],[Month2]]="Mar"),"Q3", "Q4")))</f>
        <v>Q2</v>
      </c>
      <c r="M1575" t="str">
        <f>TEXT(Table1[[#This Row],[Date]],"mmm")</f>
        <v>Nov</v>
      </c>
      <c r="N1575" t="str">
        <f>IF(MONTH(Table1[[#This Row],[Date]])&gt;6, YEAR(Table1[[#This Row],[Date]])&amp;"-"&amp;YEAR(Table1[[#This Row],[Date]])+1,YEAR(Table1[[#This Row],[Date]])-1&amp;"-"&amp;YEAR(Table1[[#This Row],[Date]]))</f>
        <v>2017-2018</v>
      </c>
      <c r="O1575">
        <f>WEEKNUM(Table1[[#This Row],[Date]],2)</f>
        <v>45</v>
      </c>
      <c r="P1575">
        <f>HOUR(Table1[[#This Row],[Start]])</f>
        <v>15</v>
      </c>
      <c r="Q15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575" t="str">
        <f>TEXT(Table1[[#This Row],[Date]],"ddd")</f>
        <v>Sun</v>
      </c>
    </row>
    <row r="1576" spans="1:18" x14ac:dyDescent="0.55000000000000004">
      <c r="A1576" s="3" t="s">
        <v>133</v>
      </c>
      <c r="B1576" s="11" t="str">
        <f t="shared" si="144"/>
        <v>Client 5</v>
      </c>
      <c r="C1576" s="13">
        <v>43044</v>
      </c>
      <c r="D1576" s="17" t="s">
        <v>919</v>
      </c>
      <c r="E1576" s="17" t="s">
        <v>1150</v>
      </c>
      <c r="F1576" s="28">
        <f>Table1[[#This Row],[End]]-Table1[[#This Row],[Start]]</f>
        <v>1.8055555555555554E-2</v>
      </c>
      <c r="G1576" s="2" t="str">
        <f t="shared" ca="1" si="145"/>
        <v>Room A</v>
      </c>
      <c r="H1576" s="17" t="str">
        <f t="shared" ca="1" si="146"/>
        <v>F</v>
      </c>
      <c r="I1576" s="17" t="str">
        <f t="shared" ca="1" si="147"/>
        <v>Accident</v>
      </c>
      <c r="J1576" s="17" t="str">
        <f t="shared" ca="1" si="148"/>
        <v>Misconduct</v>
      </c>
      <c r="K1576" s="2" t="str">
        <f t="shared" ca="1" si="149"/>
        <v>IT</v>
      </c>
      <c r="L1576" t="str">
        <f>IF(OR(Table1[[#This Row],[Month2]]="Jul",Table1[[#This Row],[Month2]]="Aug",Table1[[#This Row],[Month2]]="Sep"),"Q1", IF(OR(Table1[[#This Row],[Month2]]="Oct",Table1[[#This Row],[Month2]]="Nov",Table1[[#This Row],[Month2]]="Dec"),"Q2",IF(OR(Table1[[#This Row],[Month2]]="Jan",Table1[[#This Row],[Month2]]="Feb",Table1[[#This Row],[Month2]]="Mar"),"Q3", "Q4")))</f>
        <v>Q2</v>
      </c>
      <c r="M1576" t="str">
        <f>TEXT(Table1[[#This Row],[Date]],"mmm")</f>
        <v>Nov</v>
      </c>
      <c r="N1576" t="str">
        <f>IF(MONTH(Table1[[#This Row],[Date]])&gt;6, YEAR(Table1[[#This Row],[Date]])&amp;"-"&amp;YEAR(Table1[[#This Row],[Date]])+1,YEAR(Table1[[#This Row],[Date]])-1&amp;"-"&amp;YEAR(Table1[[#This Row],[Date]]))</f>
        <v>2017-2018</v>
      </c>
      <c r="O1576">
        <f>WEEKNUM(Table1[[#This Row],[Date]],2)</f>
        <v>45</v>
      </c>
      <c r="P1576">
        <f>HOUR(Table1[[#This Row],[Start]])</f>
        <v>0</v>
      </c>
      <c r="Q15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AM</v>
      </c>
      <c r="R1576" t="str">
        <f>TEXT(Table1[[#This Row],[Date]],"ddd")</f>
        <v>Sun</v>
      </c>
    </row>
    <row r="1577" spans="1:18" x14ac:dyDescent="0.55000000000000004">
      <c r="A1577" s="3" t="s">
        <v>125</v>
      </c>
      <c r="B1577" s="11" t="str">
        <f t="shared" si="144"/>
        <v>Client 6</v>
      </c>
      <c r="C1577" s="13">
        <v>43044</v>
      </c>
      <c r="D1577" s="17" t="s">
        <v>374</v>
      </c>
      <c r="E1577" s="17" t="s">
        <v>1072</v>
      </c>
      <c r="F1577" s="28">
        <f>Table1[[#This Row],[End]]-Table1[[#This Row],[Start]]</f>
        <v>3.3333333333333381E-2</v>
      </c>
      <c r="G1577" s="2" t="str">
        <f t="shared" ca="1" si="145"/>
        <v>Warehouse</v>
      </c>
      <c r="H1577" s="17" t="str">
        <f t="shared" ca="1" si="146"/>
        <v>A</v>
      </c>
      <c r="I1577" s="17" t="str">
        <f t="shared" ca="1" si="147"/>
        <v>Accident</v>
      </c>
      <c r="J1577" s="17" t="str">
        <f t="shared" ca="1" si="148"/>
        <v>Mechanical failure</v>
      </c>
      <c r="K1577" s="2" t="str">
        <f t="shared" ca="1" si="149"/>
        <v>IT</v>
      </c>
      <c r="L1577" t="str">
        <f>IF(OR(Table1[[#This Row],[Month2]]="Jul",Table1[[#This Row],[Month2]]="Aug",Table1[[#This Row],[Month2]]="Sep"),"Q1", IF(OR(Table1[[#This Row],[Month2]]="Oct",Table1[[#This Row],[Month2]]="Nov",Table1[[#This Row],[Month2]]="Dec"),"Q2",IF(OR(Table1[[#This Row],[Month2]]="Jan",Table1[[#This Row],[Month2]]="Feb",Table1[[#This Row],[Month2]]="Mar"),"Q3", "Q4")))</f>
        <v>Q2</v>
      </c>
      <c r="M1577" t="str">
        <f>TEXT(Table1[[#This Row],[Date]],"mmm")</f>
        <v>Nov</v>
      </c>
      <c r="N1577" t="str">
        <f>IF(MONTH(Table1[[#This Row],[Date]])&gt;6, YEAR(Table1[[#This Row],[Date]])&amp;"-"&amp;YEAR(Table1[[#This Row],[Date]])+1,YEAR(Table1[[#This Row],[Date]])-1&amp;"-"&amp;YEAR(Table1[[#This Row],[Date]]))</f>
        <v>2017-2018</v>
      </c>
      <c r="O1577">
        <f>WEEKNUM(Table1[[#This Row],[Date]],2)</f>
        <v>45</v>
      </c>
      <c r="P1577">
        <f>HOUR(Table1[[#This Row],[Start]])</f>
        <v>7</v>
      </c>
      <c r="Q15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577" t="str">
        <f>TEXT(Table1[[#This Row],[Date]],"ddd")</f>
        <v>Sun</v>
      </c>
    </row>
    <row r="1578" spans="1:18" x14ac:dyDescent="0.55000000000000004">
      <c r="A1578" s="3" t="s">
        <v>137</v>
      </c>
      <c r="B1578" s="11" t="str">
        <f t="shared" si="144"/>
        <v>Client 7</v>
      </c>
      <c r="C1578" s="13">
        <v>43039</v>
      </c>
      <c r="D1578" s="17" t="s">
        <v>920</v>
      </c>
      <c r="E1578" s="17" t="s">
        <v>759</v>
      </c>
      <c r="F1578" s="28">
        <f>Table1[[#This Row],[End]]-Table1[[#This Row],[Start]]</f>
        <v>8.3333333333333037E-3</v>
      </c>
      <c r="G1578" s="2" t="str">
        <f t="shared" ca="1" si="145"/>
        <v>Lab</v>
      </c>
      <c r="H1578" s="17" t="str">
        <f t="shared" ca="1" si="146"/>
        <v>C</v>
      </c>
      <c r="I1578" s="17" t="str">
        <f t="shared" ca="1" si="147"/>
        <v>Mistake</v>
      </c>
      <c r="J1578" s="17" t="str">
        <f t="shared" ca="1" si="148"/>
        <v>Paperwork deficiency</v>
      </c>
      <c r="K1578" s="2" t="str">
        <f t="shared" ca="1" si="149"/>
        <v>Floor</v>
      </c>
      <c r="L1578" t="str">
        <f>IF(OR(Table1[[#This Row],[Month2]]="Jul",Table1[[#This Row],[Month2]]="Aug",Table1[[#This Row],[Month2]]="Sep"),"Q1", IF(OR(Table1[[#This Row],[Month2]]="Oct",Table1[[#This Row],[Month2]]="Nov",Table1[[#This Row],[Month2]]="Dec"),"Q2",IF(OR(Table1[[#This Row],[Month2]]="Jan",Table1[[#This Row],[Month2]]="Feb",Table1[[#This Row],[Month2]]="Mar"),"Q3", "Q4")))</f>
        <v>Q2</v>
      </c>
      <c r="M1578" t="str">
        <f>TEXT(Table1[[#This Row],[Date]],"mmm")</f>
        <v>Oct</v>
      </c>
      <c r="N1578" t="str">
        <f>IF(MONTH(Table1[[#This Row],[Date]])&gt;6, YEAR(Table1[[#This Row],[Date]])&amp;"-"&amp;YEAR(Table1[[#This Row],[Date]])+1,YEAR(Table1[[#This Row],[Date]])-1&amp;"-"&amp;YEAR(Table1[[#This Row],[Date]]))</f>
        <v>2017-2018</v>
      </c>
      <c r="O1578">
        <f>WEEKNUM(Table1[[#This Row],[Date]],2)</f>
        <v>45</v>
      </c>
      <c r="P1578">
        <f>HOUR(Table1[[#This Row],[Start]])</f>
        <v>16</v>
      </c>
      <c r="Q15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78" t="str">
        <f>TEXT(Table1[[#This Row],[Date]],"ddd")</f>
        <v>Tue</v>
      </c>
    </row>
    <row r="1579" spans="1:18" x14ac:dyDescent="0.55000000000000004">
      <c r="A1579" s="3" t="s">
        <v>138</v>
      </c>
      <c r="B1579" s="11" t="str">
        <f t="shared" si="144"/>
        <v>Client 8</v>
      </c>
      <c r="C1579" s="13">
        <v>43044</v>
      </c>
      <c r="D1579" s="17" t="s">
        <v>414</v>
      </c>
      <c r="E1579" s="17" t="s">
        <v>553</v>
      </c>
      <c r="F1579" s="28">
        <f>Table1[[#This Row],[End]]-Table1[[#This Row],[Start]]</f>
        <v>9.7222222222221877E-3</v>
      </c>
      <c r="G1579" s="2" t="str">
        <f t="shared" ca="1" si="145"/>
        <v>Office</v>
      </c>
      <c r="H1579" s="17" t="str">
        <f t="shared" ca="1" si="146"/>
        <v>C</v>
      </c>
      <c r="I1579" s="17" t="str">
        <f t="shared" ca="1" si="147"/>
        <v>Interaction</v>
      </c>
      <c r="J1579" s="17" t="str">
        <f t="shared" ca="1" si="148"/>
        <v>Entry error</v>
      </c>
      <c r="K1579" s="2" t="str">
        <f t="shared" ca="1" si="149"/>
        <v>IT</v>
      </c>
      <c r="L1579" t="str">
        <f>IF(OR(Table1[[#This Row],[Month2]]="Jul",Table1[[#This Row],[Month2]]="Aug",Table1[[#This Row],[Month2]]="Sep"),"Q1", IF(OR(Table1[[#This Row],[Month2]]="Oct",Table1[[#This Row],[Month2]]="Nov",Table1[[#This Row],[Month2]]="Dec"),"Q2",IF(OR(Table1[[#This Row],[Month2]]="Jan",Table1[[#This Row],[Month2]]="Feb",Table1[[#This Row],[Month2]]="Mar"),"Q3", "Q4")))</f>
        <v>Q2</v>
      </c>
      <c r="M1579" t="str">
        <f>TEXT(Table1[[#This Row],[Date]],"mmm")</f>
        <v>Nov</v>
      </c>
      <c r="N1579" t="str">
        <f>IF(MONTH(Table1[[#This Row],[Date]])&gt;6, YEAR(Table1[[#This Row],[Date]])&amp;"-"&amp;YEAR(Table1[[#This Row],[Date]])+1,YEAR(Table1[[#This Row],[Date]])-1&amp;"-"&amp;YEAR(Table1[[#This Row],[Date]]))</f>
        <v>2017-2018</v>
      </c>
      <c r="O1579">
        <f>WEEKNUM(Table1[[#This Row],[Date]],2)</f>
        <v>45</v>
      </c>
      <c r="P1579">
        <f>HOUR(Table1[[#This Row],[Start]])</f>
        <v>14</v>
      </c>
      <c r="Q15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79" t="str">
        <f>TEXT(Table1[[#This Row],[Date]],"ddd")</f>
        <v>Sun</v>
      </c>
    </row>
    <row r="1580" spans="1:18" x14ac:dyDescent="0.55000000000000004">
      <c r="A1580" s="3" t="s">
        <v>129</v>
      </c>
      <c r="B1580" s="11" t="str">
        <f t="shared" si="144"/>
        <v>Client 9</v>
      </c>
      <c r="C1580" s="13">
        <v>43040</v>
      </c>
      <c r="D1580" s="17" t="s">
        <v>643</v>
      </c>
      <c r="E1580" s="17" t="s">
        <v>1094</v>
      </c>
      <c r="F1580" s="28">
        <f>Table1[[#This Row],[End]]-Table1[[#This Row],[Start]]</f>
        <v>1.1805555555555514E-2</v>
      </c>
      <c r="G1580" s="2" t="str">
        <f t="shared" ca="1" si="145"/>
        <v>Lab</v>
      </c>
      <c r="H1580" s="17" t="str">
        <f t="shared" ca="1" si="146"/>
        <v>G</v>
      </c>
      <c r="I1580" s="17" t="str">
        <f t="shared" ca="1" si="147"/>
        <v>Grievance</v>
      </c>
      <c r="J1580" s="17" t="str">
        <f t="shared" ca="1" si="148"/>
        <v>Wrong placement</v>
      </c>
      <c r="K1580" s="2" t="str">
        <f t="shared" ca="1" si="149"/>
        <v>Shipping</v>
      </c>
      <c r="L1580" t="str">
        <f>IF(OR(Table1[[#This Row],[Month2]]="Jul",Table1[[#This Row],[Month2]]="Aug",Table1[[#This Row],[Month2]]="Sep"),"Q1", IF(OR(Table1[[#This Row],[Month2]]="Oct",Table1[[#This Row],[Month2]]="Nov",Table1[[#This Row],[Month2]]="Dec"),"Q2",IF(OR(Table1[[#This Row],[Month2]]="Jan",Table1[[#This Row],[Month2]]="Feb",Table1[[#This Row],[Month2]]="Mar"),"Q3", "Q4")))</f>
        <v>Q2</v>
      </c>
      <c r="M1580" t="str">
        <f>TEXT(Table1[[#This Row],[Date]],"mmm")</f>
        <v>Nov</v>
      </c>
      <c r="N1580" t="str">
        <f>IF(MONTH(Table1[[#This Row],[Date]])&gt;6, YEAR(Table1[[#This Row],[Date]])&amp;"-"&amp;YEAR(Table1[[#This Row],[Date]])+1,YEAR(Table1[[#This Row],[Date]])-1&amp;"-"&amp;YEAR(Table1[[#This Row],[Date]]))</f>
        <v>2017-2018</v>
      </c>
      <c r="O1580">
        <f>WEEKNUM(Table1[[#This Row],[Date]],2)</f>
        <v>45</v>
      </c>
      <c r="P1580">
        <f>HOUR(Table1[[#This Row],[Start]])</f>
        <v>17</v>
      </c>
      <c r="Q15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80" t="str">
        <f>TEXT(Table1[[#This Row],[Date]],"ddd")</f>
        <v>Wed</v>
      </c>
    </row>
    <row r="1581" spans="1:18" x14ac:dyDescent="0.55000000000000004">
      <c r="A1581" s="3" t="s">
        <v>129</v>
      </c>
      <c r="B1581" s="11" t="str">
        <f t="shared" si="144"/>
        <v>Client 10</v>
      </c>
      <c r="C1581" s="13">
        <v>43040</v>
      </c>
      <c r="D1581" s="17" t="s">
        <v>612</v>
      </c>
      <c r="E1581" s="17" t="s">
        <v>1151</v>
      </c>
      <c r="F1581" s="28">
        <f>Table1[[#This Row],[End]]-Table1[[#This Row],[Start]]</f>
        <v>5.5555555555555358E-3</v>
      </c>
      <c r="G1581" s="2" t="str">
        <f t="shared" ca="1" si="145"/>
        <v>Lab</v>
      </c>
      <c r="H1581" s="17" t="str">
        <f t="shared" ca="1" si="146"/>
        <v>D</v>
      </c>
      <c r="I1581" s="17" t="str">
        <f t="shared" ca="1" si="147"/>
        <v>Grievance</v>
      </c>
      <c r="J1581" s="17" t="str">
        <f t="shared" ca="1" si="148"/>
        <v>Mechanical failure</v>
      </c>
      <c r="K1581" s="2" t="str">
        <f t="shared" ca="1" si="149"/>
        <v>Finance</v>
      </c>
      <c r="L1581" t="str">
        <f>IF(OR(Table1[[#This Row],[Month2]]="Jul",Table1[[#This Row],[Month2]]="Aug",Table1[[#This Row],[Month2]]="Sep"),"Q1", IF(OR(Table1[[#This Row],[Month2]]="Oct",Table1[[#This Row],[Month2]]="Nov",Table1[[#This Row],[Month2]]="Dec"),"Q2",IF(OR(Table1[[#This Row],[Month2]]="Jan",Table1[[#This Row],[Month2]]="Feb",Table1[[#This Row],[Month2]]="Mar"),"Q3", "Q4")))</f>
        <v>Q2</v>
      </c>
      <c r="M1581" t="str">
        <f>TEXT(Table1[[#This Row],[Date]],"mmm")</f>
        <v>Nov</v>
      </c>
      <c r="N1581" t="str">
        <f>IF(MONTH(Table1[[#This Row],[Date]])&gt;6, YEAR(Table1[[#This Row],[Date]])&amp;"-"&amp;YEAR(Table1[[#This Row],[Date]])+1,YEAR(Table1[[#This Row],[Date]])-1&amp;"-"&amp;YEAR(Table1[[#This Row],[Date]]))</f>
        <v>2017-2018</v>
      </c>
      <c r="O1581">
        <f>WEEKNUM(Table1[[#This Row],[Date]],2)</f>
        <v>45</v>
      </c>
      <c r="P1581">
        <f>HOUR(Table1[[#This Row],[Start]])</f>
        <v>10</v>
      </c>
      <c r="Q15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81" t="str">
        <f>TEXT(Table1[[#This Row],[Date]],"ddd")</f>
        <v>Wed</v>
      </c>
    </row>
    <row r="1582" spans="1:18" x14ac:dyDescent="0.55000000000000004">
      <c r="A1582" s="3" t="s">
        <v>129</v>
      </c>
      <c r="B1582" s="11" t="str">
        <f t="shared" si="144"/>
        <v>Client 1</v>
      </c>
      <c r="C1582" s="13">
        <v>43042</v>
      </c>
      <c r="D1582" s="17" t="s">
        <v>831</v>
      </c>
      <c r="E1582" s="17" t="s">
        <v>1088</v>
      </c>
      <c r="F1582" s="28">
        <f>Table1[[#This Row],[End]]-Table1[[#This Row],[Start]]</f>
        <v>2.0833333333332149E-3</v>
      </c>
      <c r="G1582" s="2" t="str">
        <f t="shared" ca="1" si="145"/>
        <v>Room A</v>
      </c>
      <c r="H1582" s="17" t="str">
        <f t="shared" ca="1" si="146"/>
        <v>B</v>
      </c>
      <c r="I1582" s="17" t="str">
        <f t="shared" ca="1" si="147"/>
        <v>Interaction</v>
      </c>
      <c r="J1582" s="17" t="str">
        <f t="shared" ca="1" si="148"/>
        <v>Paperwork deficiency</v>
      </c>
      <c r="K1582" s="2" t="str">
        <f t="shared" ca="1" si="149"/>
        <v>IT</v>
      </c>
      <c r="L1582" t="str">
        <f>IF(OR(Table1[[#This Row],[Month2]]="Jul",Table1[[#This Row],[Month2]]="Aug",Table1[[#This Row],[Month2]]="Sep"),"Q1", IF(OR(Table1[[#This Row],[Month2]]="Oct",Table1[[#This Row],[Month2]]="Nov",Table1[[#This Row],[Month2]]="Dec"),"Q2",IF(OR(Table1[[#This Row],[Month2]]="Jan",Table1[[#This Row],[Month2]]="Feb",Table1[[#This Row],[Month2]]="Mar"),"Q3", "Q4")))</f>
        <v>Q2</v>
      </c>
      <c r="M1582" t="str">
        <f>TEXT(Table1[[#This Row],[Date]],"mmm")</f>
        <v>Nov</v>
      </c>
      <c r="N1582" t="str">
        <f>IF(MONTH(Table1[[#This Row],[Date]])&gt;6, YEAR(Table1[[#This Row],[Date]])&amp;"-"&amp;YEAR(Table1[[#This Row],[Date]])+1,YEAR(Table1[[#This Row],[Date]])-1&amp;"-"&amp;YEAR(Table1[[#This Row],[Date]]))</f>
        <v>2017-2018</v>
      </c>
      <c r="O1582">
        <f>WEEKNUM(Table1[[#This Row],[Date]],2)</f>
        <v>45</v>
      </c>
      <c r="P1582">
        <f>HOUR(Table1[[#This Row],[Start]])</f>
        <v>20</v>
      </c>
      <c r="Q15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582" t="str">
        <f>TEXT(Table1[[#This Row],[Date]],"ddd")</f>
        <v>Fri</v>
      </c>
    </row>
    <row r="1583" spans="1:18" x14ac:dyDescent="0.55000000000000004">
      <c r="A1583" s="3" t="s">
        <v>112</v>
      </c>
      <c r="B1583" s="11" t="str">
        <f t="shared" si="144"/>
        <v>Client 2</v>
      </c>
      <c r="C1583" s="13">
        <v>43051</v>
      </c>
      <c r="D1583" s="17" t="s">
        <v>542</v>
      </c>
      <c r="E1583" s="17" t="s">
        <v>265</v>
      </c>
      <c r="F1583" s="28">
        <f>Table1[[#This Row],[End]]-Table1[[#This Row],[Start]]</f>
        <v>1.6666666666666718E-2</v>
      </c>
      <c r="G1583" s="2" t="str">
        <f t="shared" ca="1" si="145"/>
        <v>Room A</v>
      </c>
      <c r="H1583" s="17" t="str">
        <f t="shared" ca="1" si="146"/>
        <v>F</v>
      </c>
      <c r="I1583" s="17" t="str">
        <f t="shared" ca="1" si="147"/>
        <v>Accident</v>
      </c>
      <c r="J1583" s="17" t="str">
        <f t="shared" ca="1" si="148"/>
        <v>Entry error</v>
      </c>
      <c r="K1583" s="2" t="str">
        <f t="shared" ca="1" si="149"/>
        <v>Floor</v>
      </c>
      <c r="L1583" t="str">
        <f>IF(OR(Table1[[#This Row],[Month2]]="Jul",Table1[[#This Row],[Month2]]="Aug",Table1[[#This Row],[Month2]]="Sep"),"Q1", IF(OR(Table1[[#This Row],[Month2]]="Oct",Table1[[#This Row],[Month2]]="Nov",Table1[[#This Row],[Month2]]="Dec"),"Q2",IF(OR(Table1[[#This Row],[Month2]]="Jan",Table1[[#This Row],[Month2]]="Feb",Table1[[#This Row],[Month2]]="Mar"),"Q3", "Q4")))</f>
        <v>Q2</v>
      </c>
      <c r="M1583" t="str">
        <f>TEXT(Table1[[#This Row],[Date]],"mmm")</f>
        <v>Nov</v>
      </c>
      <c r="N1583" t="str">
        <f>IF(MONTH(Table1[[#This Row],[Date]])&gt;6, YEAR(Table1[[#This Row],[Date]])&amp;"-"&amp;YEAR(Table1[[#This Row],[Date]])+1,YEAR(Table1[[#This Row],[Date]])-1&amp;"-"&amp;YEAR(Table1[[#This Row],[Date]]))</f>
        <v>2017-2018</v>
      </c>
      <c r="O1583">
        <f>WEEKNUM(Table1[[#This Row],[Date]],2)</f>
        <v>46</v>
      </c>
      <c r="P1583">
        <f>HOUR(Table1[[#This Row],[Start]])</f>
        <v>18</v>
      </c>
      <c r="Q15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83" t="str">
        <f>TEXT(Table1[[#This Row],[Date]],"ddd")</f>
        <v>Sun</v>
      </c>
    </row>
    <row r="1584" spans="1:18" x14ac:dyDescent="0.55000000000000004">
      <c r="A1584" s="3" t="s">
        <v>139</v>
      </c>
      <c r="B1584" s="11" t="str">
        <f t="shared" si="144"/>
        <v>Client 3</v>
      </c>
      <c r="C1584" s="13">
        <v>43046</v>
      </c>
      <c r="D1584" s="17" t="s">
        <v>849</v>
      </c>
      <c r="E1584" s="17" t="s">
        <v>243</v>
      </c>
      <c r="F1584" s="28">
        <f>Table1[[#This Row],[End]]-Table1[[#This Row],[Start]]</f>
        <v>2.2222222222222143E-2</v>
      </c>
      <c r="G1584" s="2" t="str">
        <f t="shared" ca="1" si="145"/>
        <v>Room B</v>
      </c>
      <c r="H1584" s="17" t="str">
        <f t="shared" ca="1" si="146"/>
        <v>E</v>
      </c>
      <c r="I1584" s="17" t="str">
        <f t="shared" ca="1" si="147"/>
        <v>Grievance</v>
      </c>
      <c r="J1584" s="17" t="str">
        <f t="shared" ca="1" si="148"/>
        <v>Wrong placement</v>
      </c>
      <c r="K1584" s="2" t="str">
        <f t="shared" ca="1" si="149"/>
        <v>Shipping</v>
      </c>
      <c r="L1584" t="str">
        <f>IF(OR(Table1[[#This Row],[Month2]]="Jul",Table1[[#This Row],[Month2]]="Aug",Table1[[#This Row],[Month2]]="Sep"),"Q1", IF(OR(Table1[[#This Row],[Month2]]="Oct",Table1[[#This Row],[Month2]]="Nov",Table1[[#This Row],[Month2]]="Dec"),"Q2",IF(OR(Table1[[#This Row],[Month2]]="Jan",Table1[[#This Row],[Month2]]="Feb",Table1[[#This Row],[Month2]]="Mar"),"Q3", "Q4")))</f>
        <v>Q2</v>
      </c>
      <c r="M1584" t="str">
        <f>TEXT(Table1[[#This Row],[Date]],"mmm")</f>
        <v>Nov</v>
      </c>
      <c r="N1584" t="str">
        <f>IF(MONTH(Table1[[#This Row],[Date]])&gt;6, YEAR(Table1[[#This Row],[Date]])&amp;"-"&amp;YEAR(Table1[[#This Row],[Date]])+1,YEAR(Table1[[#This Row],[Date]])-1&amp;"-"&amp;YEAR(Table1[[#This Row],[Date]]))</f>
        <v>2017-2018</v>
      </c>
      <c r="O1584">
        <f>WEEKNUM(Table1[[#This Row],[Date]],2)</f>
        <v>46</v>
      </c>
      <c r="P1584">
        <f>HOUR(Table1[[#This Row],[Start]])</f>
        <v>18</v>
      </c>
      <c r="Q15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84" t="str">
        <f>TEXT(Table1[[#This Row],[Date]],"ddd")</f>
        <v>Tue</v>
      </c>
    </row>
    <row r="1585" spans="1:18" x14ac:dyDescent="0.55000000000000004">
      <c r="A1585" s="3" t="s">
        <v>139</v>
      </c>
      <c r="B1585" s="11" t="str">
        <f t="shared" si="144"/>
        <v>Client 4</v>
      </c>
      <c r="C1585" s="13">
        <v>43046</v>
      </c>
      <c r="D1585" s="17" t="s">
        <v>917</v>
      </c>
      <c r="E1585" s="17" t="s">
        <v>1024</v>
      </c>
      <c r="F1585" s="28">
        <f>Table1[[#This Row],[End]]-Table1[[#This Row],[Start]]</f>
        <v>5.5555555555555358E-3</v>
      </c>
      <c r="G1585" s="2" t="str">
        <f t="shared" ca="1" si="145"/>
        <v>Office</v>
      </c>
      <c r="H1585" s="17" t="str">
        <f t="shared" ca="1" si="146"/>
        <v>F</v>
      </c>
      <c r="I1585" s="17" t="str">
        <f t="shared" ca="1" si="147"/>
        <v>Mistake</v>
      </c>
      <c r="J1585" s="17" t="str">
        <f t="shared" ca="1" si="148"/>
        <v>Mechanical failure</v>
      </c>
      <c r="K1585" s="2" t="str">
        <f t="shared" ca="1" si="149"/>
        <v>IT</v>
      </c>
      <c r="L1585" t="str">
        <f>IF(OR(Table1[[#This Row],[Month2]]="Jul",Table1[[#This Row],[Month2]]="Aug",Table1[[#This Row],[Month2]]="Sep"),"Q1", IF(OR(Table1[[#This Row],[Month2]]="Oct",Table1[[#This Row],[Month2]]="Nov",Table1[[#This Row],[Month2]]="Dec"),"Q2",IF(OR(Table1[[#This Row],[Month2]]="Jan",Table1[[#This Row],[Month2]]="Feb",Table1[[#This Row],[Month2]]="Mar"),"Q3", "Q4")))</f>
        <v>Q2</v>
      </c>
      <c r="M1585" t="str">
        <f>TEXT(Table1[[#This Row],[Date]],"mmm")</f>
        <v>Nov</v>
      </c>
      <c r="N1585" t="str">
        <f>IF(MONTH(Table1[[#This Row],[Date]])&gt;6, YEAR(Table1[[#This Row],[Date]])&amp;"-"&amp;YEAR(Table1[[#This Row],[Date]])+1,YEAR(Table1[[#This Row],[Date]])-1&amp;"-"&amp;YEAR(Table1[[#This Row],[Date]]))</f>
        <v>2017-2018</v>
      </c>
      <c r="O1585">
        <f>WEEKNUM(Table1[[#This Row],[Date]],2)</f>
        <v>46</v>
      </c>
      <c r="P1585">
        <f>HOUR(Table1[[#This Row],[Start]])</f>
        <v>14</v>
      </c>
      <c r="Q15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85" t="str">
        <f>TEXT(Table1[[#This Row],[Date]],"ddd")</f>
        <v>Tue</v>
      </c>
    </row>
    <row r="1586" spans="1:18" x14ac:dyDescent="0.55000000000000004">
      <c r="A1586" s="3" t="s">
        <v>139</v>
      </c>
      <c r="B1586" s="11" t="str">
        <f t="shared" si="144"/>
        <v>Client 5</v>
      </c>
      <c r="C1586" s="13">
        <v>43047</v>
      </c>
      <c r="D1586" s="17" t="s">
        <v>574</v>
      </c>
      <c r="E1586" s="17" t="s">
        <v>611</v>
      </c>
      <c r="F1586" s="28">
        <f>Table1[[#This Row],[End]]-Table1[[#This Row],[Start]]</f>
        <v>7.6388888888889173E-3</v>
      </c>
      <c r="G1586" s="2" t="str">
        <f t="shared" ca="1" si="145"/>
        <v>Room B</v>
      </c>
      <c r="H1586" s="17" t="str">
        <f t="shared" ca="1" si="146"/>
        <v>G</v>
      </c>
      <c r="I1586" s="17" t="str">
        <f t="shared" ca="1" si="147"/>
        <v>Interaction</v>
      </c>
      <c r="J1586" s="17" t="str">
        <f t="shared" ca="1" si="148"/>
        <v>Mechanical failure</v>
      </c>
      <c r="K1586" s="2" t="str">
        <f t="shared" ca="1" si="149"/>
        <v>Floor</v>
      </c>
      <c r="L1586" t="str">
        <f>IF(OR(Table1[[#This Row],[Month2]]="Jul",Table1[[#This Row],[Month2]]="Aug",Table1[[#This Row],[Month2]]="Sep"),"Q1", IF(OR(Table1[[#This Row],[Month2]]="Oct",Table1[[#This Row],[Month2]]="Nov",Table1[[#This Row],[Month2]]="Dec"),"Q2",IF(OR(Table1[[#This Row],[Month2]]="Jan",Table1[[#This Row],[Month2]]="Feb",Table1[[#This Row],[Month2]]="Mar"),"Q3", "Q4")))</f>
        <v>Q2</v>
      </c>
      <c r="M1586" t="str">
        <f>TEXT(Table1[[#This Row],[Date]],"mmm")</f>
        <v>Nov</v>
      </c>
      <c r="N1586" t="str">
        <f>IF(MONTH(Table1[[#This Row],[Date]])&gt;6, YEAR(Table1[[#This Row],[Date]])&amp;"-"&amp;YEAR(Table1[[#This Row],[Date]])+1,YEAR(Table1[[#This Row],[Date]])-1&amp;"-"&amp;YEAR(Table1[[#This Row],[Date]]))</f>
        <v>2017-2018</v>
      </c>
      <c r="O1586">
        <f>WEEKNUM(Table1[[#This Row],[Date]],2)</f>
        <v>46</v>
      </c>
      <c r="P1586">
        <f>HOUR(Table1[[#This Row],[Start]])</f>
        <v>8</v>
      </c>
      <c r="Q15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586" t="str">
        <f>TEXT(Table1[[#This Row],[Date]],"ddd")</f>
        <v>Wed</v>
      </c>
    </row>
    <row r="1587" spans="1:18" x14ac:dyDescent="0.55000000000000004">
      <c r="A1587" s="3" t="s">
        <v>139</v>
      </c>
      <c r="B1587" s="11" t="str">
        <f t="shared" si="144"/>
        <v>Client 6</v>
      </c>
      <c r="C1587" s="13">
        <v>43048</v>
      </c>
      <c r="D1587" s="17" t="s">
        <v>647</v>
      </c>
      <c r="E1587" s="17" t="s">
        <v>244</v>
      </c>
      <c r="F1587" s="28">
        <f>Table1[[#This Row],[End]]-Table1[[#This Row],[Start]]</f>
        <v>3.3333333333333215E-2</v>
      </c>
      <c r="G1587" s="2" t="str">
        <f t="shared" ca="1" si="145"/>
        <v>Room B</v>
      </c>
      <c r="H1587" s="17" t="str">
        <f t="shared" ca="1" si="146"/>
        <v>E</v>
      </c>
      <c r="I1587" s="17" t="str">
        <f t="shared" ca="1" si="147"/>
        <v>Interaction</v>
      </c>
      <c r="J1587" s="17" t="str">
        <f t="shared" ca="1" si="148"/>
        <v>Mechanical failure</v>
      </c>
      <c r="K1587" s="2" t="str">
        <f t="shared" ca="1" si="149"/>
        <v>Finance</v>
      </c>
      <c r="L1587" t="str">
        <f>IF(OR(Table1[[#This Row],[Month2]]="Jul",Table1[[#This Row],[Month2]]="Aug",Table1[[#This Row],[Month2]]="Sep"),"Q1", IF(OR(Table1[[#This Row],[Month2]]="Oct",Table1[[#This Row],[Month2]]="Nov",Table1[[#This Row],[Month2]]="Dec"),"Q2",IF(OR(Table1[[#This Row],[Month2]]="Jan",Table1[[#This Row],[Month2]]="Feb",Table1[[#This Row],[Month2]]="Mar"),"Q3", "Q4")))</f>
        <v>Q2</v>
      </c>
      <c r="M1587" t="str">
        <f>TEXT(Table1[[#This Row],[Date]],"mmm")</f>
        <v>Nov</v>
      </c>
      <c r="N1587" t="str">
        <f>IF(MONTH(Table1[[#This Row],[Date]])&gt;6, YEAR(Table1[[#This Row],[Date]])&amp;"-"&amp;YEAR(Table1[[#This Row],[Date]])+1,YEAR(Table1[[#This Row],[Date]])-1&amp;"-"&amp;YEAR(Table1[[#This Row],[Date]]))</f>
        <v>2017-2018</v>
      </c>
      <c r="O1587">
        <f>WEEKNUM(Table1[[#This Row],[Date]],2)</f>
        <v>46</v>
      </c>
      <c r="P1587">
        <f>HOUR(Table1[[#This Row],[Start]])</f>
        <v>18</v>
      </c>
      <c r="Q15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87" t="str">
        <f>TEXT(Table1[[#This Row],[Date]],"ddd")</f>
        <v>Thu</v>
      </c>
    </row>
    <row r="1588" spans="1:18" x14ac:dyDescent="0.55000000000000004">
      <c r="A1588" s="3" t="s">
        <v>124</v>
      </c>
      <c r="B1588" s="11" t="str">
        <f t="shared" si="144"/>
        <v>Client 7</v>
      </c>
      <c r="C1588" s="13">
        <v>43046</v>
      </c>
      <c r="D1588" s="17" t="s">
        <v>789</v>
      </c>
      <c r="E1588" s="17" t="s">
        <v>991</v>
      </c>
      <c r="F1588" s="28">
        <f>Table1[[#This Row],[End]]-Table1[[#This Row],[Start]]</f>
        <v>2.2222222222222254E-2</v>
      </c>
      <c r="G1588" s="2" t="str">
        <f t="shared" ca="1" si="145"/>
        <v>Office</v>
      </c>
      <c r="H1588" s="17" t="str">
        <f t="shared" ca="1" si="146"/>
        <v>E</v>
      </c>
      <c r="I1588" s="17" t="str">
        <f t="shared" ca="1" si="147"/>
        <v>Interaction</v>
      </c>
      <c r="J1588" s="17" t="str">
        <f t="shared" ca="1" si="148"/>
        <v>Misconduct</v>
      </c>
      <c r="K1588" s="2" t="str">
        <f t="shared" ca="1" si="149"/>
        <v>Shipping</v>
      </c>
      <c r="L1588" t="str">
        <f>IF(OR(Table1[[#This Row],[Month2]]="Jul",Table1[[#This Row],[Month2]]="Aug",Table1[[#This Row],[Month2]]="Sep"),"Q1", IF(OR(Table1[[#This Row],[Month2]]="Oct",Table1[[#This Row],[Month2]]="Nov",Table1[[#This Row],[Month2]]="Dec"),"Q2",IF(OR(Table1[[#This Row],[Month2]]="Jan",Table1[[#This Row],[Month2]]="Feb",Table1[[#This Row],[Month2]]="Mar"),"Q3", "Q4")))</f>
        <v>Q2</v>
      </c>
      <c r="M1588" t="str">
        <f>TEXT(Table1[[#This Row],[Date]],"mmm")</f>
        <v>Nov</v>
      </c>
      <c r="N1588" t="str">
        <f>IF(MONTH(Table1[[#This Row],[Date]])&gt;6, YEAR(Table1[[#This Row],[Date]])&amp;"-"&amp;YEAR(Table1[[#This Row],[Date]])+1,YEAR(Table1[[#This Row],[Date]])-1&amp;"-"&amp;YEAR(Table1[[#This Row],[Date]]))</f>
        <v>2017-2018</v>
      </c>
      <c r="O1588">
        <f>WEEKNUM(Table1[[#This Row],[Date]],2)</f>
        <v>46</v>
      </c>
      <c r="P1588">
        <f>HOUR(Table1[[#This Row],[Start]])</f>
        <v>21</v>
      </c>
      <c r="Q15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588" t="str">
        <f>TEXT(Table1[[#This Row],[Date]],"ddd")</f>
        <v>Tue</v>
      </c>
    </row>
    <row r="1589" spans="1:18" x14ac:dyDescent="0.55000000000000004">
      <c r="A1589" s="3" t="s">
        <v>116</v>
      </c>
      <c r="B1589" s="11" t="str">
        <f t="shared" si="144"/>
        <v>Client 8</v>
      </c>
      <c r="C1589" s="13">
        <v>43046</v>
      </c>
      <c r="D1589" s="17" t="s">
        <v>707</v>
      </c>
      <c r="E1589" s="17" t="s">
        <v>1055</v>
      </c>
      <c r="F1589" s="28">
        <f>Table1[[#This Row],[End]]-Table1[[#This Row],[Start]]</f>
        <v>8.3333333333333037E-3</v>
      </c>
      <c r="G1589" s="2" t="str">
        <f t="shared" ca="1" si="145"/>
        <v>Lab</v>
      </c>
      <c r="H1589" s="17" t="str">
        <f t="shared" ca="1" si="146"/>
        <v>G</v>
      </c>
      <c r="I1589" s="17" t="str">
        <f t="shared" ca="1" si="147"/>
        <v>Grievance</v>
      </c>
      <c r="J1589" s="17" t="str">
        <f t="shared" ca="1" si="148"/>
        <v>Tone of voice</v>
      </c>
      <c r="K1589" s="2" t="str">
        <f t="shared" ca="1" si="149"/>
        <v>Admin</v>
      </c>
      <c r="L1589" t="str">
        <f>IF(OR(Table1[[#This Row],[Month2]]="Jul",Table1[[#This Row],[Month2]]="Aug",Table1[[#This Row],[Month2]]="Sep"),"Q1", IF(OR(Table1[[#This Row],[Month2]]="Oct",Table1[[#This Row],[Month2]]="Nov",Table1[[#This Row],[Month2]]="Dec"),"Q2",IF(OR(Table1[[#This Row],[Month2]]="Jan",Table1[[#This Row],[Month2]]="Feb",Table1[[#This Row],[Month2]]="Mar"),"Q3", "Q4")))</f>
        <v>Q2</v>
      </c>
      <c r="M1589" t="str">
        <f>TEXT(Table1[[#This Row],[Date]],"mmm")</f>
        <v>Nov</v>
      </c>
      <c r="N1589" t="str">
        <f>IF(MONTH(Table1[[#This Row],[Date]])&gt;6, YEAR(Table1[[#This Row],[Date]])&amp;"-"&amp;YEAR(Table1[[#This Row],[Date]])+1,YEAR(Table1[[#This Row],[Date]])-1&amp;"-"&amp;YEAR(Table1[[#This Row],[Date]]))</f>
        <v>2017-2018</v>
      </c>
      <c r="O1589">
        <f>WEEKNUM(Table1[[#This Row],[Date]],2)</f>
        <v>46</v>
      </c>
      <c r="P1589">
        <f>HOUR(Table1[[#This Row],[Start]])</f>
        <v>11</v>
      </c>
      <c r="Q15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589" t="str">
        <f>TEXT(Table1[[#This Row],[Date]],"ddd")</f>
        <v>Tue</v>
      </c>
    </row>
    <row r="1590" spans="1:18" x14ac:dyDescent="0.55000000000000004">
      <c r="A1590" s="3" t="s">
        <v>116</v>
      </c>
      <c r="B1590" s="11" t="str">
        <f t="shared" si="144"/>
        <v>Client 9</v>
      </c>
      <c r="C1590" s="13">
        <v>43048</v>
      </c>
      <c r="D1590" s="17" t="s">
        <v>189</v>
      </c>
      <c r="E1590" s="17" t="s">
        <v>882</v>
      </c>
      <c r="F1590" s="28">
        <f>Table1[[#This Row],[End]]-Table1[[#This Row],[Start]]</f>
        <v>1.5972222222222276E-2</v>
      </c>
      <c r="G1590" s="2" t="str">
        <f t="shared" ca="1" si="145"/>
        <v>Warehouse</v>
      </c>
      <c r="H1590" s="17" t="str">
        <f t="shared" ca="1" si="146"/>
        <v>E</v>
      </c>
      <c r="I1590" s="17" t="str">
        <f t="shared" ca="1" si="147"/>
        <v>Mistake</v>
      </c>
      <c r="J1590" s="17" t="str">
        <f t="shared" ca="1" si="148"/>
        <v>Entry error</v>
      </c>
      <c r="K1590" s="2" t="str">
        <f t="shared" ca="1" si="149"/>
        <v>Widgets</v>
      </c>
      <c r="L1590" t="str">
        <f>IF(OR(Table1[[#This Row],[Month2]]="Jul",Table1[[#This Row],[Month2]]="Aug",Table1[[#This Row],[Month2]]="Sep"),"Q1", IF(OR(Table1[[#This Row],[Month2]]="Oct",Table1[[#This Row],[Month2]]="Nov",Table1[[#This Row],[Month2]]="Dec"),"Q2",IF(OR(Table1[[#This Row],[Month2]]="Jan",Table1[[#This Row],[Month2]]="Feb",Table1[[#This Row],[Month2]]="Mar"),"Q3", "Q4")))</f>
        <v>Q2</v>
      </c>
      <c r="M1590" t="str">
        <f>TEXT(Table1[[#This Row],[Date]],"mmm")</f>
        <v>Nov</v>
      </c>
      <c r="N1590" t="str">
        <f>IF(MONTH(Table1[[#This Row],[Date]])&gt;6, YEAR(Table1[[#This Row],[Date]])&amp;"-"&amp;YEAR(Table1[[#This Row],[Date]])+1,YEAR(Table1[[#This Row],[Date]])-1&amp;"-"&amp;YEAR(Table1[[#This Row],[Date]]))</f>
        <v>2017-2018</v>
      </c>
      <c r="O1590">
        <f>WEEKNUM(Table1[[#This Row],[Date]],2)</f>
        <v>46</v>
      </c>
      <c r="P1590">
        <f>HOUR(Table1[[#This Row],[Start]])</f>
        <v>18</v>
      </c>
      <c r="Q15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590" t="str">
        <f>TEXT(Table1[[#This Row],[Date]],"ddd")</f>
        <v>Thu</v>
      </c>
    </row>
    <row r="1591" spans="1:18" x14ac:dyDescent="0.55000000000000004">
      <c r="A1591" s="3" t="s">
        <v>116</v>
      </c>
      <c r="B1591" s="11" t="str">
        <f t="shared" si="144"/>
        <v>Client 10</v>
      </c>
      <c r="C1591" s="13">
        <v>43050</v>
      </c>
      <c r="D1591" s="17" t="s">
        <v>250</v>
      </c>
      <c r="E1591" s="17" t="s">
        <v>540</v>
      </c>
      <c r="F1591" s="28">
        <f>Table1[[#This Row],[End]]-Table1[[#This Row],[Start]]</f>
        <v>9.7222222222221877E-3</v>
      </c>
      <c r="G1591" s="2" t="str">
        <f t="shared" ca="1" si="145"/>
        <v>Office</v>
      </c>
      <c r="H1591" s="17" t="str">
        <f t="shared" ca="1" si="146"/>
        <v>A</v>
      </c>
      <c r="I1591" s="17" t="str">
        <f t="shared" ca="1" si="147"/>
        <v>Grievance</v>
      </c>
      <c r="J1591" s="17" t="str">
        <f t="shared" ca="1" si="148"/>
        <v>Wrong placement</v>
      </c>
      <c r="K1591" s="2" t="str">
        <f t="shared" ca="1" si="149"/>
        <v>Shipping</v>
      </c>
      <c r="L1591" t="str">
        <f>IF(OR(Table1[[#This Row],[Month2]]="Jul",Table1[[#This Row],[Month2]]="Aug",Table1[[#This Row],[Month2]]="Sep"),"Q1", IF(OR(Table1[[#This Row],[Month2]]="Oct",Table1[[#This Row],[Month2]]="Nov",Table1[[#This Row],[Month2]]="Dec"),"Q2",IF(OR(Table1[[#This Row],[Month2]]="Jan",Table1[[#This Row],[Month2]]="Feb",Table1[[#This Row],[Month2]]="Mar"),"Q3", "Q4")))</f>
        <v>Q2</v>
      </c>
      <c r="M1591" t="str">
        <f>TEXT(Table1[[#This Row],[Date]],"mmm")</f>
        <v>Nov</v>
      </c>
      <c r="N1591" t="str">
        <f>IF(MONTH(Table1[[#This Row],[Date]])&gt;6, YEAR(Table1[[#This Row],[Date]])&amp;"-"&amp;YEAR(Table1[[#This Row],[Date]])+1,YEAR(Table1[[#This Row],[Date]])-1&amp;"-"&amp;YEAR(Table1[[#This Row],[Date]]))</f>
        <v>2017-2018</v>
      </c>
      <c r="O1591">
        <f>WEEKNUM(Table1[[#This Row],[Date]],2)</f>
        <v>46</v>
      </c>
      <c r="P1591">
        <f>HOUR(Table1[[#This Row],[Start]])</f>
        <v>10</v>
      </c>
      <c r="Q15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91" t="str">
        <f>TEXT(Table1[[#This Row],[Date]],"ddd")</f>
        <v>Sat</v>
      </c>
    </row>
    <row r="1592" spans="1:18" x14ac:dyDescent="0.55000000000000004">
      <c r="A1592" s="3" t="s">
        <v>81</v>
      </c>
      <c r="B1592" s="11" t="str">
        <f t="shared" si="144"/>
        <v>Client 1</v>
      </c>
      <c r="C1592" s="13">
        <v>43049</v>
      </c>
      <c r="D1592" s="17" t="s">
        <v>648</v>
      </c>
      <c r="E1592" s="17" t="s">
        <v>1140</v>
      </c>
      <c r="F1592" s="28">
        <f>Table1[[#This Row],[End]]-Table1[[#This Row],[Start]]</f>
        <v>9.0277777777777457E-3</v>
      </c>
      <c r="G1592" s="2" t="str">
        <f t="shared" ca="1" si="145"/>
        <v>Room B</v>
      </c>
      <c r="H1592" s="17" t="str">
        <f t="shared" ca="1" si="146"/>
        <v>G</v>
      </c>
      <c r="I1592" s="17" t="str">
        <f t="shared" ca="1" si="147"/>
        <v>Interaction</v>
      </c>
      <c r="J1592" s="17" t="str">
        <f t="shared" ca="1" si="148"/>
        <v>Entry error</v>
      </c>
      <c r="K1592" s="2" t="str">
        <f t="shared" ca="1" si="149"/>
        <v>Finance</v>
      </c>
      <c r="L1592" t="str">
        <f>IF(OR(Table1[[#This Row],[Month2]]="Jul",Table1[[#This Row],[Month2]]="Aug",Table1[[#This Row],[Month2]]="Sep"),"Q1", IF(OR(Table1[[#This Row],[Month2]]="Oct",Table1[[#This Row],[Month2]]="Nov",Table1[[#This Row],[Month2]]="Dec"),"Q2",IF(OR(Table1[[#This Row],[Month2]]="Jan",Table1[[#This Row],[Month2]]="Feb",Table1[[#This Row],[Month2]]="Mar"),"Q3", "Q4")))</f>
        <v>Q2</v>
      </c>
      <c r="M1592" t="str">
        <f>TEXT(Table1[[#This Row],[Date]],"mmm")</f>
        <v>Nov</v>
      </c>
      <c r="N1592" t="str">
        <f>IF(MONTH(Table1[[#This Row],[Date]])&gt;6, YEAR(Table1[[#This Row],[Date]])&amp;"-"&amp;YEAR(Table1[[#This Row],[Date]])+1,YEAR(Table1[[#This Row],[Date]])-1&amp;"-"&amp;YEAR(Table1[[#This Row],[Date]]))</f>
        <v>2017-2018</v>
      </c>
      <c r="O1592">
        <f>WEEKNUM(Table1[[#This Row],[Date]],2)</f>
        <v>46</v>
      </c>
      <c r="P1592">
        <f>HOUR(Table1[[#This Row],[Start]])</f>
        <v>12</v>
      </c>
      <c r="Q15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592" t="str">
        <f>TEXT(Table1[[#This Row],[Date]],"ddd")</f>
        <v>Fri</v>
      </c>
    </row>
    <row r="1593" spans="1:18" x14ac:dyDescent="0.55000000000000004">
      <c r="A1593" s="3" t="s">
        <v>129</v>
      </c>
      <c r="B1593" s="11" t="str">
        <f t="shared" si="144"/>
        <v>Client 2</v>
      </c>
      <c r="C1593" s="13">
        <v>43045</v>
      </c>
      <c r="D1593" s="17" t="s">
        <v>220</v>
      </c>
      <c r="E1593" s="17" t="s">
        <v>214</v>
      </c>
      <c r="F1593" s="28">
        <f>Table1[[#This Row],[End]]-Table1[[#This Row],[Start]]</f>
        <v>1.5277777777777724E-2</v>
      </c>
      <c r="G1593" s="2" t="str">
        <f t="shared" ca="1" si="145"/>
        <v>Warehouse</v>
      </c>
      <c r="H1593" s="17" t="str">
        <f t="shared" ca="1" si="146"/>
        <v>G</v>
      </c>
      <c r="I1593" s="17" t="str">
        <f t="shared" ca="1" si="147"/>
        <v>Interaction</v>
      </c>
      <c r="J1593" s="17" t="str">
        <f t="shared" ca="1" si="148"/>
        <v>Wrong placement</v>
      </c>
      <c r="K1593" s="2" t="str">
        <f t="shared" ca="1" si="149"/>
        <v>Floor</v>
      </c>
      <c r="L1593" t="str">
        <f>IF(OR(Table1[[#This Row],[Month2]]="Jul",Table1[[#This Row],[Month2]]="Aug",Table1[[#This Row],[Month2]]="Sep"),"Q1", IF(OR(Table1[[#This Row],[Month2]]="Oct",Table1[[#This Row],[Month2]]="Nov",Table1[[#This Row],[Month2]]="Dec"),"Q2",IF(OR(Table1[[#This Row],[Month2]]="Jan",Table1[[#This Row],[Month2]]="Feb",Table1[[#This Row],[Month2]]="Mar"),"Q3", "Q4")))</f>
        <v>Q2</v>
      </c>
      <c r="M1593" t="str">
        <f>TEXT(Table1[[#This Row],[Date]],"mmm")</f>
        <v>Nov</v>
      </c>
      <c r="N1593" t="str">
        <f>IF(MONTH(Table1[[#This Row],[Date]])&gt;6, YEAR(Table1[[#This Row],[Date]])&amp;"-"&amp;YEAR(Table1[[#This Row],[Date]])+1,YEAR(Table1[[#This Row],[Date]])-1&amp;"-"&amp;YEAR(Table1[[#This Row],[Date]]))</f>
        <v>2017-2018</v>
      </c>
      <c r="O1593">
        <f>WEEKNUM(Table1[[#This Row],[Date]],2)</f>
        <v>46</v>
      </c>
      <c r="P1593">
        <f>HOUR(Table1[[#This Row],[Start]])</f>
        <v>17</v>
      </c>
      <c r="Q15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593" t="str">
        <f>TEXT(Table1[[#This Row],[Date]],"ddd")</f>
        <v>Mon</v>
      </c>
    </row>
    <row r="1594" spans="1:18" x14ac:dyDescent="0.55000000000000004">
      <c r="A1594" s="3" t="s">
        <v>129</v>
      </c>
      <c r="B1594" s="11" t="str">
        <f t="shared" si="144"/>
        <v>Client 3</v>
      </c>
      <c r="C1594" s="13">
        <v>43048</v>
      </c>
      <c r="D1594" s="17" t="s">
        <v>917</v>
      </c>
      <c r="E1594" s="17" t="s">
        <v>637</v>
      </c>
      <c r="F1594" s="28">
        <f>Table1[[#This Row],[End]]-Table1[[#This Row],[Start]]</f>
        <v>2.3611111111111138E-2</v>
      </c>
      <c r="G1594" s="2" t="str">
        <f t="shared" ca="1" si="145"/>
        <v>Lab</v>
      </c>
      <c r="H1594" s="17" t="str">
        <f t="shared" ca="1" si="146"/>
        <v>D</v>
      </c>
      <c r="I1594" s="17" t="str">
        <f t="shared" ca="1" si="147"/>
        <v>Grievance</v>
      </c>
      <c r="J1594" s="17" t="str">
        <f t="shared" ca="1" si="148"/>
        <v>Entry error</v>
      </c>
      <c r="K1594" s="2" t="str">
        <f t="shared" ca="1" si="149"/>
        <v>Widgets</v>
      </c>
      <c r="L1594" t="str">
        <f>IF(OR(Table1[[#This Row],[Month2]]="Jul",Table1[[#This Row],[Month2]]="Aug",Table1[[#This Row],[Month2]]="Sep"),"Q1", IF(OR(Table1[[#This Row],[Month2]]="Oct",Table1[[#This Row],[Month2]]="Nov",Table1[[#This Row],[Month2]]="Dec"),"Q2",IF(OR(Table1[[#This Row],[Month2]]="Jan",Table1[[#This Row],[Month2]]="Feb",Table1[[#This Row],[Month2]]="Mar"),"Q3", "Q4")))</f>
        <v>Q2</v>
      </c>
      <c r="M1594" t="str">
        <f>TEXT(Table1[[#This Row],[Date]],"mmm")</f>
        <v>Nov</v>
      </c>
      <c r="N1594" t="str">
        <f>IF(MONTH(Table1[[#This Row],[Date]])&gt;6, YEAR(Table1[[#This Row],[Date]])&amp;"-"&amp;YEAR(Table1[[#This Row],[Date]])+1,YEAR(Table1[[#This Row],[Date]])-1&amp;"-"&amp;YEAR(Table1[[#This Row],[Date]]))</f>
        <v>2017-2018</v>
      </c>
      <c r="O1594">
        <f>WEEKNUM(Table1[[#This Row],[Date]],2)</f>
        <v>46</v>
      </c>
      <c r="P1594">
        <f>HOUR(Table1[[#This Row],[Start]])</f>
        <v>14</v>
      </c>
      <c r="Q15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594" t="str">
        <f>TEXT(Table1[[#This Row],[Date]],"ddd")</f>
        <v>Thu</v>
      </c>
    </row>
    <row r="1595" spans="1:18" x14ac:dyDescent="0.55000000000000004">
      <c r="A1595" s="3" t="s">
        <v>139</v>
      </c>
      <c r="B1595" s="11" t="str">
        <f t="shared" si="144"/>
        <v>Client 4</v>
      </c>
      <c r="C1595" s="13">
        <v>43054</v>
      </c>
      <c r="D1595" s="17" t="s">
        <v>921</v>
      </c>
      <c r="E1595" s="17" t="s">
        <v>338</v>
      </c>
      <c r="F1595" s="28">
        <f>Table1[[#This Row],[End]]-Table1[[#This Row],[Start]]</f>
        <v>1.5277777777777835E-2</v>
      </c>
      <c r="G1595" s="2" t="str">
        <f t="shared" ca="1" si="145"/>
        <v>Room A</v>
      </c>
      <c r="H1595" s="17" t="str">
        <f t="shared" ca="1" si="146"/>
        <v>C</v>
      </c>
      <c r="I1595" s="17" t="str">
        <f t="shared" ca="1" si="147"/>
        <v>Accident</v>
      </c>
      <c r="J1595" s="17" t="str">
        <f t="shared" ca="1" si="148"/>
        <v>Tone of voice</v>
      </c>
      <c r="K1595" s="2" t="str">
        <f t="shared" ca="1" si="149"/>
        <v>Finance</v>
      </c>
      <c r="L1595" t="str">
        <f>IF(OR(Table1[[#This Row],[Month2]]="Jul",Table1[[#This Row],[Month2]]="Aug",Table1[[#This Row],[Month2]]="Sep"),"Q1", IF(OR(Table1[[#This Row],[Month2]]="Oct",Table1[[#This Row],[Month2]]="Nov",Table1[[#This Row],[Month2]]="Dec"),"Q2",IF(OR(Table1[[#This Row],[Month2]]="Jan",Table1[[#This Row],[Month2]]="Feb",Table1[[#This Row],[Month2]]="Mar"),"Q3", "Q4")))</f>
        <v>Q2</v>
      </c>
      <c r="M1595" t="str">
        <f>TEXT(Table1[[#This Row],[Date]],"mmm")</f>
        <v>Nov</v>
      </c>
      <c r="N1595" t="str">
        <f>IF(MONTH(Table1[[#This Row],[Date]])&gt;6, YEAR(Table1[[#This Row],[Date]])&amp;"-"&amp;YEAR(Table1[[#This Row],[Date]])+1,YEAR(Table1[[#This Row],[Date]])-1&amp;"-"&amp;YEAR(Table1[[#This Row],[Date]]))</f>
        <v>2017-2018</v>
      </c>
      <c r="O1595">
        <f>WEEKNUM(Table1[[#This Row],[Date]],2)</f>
        <v>47</v>
      </c>
      <c r="P1595">
        <f>HOUR(Table1[[#This Row],[Start]])</f>
        <v>13</v>
      </c>
      <c r="Q15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595" t="str">
        <f>TEXT(Table1[[#This Row],[Date]],"ddd")</f>
        <v>Wed</v>
      </c>
    </row>
    <row r="1596" spans="1:18" x14ac:dyDescent="0.55000000000000004">
      <c r="A1596" s="3" t="s">
        <v>139</v>
      </c>
      <c r="B1596" s="11" t="str">
        <f t="shared" si="144"/>
        <v>Client 5</v>
      </c>
      <c r="C1596" s="13">
        <v>43058</v>
      </c>
      <c r="D1596" s="17" t="s">
        <v>671</v>
      </c>
      <c r="E1596" s="17" t="s">
        <v>1012</v>
      </c>
      <c r="F1596" s="28">
        <f>Table1[[#This Row],[End]]-Table1[[#This Row],[Start]]</f>
        <v>6.2499999999999778E-3</v>
      </c>
      <c r="G1596" s="2" t="str">
        <f t="shared" ca="1" si="145"/>
        <v>Room A</v>
      </c>
      <c r="H1596" s="17" t="str">
        <f t="shared" ca="1" si="146"/>
        <v>A</v>
      </c>
      <c r="I1596" s="17" t="str">
        <f t="shared" ca="1" si="147"/>
        <v>Grievance</v>
      </c>
      <c r="J1596" s="17" t="str">
        <f t="shared" ca="1" si="148"/>
        <v>Entry error</v>
      </c>
      <c r="K1596" s="2" t="str">
        <f t="shared" ca="1" si="149"/>
        <v>Floor</v>
      </c>
      <c r="L1596" t="str">
        <f>IF(OR(Table1[[#This Row],[Month2]]="Jul",Table1[[#This Row],[Month2]]="Aug",Table1[[#This Row],[Month2]]="Sep"),"Q1", IF(OR(Table1[[#This Row],[Month2]]="Oct",Table1[[#This Row],[Month2]]="Nov",Table1[[#This Row],[Month2]]="Dec"),"Q2",IF(OR(Table1[[#This Row],[Month2]]="Jan",Table1[[#This Row],[Month2]]="Feb",Table1[[#This Row],[Month2]]="Mar"),"Q3", "Q4")))</f>
        <v>Q2</v>
      </c>
      <c r="M1596" t="str">
        <f>TEXT(Table1[[#This Row],[Date]],"mmm")</f>
        <v>Nov</v>
      </c>
      <c r="N1596" t="str">
        <f>IF(MONTH(Table1[[#This Row],[Date]])&gt;6, YEAR(Table1[[#This Row],[Date]])&amp;"-"&amp;YEAR(Table1[[#This Row],[Date]])+1,YEAR(Table1[[#This Row],[Date]])-1&amp;"-"&amp;YEAR(Table1[[#This Row],[Date]]))</f>
        <v>2017-2018</v>
      </c>
      <c r="O1596">
        <f>WEEKNUM(Table1[[#This Row],[Date]],2)</f>
        <v>47</v>
      </c>
      <c r="P1596">
        <f>HOUR(Table1[[#This Row],[Start]])</f>
        <v>12</v>
      </c>
      <c r="Q15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596" t="str">
        <f>TEXT(Table1[[#This Row],[Date]],"ddd")</f>
        <v>Sun</v>
      </c>
    </row>
    <row r="1597" spans="1:18" x14ac:dyDescent="0.55000000000000004">
      <c r="A1597" s="3" t="s">
        <v>137</v>
      </c>
      <c r="B1597" s="11" t="str">
        <f t="shared" si="144"/>
        <v>Client 6</v>
      </c>
      <c r="C1597" s="13">
        <v>43053</v>
      </c>
      <c r="D1597" s="17" t="s">
        <v>533</v>
      </c>
      <c r="E1597" s="17" t="s">
        <v>251</v>
      </c>
      <c r="F1597" s="28">
        <f>Table1[[#This Row],[End]]-Table1[[#This Row],[Start]]</f>
        <v>2.0138888888888817E-2</v>
      </c>
      <c r="G1597" s="2" t="str">
        <f t="shared" ca="1" si="145"/>
        <v>Warehouse</v>
      </c>
      <c r="H1597" s="17" t="str">
        <f t="shared" ca="1" si="146"/>
        <v>E</v>
      </c>
      <c r="I1597" s="17" t="str">
        <f t="shared" ca="1" si="147"/>
        <v>Grievance</v>
      </c>
      <c r="J1597" s="17" t="str">
        <f t="shared" ca="1" si="148"/>
        <v>Wrong placement</v>
      </c>
      <c r="K1597" s="2" t="str">
        <f t="shared" ca="1" si="149"/>
        <v>Widgets</v>
      </c>
      <c r="L1597" t="str">
        <f>IF(OR(Table1[[#This Row],[Month2]]="Jul",Table1[[#This Row],[Month2]]="Aug",Table1[[#This Row],[Month2]]="Sep"),"Q1", IF(OR(Table1[[#This Row],[Month2]]="Oct",Table1[[#This Row],[Month2]]="Nov",Table1[[#This Row],[Month2]]="Dec"),"Q2",IF(OR(Table1[[#This Row],[Month2]]="Jan",Table1[[#This Row],[Month2]]="Feb",Table1[[#This Row],[Month2]]="Mar"),"Q3", "Q4")))</f>
        <v>Q2</v>
      </c>
      <c r="M1597" t="str">
        <f>TEXT(Table1[[#This Row],[Date]],"mmm")</f>
        <v>Nov</v>
      </c>
      <c r="N1597" t="str">
        <f>IF(MONTH(Table1[[#This Row],[Date]])&gt;6, YEAR(Table1[[#This Row],[Date]])&amp;"-"&amp;YEAR(Table1[[#This Row],[Date]])+1,YEAR(Table1[[#This Row],[Date]])-1&amp;"-"&amp;YEAR(Table1[[#This Row],[Date]]))</f>
        <v>2017-2018</v>
      </c>
      <c r="O1597">
        <f>WEEKNUM(Table1[[#This Row],[Date]],2)</f>
        <v>47</v>
      </c>
      <c r="P1597">
        <f>HOUR(Table1[[#This Row],[Start]])</f>
        <v>10</v>
      </c>
      <c r="Q15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97" t="str">
        <f>TEXT(Table1[[#This Row],[Date]],"ddd")</f>
        <v>Tue</v>
      </c>
    </row>
    <row r="1598" spans="1:18" x14ac:dyDescent="0.55000000000000004">
      <c r="A1598" s="3" t="s">
        <v>81</v>
      </c>
      <c r="B1598" s="11" t="str">
        <f t="shared" si="144"/>
        <v>Client 7</v>
      </c>
      <c r="C1598" s="13">
        <v>43056</v>
      </c>
      <c r="D1598" s="17" t="s">
        <v>680</v>
      </c>
      <c r="E1598" s="17" t="s">
        <v>759</v>
      </c>
      <c r="F1598" s="28">
        <f>Table1[[#This Row],[End]]-Table1[[#This Row],[Start]]</f>
        <v>1.7361111111110938E-2</v>
      </c>
      <c r="G1598" s="2" t="str">
        <f t="shared" ca="1" si="145"/>
        <v>Lab</v>
      </c>
      <c r="H1598" s="17" t="str">
        <f t="shared" ca="1" si="146"/>
        <v>E</v>
      </c>
      <c r="I1598" s="17" t="str">
        <f t="shared" ca="1" si="147"/>
        <v>Grievance</v>
      </c>
      <c r="J1598" s="17" t="str">
        <f t="shared" ca="1" si="148"/>
        <v>Mechanical failure</v>
      </c>
      <c r="K1598" s="2" t="str">
        <f t="shared" ca="1" si="149"/>
        <v>IT</v>
      </c>
      <c r="L1598" t="str">
        <f>IF(OR(Table1[[#This Row],[Month2]]="Jul",Table1[[#This Row],[Month2]]="Aug",Table1[[#This Row],[Month2]]="Sep"),"Q1", IF(OR(Table1[[#This Row],[Month2]]="Oct",Table1[[#This Row],[Month2]]="Nov",Table1[[#This Row],[Month2]]="Dec"),"Q2",IF(OR(Table1[[#This Row],[Month2]]="Jan",Table1[[#This Row],[Month2]]="Feb",Table1[[#This Row],[Month2]]="Mar"),"Q3", "Q4")))</f>
        <v>Q2</v>
      </c>
      <c r="M1598" t="str">
        <f>TEXT(Table1[[#This Row],[Date]],"mmm")</f>
        <v>Nov</v>
      </c>
      <c r="N1598" t="str">
        <f>IF(MONTH(Table1[[#This Row],[Date]])&gt;6, YEAR(Table1[[#This Row],[Date]])&amp;"-"&amp;YEAR(Table1[[#This Row],[Date]])+1,YEAR(Table1[[#This Row],[Date]])-1&amp;"-"&amp;YEAR(Table1[[#This Row],[Date]]))</f>
        <v>2017-2018</v>
      </c>
      <c r="O1598">
        <f>WEEKNUM(Table1[[#This Row],[Date]],2)</f>
        <v>47</v>
      </c>
      <c r="P1598">
        <f>HOUR(Table1[[#This Row],[Start]])</f>
        <v>16</v>
      </c>
      <c r="Q15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598" t="str">
        <f>TEXT(Table1[[#This Row],[Date]],"ddd")</f>
        <v>Fri</v>
      </c>
    </row>
    <row r="1599" spans="1:18" x14ac:dyDescent="0.55000000000000004">
      <c r="A1599" s="3" t="s">
        <v>81</v>
      </c>
      <c r="B1599" s="11" t="str">
        <f t="shared" si="144"/>
        <v>Client 8</v>
      </c>
      <c r="C1599" s="13">
        <v>43058</v>
      </c>
      <c r="D1599" s="17" t="s">
        <v>319</v>
      </c>
      <c r="E1599" s="17" t="s">
        <v>493</v>
      </c>
      <c r="F1599" s="28">
        <f>Table1[[#This Row],[End]]-Table1[[#This Row],[Start]]</f>
        <v>7.6388888888889173E-3</v>
      </c>
      <c r="G1599" s="2" t="str">
        <f t="shared" ca="1" si="145"/>
        <v>Room B</v>
      </c>
      <c r="H1599" s="17" t="str">
        <f t="shared" ca="1" si="146"/>
        <v>A</v>
      </c>
      <c r="I1599" s="17" t="str">
        <f t="shared" ca="1" si="147"/>
        <v>Grievance</v>
      </c>
      <c r="J1599" s="17" t="str">
        <f t="shared" ca="1" si="148"/>
        <v>Misconduct</v>
      </c>
      <c r="K1599" s="2" t="str">
        <f t="shared" ca="1" si="149"/>
        <v>Widgets</v>
      </c>
      <c r="L1599" t="str">
        <f>IF(OR(Table1[[#This Row],[Month2]]="Jul",Table1[[#This Row],[Month2]]="Aug",Table1[[#This Row],[Month2]]="Sep"),"Q1", IF(OR(Table1[[#This Row],[Month2]]="Oct",Table1[[#This Row],[Month2]]="Nov",Table1[[#This Row],[Month2]]="Dec"),"Q2",IF(OR(Table1[[#This Row],[Month2]]="Jan",Table1[[#This Row],[Month2]]="Feb",Table1[[#This Row],[Month2]]="Mar"),"Q3", "Q4")))</f>
        <v>Q2</v>
      </c>
      <c r="M1599" t="str">
        <f>TEXT(Table1[[#This Row],[Date]],"mmm")</f>
        <v>Nov</v>
      </c>
      <c r="N1599" t="str">
        <f>IF(MONTH(Table1[[#This Row],[Date]])&gt;6, YEAR(Table1[[#This Row],[Date]])&amp;"-"&amp;YEAR(Table1[[#This Row],[Date]])+1,YEAR(Table1[[#This Row],[Date]])-1&amp;"-"&amp;YEAR(Table1[[#This Row],[Date]]))</f>
        <v>2017-2018</v>
      </c>
      <c r="O1599">
        <f>WEEKNUM(Table1[[#This Row],[Date]],2)</f>
        <v>47</v>
      </c>
      <c r="P1599">
        <f>HOUR(Table1[[#This Row],[Start]])</f>
        <v>10</v>
      </c>
      <c r="Q15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599" t="str">
        <f>TEXT(Table1[[#This Row],[Date]],"ddd")</f>
        <v>Sun</v>
      </c>
    </row>
    <row r="1600" spans="1:18" x14ac:dyDescent="0.55000000000000004">
      <c r="A1600" s="3" t="s">
        <v>129</v>
      </c>
      <c r="B1600" s="11" t="str">
        <f t="shared" si="144"/>
        <v>Client 9</v>
      </c>
      <c r="C1600" s="13">
        <v>43053</v>
      </c>
      <c r="D1600" s="17" t="s">
        <v>661</v>
      </c>
      <c r="E1600" s="17" t="s">
        <v>515</v>
      </c>
      <c r="F1600" s="28">
        <f>Table1[[#This Row],[End]]-Table1[[#This Row],[Start]]</f>
        <v>1.9444444444444486E-2</v>
      </c>
      <c r="G1600" s="2" t="str">
        <f t="shared" ca="1" si="145"/>
        <v>Room B</v>
      </c>
      <c r="H1600" s="17" t="str">
        <f t="shared" ca="1" si="146"/>
        <v>C</v>
      </c>
      <c r="I1600" s="17" t="str">
        <f t="shared" ca="1" si="147"/>
        <v>Mistake</v>
      </c>
      <c r="J1600" s="17" t="str">
        <f t="shared" ca="1" si="148"/>
        <v>Tone of voice</v>
      </c>
      <c r="K1600" s="2" t="str">
        <f t="shared" ca="1" si="149"/>
        <v>IT</v>
      </c>
      <c r="L1600" t="str">
        <f>IF(OR(Table1[[#This Row],[Month2]]="Jul",Table1[[#This Row],[Month2]]="Aug",Table1[[#This Row],[Month2]]="Sep"),"Q1", IF(OR(Table1[[#This Row],[Month2]]="Oct",Table1[[#This Row],[Month2]]="Nov",Table1[[#This Row],[Month2]]="Dec"),"Q2",IF(OR(Table1[[#This Row],[Month2]]="Jan",Table1[[#This Row],[Month2]]="Feb",Table1[[#This Row],[Month2]]="Mar"),"Q3", "Q4")))</f>
        <v>Q2</v>
      </c>
      <c r="M1600" t="str">
        <f>TEXT(Table1[[#This Row],[Date]],"mmm")</f>
        <v>Nov</v>
      </c>
      <c r="N1600" t="str">
        <f>IF(MONTH(Table1[[#This Row],[Date]])&gt;6, YEAR(Table1[[#This Row],[Date]])&amp;"-"&amp;YEAR(Table1[[#This Row],[Date]])+1,YEAR(Table1[[#This Row],[Date]])-1&amp;"-"&amp;YEAR(Table1[[#This Row],[Date]]))</f>
        <v>2017-2018</v>
      </c>
      <c r="O1600">
        <f>WEEKNUM(Table1[[#This Row],[Date]],2)</f>
        <v>47</v>
      </c>
      <c r="P1600">
        <f>HOUR(Table1[[#This Row],[Start]])</f>
        <v>15</v>
      </c>
      <c r="Q16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00" t="str">
        <f>TEXT(Table1[[#This Row],[Date]],"ddd")</f>
        <v>Tue</v>
      </c>
    </row>
    <row r="1601" spans="1:18" x14ac:dyDescent="0.55000000000000004">
      <c r="A1601" t="s">
        <v>139</v>
      </c>
      <c r="B1601" t="str">
        <f t="shared" si="144"/>
        <v>Client 10</v>
      </c>
      <c r="C1601">
        <v>43061</v>
      </c>
      <c r="D1601" t="s">
        <v>922</v>
      </c>
      <c r="E1601" t="s">
        <v>424</v>
      </c>
      <c r="F1601" s="28">
        <f>Table1[[#This Row],[End]]-Table1[[#This Row],[Start]]</f>
        <v>6.9444444444444198E-3</v>
      </c>
      <c r="G1601" s="2" t="str">
        <f t="shared" ca="1" si="145"/>
        <v>Room A</v>
      </c>
      <c r="H1601" t="str">
        <f t="shared" ca="1" si="146"/>
        <v>A</v>
      </c>
      <c r="I1601" t="str">
        <f t="shared" ca="1" si="147"/>
        <v>Accident</v>
      </c>
      <c r="J1601" t="str">
        <f t="shared" ca="1" si="148"/>
        <v>Wrong placement</v>
      </c>
      <c r="K1601" s="29" t="str">
        <f t="shared" ca="1" si="149"/>
        <v>Shipping</v>
      </c>
      <c r="L1601" t="str">
        <f>IF(OR(Table1[[#This Row],[Month2]]="Jul",Table1[[#This Row],[Month2]]="Aug",Table1[[#This Row],[Month2]]="Sep"),"Q1", IF(OR(Table1[[#This Row],[Month2]]="Oct",Table1[[#This Row],[Month2]]="Nov",Table1[[#This Row],[Month2]]="Dec"),"Q2",IF(OR(Table1[[#This Row],[Month2]]="Jan",Table1[[#This Row],[Month2]]="Feb",Table1[[#This Row],[Month2]]="Mar"),"Q3", "Q4")))</f>
        <v>Q2</v>
      </c>
      <c r="M1601" t="str">
        <f>TEXT(Table1[[#This Row],[Date]],"mmm")</f>
        <v>Nov</v>
      </c>
      <c r="N1601" t="str">
        <f>IF(MONTH(Table1[[#This Row],[Date]])&gt;6, YEAR(Table1[[#This Row],[Date]])&amp;"-"&amp;YEAR(Table1[[#This Row],[Date]])+1,YEAR(Table1[[#This Row],[Date]])-1&amp;"-"&amp;YEAR(Table1[[#This Row],[Date]]))</f>
        <v>2017-2018</v>
      </c>
      <c r="O1601">
        <f>WEEKNUM(Table1[[#This Row],[Date]],2)</f>
        <v>48</v>
      </c>
      <c r="P1601">
        <f>HOUR(Table1[[#This Row],[Start]])</f>
        <v>10</v>
      </c>
      <c r="Q16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01" t="str">
        <f>TEXT(Table1[[#This Row],[Date]],"ddd")</f>
        <v>Wed</v>
      </c>
    </row>
    <row r="1602" spans="1:18" x14ac:dyDescent="0.55000000000000004">
      <c r="A1602" t="s">
        <v>112</v>
      </c>
      <c r="B1602" t="str">
        <f t="shared" ref="B1602:B1665" si="150">IF(B1601="Name","Client 1",IF(B1601="Client 1","Client 2",IF(B1601="Client 2","Client 3",IF(B1601="Client 3","Client 4", IF(B1601="Client 4","Client 5", IF(B1601="Client 5","Client 6", IF(B1601="Client 6","Client 7",IF(B1601="Client 7","Client 8", IF(B1601="Client 8","Client 9", IF(B1601="Client 9","Client 10", IF(B1601="Client 10","Client 1", "Client 11")))))))))))</f>
        <v>Client 1</v>
      </c>
      <c r="C1602">
        <v>43062</v>
      </c>
      <c r="D1602" t="s">
        <v>584</v>
      </c>
      <c r="E1602" t="s">
        <v>678</v>
      </c>
      <c r="F1602" s="28">
        <f>Table1[[#This Row],[End]]-Table1[[#This Row],[Start]]</f>
        <v>2.1527777777777812E-2</v>
      </c>
      <c r="G1602" s="2" t="str">
        <f t="shared" ref="G1602:G1665" ca="1" si="151">VLOOKUP(RANDBETWEEN(1,5),$T$1:$Y$8,2,FALSE)</f>
        <v>Office</v>
      </c>
      <c r="H1602" t="str">
        <f t="shared" ref="H1602:H1665" ca="1" si="152">VLOOKUP(RANDBETWEEN(1,7),$T$1:$Y$8,3,FALSE)</f>
        <v>F</v>
      </c>
      <c r="I1602" t="str">
        <f t="shared" ref="I1602:I1665" ca="1" si="153">VLOOKUP(RANDBETWEEN(1,4),$T$1:$Y$8,4,FALSE)</f>
        <v>Mistake</v>
      </c>
      <c r="J1602" t="str">
        <f t="shared" ref="J1602:J1665" ca="1" si="154">VLOOKUP(RANDBETWEEN(1,6),$T$1:$Y$8,5,FALSE)</f>
        <v>Entry error</v>
      </c>
      <c r="K1602" s="29" t="str">
        <f t="shared" ref="K1602:K1665" ca="1" si="155">VLOOKUP(RANDBETWEEN(1,6),$T$1:$Y$8,6,FALSE)</f>
        <v>Shipping</v>
      </c>
      <c r="L1602" t="str">
        <f>IF(OR(Table1[[#This Row],[Month2]]="Jul",Table1[[#This Row],[Month2]]="Aug",Table1[[#This Row],[Month2]]="Sep"),"Q1", IF(OR(Table1[[#This Row],[Month2]]="Oct",Table1[[#This Row],[Month2]]="Nov",Table1[[#This Row],[Month2]]="Dec"),"Q2",IF(OR(Table1[[#This Row],[Month2]]="Jan",Table1[[#This Row],[Month2]]="Feb",Table1[[#This Row],[Month2]]="Mar"),"Q3", "Q4")))</f>
        <v>Q2</v>
      </c>
      <c r="M1602" t="str">
        <f>TEXT(Table1[[#This Row],[Date]],"mmm")</f>
        <v>Nov</v>
      </c>
      <c r="N1602" t="str">
        <f>IF(MONTH(Table1[[#This Row],[Date]])&gt;6, YEAR(Table1[[#This Row],[Date]])&amp;"-"&amp;YEAR(Table1[[#This Row],[Date]])+1,YEAR(Table1[[#This Row],[Date]])-1&amp;"-"&amp;YEAR(Table1[[#This Row],[Date]]))</f>
        <v>2017-2018</v>
      </c>
      <c r="O1602">
        <f>WEEKNUM(Table1[[#This Row],[Date]],2)</f>
        <v>48</v>
      </c>
      <c r="P1602">
        <f>HOUR(Table1[[#This Row],[Start]])</f>
        <v>18</v>
      </c>
      <c r="Q16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02" t="str">
        <f>TEXT(Table1[[#This Row],[Date]],"ddd")</f>
        <v>Thu</v>
      </c>
    </row>
    <row r="1603" spans="1:18" x14ac:dyDescent="0.55000000000000004">
      <c r="A1603" t="s">
        <v>139</v>
      </c>
      <c r="B1603" t="str">
        <f t="shared" si="150"/>
        <v>Client 2</v>
      </c>
      <c r="C1603">
        <v>43062</v>
      </c>
      <c r="D1603" t="s">
        <v>822</v>
      </c>
      <c r="E1603" t="s">
        <v>228</v>
      </c>
      <c r="F1603" s="28">
        <f>Table1[[#This Row],[End]]-Table1[[#This Row],[Start]]</f>
        <v>1.1805555555555625E-2</v>
      </c>
      <c r="G1603" s="2" t="str">
        <f t="shared" ca="1" si="151"/>
        <v>Room B</v>
      </c>
      <c r="H1603" t="str">
        <f t="shared" ca="1" si="152"/>
        <v>E</v>
      </c>
      <c r="I1603" t="str">
        <f t="shared" ca="1" si="153"/>
        <v>Grievance</v>
      </c>
      <c r="J1603" t="str">
        <f t="shared" ca="1" si="154"/>
        <v>Mechanical failure</v>
      </c>
      <c r="K1603" s="29" t="str">
        <f t="shared" ca="1" si="155"/>
        <v>Widgets</v>
      </c>
      <c r="L1603" t="str">
        <f>IF(OR(Table1[[#This Row],[Month2]]="Jul",Table1[[#This Row],[Month2]]="Aug",Table1[[#This Row],[Month2]]="Sep"),"Q1", IF(OR(Table1[[#This Row],[Month2]]="Oct",Table1[[#This Row],[Month2]]="Nov",Table1[[#This Row],[Month2]]="Dec"),"Q2",IF(OR(Table1[[#This Row],[Month2]]="Jan",Table1[[#This Row],[Month2]]="Feb",Table1[[#This Row],[Month2]]="Mar"),"Q3", "Q4")))</f>
        <v>Q2</v>
      </c>
      <c r="M1603" t="str">
        <f>TEXT(Table1[[#This Row],[Date]],"mmm")</f>
        <v>Nov</v>
      </c>
      <c r="N1603" t="str">
        <f>IF(MONTH(Table1[[#This Row],[Date]])&gt;6, YEAR(Table1[[#This Row],[Date]])&amp;"-"&amp;YEAR(Table1[[#This Row],[Date]])+1,YEAR(Table1[[#This Row],[Date]])-1&amp;"-"&amp;YEAR(Table1[[#This Row],[Date]]))</f>
        <v>2017-2018</v>
      </c>
      <c r="O1603">
        <f>WEEKNUM(Table1[[#This Row],[Date]],2)</f>
        <v>48</v>
      </c>
      <c r="P1603">
        <f>HOUR(Table1[[#This Row],[Start]])</f>
        <v>18</v>
      </c>
      <c r="Q16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03" t="str">
        <f>TEXT(Table1[[#This Row],[Date]],"ddd")</f>
        <v>Thu</v>
      </c>
    </row>
    <row r="1604" spans="1:18" x14ac:dyDescent="0.55000000000000004">
      <c r="A1604" t="s">
        <v>136</v>
      </c>
      <c r="B1604" t="str">
        <f t="shared" si="150"/>
        <v>Client 3</v>
      </c>
      <c r="C1604">
        <v>43063</v>
      </c>
      <c r="D1604" t="s">
        <v>681</v>
      </c>
      <c r="E1604" t="s">
        <v>1152</v>
      </c>
      <c r="F1604" s="28">
        <f>Table1[[#This Row],[End]]-Table1[[#This Row],[Start]]</f>
        <v>1.388888888888884E-2</v>
      </c>
      <c r="G1604" s="2" t="str">
        <f t="shared" ca="1" si="151"/>
        <v>Lab</v>
      </c>
      <c r="H1604" t="str">
        <f t="shared" ca="1" si="152"/>
        <v>A</v>
      </c>
      <c r="I1604" t="str">
        <f t="shared" ca="1" si="153"/>
        <v>Accident</v>
      </c>
      <c r="J1604" t="str">
        <f t="shared" ca="1" si="154"/>
        <v>Mechanical failure</v>
      </c>
      <c r="K1604" s="29" t="str">
        <f t="shared" ca="1" si="155"/>
        <v>Admin</v>
      </c>
      <c r="L1604" t="str">
        <f>IF(OR(Table1[[#This Row],[Month2]]="Jul",Table1[[#This Row],[Month2]]="Aug",Table1[[#This Row],[Month2]]="Sep"),"Q1", IF(OR(Table1[[#This Row],[Month2]]="Oct",Table1[[#This Row],[Month2]]="Nov",Table1[[#This Row],[Month2]]="Dec"),"Q2",IF(OR(Table1[[#This Row],[Month2]]="Jan",Table1[[#This Row],[Month2]]="Feb",Table1[[#This Row],[Month2]]="Mar"),"Q3", "Q4")))</f>
        <v>Q2</v>
      </c>
      <c r="M1604" t="str">
        <f>TEXT(Table1[[#This Row],[Date]],"mmm")</f>
        <v>Nov</v>
      </c>
      <c r="N1604" t="str">
        <f>IF(MONTH(Table1[[#This Row],[Date]])&gt;6, YEAR(Table1[[#This Row],[Date]])&amp;"-"&amp;YEAR(Table1[[#This Row],[Date]])+1,YEAR(Table1[[#This Row],[Date]])-1&amp;"-"&amp;YEAR(Table1[[#This Row],[Date]]))</f>
        <v>2017-2018</v>
      </c>
      <c r="O1604">
        <f>WEEKNUM(Table1[[#This Row],[Date]],2)</f>
        <v>48</v>
      </c>
      <c r="P1604">
        <f>HOUR(Table1[[#This Row],[Start]])</f>
        <v>21</v>
      </c>
      <c r="Q16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604" t="str">
        <f>TEXT(Table1[[#This Row],[Date]],"ddd")</f>
        <v>Fri</v>
      </c>
    </row>
    <row r="1605" spans="1:18" x14ac:dyDescent="0.55000000000000004">
      <c r="A1605" t="s">
        <v>135</v>
      </c>
      <c r="B1605" t="str">
        <f t="shared" si="150"/>
        <v>Client 4</v>
      </c>
      <c r="C1605">
        <v>43063</v>
      </c>
      <c r="D1605" t="s">
        <v>459</v>
      </c>
      <c r="E1605" t="s">
        <v>615</v>
      </c>
      <c r="F1605" s="28">
        <f>Table1[[#This Row],[End]]-Table1[[#This Row],[Start]]</f>
        <v>2.7083333333333348E-2</v>
      </c>
      <c r="G1605" s="2" t="str">
        <f t="shared" ca="1" si="151"/>
        <v>Room B</v>
      </c>
      <c r="H1605" t="str">
        <f t="shared" ca="1" si="152"/>
        <v>E</v>
      </c>
      <c r="I1605" t="str">
        <f t="shared" ca="1" si="153"/>
        <v>Mistake</v>
      </c>
      <c r="J1605" t="str">
        <f t="shared" ca="1" si="154"/>
        <v>Entry error</v>
      </c>
      <c r="K1605" s="29" t="str">
        <f t="shared" ca="1" si="155"/>
        <v>Admin</v>
      </c>
      <c r="L1605" t="str">
        <f>IF(OR(Table1[[#This Row],[Month2]]="Jul",Table1[[#This Row],[Month2]]="Aug",Table1[[#This Row],[Month2]]="Sep"),"Q1", IF(OR(Table1[[#This Row],[Month2]]="Oct",Table1[[#This Row],[Month2]]="Nov",Table1[[#This Row],[Month2]]="Dec"),"Q2",IF(OR(Table1[[#This Row],[Month2]]="Jan",Table1[[#This Row],[Month2]]="Feb",Table1[[#This Row],[Month2]]="Mar"),"Q3", "Q4")))</f>
        <v>Q2</v>
      </c>
      <c r="M1605" t="str">
        <f>TEXT(Table1[[#This Row],[Date]],"mmm")</f>
        <v>Nov</v>
      </c>
      <c r="N1605" t="str">
        <f>IF(MONTH(Table1[[#This Row],[Date]])&gt;6, YEAR(Table1[[#This Row],[Date]])&amp;"-"&amp;YEAR(Table1[[#This Row],[Date]])+1,YEAR(Table1[[#This Row],[Date]])-1&amp;"-"&amp;YEAR(Table1[[#This Row],[Date]]))</f>
        <v>2017-2018</v>
      </c>
      <c r="O1605">
        <f>WEEKNUM(Table1[[#This Row],[Date]],2)</f>
        <v>48</v>
      </c>
      <c r="P1605">
        <f>HOUR(Table1[[#This Row],[Start]])</f>
        <v>10</v>
      </c>
      <c r="Q16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05" t="str">
        <f>TEXT(Table1[[#This Row],[Date]],"ddd")</f>
        <v>Fri</v>
      </c>
    </row>
    <row r="1606" spans="1:18" x14ac:dyDescent="0.55000000000000004">
      <c r="A1606" t="s">
        <v>112</v>
      </c>
      <c r="B1606" t="str">
        <f t="shared" si="150"/>
        <v>Client 5</v>
      </c>
      <c r="C1606">
        <v>43064</v>
      </c>
      <c r="D1606" t="s">
        <v>286</v>
      </c>
      <c r="E1606" t="s">
        <v>604</v>
      </c>
      <c r="F1606" s="28">
        <f>Table1[[#This Row],[End]]-Table1[[#This Row],[Start]]</f>
        <v>2.0833333333332149E-3</v>
      </c>
      <c r="G1606" s="2" t="str">
        <f t="shared" ca="1" si="151"/>
        <v>Room B</v>
      </c>
      <c r="H1606" t="str">
        <f t="shared" ca="1" si="152"/>
        <v>F</v>
      </c>
      <c r="I1606" t="str">
        <f t="shared" ca="1" si="153"/>
        <v>Grievance</v>
      </c>
      <c r="J1606" t="str">
        <f t="shared" ca="1" si="154"/>
        <v>Wrong placement</v>
      </c>
      <c r="K1606" s="29" t="str">
        <f t="shared" ca="1" si="155"/>
        <v>Widgets</v>
      </c>
      <c r="L1606" t="str">
        <f>IF(OR(Table1[[#This Row],[Month2]]="Jul",Table1[[#This Row],[Month2]]="Aug",Table1[[#This Row],[Month2]]="Sep"),"Q1", IF(OR(Table1[[#This Row],[Month2]]="Oct",Table1[[#This Row],[Month2]]="Nov",Table1[[#This Row],[Month2]]="Dec"),"Q2",IF(OR(Table1[[#This Row],[Month2]]="Jan",Table1[[#This Row],[Month2]]="Feb",Table1[[#This Row],[Month2]]="Mar"),"Q3", "Q4")))</f>
        <v>Q2</v>
      </c>
      <c r="M1606" t="str">
        <f>TEXT(Table1[[#This Row],[Date]],"mmm")</f>
        <v>Nov</v>
      </c>
      <c r="N1606" t="str">
        <f>IF(MONTH(Table1[[#This Row],[Date]])&gt;6, YEAR(Table1[[#This Row],[Date]])&amp;"-"&amp;YEAR(Table1[[#This Row],[Date]])+1,YEAR(Table1[[#This Row],[Date]])-1&amp;"-"&amp;YEAR(Table1[[#This Row],[Date]]))</f>
        <v>2017-2018</v>
      </c>
      <c r="O1606">
        <f>WEEKNUM(Table1[[#This Row],[Date]],2)</f>
        <v>48</v>
      </c>
      <c r="P1606">
        <f>HOUR(Table1[[#This Row],[Start]])</f>
        <v>19</v>
      </c>
      <c r="Q16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06" t="str">
        <f>TEXT(Table1[[#This Row],[Date]],"ddd")</f>
        <v>Sat</v>
      </c>
    </row>
    <row r="1607" spans="1:18" x14ac:dyDescent="0.55000000000000004">
      <c r="A1607" t="s">
        <v>116</v>
      </c>
      <c r="B1607" t="str">
        <f t="shared" si="150"/>
        <v>Client 6</v>
      </c>
      <c r="C1607">
        <v>43064</v>
      </c>
      <c r="D1607" t="s">
        <v>752</v>
      </c>
      <c r="E1607" t="s">
        <v>570</v>
      </c>
      <c r="F1607" s="28">
        <f>Table1[[#This Row],[End]]-Table1[[#This Row],[Start]]</f>
        <v>2.5694444444444464E-2</v>
      </c>
      <c r="G1607" s="2" t="str">
        <f t="shared" ca="1" si="151"/>
        <v>Room A</v>
      </c>
      <c r="H1607" t="str">
        <f t="shared" ca="1" si="152"/>
        <v>F</v>
      </c>
      <c r="I1607" t="str">
        <f t="shared" ca="1" si="153"/>
        <v>Mistake</v>
      </c>
      <c r="J1607" t="str">
        <f t="shared" ca="1" si="154"/>
        <v>Mechanical failure</v>
      </c>
      <c r="K1607" s="29" t="str">
        <f t="shared" ca="1" si="155"/>
        <v>IT</v>
      </c>
      <c r="L1607" t="str">
        <f>IF(OR(Table1[[#This Row],[Month2]]="Jul",Table1[[#This Row],[Month2]]="Aug",Table1[[#This Row],[Month2]]="Sep"),"Q1", IF(OR(Table1[[#This Row],[Month2]]="Oct",Table1[[#This Row],[Month2]]="Nov",Table1[[#This Row],[Month2]]="Dec"),"Q2",IF(OR(Table1[[#This Row],[Month2]]="Jan",Table1[[#This Row],[Month2]]="Feb",Table1[[#This Row],[Month2]]="Mar"),"Q3", "Q4")))</f>
        <v>Q2</v>
      </c>
      <c r="M1607" t="str">
        <f>TEXT(Table1[[#This Row],[Date]],"mmm")</f>
        <v>Nov</v>
      </c>
      <c r="N1607" t="str">
        <f>IF(MONTH(Table1[[#This Row],[Date]])&gt;6, YEAR(Table1[[#This Row],[Date]])&amp;"-"&amp;YEAR(Table1[[#This Row],[Date]])+1,YEAR(Table1[[#This Row],[Date]])-1&amp;"-"&amp;YEAR(Table1[[#This Row],[Date]]))</f>
        <v>2017-2018</v>
      </c>
      <c r="O1607">
        <f>WEEKNUM(Table1[[#This Row],[Date]],2)</f>
        <v>48</v>
      </c>
      <c r="P1607">
        <f>HOUR(Table1[[#This Row],[Start]])</f>
        <v>19</v>
      </c>
      <c r="Q16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07" t="str">
        <f>TEXT(Table1[[#This Row],[Date]],"ddd")</f>
        <v>Sat</v>
      </c>
    </row>
    <row r="1608" spans="1:18" x14ac:dyDescent="0.55000000000000004">
      <c r="A1608" t="s">
        <v>132</v>
      </c>
      <c r="B1608" t="str">
        <f t="shared" si="150"/>
        <v>Client 7</v>
      </c>
      <c r="C1608">
        <v>43064</v>
      </c>
      <c r="D1608" t="s">
        <v>437</v>
      </c>
      <c r="E1608" t="s">
        <v>976</v>
      </c>
      <c r="F1608" s="28">
        <f>Table1[[#This Row],[End]]-Table1[[#This Row],[Start]]</f>
        <v>2.9861111111111116E-2</v>
      </c>
      <c r="G1608" s="2" t="str">
        <f t="shared" ca="1" si="151"/>
        <v>Office</v>
      </c>
      <c r="H1608" t="str">
        <f t="shared" ca="1" si="152"/>
        <v>C</v>
      </c>
      <c r="I1608" t="str">
        <f t="shared" ca="1" si="153"/>
        <v>Interaction</v>
      </c>
      <c r="J1608" t="str">
        <f t="shared" ca="1" si="154"/>
        <v>Paperwork deficiency</v>
      </c>
      <c r="K1608" s="29" t="str">
        <f t="shared" ca="1" si="155"/>
        <v>Shipping</v>
      </c>
      <c r="L1608" t="str">
        <f>IF(OR(Table1[[#This Row],[Month2]]="Jul",Table1[[#This Row],[Month2]]="Aug",Table1[[#This Row],[Month2]]="Sep"),"Q1", IF(OR(Table1[[#This Row],[Month2]]="Oct",Table1[[#This Row],[Month2]]="Nov",Table1[[#This Row],[Month2]]="Dec"),"Q2",IF(OR(Table1[[#This Row],[Month2]]="Jan",Table1[[#This Row],[Month2]]="Feb",Table1[[#This Row],[Month2]]="Mar"),"Q3", "Q4")))</f>
        <v>Q2</v>
      </c>
      <c r="M1608" t="str">
        <f>TEXT(Table1[[#This Row],[Date]],"mmm")</f>
        <v>Nov</v>
      </c>
      <c r="N1608" t="str">
        <f>IF(MONTH(Table1[[#This Row],[Date]])&gt;6, YEAR(Table1[[#This Row],[Date]])&amp;"-"&amp;YEAR(Table1[[#This Row],[Date]])+1,YEAR(Table1[[#This Row],[Date]])-1&amp;"-"&amp;YEAR(Table1[[#This Row],[Date]]))</f>
        <v>2017-2018</v>
      </c>
      <c r="O1608">
        <f>WEEKNUM(Table1[[#This Row],[Date]],2)</f>
        <v>48</v>
      </c>
      <c r="P1608">
        <f>HOUR(Table1[[#This Row],[Start]])</f>
        <v>10</v>
      </c>
      <c r="Q16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08" t="str">
        <f>TEXT(Table1[[#This Row],[Date]],"ddd")</f>
        <v>Sat</v>
      </c>
    </row>
    <row r="1609" spans="1:18" x14ac:dyDescent="0.55000000000000004">
      <c r="A1609" t="s">
        <v>139</v>
      </c>
      <c r="B1609" t="str">
        <f t="shared" si="150"/>
        <v>Client 8</v>
      </c>
      <c r="C1609">
        <v>43064</v>
      </c>
      <c r="D1609" t="s">
        <v>923</v>
      </c>
      <c r="E1609" t="s">
        <v>486</v>
      </c>
      <c r="F1609" s="28">
        <f>Table1[[#This Row],[End]]-Table1[[#This Row],[Start]]</f>
        <v>3.4027777777777768E-2</v>
      </c>
      <c r="G1609" s="2" t="str">
        <f t="shared" ca="1" si="151"/>
        <v>Lab</v>
      </c>
      <c r="H1609" t="str">
        <f t="shared" ca="1" si="152"/>
        <v>F</v>
      </c>
      <c r="I1609" t="str">
        <f t="shared" ca="1" si="153"/>
        <v>Mistake</v>
      </c>
      <c r="J1609" t="str">
        <f t="shared" ca="1" si="154"/>
        <v>Tone of voice</v>
      </c>
      <c r="K1609" s="29" t="str">
        <f t="shared" ca="1" si="155"/>
        <v>Admin</v>
      </c>
      <c r="L1609" t="str">
        <f>IF(OR(Table1[[#This Row],[Month2]]="Jul",Table1[[#This Row],[Month2]]="Aug",Table1[[#This Row],[Month2]]="Sep"),"Q1", IF(OR(Table1[[#This Row],[Month2]]="Oct",Table1[[#This Row],[Month2]]="Nov",Table1[[#This Row],[Month2]]="Dec"),"Q2",IF(OR(Table1[[#This Row],[Month2]]="Jan",Table1[[#This Row],[Month2]]="Feb",Table1[[#This Row],[Month2]]="Mar"),"Q3", "Q4")))</f>
        <v>Q2</v>
      </c>
      <c r="M1609" t="str">
        <f>TEXT(Table1[[#This Row],[Date]],"mmm")</f>
        <v>Nov</v>
      </c>
      <c r="N1609" t="str">
        <f>IF(MONTH(Table1[[#This Row],[Date]])&gt;6, YEAR(Table1[[#This Row],[Date]])&amp;"-"&amp;YEAR(Table1[[#This Row],[Date]])+1,YEAR(Table1[[#This Row],[Date]])-1&amp;"-"&amp;YEAR(Table1[[#This Row],[Date]]))</f>
        <v>2017-2018</v>
      </c>
      <c r="O1609">
        <f>WEEKNUM(Table1[[#This Row],[Date]],2)</f>
        <v>48</v>
      </c>
      <c r="P1609">
        <f>HOUR(Table1[[#This Row],[Start]])</f>
        <v>14</v>
      </c>
      <c r="Q16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09" t="str">
        <f>TEXT(Table1[[#This Row],[Date]],"ddd")</f>
        <v>Sat</v>
      </c>
    </row>
    <row r="1610" spans="1:18" x14ac:dyDescent="0.55000000000000004">
      <c r="A1610" s="3" t="s">
        <v>139</v>
      </c>
      <c r="B1610" s="11" t="str">
        <f t="shared" si="150"/>
        <v>Client 9</v>
      </c>
      <c r="C1610" s="13">
        <v>43066</v>
      </c>
      <c r="D1610" s="17" t="s">
        <v>263</v>
      </c>
      <c r="E1610" s="17" t="s">
        <v>807</v>
      </c>
      <c r="F1610" s="28">
        <f>Table1[[#This Row],[End]]-Table1[[#This Row],[Start]]</f>
        <v>1.1111111111111183E-2</v>
      </c>
      <c r="G1610" s="2" t="str">
        <f t="shared" ca="1" si="151"/>
        <v>Office</v>
      </c>
      <c r="H1610" s="17" t="str">
        <f t="shared" ca="1" si="152"/>
        <v>B</v>
      </c>
      <c r="I1610" s="17" t="str">
        <f t="shared" ca="1" si="153"/>
        <v>Mistake</v>
      </c>
      <c r="J1610" s="17" t="str">
        <f t="shared" ca="1" si="154"/>
        <v>Wrong placement</v>
      </c>
      <c r="K1610" s="2" t="str">
        <f t="shared" ca="1" si="155"/>
        <v>Finance</v>
      </c>
      <c r="L1610" t="str">
        <f>IF(OR(Table1[[#This Row],[Month2]]="Jul",Table1[[#This Row],[Month2]]="Aug",Table1[[#This Row],[Month2]]="Sep"),"Q1", IF(OR(Table1[[#This Row],[Month2]]="Oct",Table1[[#This Row],[Month2]]="Nov",Table1[[#This Row],[Month2]]="Dec"),"Q2",IF(OR(Table1[[#This Row],[Month2]]="Jan",Table1[[#This Row],[Month2]]="Feb",Table1[[#This Row],[Month2]]="Mar"),"Q3", "Q4")))</f>
        <v>Q2</v>
      </c>
      <c r="M1610" t="str">
        <f>TEXT(Table1[[#This Row],[Date]],"mmm")</f>
        <v>Nov</v>
      </c>
      <c r="N1610" t="str">
        <f>IF(MONTH(Table1[[#This Row],[Date]])&gt;6, YEAR(Table1[[#This Row],[Date]])&amp;"-"&amp;YEAR(Table1[[#This Row],[Date]])+1,YEAR(Table1[[#This Row],[Date]])-1&amp;"-"&amp;YEAR(Table1[[#This Row],[Date]]))</f>
        <v>2017-2018</v>
      </c>
      <c r="O1610">
        <f>WEEKNUM(Table1[[#This Row],[Date]],2)</f>
        <v>49</v>
      </c>
      <c r="P1610">
        <f>HOUR(Table1[[#This Row],[Start]])</f>
        <v>9</v>
      </c>
      <c r="Q16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10" t="str">
        <f>TEXT(Table1[[#This Row],[Date]],"ddd")</f>
        <v>Mon</v>
      </c>
    </row>
    <row r="1611" spans="1:18" x14ac:dyDescent="0.55000000000000004">
      <c r="A1611" s="3" t="s">
        <v>139</v>
      </c>
      <c r="B1611" s="11" t="str">
        <f t="shared" si="150"/>
        <v>Client 10</v>
      </c>
      <c r="C1611" s="13">
        <v>43072</v>
      </c>
      <c r="D1611" s="17" t="s">
        <v>800</v>
      </c>
      <c r="E1611" s="17" t="s">
        <v>1153</v>
      </c>
      <c r="F1611" s="28">
        <f>Table1[[#This Row],[End]]-Table1[[#This Row],[Start]]</f>
        <v>2.5694444444444464E-2</v>
      </c>
      <c r="G1611" s="2" t="str">
        <f t="shared" ca="1" si="151"/>
        <v>Lab</v>
      </c>
      <c r="H1611" s="17" t="str">
        <f t="shared" ca="1" si="152"/>
        <v>G</v>
      </c>
      <c r="I1611" s="17" t="str">
        <f t="shared" ca="1" si="153"/>
        <v>Interaction</v>
      </c>
      <c r="J1611" s="17" t="str">
        <f t="shared" ca="1" si="154"/>
        <v>Wrong placement</v>
      </c>
      <c r="K1611" s="2" t="str">
        <f t="shared" ca="1" si="155"/>
        <v>Admin</v>
      </c>
      <c r="L1611" t="str">
        <f>IF(OR(Table1[[#This Row],[Month2]]="Jul",Table1[[#This Row],[Month2]]="Aug",Table1[[#This Row],[Month2]]="Sep"),"Q1", IF(OR(Table1[[#This Row],[Month2]]="Oct",Table1[[#This Row],[Month2]]="Nov",Table1[[#This Row],[Month2]]="Dec"),"Q2",IF(OR(Table1[[#This Row],[Month2]]="Jan",Table1[[#This Row],[Month2]]="Feb",Table1[[#This Row],[Month2]]="Mar"),"Q3", "Q4")))</f>
        <v>Q2</v>
      </c>
      <c r="M1611" t="str">
        <f>TEXT(Table1[[#This Row],[Date]],"mmm")</f>
        <v>Dec</v>
      </c>
      <c r="N1611" t="str">
        <f>IF(MONTH(Table1[[#This Row],[Date]])&gt;6, YEAR(Table1[[#This Row],[Date]])&amp;"-"&amp;YEAR(Table1[[#This Row],[Date]])+1,YEAR(Table1[[#This Row],[Date]])-1&amp;"-"&amp;YEAR(Table1[[#This Row],[Date]]))</f>
        <v>2017-2018</v>
      </c>
      <c r="O1611">
        <f>WEEKNUM(Table1[[#This Row],[Date]],2)</f>
        <v>49</v>
      </c>
      <c r="P1611">
        <f>HOUR(Table1[[#This Row],[Start]])</f>
        <v>9</v>
      </c>
      <c r="Q16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11" t="str">
        <f>TEXT(Table1[[#This Row],[Date]],"ddd")</f>
        <v>Sun</v>
      </c>
    </row>
    <row r="1612" spans="1:18" x14ac:dyDescent="0.55000000000000004">
      <c r="A1612" s="3" t="s">
        <v>128</v>
      </c>
      <c r="B1612" s="11" t="str">
        <f t="shared" si="150"/>
        <v>Client 1</v>
      </c>
      <c r="C1612" s="13">
        <v>43067</v>
      </c>
      <c r="D1612" s="17" t="s">
        <v>424</v>
      </c>
      <c r="E1612" s="17" t="s">
        <v>597</v>
      </c>
      <c r="F1612" s="28">
        <f>Table1[[#This Row],[End]]-Table1[[#This Row],[Start]]</f>
        <v>2.4999999999999967E-2</v>
      </c>
      <c r="G1612" s="2" t="str">
        <f t="shared" ca="1" si="151"/>
        <v>Room A</v>
      </c>
      <c r="H1612" s="17" t="str">
        <f t="shared" ca="1" si="152"/>
        <v>C</v>
      </c>
      <c r="I1612" s="17" t="str">
        <f t="shared" ca="1" si="153"/>
        <v>Accident</v>
      </c>
      <c r="J1612" s="17" t="str">
        <f t="shared" ca="1" si="154"/>
        <v>Paperwork deficiency</v>
      </c>
      <c r="K1612" s="2" t="str">
        <f t="shared" ca="1" si="155"/>
        <v>Finance</v>
      </c>
      <c r="L1612" t="str">
        <f>IF(OR(Table1[[#This Row],[Month2]]="Jul",Table1[[#This Row],[Month2]]="Aug",Table1[[#This Row],[Month2]]="Sep"),"Q1", IF(OR(Table1[[#This Row],[Month2]]="Oct",Table1[[#This Row],[Month2]]="Nov",Table1[[#This Row],[Month2]]="Dec"),"Q2",IF(OR(Table1[[#This Row],[Month2]]="Jan",Table1[[#This Row],[Month2]]="Feb",Table1[[#This Row],[Month2]]="Mar"),"Q3", "Q4")))</f>
        <v>Q2</v>
      </c>
      <c r="M1612" t="str">
        <f>TEXT(Table1[[#This Row],[Date]],"mmm")</f>
        <v>Nov</v>
      </c>
      <c r="N1612" t="str">
        <f>IF(MONTH(Table1[[#This Row],[Date]])&gt;6, YEAR(Table1[[#This Row],[Date]])&amp;"-"&amp;YEAR(Table1[[#This Row],[Date]])+1,YEAR(Table1[[#This Row],[Date]])-1&amp;"-"&amp;YEAR(Table1[[#This Row],[Date]]))</f>
        <v>2017-2018</v>
      </c>
      <c r="O1612">
        <f>WEEKNUM(Table1[[#This Row],[Date]],2)</f>
        <v>49</v>
      </c>
      <c r="P1612">
        <f>HOUR(Table1[[#This Row],[Start]])</f>
        <v>10</v>
      </c>
      <c r="Q16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12" t="str">
        <f>TEXT(Table1[[#This Row],[Date]],"ddd")</f>
        <v>Tue</v>
      </c>
    </row>
    <row r="1613" spans="1:18" x14ac:dyDescent="0.55000000000000004">
      <c r="A1613" s="3" t="s">
        <v>128</v>
      </c>
      <c r="B1613" s="11" t="str">
        <f t="shared" si="150"/>
        <v>Client 2</v>
      </c>
      <c r="C1613" s="13">
        <v>43068</v>
      </c>
      <c r="D1613" s="17" t="s">
        <v>197</v>
      </c>
      <c r="E1613" s="17" t="s">
        <v>242</v>
      </c>
      <c r="F1613" s="28">
        <f>Table1[[#This Row],[End]]-Table1[[#This Row],[Start]]</f>
        <v>2.1527777777777812E-2</v>
      </c>
      <c r="G1613" s="2" t="str">
        <f t="shared" ca="1" si="151"/>
        <v>Room A</v>
      </c>
      <c r="H1613" s="17" t="str">
        <f t="shared" ca="1" si="152"/>
        <v>B</v>
      </c>
      <c r="I1613" s="17" t="str">
        <f t="shared" ca="1" si="153"/>
        <v>Accident</v>
      </c>
      <c r="J1613" s="17" t="str">
        <f t="shared" ca="1" si="154"/>
        <v>Paperwork deficiency</v>
      </c>
      <c r="K1613" s="2" t="str">
        <f t="shared" ca="1" si="155"/>
        <v>Shipping</v>
      </c>
      <c r="L1613" t="str">
        <f>IF(OR(Table1[[#This Row],[Month2]]="Jul",Table1[[#This Row],[Month2]]="Aug",Table1[[#This Row],[Month2]]="Sep"),"Q1", IF(OR(Table1[[#This Row],[Month2]]="Oct",Table1[[#This Row],[Month2]]="Nov",Table1[[#This Row],[Month2]]="Dec"),"Q2",IF(OR(Table1[[#This Row],[Month2]]="Jan",Table1[[#This Row],[Month2]]="Feb",Table1[[#This Row],[Month2]]="Mar"),"Q3", "Q4")))</f>
        <v>Q2</v>
      </c>
      <c r="M1613" t="str">
        <f>TEXT(Table1[[#This Row],[Date]],"mmm")</f>
        <v>Nov</v>
      </c>
      <c r="N1613" t="str">
        <f>IF(MONTH(Table1[[#This Row],[Date]])&gt;6, YEAR(Table1[[#This Row],[Date]])&amp;"-"&amp;YEAR(Table1[[#This Row],[Date]])+1,YEAR(Table1[[#This Row],[Date]])-1&amp;"-"&amp;YEAR(Table1[[#This Row],[Date]]))</f>
        <v>2017-2018</v>
      </c>
      <c r="O1613">
        <f>WEEKNUM(Table1[[#This Row],[Date]],2)</f>
        <v>49</v>
      </c>
      <c r="P1613">
        <f>HOUR(Table1[[#This Row],[Start]])</f>
        <v>18</v>
      </c>
      <c r="Q16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13" t="str">
        <f>TEXT(Table1[[#This Row],[Date]],"ddd")</f>
        <v>Wed</v>
      </c>
    </row>
    <row r="1614" spans="1:18" x14ac:dyDescent="0.55000000000000004">
      <c r="A1614" s="3" t="s">
        <v>135</v>
      </c>
      <c r="B1614" s="11" t="str">
        <f t="shared" si="150"/>
        <v>Client 3</v>
      </c>
      <c r="C1614" s="13">
        <v>43069</v>
      </c>
      <c r="D1614" s="17" t="s">
        <v>264</v>
      </c>
      <c r="E1614" s="17" t="s">
        <v>642</v>
      </c>
      <c r="F1614" s="28">
        <f>Table1[[#This Row],[End]]-Table1[[#This Row],[Start]]</f>
        <v>1.041666666666663E-2</v>
      </c>
      <c r="G1614" s="2" t="str">
        <f t="shared" ca="1" si="151"/>
        <v>Warehouse</v>
      </c>
      <c r="H1614" s="17" t="str">
        <f t="shared" ca="1" si="152"/>
        <v>B</v>
      </c>
      <c r="I1614" s="17" t="str">
        <f t="shared" ca="1" si="153"/>
        <v>Mistake</v>
      </c>
      <c r="J1614" s="17" t="str">
        <f t="shared" ca="1" si="154"/>
        <v>Wrong placement</v>
      </c>
      <c r="K1614" s="2" t="str">
        <f t="shared" ca="1" si="155"/>
        <v>IT</v>
      </c>
      <c r="L1614" t="str">
        <f>IF(OR(Table1[[#This Row],[Month2]]="Jul",Table1[[#This Row],[Month2]]="Aug",Table1[[#This Row],[Month2]]="Sep"),"Q1", IF(OR(Table1[[#This Row],[Month2]]="Oct",Table1[[#This Row],[Month2]]="Nov",Table1[[#This Row],[Month2]]="Dec"),"Q2",IF(OR(Table1[[#This Row],[Month2]]="Jan",Table1[[#This Row],[Month2]]="Feb",Table1[[#This Row],[Month2]]="Mar"),"Q3", "Q4")))</f>
        <v>Q2</v>
      </c>
      <c r="M1614" t="str">
        <f>TEXT(Table1[[#This Row],[Date]],"mmm")</f>
        <v>Nov</v>
      </c>
      <c r="N1614" t="str">
        <f>IF(MONTH(Table1[[#This Row],[Date]])&gt;6, YEAR(Table1[[#This Row],[Date]])&amp;"-"&amp;YEAR(Table1[[#This Row],[Date]])+1,YEAR(Table1[[#This Row],[Date]])-1&amp;"-"&amp;YEAR(Table1[[#This Row],[Date]]))</f>
        <v>2017-2018</v>
      </c>
      <c r="O1614">
        <f>WEEKNUM(Table1[[#This Row],[Date]],2)</f>
        <v>49</v>
      </c>
      <c r="P1614">
        <f>HOUR(Table1[[#This Row],[Start]])</f>
        <v>14</v>
      </c>
      <c r="Q16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14" t="str">
        <f>TEXT(Table1[[#This Row],[Date]],"ddd")</f>
        <v>Thu</v>
      </c>
    </row>
    <row r="1615" spans="1:18" x14ac:dyDescent="0.55000000000000004">
      <c r="A1615" s="3" t="s">
        <v>125</v>
      </c>
      <c r="B1615" s="11" t="str">
        <f t="shared" si="150"/>
        <v>Client 4</v>
      </c>
      <c r="C1615" s="13">
        <v>43071</v>
      </c>
      <c r="D1615" s="17" t="s">
        <v>924</v>
      </c>
      <c r="E1615" s="17" t="s">
        <v>537</v>
      </c>
      <c r="F1615" s="28">
        <f>Table1[[#This Row],[End]]-Table1[[#This Row],[Start]]</f>
        <v>1.7361111111111049E-2</v>
      </c>
      <c r="G1615" s="2" t="str">
        <f t="shared" ca="1" si="151"/>
        <v>Warehouse</v>
      </c>
      <c r="H1615" s="17" t="str">
        <f t="shared" ca="1" si="152"/>
        <v>B</v>
      </c>
      <c r="I1615" s="17" t="str">
        <f t="shared" ca="1" si="153"/>
        <v>Mistake</v>
      </c>
      <c r="J1615" s="17" t="str">
        <f t="shared" ca="1" si="154"/>
        <v>Mechanical failure</v>
      </c>
      <c r="K1615" s="2" t="str">
        <f t="shared" ca="1" si="155"/>
        <v>Shipping</v>
      </c>
      <c r="L1615" t="str">
        <f>IF(OR(Table1[[#This Row],[Month2]]="Jul",Table1[[#This Row],[Month2]]="Aug",Table1[[#This Row],[Month2]]="Sep"),"Q1", IF(OR(Table1[[#This Row],[Month2]]="Oct",Table1[[#This Row],[Month2]]="Nov",Table1[[#This Row],[Month2]]="Dec"),"Q2",IF(OR(Table1[[#This Row],[Month2]]="Jan",Table1[[#This Row],[Month2]]="Feb",Table1[[#This Row],[Month2]]="Mar"),"Q3", "Q4")))</f>
        <v>Q2</v>
      </c>
      <c r="M1615" t="str">
        <f>TEXT(Table1[[#This Row],[Date]],"mmm")</f>
        <v>Dec</v>
      </c>
      <c r="N1615" t="str">
        <f>IF(MONTH(Table1[[#This Row],[Date]])&gt;6, YEAR(Table1[[#This Row],[Date]])&amp;"-"&amp;YEAR(Table1[[#This Row],[Date]])+1,YEAR(Table1[[#This Row],[Date]])-1&amp;"-"&amp;YEAR(Table1[[#This Row],[Date]]))</f>
        <v>2017-2018</v>
      </c>
      <c r="O1615">
        <f>WEEKNUM(Table1[[#This Row],[Date]],2)</f>
        <v>49</v>
      </c>
      <c r="P1615">
        <f>HOUR(Table1[[#This Row],[Start]])</f>
        <v>12</v>
      </c>
      <c r="Q16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615" t="str">
        <f>TEXT(Table1[[#This Row],[Date]],"ddd")</f>
        <v>Sat</v>
      </c>
    </row>
    <row r="1616" spans="1:18" x14ac:dyDescent="0.55000000000000004">
      <c r="A1616" s="3" t="s">
        <v>137</v>
      </c>
      <c r="B1616" s="11" t="str">
        <f t="shared" si="150"/>
        <v>Client 5</v>
      </c>
      <c r="C1616" s="13">
        <v>43067</v>
      </c>
      <c r="D1616" s="17" t="s">
        <v>653</v>
      </c>
      <c r="E1616" s="17" t="s">
        <v>893</v>
      </c>
      <c r="F1616" s="28">
        <f>Table1[[#This Row],[End]]-Table1[[#This Row],[Start]]</f>
        <v>9.0277777777777457E-3</v>
      </c>
      <c r="G1616" s="2" t="str">
        <f t="shared" ca="1" si="151"/>
        <v>Warehouse</v>
      </c>
      <c r="H1616" s="17" t="str">
        <f t="shared" ca="1" si="152"/>
        <v>D</v>
      </c>
      <c r="I1616" s="17" t="str">
        <f t="shared" ca="1" si="153"/>
        <v>Grievance</v>
      </c>
      <c r="J1616" s="17" t="str">
        <f t="shared" ca="1" si="154"/>
        <v>Wrong placement</v>
      </c>
      <c r="K1616" s="2" t="str">
        <f t="shared" ca="1" si="155"/>
        <v>IT</v>
      </c>
      <c r="L1616" t="str">
        <f>IF(OR(Table1[[#This Row],[Month2]]="Jul",Table1[[#This Row],[Month2]]="Aug",Table1[[#This Row],[Month2]]="Sep"),"Q1", IF(OR(Table1[[#This Row],[Month2]]="Oct",Table1[[#This Row],[Month2]]="Nov",Table1[[#This Row],[Month2]]="Dec"),"Q2",IF(OR(Table1[[#This Row],[Month2]]="Jan",Table1[[#This Row],[Month2]]="Feb",Table1[[#This Row],[Month2]]="Mar"),"Q3", "Q4")))</f>
        <v>Q2</v>
      </c>
      <c r="M1616" t="str">
        <f>TEXT(Table1[[#This Row],[Date]],"mmm")</f>
        <v>Nov</v>
      </c>
      <c r="N1616" t="str">
        <f>IF(MONTH(Table1[[#This Row],[Date]])&gt;6, YEAR(Table1[[#This Row],[Date]])&amp;"-"&amp;YEAR(Table1[[#This Row],[Date]])+1,YEAR(Table1[[#This Row],[Date]])-1&amp;"-"&amp;YEAR(Table1[[#This Row],[Date]]))</f>
        <v>2017-2018</v>
      </c>
      <c r="O1616">
        <f>WEEKNUM(Table1[[#This Row],[Date]],2)</f>
        <v>49</v>
      </c>
      <c r="P1616">
        <f>HOUR(Table1[[#This Row],[Start]])</f>
        <v>14</v>
      </c>
      <c r="Q16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16" t="str">
        <f>TEXT(Table1[[#This Row],[Date]],"ddd")</f>
        <v>Tue</v>
      </c>
    </row>
    <row r="1617" spans="1:18" x14ac:dyDescent="0.55000000000000004">
      <c r="A1617" s="3" t="s">
        <v>128</v>
      </c>
      <c r="B1617" s="11" t="str">
        <f t="shared" si="150"/>
        <v>Client 6</v>
      </c>
      <c r="C1617" s="13">
        <v>43076</v>
      </c>
      <c r="D1617" s="17" t="s">
        <v>856</v>
      </c>
      <c r="E1617" s="17" t="s">
        <v>461</v>
      </c>
      <c r="F1617" s="28">
        <f>Table1[[#This Row],[End]]-Table1[[#This Row],[Start]]</f>
        <v>1.2500000000000067E-2</v>
      </c>
      <c r="G1617" s="2" t="str">
        <f t="shared" ca="1" si="151"/>
        <v>Room A</v>
      </c>
      <c r="H1617" s="17" t="str">
        <f t="shared" ca="1" si="152"/>
        <v>B</v>
      </c>
      <c r="I1617" s="17" t="str">
        <f t="shared" ca="1" si="153"/>
        <v>Accident</v>
      </c>
      <c r="J1617" s="17" t="str">
        <f t="shared" ca="1" si="154"/>
        <v>Tone of voice</v>
      </c>
      <c r="K1617" s="2" t="str">
        <f t="shared" ca="1" si="155"/>
        <v>Finance</v>
      </c>
      <c r="L1617" t="str">
        <f>IF(OR(Table1[[#This Row],[Month2]]="Jul",Table1[[#This Row],[Month2]]="Aug",Table1[[#This Row],[Month2]]="Sep"),"Q1", IF(OR(Table1[[#This Row],[Month2]]="Oct",Table1[[#This Row],[Month2]]="Nov",Table1[[#This Row],[Month2]]="Dec"),"Q2",IF(OR(Table1[[#This Row],[Month2]]="Jan",Table1[[#This Row],[Month2]]="Feb",Table1[[#This Row],[Month2]]="Mar"),"Q3", "Q4")))</f>
        <v>Q2</v>
      </c>
      <c r="M1617" t="str">
        <f>TEXT(Table1[[#This Row],[Date]],"mmm")</f>
        <v>Dec</v>
      </c>
      <c r="N1617" t="str">
        <f>IF(MONTH(Table1[[#This Row],[Date]])&gt;6, YEAR(Table1[[#This Row],[Date]])&amp;"-"&amp;YEAR(Table1[[#This Row],[Date]])+1,YEAR(Table1[[#This Row],[Date]])-1&amp;"-"&amp;YEAR(Table1[[#This Row],[Date]]))</f>
        <v>2017-2018</v>
      </c>
      <c r="O1617">
        <f>WEEKNUM(Table1[[#This Row],[Date]],2)</f>
        <v>50</v>
      </c>
      <c r="P1617">
        <f>HOUR(Table1[[#This Row],[Start]])</f>
        <v>17</v>
      </c>
      <c r="Q16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17" t="str">
        <f>TEXT(Table1[[#This Row],[Date]],"ddd")</f>
        <v>Thu</v>
      </c>
    </row>
    <row r="1618" spans="1:18" x14ac:dyDescent="0.55000000000000004">
      <c r="A1618" s="3" t="s">
        <v>128</v>
      </c>
      <c r="B1618" s="11" t="str">
        <f t="shared" si="150"/>
        <v>Client 7</v>
      </c>
      <c r="C1618" s="13">
        <v>43078</v>
      </c>
      <c r="D1618" s="17" t="s">
        <v>246</v>
      </c>
      <c r="E1618" s="17" t="s">
        <v>197</v>
      </c>
      <c r="F1618" s="28">
        <f>Table1[[#This Row],[End]]-Table1[[#This Row],[Start]]</f>
        <v>2.2222222222222254E-2</v>
      </c>
      <c r="G1618" s="2" t="str">
        <f t="shared" ca="1" si="151"/>
        <v>Room A</v>
      </c>
      <c r="H1618" s="17" t="str">
        <f t="shared" ca="1" si="152"/>
        <v>E</v>
      </c>
      <c r="I1618" s="17" t="str">
        <f t="shared" ca="1" si="153"/>
        <v>Mistake</v>
      </c>
      <c r="J1618" s="17" t="str">
        <f t="shared" ca="1" si="154"/>
        <v>Entry error</v>
      </c>
      <c r="K1618" s="2" t="str">
        <f t="shared" ca="1" si="155"/>
        <v>Shipping</v>
      </c>
      <c r="L1618" t="str">
        <f>IF(OR(Table1[[#This Row],[Month2]]="Jul",Table1[[#This Row],[Month2]]="Aug",Table1[[#This Row],[Month2]]="Sep"),"Q1", IF(OR(Table1[[#This Row],[Month2]]="Oct",Table1[[#This Row],[Month2]]="Nov",Table1[[#This Row],[Month2]]="Dec"),"Q2",IF(OR(Table1[[#This Row],[Month2]]="Jan",Table1[[#This Row],[Month2]]="Feb",Table1[[#This Row],[Month2]]="Mar"),"Q3", "Q4")))</f>
        <v>Q2</v>
      </c>
      <c r="M1618" t="str">
        <f>TEXT(Table1[[#This Row],[Date]],"mmm")</f>
        <v>Dec</v>
      </c>
      <c r="N1618" t="str">
        <f>IF(MONTH(Table1[[#This Row],[Date]])&gt;6, YEAR(Table1[[#This Row],[Date]])&amp;"-"&amp;YEAR(Table1[[#This Row],[Date]])+1,YEAR(Table1[[#This Row],[Date]])-1&amp;"-"&amp;YEAR(Table1[[#This Row],[Date]]))</f>
        <v>2017-2018</v>
      </c>
      <c r="O1618">
        <f>WEEKNUM(Table1[[#This Row],[Date]],2)</f>
        <v>50</v>
      </c>
      <c r="P1618">
        <f>HOUR(Table1[[#This Row],[Start]])</f>
        <v>17</v>
      </c>
      <c r="Q16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18" t="str">
        <f>TEXT(Table1[[#This Row],[Date]],"ddd")</f>
        <v>Sat</v>
      </c>
    </row>
    <row r="1619" spans="1:18" x14ac:dyDescent="0.55000000000000004">
      <c r="A1619" s="3" t="s">
        <v>125</v>
      </c>
      <c r="B1619" s="11" t="str">
        <f t="shared" si="150"/>
        <v>Client 8</v>
      </c>
      <c r="C1619" s="13">
        <v>43074</v>
      </c>
      <c r="D1619" s="17" t="s">
        <v>263</v>
      </c>
      <c r="E1619" s="17" t="s">
        <v>467</v>
      </c>
      <c r="F1619" s="28">
        <f>Table1[[#This Row],[End]]-Table1[[#This Row],[Start]]</f>
        <v>6.9444444444444198E-3</v>
      </c>
      <c r="G1619" s="2" t="str">
        <f t="shared" ca="1" si="151"/>
        <v>Warehouse</v>
      </c>
      <c r="H1619" s="17" t="str">
        <f t="shared" ca="1" si="152"/>
        <v>D</v>
      </c>
      <c r="I1619" s="17" t="str">
        <f t="shared" ca="1" si="153"/>
        <v>Accident</v>
      </c>
      <c r="J1619" s="17" t="str">
        <f t="shared" ca="1" si="154"/>
        <v>Tone of voice</v>
      </c>
      <c r="K1619" s="2" t="str">
        <f t="shared" ca="1" si="155"/>
        <v>Widgets</v>
      </c>
      <c r="L1619" t="str">
        <f>IF(OR(Table1[[#This Row],[Month2]]="Jul",Table1[[#This Row],[Month2]]="Aug",Table1[[#This Row],[Month2]]="Sep"),"Q1", IF(OR(Table1[[#This Row],[Month2]]="Oct",Table1[[#This Row],[Month2]]="Nov",Table1[[#This Row],[Month2]]="Dec"),"Q2",IF(OR(Table1[[#This Row],[Month2]]="Jan",Table1[[#This Row],[Month2]]="Feb",Table1[[#This Row],[Month2]]="Mar"),"Q3", "Q4")))</f>
        <v>Q2</v>
      </c>
      <c r="M1619" t="str">
        <f>TEXT(Table1[[#This Row],[Date]],"mmm")</f>
        <v>Dec</v>
      </c>
      <c r="N1619" t="str">
        <f>IF(MONTH(Table1[[#This Row],[Date]])&gt;6, YEAR(Table1[[#This Row],[Date]])&amp;"-"&amp;YEAR(Table1[[#This Row],[Date]])+1,YEAR(Table1[[#This Row],[Date]])-1&amp;"-"&amp;YEAR(Table1[[#This Row],[Date]]))</f>
        <v>2017-2018</v>
      </c>
      <c r="O1619">
        <f>WEEKNUM(Table1[[#This Row],[Date]],2)</f>
        <v>50</v>
      </c>
      <c r="P1619">
        <f>HOUR(Table1[[#This Row],[Start]])</f>
        <v>9</v>
      </c>
      <c r="Q16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19" t="str">
        <f>TEXT(Table1[[#This Row],[Date]],"ddd")</f>
        <v>Tue</v>
      </c>
    </row>
    <row r="1620" spans="1:18" x14ac:dyDescent="0.55000000000000004">
      <c r="A1620" s="3" t="s">
        <v>139</v>
      </c>
      <c r="B1620" s="11" t="str">
        <f t="shared" si="150"/>
        <v>Client 9</v>
      </c>
      <c r="C1620" s="13">
        <v>43075</v>
      </c>
      <c r="D1620" s="17" t="s">
        <v>925</v>
      </c>
      <c r="E1620" s="17" t="s">
        <v>414</v>
      </c>
      <c r="F1620" s="28">
        <f>Table1[[#This Row],[End]]-Table1[[#This Row],[Start]]</f>
        <v>3.4722222222222099E-3</v>
      </c>
      <c r="G1620" s="2" t="str">
        <f t="shared" ca="1" si="151"/>
        <v>Lab</v>
      </c>
      <c r="H1620" s="17" t="str">
        <f t="shared" ca="1" si="152"/>
        <v>C</v>
      </c>
      <c r="I1620" s="17" t="str">
        <f t="shared" ca="1" si="153"/>
        <v>Grievance</v>
      </c>
      <c r="J1620" s="17" t="str">
        <f t="shared" ca="1" si="154"/>
        <v>Tone of voice</v>
      </c>
      <c r="K1620" s="2" t="str">
        <f t="shared" ca="1" si="155"/>
        <v>Floor</v>
      </c>
      <c r="L1620" t="str">
        <f>IF(OR(Table1[[#This Row],[Month2]]="Jul",Table1[[#This Row],[Month2]]="Aug",Table1[[#This Row],[Month2]]="Sep"),"Q1", IF(OR(Table1[[#This Row],[Month2]]="Oct",Table1[[#This Row],[Month2]]="Nov",Table1[[#This Row],[Month2]]="Dec"),"Q2",IF(OR(Table1[[#This Row],[Month2]]="Jan",Table1[[#This Row],[Month2]]="Feb",Table1[[#This Row],[Month2]]="Mar"),"Q3", "Q4")))</f>
        <v>Q2</v>
      </c>
      <c r="M1620" t="str">
        <f>TEXT(Table1[[#This Row],[Date]],"mmm")</f>
        <v>Dec</v>
      </c>
      <c r="N1620" t="str">
        <f>IF(MONTH(Table1[[#This Row],[Date]])&gt;6, YEAR(Table1[[#This Row],[Date]])&amp;"-"&amp;YEAR(Table1[[#This Row],[Date]])+1,YEAR(Table1[[#This Row],[Date]])-1&amp;"-"&amp;YEAR(Table1[[#This Row],[Date]]))</f>
        <v>2017-2018</v>
      </c>
      <c r="O1620">
        <f>WEEKNUM(Table1[[#This Row],[Date]],2)</f>
        <v>50</v>
      </c>
      <c r="P1620">
        <f>HOUR(Table1[[#This Row],[Start]])</f>
        <v>14</v>
      </c>
      <c r="Q16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20" t="str">
        <f>TEXT(Table1[[#This Row],[Date]],"ddd")</f>
        <v>Wed</v>
      </c>
    </row>
    <row r="1621" spans="1:18" x14ac:dyDescent="0.55000000000000004">
      <c r="A1621" s="3" t="s">
        <v>139</v>
      </c>
      <c r="B1621" s="11" t="str">
        <f t="shared" si="150"/>
        <v>Client 10</v>
      </c>
      <c r="C1621" s="13">
        <v>43078</v>
      </c>
      <c r="D1621" s="17" t="s">
        <v>785</v>
      </c>
      <c r="E1621" s="17" t="s">
        <v>1154</v>
      </c>
      <c r="F1621" s="28">
        <f>Table1[[#This Row],[End]]-Table1[[#This Row],[Start]]</f>
        <v>2.7083333333333348E-2</v>
      </c>
      <c r="G1621" s="2" t="str">
        <f t="shared" ca="1" si="151"/>
        <v>Room B</v>
      </c>
      <c r="H1621" s="17" t="str">
        <f t="shared" ca="1" si="152"/>
        <v>F</v>
      </c>
      <c r="I1621" s="17" t="str">
        <f t="shared" ca="1" si="153"/>
        <v>Interaction</v>
      </c>
      <c r="J1621" s="17" t="str">
        <f t="shared" ca="1" si="154"/>
        <v>Misconduct</v>
      </c>
      <c r="K1621" s="2" t="str">
        <f t="shared" ca="1" si="155"/>
        <v>Finance</v>
      </c>
      <c r="L1621" t="str">
        <f>IF(OR(Table1[[#This Row],[Month2]]="Jul",Table1[[#This Row],[Month2]]="Aug",Table1[[#This Row],[Month2]]="Sep"),"Q1", IF(OR(Table1[[#This Row],[Month2]]="Oct",Table1[[#This Row],[Month2]]="Nov",Table1[[#This Row],[Month2]]="Dec"),"Q2",IF(OR(Table1[[#This Row],[Month2]]="Jan",Table1[[#This Row],[Month2]]="Feb",Table1[[#This Row],[Month2]]="Mar"),"Q3", "Q4")))</f>
        <v>Q2</v>
      </c>
      <c r="M1621" t="str">
        <f>TEXT(Table1[[#This Row],[Date]],"mmm")</f>
        <v>Dec</v>
      </c>
      <c r="N1621" t="str">
        <f>IF(MONTH(Table1[[#This Row],[Date]])&gt;6, YEAR(Table1[[#This Row],[Date]])&amp;"-"&amp;YEAR(Table1[[#This Row],[Date]])+1,YEAR(Table1[[#This Row],[Date]])-1&amp;"-"&amp;YEAR(Table1[[#This Row],[Date]]))</f>
        <v>2017-2018</v>
      </c>
      <c r="O1621">
        <f>WEEKNUM(Table1[[#This Row],[Date]],2)</f>
        <v>50</v>
      </c>
      <c r="P1621">
        <f>HOUR(Table1[[#This Row],[Start]])</f>
        <v>19</v>
      </c>
      <c r="Q16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21" t="str">
        <f>TEXT(Table1[[#This Row],[Date]],"ddd")</f>
        <v>Sat</v>
      </c>
    </row>
    <row r="1622" spans="1:18" x14ac:dyDescent="0.55000000000000004">
      <c r="A1622" s="3" t="s">
        <v>139</v>
      </c>
      <c r="B1622" s="11" t="str">
        <f t="shared" si="150"/>
        <v>Client 1</v>
      </c>
      <c r="C1622" s="13">
        <v>43079</v>
      </c>
      <c r="D1622" s="17" t="s">
        <v>753</v>
      </c>
      <c r="E1622" s="17" t="s">
        <v>598</v>
      </c>
      <c r="F1622" s="28">
        <f>Table1[[#This Row],[End]]-Table1[[#This Row],[Start]]</f>
        <v>2.2916666666666696E-2</v>
      </c>
      <c r="G1622" s="2" t="str">
        <f t="shared" ca="1" si="151"/>
        <v>Warehouse</v>
      </c>
      <c r="H1622" s="17" t="str">
        <f t="shared" ca="1" si="152"/>
        <v>A</v>
      </c>
      <c r="I1622" s="17" t="str">
        <f t="shared" ca="1" si="153"/>
        <v>Grievance</v>
      </c>
      <c r="J1622" s="17" t="str">
        <f t="shared" ca="1" si="154"/>
        <v>Misconduct</v>
      </c>
      <c r="K1622" s="2" t="str">
        <f t="shared" ca="1" si="155"/>
        <v>Floor</v>
      </c>
      <c r="L1622" t="str">
        <f>IF(OR(Table1[[#This Row],[Month2]]="Jul",Table1[[#This Row],[Month2]]="Aug",Table1[[#This Row],[Month2]]="Sep"),"Q1", IF(OR(Table1[[#This Row],[Month2]]="Oct",Table1[[#This Row],[Month2]]="Nov",Table1[[#This Row],[Month2]]="Dec"),"Q2",IF(OR(Table1[[#This Row],[Month2]]="Jan",Table1[[#This Row],[Month2]]="Feb",Table1[[#This Row],[Month2]]="Mar"),"Q3", "Q4")))</f>
        <v>Q2</v>
      </c>
      <c r="M1622" t="str">
        <f>TEXT(Table1[[#This Row],[Date]],"mmm")</f>
        <v>Dec</v>
      </c>
      <c r="N1622" t="str">
        <f>IF(MONTH(Table1[[#This Row],[Date]])&gt;6, YEAR(Table1[[#This Row],[Date]])&amp;"-"&amp;YEAR(Table1[[#This Row],[Date]])+1,YEAR(Table1[[#This Row],[Date]])-1&amp;"-"&amp;YEAR(Table1[[#This Row],[Date]]))</f>
        <v>2017-2018</v>
      </c>
      <c r="O1622">
        <f>WEEKNUM(Table1[[#This Row],[Date]],2)</f>
        <v>50</v>
      </c>
      <c r="P1622">
        <f>HOUR(Table1[[#This Row],[Start]])</f>
        <v>19</v>
      </c>
      <c r="Q16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22" t="str">
        <f>TEXT(Table1[[#This Row],[Date]],"ddd")</f>
        <v>Sun</v>
      </c>
    </row>
    <row r="1623" spans="1:18" x14ac:dyDescent="0.55000000000000004">
      <c r="A1623" t="s">
        <v>128</v>
      </c>
      <c r="B1623" t="str">
        <f t="shared" si="150"/>
        <v>Client 2</v>
      </c>
      <c r="C1623">
        <v>43080</v>
      </c>
      <c r="D1623" t="s">
        <v>341</v>
      </c>
      <c r="E1623" t="s">
        <v>1137</v>
      </c>
      <c r="F1623" s="28">
        <f>Table1[[#This Row],[End]]-Table1[[#This Row],[Start]]</f>
        <v>6.9444444444445308E-3</v>
      </c>
      <c r="G1623" s="2" t="str">
        <f t="shared" ca="1" si="151"/>
        <v>Lab</v>
      </c>
      <c r="H1623" t="str">
        <f t="shared" ca="1" si="152"/>
        <v>A</v>
      </c>
      <c r="I1623" t="str">
        <f t="shared" ca="1" si="153"/>
        <v>Accident</v>
      </c>
      <c r="J1623" t="str">
        <f t="shared" ca="1" si="154"/>
        <v>Wrong placement</v>
      </c>
      <c r="K1623" s="29" t="str">
        <f t="shared" ca="1" si="155"/>
        <v>Shipping</v>
      </c>
      <c r="L1623" t="str">
        <f>IF(OR(Table1[[#This Row],[Month2]]="Jul",Table1[[#This Row],[Month2]]="Aug",Table1[[#This Row],[Month2]]="Sep"),"Q1", IF(OR(Table1[[#This Row],[Month2]]="Oct",Table1[[#This Row],[Month2]]="Nov",Table1[[#This Row],[Month2]]="Dec"),"Q2",IF(OR(Table1[[#This Row],[Month2]]="Jan",Table1[[#This Row],[Month2]]="Feb",Table1[[#This Row],[Month2]]="Mar"),"Q3", "Q4")))</f>
        <v>Q2</v>
      </c>
      <c r="M1623" t="str">
        <f>TEXT(Table1[[#This Row],[Date]],"mmm")</f>
        <v>Dec</v>
      </c>
      <c r="N1623" t="str">
        <f>IF(MONTH(Table1[[#This Row],[Date]])&gt;6, YEAR(Table1[[#This Row],[Date]])&amp;"-"&amp;YEAR(Table1[[#This Row],[Date]])+1,YEAR(Table1[[#This Row],[Date]])-1&amp;"-"&amp;YEAR(Table1[[#This Row],[Date]]))</f>
        <v>2017-2018</v>
      </c>
      <c r="O1623">
        <f>WEEKNUM(Table1[[#This Row],[Date]],2)</f>
        <v>51</v>
      </c>
      <c r="P1623">
        <f>HOUR(Table1[[#This Row],[Start]])</f>
        <v>20</v>
      </c>
      <c r="Q16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623" t="str">
        <f>TEXT(Table1[[#This Row],[Date]],"ddd")</f>
        <v>Mon</v>
      </c>
    </row>
    <row r="1624" spans="1:18" x14ac:dyDescent="0.55000000000000004">
      <c r="A1624" t="s">
        <v>139</v>
      </c>
      <c r="B1624" t="str">
        <f t="shared" si="150"/>
        <v>Client 3</v>
      </c>
      <c r="C1624">
        <v>43080</v>
      </c>
      <c r="D1624" t="s">
        <v>748</v>
      </c>
      <c r="E1624" t="s">
        <v>399</v>
      </c>
      <c r="F1624" s="28">
        <f>Table1[[#This Row],[End]]-Table1[[#This Row],[Start]]</f>
        <v>5.5555555555555358E-3</v>
      </c>
      <c r="G1624" s="2" t="str">
        <f t="shared" ca="1" si="151"/>
        <v>Warehouse</v>
      </c>
      <c r="H1624" t="str">
        <f t="shared" ca="1" si="152"/>
        <v>E</v>
      </c>
      <c r="I1624" t="str">
        <f t="shared" ca="1" si="153"/>
        <v>Mistake</v>
      </c>
      <c r="J1624" t="str">
        <f t="shared" ca="1" si="154"/>
        <v>Mechanical failure</v>
      </c>
      <c r="K1624" s="29" t="str">
        <f t="shared" ca="1" si="155"/>
        <v>Floor</v>
      </c>
      <c r="L1624" t="str">
        <f>IF(OR(Table1[[#This Row],[Month2]]="Jul",Table1[[#This Row],[Month2]]="Aug",Table1[[#This Row],[Month2]]="Sep"),"Q1", IF(OR(Table1[[#This Row],[Month2]]="Oct",Table1[[#This Row],[Month2]]="Nov",Table1[[#This Row],[Month2]]="Dec"),"Q2",IF(OR(Table1[[#This Row],[Month2]]="Jan",Table1[[#This Row],[Month2]]="Feb",Table1[[#This Row],[Month2]]="Mar"),"Q3", "Q4")))</f>
        <v>Q2</v>
      </c>
      <c r="M1624" t="str">
        <f>TEXT(Table1[[#This Row],[Date]],"mmm")</f>
        <v>Dec</v>
      </c>
      <c r="N1624" t="str">
        <f>IF(MONTH(Table1[[#This Row],[Date]])&gt;6, YEAR(Table1[[#This Row],[Date]])&amp;"-"&amp;YEAR(Table1[[#This Row],[Date]])+1,YEAR(Table1[[#This Row],[Date]])-1&amp;"-"&amp;YEAR(Table1[[#This Row],[Date]]))</f>
        <v>2017-2018</v>
      </c>
      <c r="O1624">
        <f>WEEKNUM(Table1[[#This Row],[Date]],2)</f>
        <v>51</v>
      </c>
      <c r="P1624">
        <f>HOUR(Table1[[#This Row],[Start]])</f>
        <v>12</v>
      </c>
      <c r="Q16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624" t="str">
        <f>TEXT(Table1[[#This Row],[Date]],"ddd")</f>
        <v>Mon</v>
      </c>
    </row>
    <row r="1625" spans="1:18" x14ac:dyDescent="0.55000000000000004">
      <c r="A1625" t="s">
        <v>81</v>
      </c>
      <c r="B1625" t="str">
        <f t="shared" si="150"/>
        <v>Client 4</v>
      </c>
      <c r="C1625">
        <v>43081</v>
      </c>
      <c r="D1625" t="s">
        <v>926</v>
      </c>
      <c r="E1625" t="s">
        <v>466</v>
      </c>
      <c r="F1625" s="28">
        <f>Table1[[#This Row],[End]]-Table1[[#This Row],[Start]]</f>
        <v>6.9444444444444198E-3</v>
      </c>
      <c r="G1625" s="2" t="str">
        <f t="shared" ca="1" si="151"/>
        <v>Lab</v>
      </c>
      <c r="H1625" t="str">
        <f t="shared" ca="1" si="152"/>
        <v>G</v>
      </c>
      <c r="I1625" t="str">
        <f t="shared" ca="1" si="153"/>
        <v>Accident</v>
      </c>
      <c r="J1625" t="str">
        <f t="shared" ca="1" si="154"/>
        <v>Wrong placement</v>
      </c>
      <c r="K1625" s="29" t="str">
        <f t="shared" ca="1" si="155"/>
        <v>IT</v>
      </c>
      <c r="L1625" t="str">
        <f>IF(OR(Table1[[#This Row],[Month2]]="Jul",Table1[[#This Row],[Month2]]="Aug",Table1[[#This Row],[Month2]]="Sep"),"Q1", IF(OR(Table1[[#This Row],[Month2]]="Oct",Table1[[#This Row],[Month2]]="Nov",Table1[[#This Row],[Month2]]="Dec"),"Q2",IF(OR(Table1[[#This Row],[Month2]]="Jan",Table1[[#This Row],[Month2]]="Feb",Table1[[#This Row],[Month2]]="Mar"),"Q3", "Q4")))</f>
        <v>Q2</v>
      </c>
      <c r="M1625" t="str">
        <f>TEXT(Table1[[#This Row],[Date]],"mmm")</f>
        <v>Dec</v>
      </c>
      <c r="N1625" t="str">
        <f>IF(MONTH(Table1[[#This Row],[Date]])&gt;6, YEAR(Table1[[#This Row],[Date]])&amp;"-"&amp;YEAR(Table1[[#This Row],[Date]])+1,YEAR(Table1[[#This Row],[Date]])-1&amp;"-"&amp;YEAR(Table1[[#This Row],[Date]]))</f>
        <v>2017-2018</v>
      </c>
      <c r="O1625">
        <f>WEEKNUM(Table1[[#This Row],[Date]],2)</f>
        <v>51</v>
      </c>
      <c r="P1625">
        <f>HOUR(Table1[[#This Row],[Start]])</f>
        <v>7</v>
      </c>
      <c r="Q16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625" t="str">
        <f>TEXT(Table1[[#This Row],[Date]],"ddd")</f>
        <v>Tue</v>
      </c>
    </row>
    <row r="1626" spans="1:18" x14ac:dyDescent="0.55000000000000004">
      <c r="A1626" t="s">
        <v>129</v>
      </c>
      <c r="B1626" t="str">
        <f t="shared" si="150"/>
        <v>Client 5</v>
      </c>
      <c r="C1626">
        <v>43084</v>
      </c>
      <c r="D1626" t="s">
        <v>494</v>
      </c>
      <c r="E1626" t="s">
        <v>541</v>
      </c>
      <c r="F1626" s="28">
        <f>Table1[[#This Row],[End]]-Table1[[#This Row],[Start]]</f>
        <v>1.1111111111111072E-2</v>
      </c>
      <c r="G1626" s="2" t="str">
        <f t="shared" ca="1" si="151"/>
        <v>Room A</v>
      </c>
      <c r="H1626" t="str">
        <f t="shared" ca="1" si="152"/>
        <v>F</v>
      </c>
      <c r="I1626" t="str">
        <f t="shared" ca="1" si="153"/>
        <v>Accident</v>
      </c>
      <c r="J1626" t="str">
        <f t="shared" ca="1" si="154"/>
        <v>Paperwork deficiency</v>
      </c>
      <c r="K1626" s="29" t="str">
        <f t="shared" ca="1" si="155"/>
        <v>IT</v>
      </c>
      <c r="L1626" t="str">
        <f>IF(OR(Table1[[#This Row],[Month2]]="Jul",Table1[[#This Row],[Month2]]="Aug",Table1[[#This Row],[Month2]]="Sep"),"Q1", IF(OR(Table1[[#This Row],[Month2]]="Oct",Table1[[#This Row],[Month2]]="Nov",Table1[[#This Row],[Month2]]="Dec"),"Q2",IF(OR(Table1[[#This Row],[Month2]]="Jan",Table1[[#This Row],[Month2]]="Feb",Table1[[#This Row],[Month2]]="Mar"),"Q3", "Q4")))</f>
        <v>Q2</v>
      </c>
      <c r="M1626" t="str">
        <f>TEXT(Table1[[#This Row],[Date]],"mmm")</f>
        <v>Dec</v>
      </c>
      <c r="N1626" t="str">
        <f>IF(MONTH(Table1[[#This Row],[Date]])&gt;6, YEAR(Table1[[#This Row],[Date]])&amp;"-"&amp;YEAR(Table1[[#This Row],[Date]])+1,YEAR(Table1[[#This Row],[Date]])-1&amp;"-"&amp;YEAR(Table1[[#This Row],[Date]]))</f>
        <v>2017-2018</v>
      </c>
      <c r="O1626">
        <f>WEEKNUM(Table1[[#This Row],[Date]],2)</f>
        <v>51</v>
      </c>
      <c r="P1626">
        <f>HOUR(Table1[[#This Row],[Start]])</f>
        <v>17</v>
      </c>
      <c r="Q16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26" t="str">
        <f>TEXT(Table1[[#This Row],[Date]],"ddd")</f>
        <v>Fri</v>
      </c>
    </row>
    <row r="1627" spans="1:18" x14ac:dyDescent="0.55000000000000004">
      <c r="A1627" t="s">
        <v>123</v>
      </c>
      <c r="B1627" t="str">
        <f t="shared" si="150"/>
        <v>Client 6</v>
      </c>
      <c r="C1627">
        <v>43086</v>
      </c>
      <c r="D1627" t="s">
        <v>726</v>
      </c>
      <c r="E1627" t="s">
        <v>703</v>
      </c>
      <c r="F1627" s="28">
        <f>Table1[[#This Row],[End]]-Table1[[#This Row],[Start]]</f>
        <v>1.3194444444444453E-2</v>
      </c>
      <c r="G1627" s="2" t="str">
        <f t="shared" ca="1" si="151"/>
        <v>Office</v>
      </c>
      <c r="H1627" t="str">
        <f t="shared" ca="1" si="152"/>
        <v>E</v>
      </c>
      <c r="I1627" t="str">
        <f t="shared" ca="1" si="153"/>
        <v>Grievance</v>
      </c>
      <c r="J1627" t="str">
        <f t="shared" ca="1" si="154"/>
        <v>Misconduct</v>
      </c>
      <c r="K1627" s="29" t="str">
        <f t="shared" ca="1" si="155"/>
        <v>Floor</v>
      </c>
      <c r="L1627" t="str">
        <f>IF(OR(Table1[[#This Row],[Month2]]="Jul",Table1[[#This Row],[Month2]]="Aug",Table1[[#This Row],[Month2]]="Sep"),"Q1", IF(OR(Table1[[#This Row],[Month2]]="Oct",Table1[[#This Row],[Month2]]="Nov",Table1[[#This Row],[Month2]]="Dec"),"Q2",IF(OR(Table1[[#This Row],[Month2]]="Jan",Table1[[#This Row],[Month2]]="Feb",Table1[[#This Row],[Month2]]="Mar"),"Q3", "Q4")))</f>
        <v>Q2</v>
      </c>
      <c r="M1627" t="str">
        <f>TEXT(Table1[[#This Row],[Date]],"mmm")</f>
        <v>Dec</v>
      </c>
      <c r="N1627" t="str">
        <f>IF(MONTH(Table1[[#This Row],[Date]])&gt;6, YEAR(Table1[[#This Row],[Date]])&amp;"-"&amp;YEAR(Table1[[#This Row],[Date]])+1,YEAR(Table1[[#This Row],[Date]])-1&amp;"-"&amp;YEAR(Table1[[#This Row],[Date]]))</f>
        <v>2017-2018</v>
      </c>
      <c r="O1627">
        <f>WEEKNUM(Table1[[#This Row],[Date]],2)</f>
        <v>51</v>
      </c>
      <c r="P1627">
        <f>HOUR(Table1[[#This Row],[Start]])</f>
        <v>8</v>
      </c>
      <c r="Q16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627" t="str">
        <f>TEXT(Table1[[#This Row],[Date]],"ddd")</f>
        <v>Sun</v>
      </c>
    </row>
    <row r="1628" spans="1:18" x14ac:dyDescent="0.55000000000000004">
      <c r="A1628" s="3" t="s">
        <v>140</v>
      </c>
      <c r="B1628" s="11" t="str">
        <f t="shared" si="150"/>
        <v>Client 7</v>
      </c>
      <c r="C1628" s="13">
        <v>43091</v>
      </c>
      <c r="D1628" s="17" t="s">
        <v>196</v>
      </c>
      <c r="E1628" s="17" t="s">
        <v>745</v>
      </c>
      <c r="F1628" s="28">
        <f>Table1[[#This Row],[End]]-Table1[[#This Row],[Start]]</f>
        <v>1.3888888888888951E-2</v>
      </c>
      <c r="G1628" s="2" t="str">
        <f t="shared" ca="1" si="151"/>
        <v>Office</v>
      </c>
      <c r="H1628" s="17" t="str">
        <f t="shared" ca="1" si="152"/>
        <v>D</v>
      </c>
      <c r="I1628" s="17" t="str">
        <f t="shared" ca="1" si="153"/>
        <v>Accident</v>
      </c>
      <c r="J1628" s="17" t="str">
        <f t="shared" ca="1" si="154"/>
        <v>Entry error</v>
      </c>
      <c r="K1628" s="2" t="str">
        <f t="shared" ca="1" si="155"/>
        <v>Admin</v>
      </c>
      <c r="L1628" t="str">
        <f>IF(OR(Table1[[#This Row],[Month2]]="Jul",Table1[[#This Row],[Month2]]="Aug",Table1[[#This Row],[Month2]]="Sep"),"Q1", IF(OR(Table1[[#This Row],[Month2]]="Oct",Table1[[#This Row],[Month2]]="Nov",Table1[[#This Row],[Month2]]="Dec"),"Q2",IF(OR(Table1[[#This Row],[Month2]]="Jan",Table1[[#This Row],[Month2]]="Feb",Table1[[#This Row],[Month2]]="Mar"),"Q3", "Q4")))</f>
        <v>Q2</v>
      </c>
      <c r="M1628" t="str">
        <f>TEXT(Table1[[#This Row],[Date]],"mmm")</f>
        <v>Dec</v>
      </c>
      <c r="N1628" t="str">
        <f>IF(MONTH(Table1[[#This Row],[Date]])&gt;6, YEAR(Table1[[#This Row],[Date]])&amp;"-"&amp;YEAR(Table1[[#This Row],[Date]])+1,YEAR(Table1[[#This Row],[Date]])-1&amp;"-"&amp;YEAR(Table1[[#This Row],[Date]]))</f>
        <v>2017-2018</v>
      </c>
      <c r="O1628">
        <f>WEEKNUM(Table1[[#This Row],[Date]],2)</f>
        <v>52</v>
      </c>
      <c r="P1628">
        <f>HOUR(Table1[[#This Row],[Start]])</f>
        <v>8</v>
      </c>
      <c r="Q16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628" t="str">
        <f>TEXT(Table1[[#This Row],[Date]],"ddd")</f>
        <v>Fri</v>
      </c>
    </row>
    <row r="1629" spans="1:18" x14ac:dyDescent="0.55000000000000004">
      <c r="A1629" s="3" t="s">
        <v>140</v>
      </c>
      <c r="B1629" s="11" t="str">
        <f t="shared" si="150"/>
        <v>Client 8</v>
      </c>
      <c r="C1629" s="13">
        <v>43091</v>
      </c>
      <c r="D1629" s="17" t="s">
        <v>431</v>
      </c>
      <c r="E1629" s="17" t="s">
        <v>392</v>
      </c>
      <c r="F1629" s="28">
        <f>Table1[[#This Row],[End]]-Table1[[#This Row],[Start]]</f>
        <v>1.1805555555555514E-2</v>
      </c>
      <c r="G1629" s="2" t="str">
        <f t="shared" ca="1" si="151"/>
        <v>Room B</v>
      </c>
      <c r="H1629" s="17" t="str">
        <f t="shared" ca="1" si="152"/>
        <v>B</v>
      </c>
      <c r="I1629" s="17" t="str">
        <f t="shared" ca="1" si="153"/>
        <v>Mistake</v>
      </c>
      <c r="J1629" s="17" t="str">
        <f t="shared" ca="1" si="154"/>
        <v>Paperwork deficiency</v>
      </c>
      <c r="K1629" s="2" t="str">
        <f t="shared" ca="1" si="155"/>
        <v>Finance</v>
      </c>
      <c r="L1629" t="str">
        <f>IF(OR(Table1[[#This Row],[Month2]]="Jul",Table1[[#This Row],[Month2]]="Aug",Table1[[#This Row],[Month2]]="Sep"),"Q1", IF(OR(Table1[[#This Row],[Month2]]="Oct",Table1[[#This Row],[Month2]]="Nov",Table1[[#This Row],[Month2]]="Dec"),"Q2",IF(OR(Table1[[#This Row],[Month2]]="Jan",Table1[[#This Row],[Month2]]="Feb",Table1[[#This Row],[Month2]]="Mar"),"Q3", "Q4")))</f>
        <v>Q2</v>
      </c>
      <c r="M1629" t="str">
        <f>TEXT(Table1[[#This Row],[Date]],"mmm")</f>
        <v>Dec</v>
      </c>
      <c r="N1629" t="str">
        <f>IF(MONTH(Table1[[#This Row],[Date]])&gt;6, YEAR(Table1[[#This Row],[Date]])&amp;"-"&amp;YEAR(Table1[[#This Row],[Date]])+1,YEAR(Table1[[#This Row],[Date]])-1&amp;"-"&amp;YEAR(Table1[[#This Row],[Date]]))</f>
        <v>2017-2018</v>
      </c>
      <c r="O1629">
        <f>WEEKNUM(Table1[[#This Row],[Date]],2)</f>
        <v>52</v>
      </c>
      <c r="P1629">
        <f>HOUR(Table1[[#This Row],[Start]])</f>
        <v>15</v>
      </c>
      <c r="Q16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29" t="str">
        <f>TEXT(Table1[[#This Row],[Date]],"ddd")</f>
        <v>Fri</v>
      </c>
    </row>
    <row r="1630" spans="1:18" x14ac:dyDescent="0.55000000000000004">
      <c r="A1630" s="3" t="s">
        <v>81</v>
      </c>
      <c r="B1630" s="11" t="str">
        <f t="shared" si="150"/>
        <v>Client 9</v>
      </c>
      <c r="C1630" s="13">
        <v>43088</v>
      </c>
      <c r="D1630" s="17" t="s">
        <v>927</v>
      </c>
      <c r="E1630" s="17" t="s">
        <v>548</v>
      </c>
      <c r="F1630" s="28">
        <f>Table1[[#This Row],[End]]-Table1[[#This Row],[Start]]</f>
        <v>1.1111111111111072E-2</v>
      </c>
      <c r="G1630" s="2" t="str">
        <f t="shared" ca="1" si="151"/>
        <v>Lab</v>
      </c>
      <c r="H1630" s="17" t="str">
        <f t="shared" ca="1" si="152"/>
        <v>E</v>
      </c>
      <c r="I1630" s="17" t="str">
        <f t="shared" ca="1" si="153"/>
        <v>Accident</v>
      </c>
      <c r="J1630" s="17" t="str">
        <f t="shared" ca="1" si="154"/>
        <v>Paperwork deficiency</v>
      </c>
      <c r="K1630" s="2" t="str">
        <f t="shared" ca="1" si="155"/>
        <v>Floor</v>
      </c>
      <c r="L1630" t="str">
        <f>IF(OR(Table1[[#This Row],[Month2]]="Jul",Table1[[#This Row],[Month2]]="Aug",Table1[[#This Row],[Month2]]="Sep"),"Q1", IF(OR(Table1[[#This Row],[Month2]]="Oct",Table1[[#This Row],[Month2]]="Nov",Table1[[#This Row],[Month2]]="Dec"),"Q2",IF(OR(Table1[[#This Row],[Month2]]="Jan",Table1[[#This Row],[Month2]]="Feb",Table1[[#This Row],[Month2]]="Mar"),"Q3", "Q4")))</f>
        <v>Q2</v>
      </c>
      <c r="M1630" t="str">
        <f>TEXT(Table1[[#This Row],[Date]],"mmm")</f>
        <v>Dec</v>
      </c>
      <c r="N1630" t="str">
        <f>IF(MONTH(Table1[[#This Row],[Date]])&gt;6, YEAR(Table1[[#This Row],[Date]])&amp;"-"&amp;YEAR(Table1[[#This Row],[Date]])+1,YEAR(Table1[[#This Row],[Date]])-1&amp;"-"&amp;YEAR(Table1[[#This Row],[Date]]))</f>
        <v>2017-2018</v>
      </c>
      <c r="O1630">
        <f>WEEKNUM(Table1[[#This Row],[Date]],2)</f>
        <v>52</v>
      </c>
      <c r="P1630">
        <f>HOUR(Table1[[#This Row],[Start]])</f>
        <v>13</v>
      </c>
      <c r="Q16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30" t="str">
        <f>TEXT(Table1[[#This Row],[Date]],"ddd")</f>
        <v>Tue</v>
      </c>
    </row>
    <row r="1631" spans="1:18" x14ac:dyDescent="0.55000000000000004">
      <c r="A1631" s="3" t="s">
        <v>81</v>
      </c>
      <c r="B1631" s="11" t="str">
        <f t="shared" si="150"/>
        <v>Client 10</v>
      </c>
      <c r="C1631" s="13">
        <v>43090</v>
      </c>
      <c r="D1631" s="17" t="s">
        <v>928</v>
      </c>
      <c r="E1631" s="17" t="s">
        <v>365</v>
      </c>
      <c r="F1631" s="28">
        <f>Table1[[#This Row],[End]]-Table1[[#This Row],[Start]]</f>
        <v>1.2499999999999845E-2</v>
      </c>
      <c r="G1631" s="2" t="str">
        <f t="shared" ca="1" si="151"/>
        <v>Office</v>
      </c>
      <c r="H1631" s="17" t="str">
        <f t="shared" ca="1" si="152"/>
        <v>C</v>
      </c>
      <c r="I1631" s="17" t="str">
        <f t="shared" ca="1" si="153"/>
        <v>Accident</v>
      </c>
      <c r="J1631" s="17" t="str">
        <f t="shared" ca="1" si="154"/>
        <v>Paperwork deficiency</v>
      </c>
      <c r="K1631" s="2" t="str">
        <f t="shared" ca="1" si="155"/>
        <v>IT</v>
      </c>
      <c r="L1631" t="str">
        <f>IF(OR(Table1[[#This Row],[Month2]]="Jul",Table1[[#This Row],[Month2]]="Aug",Table1[[#This Row],[Month2]]="Sep"),"Q1", IF(OR(Table1[[#This Row],[Month2]]="Oct",Table1[[#This Row],[Month2]]="Nov",Table1[[#This Row],[Month2]]="Dec"),"Q2",IF(OR(Table1[[#This Row],[Month2]]="Jan",Table1[[#This Row],[Month2]]="Feb",Table1[[#This Row],[Month2]]="Mar"),"Q3", "Q4")))</f>
        <v>Q2</v>
      </c>
      <c r="M1631" t="str">
        <f>TEXT(Table1[[#This Row],[Date]],"mmm")</f>
        <v>Dec</v>
      </c>
      <c r="N1631" t="str">
        <f>IF(MONTH(Table1[[#This Row],[Date]])&gt;6, YEAR(Table1[[#This Row],[Date]])&amp;"-"&amp;YEAR(Table1[[#This Row],[Date]])+1,YEAR(Table1[[#This Row],[Date]])-1&amp;"-"&amp;YEAR(Table1[[#This Row],[Date]]))</f>
        <v>2017-2018</v>
      </c>
      <c r="O1631">
        <f>WEEKNUM(Table1[[#This Row],[Date]],2)</f>
        <v>52</v>
      </c>
      <c r="P1631">
        <f>HOUR(Table1[[#This Row],[Start]])</f>
        <v>21</v>
      </c>
      <c r="Q16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PM</v>
      </c>
      <c r="R1631" t="str">
        <f>TEXT(Table1[[#This Row],[Date]],"ddd")</f>
        <v>Thu</v>
      </c>
    </row>
    <row r="1632" spans="1:18" x14ac:dyDescent="0.55000000000000004">
      <c r="A1632" s="3" t="s">
        <v>129</v>
      </c>
      <c r="B1632" s="11" t="str">
        <f t="shared" si="150"/>
        <v>Client 1</v>
      </c>
      <c r="C1632" s="13">
        <v>43093</v>
      </c>
      <c r="D1632" s="17" t="s">
        <v>543</v>
      </c>
      <c r="E1632" s="17" t="s">
        <v>1073</v>
      </c>
      <c r="F1632" s="28">
        <f>Table1[[#This Row],[End]]-Table1[[#This Row],[Start]]</f>
        <v>2.5694444444444409E-2</v>
      </c>
      <c r="G1632" s="2" t="str">
        <f t="shared" ca="1" si="151"/>
        <v>Office</v>
      </c>
      <c r="H1632" s="17" t="str">
        <f t="shared" ca="1" si="152"/>
        <v>B</v>
      </c>
      <c r="I1632" s="17" t="str">
        <f t="shared" ca="1" si="153"/>
        <v>Mistake</v>
      </c>
      <c r="J1632" s="17" t="str">
        <f t="shared" ca="1" si="154"/>
        <v>Entry error</v>
      </c>
      <c r="K1632" s="2" t="str">
        <f t="shared" ca="1" si="155"/>
        <v>Shipping</v>
      </c>
      <c r="L1632" t="str">
        <f>IF(OR(Table1[[#This Row],[Month2]]="Jul",Table1[[#This Row],[Month2]]="Aug",Table1[[#This Row],[Month2]]="Sep"),"Q1", IF(OR(Table1[[#This Row],[Month2]]="Oct",Table1[[#This Row],[Month2]]="Nov",Table1[[#This Row],[Month2]]="Dec"),"Q2",IF(OR(Table1[[#This Row],[Month2]]="Jan",Table1[[#This Row],[Month2]]="Feb",Table1[[#This Row],[Month2]]="Mar"),"Q3", "Q4")))</f>
        <v>Q2</v>
      </c>
      <c r="M1632" t="str">
        <f>TEXT(Table1[[#This Row],[Date]],"mmm")</f>
        <v>Dec</v>
      </c>
      <c r="N1632" t="str">
        <f>IF(MONTH(Table1[[#This Row],[Date]])&gt;6, YEAR(Table1[[#This Row],[Date]])&amp;"-"&amp;YEAR(Table1[[#This Row],[Date]])+1,YEAR(Table1[[#This Row],[Date]])-1&amp;"-"&amp;YEAR(Table1[[#This Row],[Date]]))</f>
        <v>2017-2018</v>
      </c>
      <c r="O1632">
        <f>WEEKNUM(Table1[[#This Row],[Date]],2)</f>
        <v>52</v>
      </c>
      <c r="P1632">
        <f>HOUR(Table1[[#This Row],[Start]])</f>
        <v>11</v>
      </c>
      <c r="Q16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32" t="str">
        <f>TEXT(Table1[[#This Row],[Date]],"ddd")</f>
        <v>Sun</v>
      </c>
    </row>
    <row r="1633" spans="1:18" x14ac:dyDescent="0.55000000000000004">
      <c r="A1633" s="3" t="s">
        <v>140</v>
      </c>
      <c r="B1633" s="11" t="str">
        <f t="shared" si="150"/>
        <v>Client 2</v>
      </c>
      <c r="C1633" s="13">
        <v>43099</v>
      </c>
      <c r="D1633" s="17" t="s">
        <v>446</v>
      </c>
      <c r="E1633" s="17" t="s">
        <v>515</v>
      </c>
      <c r="F1633" s="28">
        <f>Table1[[#This Row],[End]]-Table1[[#This Row],[Start]]</f>
        <v>2.5000000000000022E-2</v>
      </c>
      <c r="G1633" s="2" t="str">
        <f t="shared" ca="1" si="151"/>
        <v>Room B</v>
      </c>
      <c r="H1633" s="17" t="str">
        <f t="shared" ca="1" si="152"/>
        <v>E</v>
      </c>
      <c r="I1633" s="17" t="str">
        <f t="shared" ca="1" si="153"/>
        <v>Grievance</v>
      </c>
      <c r="J1633" s="17" t="str">
        <f t="shared" ca="1" si="154"/>
        <v>Mechanical failure</v>
      </c>
      <c r="K1633" s="2" t="str">
        <f t="shared" ca="1" si="155"/>
        <v>Widgets</v>
      </c>
      <c r="L1633" t="str">
        <f>IF(OR(Table1[[#This Row],[Month2]]="Jul",Table1[[#This Row],[Month2]]="Aug",Table1[[#This Row],[Month2]]="Sep"),"Q1", IF(OR(Table1[[#This Row],[Month2]]="Oct",Table1[[#This Row],[Month2]]="Nov",Table1[[#This Row],[Month2]]="Dec"),"Q2",IF(OR(Table1[[#This Row],[Month2]]="Jan",Table1[[#This Row],[Month2]]="Feb",Table1[[#This Row],[Month2]]="Mar"),"Q3", "Q4")))</f>
        <v>Q2</v>
      </c>
      <c r="M1633" t="str">
        <f>TEXT(Table1[[#This Row],[Date]],"mmm")</f>
        <v>Dec</v>
      </c>
      <c r="N1633" t="str">
        <f>IF(MONTH(Table1[[#This Row],[Date]])&gt;6, YEAR(Table1[[#This Row],[Date]])&amp;"-"&amp;YEAR(Table1[[#This Row],[Date]])+1,YEAR(Table1[[#This Row],[Date]])-1&amp;"-"&amp;YEAR(Table1[[#This Row],[Date]]))</f>
        <v>2017-2018</v>
      </c>
      <c r="O1633">
        <f>WEEKNUM(Table1[[#This Row],[Date]],2)</f>
        <v>53</v>
      </c>
      <c r="P1633">
        <f>HOUR(Table1[[#This Row],[Start]])</f>
        <v>14</v>
      </c>
      <c r="Q16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33" t="str">
        <f>TEXT(Table1[[#This Row],[Date]],"ddd")</f>
        <v>Sat</v>
      </c>
    </row>
    <row r="1634" spans="1:18" x14ac:dyDescent="0.55000000000000004">
      <c r="A1634" s="3" t="s">
        <v>129</v>
      </c>
      <c r="B1634" s="11" t="str">
        <f t="shared" si="150"/>
        <v>Client 3</v>
      </c>
      <c r="C1634" s="13">
        <v>43099</v>
      </c>
      <c r="D1634" s="17" t="s">
        <v>370</v>
      </c>
      <c r="E1634" s="17" t="s">
        <v>920</v>
      </c>
      <c r="F1634" s="28">
        <f>Table1[[#This Row],[End]]-Table1[[#This Row],[Start]]</f>
        <v>2.3611111111111027E-2</v>
      </c>
      <c r="G1634" s="2" t="str">
        <f t="shared" ca="1" si="151"/>
        <v>Warehouse</v>
      </c>
      <c r="H1634" s="17" t="str">
        <f t="shared" ca="1" si="152"/>
        <v>E</v>
      </c>
      <c r="I1634" s="17" t="str">
        <f t="shared" ca="1" si="153"/>
        <v>Interaction</v>
      </c>
      <c r="J1634" s="17" t="str">
        <f t="shared" ca="1" si="154"/>
        <v>Entry error</v>
      </c>
      <c r="K1634" s="2" t="str">
        <f t="shared" ca="1" si="155"/>
        <v>Widgets</v>
      </c>
      <c r="L1634" t="str">
        <f>IF(OR(Table1[[#This Row],[Month2]]="Jul",Table1[[#This Row],[Month2]]="Aug",Table1[[#This Row],[Month2]]="Sep"),"Q1", IF(OR(Table1[[#This Row],[Month2]]="Oct",Table1[[#This Row],[Month2]]="Nov",Table1[[#This Row],[Month2]]="Dec"),"Q2",IF(OR(Table1[[#This Row],[Month2]]="Jan",Table1[[#This Row],[Month2]]="Feb",Table1[[#This Row],[Month2]]="Mar"),"Q3", "Q4")))</f>
        <v>Q2</v>
      </c>
      <c r="M1634" t="str">
        <f>TEXT(Table1[[#This Row],[Date]],"mmm")</f>
        <v>Dec</v>
      </c>
      <c r="N1634" t="str">
        <f>IF(MONTH(Table1[[#This Row],[Date]])&gt;6, YEAR(Table1[[#This Row],[Date]])&amp;"-"&amp;YEAR(Table1[[#This Row],[Date]])+1,YEAR(Table1[[#This Row],[Date]])-1&amp;"-"&amp;YEAR(Table1[[#This Row],[Date]]))</f>
        <v>2017-2018</v>
      </c>
      <c r="O1634">
        <f>WEEKNUM(Table1[[#This Row],[Date]],2)</f>
        <v>53</v>
      </c>
      <c r="P1634">
        <f>HOUR(Table1[[#This Row],[Start]])</f>
        <v>16</v>
      </c>
      <c r="Q16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34" t="str">
        <f>TEXT(Table1[[#This Row],[Date]],"ddd")</f>
        <v>Sat</v>
      </c>
    </row>
    <row r="1635" spans="1:18" x14ac:dyDescent="0.55000000000000004">
      <c r="A1635" s="3" t="s">
        <v>132</v>
      </c>
      <c r="B1635" s="11" t="str">
        <f t="shared" si="150"/>
        <v>Client 4</v>
      </c>
      <c r="C1635" s="13">
        <v>43095</v>
      </c>
      <c r="D1635" s="17" t="s">
        <v>532</v>
      </c>
      <c r="E1635" s="17" t="s">
        <v>228</v>
      </c>
      <c r="F1635" s="28">
        <f>Table1[[#This Row],[End]]-Table1[[#This Row],[Start]]</f>
        <v>4.166666666666663E-2</v>
      </c>
      <c r="G1635" s="2" t="str">
        <f t="shared" ca="1" si="151"/>
        <v>Warehouse</v>
      </c>
      <c r="H1635" s="17" t="str">
        <f t="shared" ca="1" si="152"/>
        <v>A</v>
      </c>
      <c r="I1635" s="17" t="str">
        <f t="shared" ca="1" si="153"/>
        <v>Interaction</v>
      </c>
      <c r="J1635" s="17" t="str">
        <f t="shared" ca="1" si="154"/>
        <v>Wrong placement</v>
      </c>
      <c r="K1635" s="2" t="str">
        <f t="shared" ca="1" si="155"/>
        <v>Finance</v>
      </c>
      <c r="L1635" t="str">
        <f>IF(OR(Table1[[#This Row],[Month2]]="Jul",Table1[[#This Row],[Month2]]="Aug",Table1[[#This Row],[Month2]]="Sep"),"Q1", IF(OR(Table1[[#This Row],[Month2]]="Oct",Table1[[#This Row],[Month2]]="Nov",Table1[[#This Row],[Month2]]="Dec"),"Q2",IF(OR(Table1[[#This Row],[Month2]]="Jan",Table1[[#This Row],[Month2]]="Feb",Table1[[#This Row],[Month2]]="Mar"),"Q3", "Q4")))</f>
        <v>Q2</v>
      </c>
      <c r="M1635" t="str">
        <f>TEXT(Table1[[#This Row],[Date]],"mmm")</f>
        <v>Dec</v>
      </c>
      <c r="N1635" t="str">
        <f>IF(MONTH(Table1[[#This Row],[Date]])&gt;6, YEAR(Table1[[#This Row],[Date]])&amp;"-"&amp;YEAR(Table1[[#This Row],[Date]])+1,YEAR(Table1[[#This Row],[Date]])-1&amp;"-"&amp;YEAR(Table1[[#This Row],[Date]]))</f>
        <v>2017-2018</v>
      </c>
      <c r="O1635">
        <f>WEEKNUM(Table1[[#This Row],[Date]],2)</f>
        <v>53</v>
      </c>
      <c r="P1635">
        <f>HOUR(Table1[[#This Row],[Start]])</f>
        <v>18</v>
      </c>
      <c r="Q16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35" t="str">
        <f>TEXT(Table1[[#This Row],[Date]],"ddd")</f>
        <v>Tue</v>
      </c>
    </row>
    <row r="1636" spans="1:18" x14ac:dyDescent="0.55000000000000004">
      <c r="A1636" s="3" t="s">
        <v>135</v>
      </c>
      <c r="B1636" s="11" t="str">
        <f t="shared" si="150"/>
        <v>Client 5</v>
      </c>
      <c r="C1636" s="13">
        <v>43098</v>
      </c>
      <c r="D1636" s="17" t="s">
        <v>691</v>
      </c>
      <c r="E1636" s="17" t="s">
        <v>326</v>
      </c>
      <c r="F1636" s="28">
        <f>Table1[[#This Row],[End]]-Table1[[#This Row],[Start]]</f>
        <v>3.4027777777777768E-2</v>
      </c>
      <c r="G1636" s="2" t="str">
        <f t="shared" ca="1" si="151"/>
        <v>Office</v>
      </c>
      <c r="H1636" s="17" t="str">
        <f t="shared" ca="1" si="152"/>
        <v>A</v>
      </c>
      <c r="I1636" s="17" t="str">
        <f t="shared" ca="1" si="153"/>
        <v>Interaction</v>
      </c>
      <c r="J1636" s="17" t="str">
        <f t="shared" ca="1" si="154"/>
        <v>Misconduct</v>
      </c>
      <c r="K1636" s="2" t="str">
        <f t="shared" ca="1" si="155"/>
        <v>Shipping</v>
      </c>
      <c r="L1636" t="str">
        <f>IF(OR(Table1[[#This Row],[Month2]]="Jul",Table1[[#This Row],[Month2]]="Aug",Table1[[#This Row],[Month2]]="Sep"),"Q1", IF(OR(Table1[[#This Row],[Month2]]="Oct",Table1[[#This Row],[Month2]]="Nov",Table1[[#This Row],[Month2]]="Dec"),"Q2",IF(OR(Table1[[#This Row],[Month2]]="Jan",Table1[[#This Row],[Month2]]="Feb",Table1[[#This Row],[Month2]]="Mar"),"Q3", "Q4")))</f>
        <v>Q2</v>
      </c>
      <c r="M1636" t="str">
        <f>TEXT(Table1[[#This Row],[Date]],"mmm")</f>
        <v>Dec</v>
      </c>
      <c r="N1636" t="str">
        <f>IF(MONTH(Table1[[#This Row],[Date]])&gt;6, YEAR(Table1[[#This Row],[Date]])&amp;"-"&amp;YEAR(Table1[[#This Row],[Date]])+1,YEAR(Table1[[#This Row],[Date]])-1&amp;"-"&amp;YEAR(Table1[[#This Row],[Date]]))</f>
        <v>2017-2018</v>
      </c>
      <c r="O1636">
        <f>WEEKNUM(Table1[[#This Row],[Date]],2)</f>
        <v>53</v>
      </c>
      <c r="P1636">
        <f>HOUR(Table1[[#This Row],[Start]])</f>
        <v>17</v>
      </c>
      <c r="Q16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36" t="str">
        <f>TEXT(Table1[[#This Row],[Date]],"ddd")</f>
        <v>Fri</v>
      </c>
    </row>
    <row r="1637" spans="1:18" x14ac:dyDescent="0.55000000000000004">
      <c r="A1637" t="s">
        <v>128</v>
      </c>
      <c r="B1637" t="str">
        <f t="shared" si="150"/>
        <v>Client 6</v>
      </c>
      <c r="C1637">
        <v>43105</v>
      </c>
      <c r="D1637" t="s">
        <v>672</v>
      </c>
      <c r="E1637" t="s">
        <v>626</v>
      </c>
      <c r="F1637" s="28">
        <f>Table1[[#This Row],[End]]-Table1[[#This Row],[Start]]</f>
        <v>9.0277777777777457E-3</v>
      </c>
      <c r="G1637" s="2" t="str">
        <f t="shared" ca="1" si="151"/>
        <v>Warehouse</v>
      </c>
      <c r="H1637" t="str">
        <f t="shared" ca="1" si="152"/>
        <v>C</v>
      </c>
      <c r="I1637" t="str">
        <f t="shared" ca="1" si="153"/>
        <v>Interaction</v>
      </c>
      <c r="J1637" t="str">
        <f t="shared" ca="1" si="154"/>
        <v>Tone of voice</v>
      </c>
      <c r="K1637" s="29" t="str">
        <f t="shared" ca="1" si="155"/>
        <v>Admin</v>
      </c>
      <c r="L1637" t="str">
        <f>IF(OR(Table1[[#This Row],[Month2]]="Jul",Table1[[#This Row],[Month2]]="Aug",Table1[[#This Row],[Month2]]="Sep"),"Q1", IF(OR(Table1[[#This Row],[Month2]]="Oct",Table1[[#This Row],[Month2]]="Nov",Table1[[#This Row],[Month2]]="Dec"),"Q2",IF(OR(Table1[[#This Row],[Month2]]="Jan",Table1[[#This Row],[Month2]]="Feb",Table1[[#This Row],[Month2]]="Mar"),"Q3", "Q4")))</f>
        <v>Q3</v>
      </c>
      <c r="M1637" t="str">
        <f>TEXT(Table1[[#This Row],[Date]],"mmm")</f>
        <v>Jan</v>
      </c>
      <c r="N1637" t="str">
        <f>IF(MONTH(Table1[[#This Row],[Date]])&gt;6, YEAR(Table1[[#This Row],[Date]])&amp;"-"&amp;YEAR(Table1[[#This Row],[Date]])+1,YEAR(Table1[[#This Row],[Date]])-1&amp;"-"&amp;YEAR(Table1[[#This Row],[Date]]))</f>
        <v>2017-2018</v>
      </c>
      <c r="O1637">
        <f>WEEKNUM(Table1[[#This Row],[Date]],2)</f>
        <v>1</v>
      </c>
      <c r="P1637">
        <f>HOUR(Table1[[#This Row],[Start]])</f>
        <v>11</v>
      </c>
      <c r="Q16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37" t="str">
        <f>TEXT(Table1[[#This Row],[Date]],"ddd")</f>
        <v>Fri</v>
      </c>
    </row>
    <row r="1638" spans="1:18" x14ac:dyDescent="0.55000000000000004">
      <c r="A1638" t="s">
        <v>140</v>
      </c>
      <c r="B1638" t="str">
        <f t="shared" si="150"/>
        <v>Client 7</v>
      </c>
      <c r="C1638">
        <v>43103</v>
      </c>
      <c r="D1638" t="s">
        <v>849</v>
      </c>
      <c r="E1638" t="s">
        <v>752</v>
      </c>
      <c r="F1638" s="28">
        <f>Table1[[#This Row],[End]]-Table1[[#This Row],[Start]]</f>
        <v>2.1527777777777701E-2</v>
      </c>
      <c r="G1638" s="2" t="str">
        <f t="shared" ca="1" si="151"/>
        <v>Lab</v>
      </c>
      <c r="H1638" t="str">
        <f t="shared" ca="1" si="152"/>
        <v>E</v>
      </c>
      <c r="I1638" t="str">
        <f t="shared" ca="1" si="153"/>
        <v>Mistake</v>
      </c>
      <c r="J1638" t="str">
        <f t="shared" ca="1" si="154"/>
        <v>Misconduct</v>
      </c>
      <c r="K1638" s="29" t="str">
        <f t="shared" ca="1" si="155"/>
        <v>IT</v>
      </c>
      <c r="L1638" t="str">
        <f>IF(OR(Table1[[#This Row],[Month2]]="Jul",Table1[[#This Row],[Month2]]="Aug",Table1[[#This Row],[Month2]]="Sep"),"Q1", IF(OR(Table1[[#This Row],[Month2]]="Oct",Table1[[#This Row],[Month2]]="Nov",Table1[[#This Row],[Month2]]="Dec"),"Q2",IF(OR(Table1[[#This Row],[Month2]]="Jan",Table1[[#This Row],[Month2]]="Feb",Table1[[#This Row],[Month2]]="Mar"),"Q3", "Q4")))</f>
        <v>Q3</v>
      </c>
      <c r="M1638" t="str">
        <f>TEXT(Table1[[#This Row],[Date]],"mmm")</f>
        <v>Jan</v>
      </c>
      <c r="N1638" t="str">
        <f>IF(MONTH(Table1[[#This Row],[Date]])&gt;6, YEAR(Table1[[#This Row],[Date]])&amp;"-"&amp;YEAR(Table1[[#This Row],[Date]])+1,YEAR(Table1[[#This Row],[Date]])-1&amp;"-"&amp;YEAR(Table1[[#This Row],[Date]]))</f>
        <v>2017-2018</v>
      </c>
      <c r="O1638">
        <f>WEEKNUM(Table1[[#This Row],[Date]],2)</f>
        <v>1</v>
      </c>
      <c r="P1638">
        <f>HOUR(Table1[[#This Row],[Start]])</f>
        <v>18</v>
      </c>
      <c r="Q16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38" t="str">
        <f>TEXT(Table1[[#This Row],[Date]],"ddd")</f>
        <v>Wed</v>
      </c>
    </row>
    <row r="1639" spans="1:18" x14ac:dyDescent="0.55000000000000004">
      <c r="A1639" t="s">
        <v>140</v>
      </c>
      <c r="B1639" t="str">
        <f t="shared" si="150"/>
        <v>Client 8</v>
      </c>
      <c r="C1639">
        <v>43106</v>
      </c>
      <c r="D1639" t="s">
        <v>929</v>
      </c>
      <c r="E1639" t="s">
        <v>479</v>
      </c>
      <c r="F1639" s="28">
        <f>Table1[[#This Row],[End]]-Table1[[#This Row],[Start]]</f>
        <v>2.9166666666666674E-2</v>
      </c>
      <c r="G1639" s="2" t="str">
        <f t="shared" ca="1" si="151"/>
        <v>Office</v>
      </c>
      <c r="H1639" t="str">
        <f t="shared" ca="1" si="152"/>
        <v>B</v>
      </c>
      <c r="I1639" t="str">
        <f t="shared" ca="1" si="153"/>
        <v>Mistake</v>
      </c>
      <c r="J1639" t="str">
        <f t="shared" ca="1" si="154"/>
        <v>Misconduct</v>
      </c>
      <c r="K1639" s="29" t="str">
        <f t="shared" ca="1" si="155"/>
        <v>Finance</v>
      </c>
      <c r="L1639" t="str">
        <f>IF(OR(Table1[[#This Row],[Month2]]="Jul",Table1[[#This Row],[Month2]]="Aug",Table1[[#This Row],[Month2]]="Sep"),"Q1", IF(OR(Table1[[#This Row],[Month2]]="Oct",Table1[[#This Row],[Month2]]="Nov",Table1[[#This Row],[Month2]]="Dec"),"Q2",IF(OR(Table1[[#This Row],[Month2]]="Jan",Table1[[#This Row],[Month2]]="Feb",Table1[[#This Row],[Month2]]="Mar"),"Q3", "Q4")))</f>
        <v>Q3</v>
      </c>
      <c r="M1639" t="str">
        <f>TEXT(Table1[[#This Row],[Date]],"mmm")</f>
        <v>Jan</v>
      </c>
      <c r="N1639" t="str">
        <f>IF(MONTH(Table1[[#This Row],[Date]])&gt;6, YEAR(Table1[[#This Row],[Date]])&amp;"-"&amp;YEAR(Table1[[#This Row],[Date]])+1,YEAR(Table1[[#This Row],[Date]])-1&amp;"-"&amp;YEAR(Table1[[#This Row],[Date]]))</f>
        <v>2017-2018</v>
      </c>
      <c r="O1639">
        <f>WEEKNUM(Table1[[#This Row],[Date]],2)</f>
        <v>1</v>
      </c>
      <c r="P1639">
        <f>HOUR(Table1[[#This Row],[Start]])</f>
        <v>15</v>
      </c>
      <c r="Q16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39" t="str">
        <f>TEXT(Table1[[#This Row],[Date]],"ddd")</f>
        <v>Sat</v>
      </c>
    </row>
    <row r="1640" spans="1:18" x14ac:dyDescent="0.55000000000000004">
      <c r="A1640" t="s">
        <v>129</v>
      </c>
      <c r="B1640" t="str">
        <f t="shared" si="150"/>
        <v>Client 9</v>
      </c>
      <c r="C1640">
        <v>43104</v>
      </c>
      <c r="D1640" t="s">
        <v>734</v>
      </c>
      <c r="E1640" t="s">
        <v>201</v>
      </c>
      <c r="F1640" s="28">
        <f>Table1[[#This Row],[End]]-Table1[[#This Row],[Start]]</f>
        <v>1.3888888888888895E-2</v>
      </c>
      <c r="G1640" s="2" t="str">
        <f t="shared" ca="1" si="151"/>
        <v>Room A</v>
      </c>
      <c r="H1640" t="str">
        <f t="shared" ca="1" si="152"/>
        <v>B</v>
      </c>
      <c r="I1640" t="str">
        <f t="shared" ca="1" si="153"/>
        <v>Grievance</v>
      </c>
      <c r="J1640" t="str">
        <f t="shared" ca="1" si="154"/>
        <v>Wrong placement</v>
      </c>
      <c r="K1640" s="29" t="str">
        <f t="shared" ca="1" si="155"/>
        <v>Admin</v>
      </c>
      <c r="L1640" t="str">
        <f>IF(OR(Table1[[#This Row],[Month2]]="Jul",Table1[[#This Row],[Month2]]="Aug",Table1[[#This Row],[Month2]]="Sep"),"Q1", IF(OR(Table1[[#This Row],[Month2]]="Oct",Table1[[#This Row],[Month2]]="Nov",Table1[[#This Row],[Month2]]="Dec"),"Q2",IF(OR(Table1[[#This Row],[Month2]]="Jan",Table1[[#This Row],[Month2]]="Feb",Table1[[#This Row],[Month2]]="Mar"),"Q3", "Q4")))</f>
        <v>Q3</v>
      </c>
      <c r="M1640" t="str">
        <f>TEXT(Table1[[#This Row],[Date]],"mmm")</f>
        <v>Jan</v>
      </c>
      <c r="N1640" t="str">
        <f>IF(MONTH(Table1[[#This Row],[Date]])&gt;6, YEAR(Table1[[#This Row],[Date]])&amp;"-"&amp;YEAR(Table1[[#This Row],[Date]])+1,YEAR(Table1[[#This Row],[Date]])-1&amp;"-"&amp;YEAR(Table1[[#This Row],[Date]]))</f>
        <v>2017-2018</v>
      </c>
      <c r="O1640">
        <f>WEEKNUM(Table1[[#This Row],[Date]],2)</f>
        <v>1</v>
      </c>
      <c r="P1640">
        <f>HOUR(Table1[[#This Row],[Start]])</f>
        <v>11</v>
      </c>
      <c r="Q16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40" t="str">
        <f>TEXT(Table1[[#This Row],[Date]],"ddd")</f>
        <v>Thu</v>
      </c>
    </row>
    <row r="1641" spans="1:18" x14ac:dyDescent="0.55000000000000004">
      <c r="A1641" t="s">
        <v>129</v>
      </c>
      <c r="B1641" t="str">
        <f t="shared" si="150"/>
        <v>Client 10</v>
      </c>
      <c r="C1641">
        <v>43106</v>
      </c>
      <c r="D1641" t="s">
        <v>909</v>
      </c>
      <c r="E1641" t="s">
        <v>642</v>
      </c>
      <c r="F1641" s="28">
        <f>Table1[[#This Row],[End]]-Table1[[#This Row],[Start]]</f>
        <v>2.2916666666666696E-2</v>
      </c>
      <c r="G1641" s="2" t="str">
        <f t="shared" ca="1" si="151"/>
        <v>Lab</v>
      </c>
      <c r="H1641" t="str">
        <f t="shared" ca="1" si="152"/>
        <v>D</v>
      </c>
      <c r="I1641" t="str">
        <f t="shared" ca="1" si="153"/>
        <v>Accident</v>
      </c>
      <c r="J1641" t="str">
        <f t="shared" ca="1" si="154"/>
        <v>Wrong placement</v>
      </c>
      <c r="K1641" s="29" t="str">
        <f t="shared" ca="1" si="155"/>
        <v>IT</v>
      </c>
      <c r="L1641" t="str">
        <f>IF(OR(Table1[[#This Row],[Month2]]="Jul",Table1[[#This Row],[Month2]]="Aug",Table1[[#This Row],[Month2]]="Sep"),"Q1", IF(OR(Table1[[#This Row],[Month2]]="Oct",Table1[[#This Row],[Month2]]="Nov",Table1[[#This Row],[Month2]]="Dec"),"Q2",IF(OR(Table1[[#This Row],[Month2]]="Jan",Table1[[#This Row],[Month2]]="Feb",Table1[[#This Row],[Month2]]="Mar"),"Q3", "Q4")))</f>
        <v>Q3</v>
      </c>
      <c r="M1641" t="str">
        <f>TEXT(Table1[[#This Row],[Date]],"mmm")</f>
        <v>Jan</v>
      </c>
      <c r="N1641" t="str">
        <f>IF(MONTH(Table1[[#This Row],[Date]])&gt;6, YEAR(Table1[[#This Row],[Date]])&amp;"-"&amp;YEAR(Table1[[#This Row],[Date]])+1,YEAR(Table1[[#This Row],[Date]])-1&amp;"-"&amp;YEAR(Table1[[#This Row],[Date]]))</f>
        <v>2017-2018</v>
      </c>
      <c r="O1641">
        <f>WEEKNUM(Table1[[#This Row],[Date]],2)</f>
        <v>1</v>
      </c>
      <c r="P1641">
        <f>HOUR(Table1[[#This Row],[Start]])</f>
        <v>13</v>
      </c>
      <c r="Q16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41" t="str">
        <f>TEXT(Table1[[#This Row],[Date]],"ddd")</f>
        <v>Sat</v>
      </c>
    </row>
    <row r="1642" spans="1:18" x14ac:dyDescent="0.55000000000000004">
      <c r="A1642" t="s">
        <v>141</v>
      </c>
      <c r="B1642" t="str">
        <f t="shared" si="150"/>
        <v>Client 1</v>
      </c>
      <c r="C1642">
        <v>43105</v>
      </c>
      <c r="D1642" t="s">
        <v>786</v>
      </c>
      <c r="E1642" t="s">
        <v>379</v>
      </c>
      <c r="F1642" s="28">
        <f>Table1[[#This Row],[End]]-Table1[[#This Row],[Start]]</f>
        <v>2.2916666666666696E-2</v>
      </c>
      <c r="G1642" s="2" t="str">
        <f t="shared" ca="1" si="151"/>
        <v>Office</v>
      </c>
      <c r="H1642" t="str">
        <f t="shared" ca="1" si="152"/>
        <v>C</v>
      </c>
      <c r="I1642" t="str">
        <f t="shared" ca="1" si="153"/>
        <v>Accident</v>
      </c>
      <c r="J1642" t="str">
        <f t="shared" ca="1" si="154"/>
        <v>Tone of voice</v>
      </c>
      <c r="K1642" s="29" t="str">
        <f t="shared" ca="1" si="155"/>
        <v>Finance</v>
      </c>
      <c r="L1642" t="str">
        <f>IF(OR(Table1[[#This Row],[Month2]]="Jul",Table1[[#This Row],[Month2]]="Aug",Table1[[#This Row],[Month2]]="Sep"),"Q1", IF(OR(Table1[[#This Row],[Month2]]="Oct",Table1[[#This Row],[Month2]]="Nov",Table1[[#This Row],[Month2]]="Dec"),"Q2",IF(OR(Table1[[#This Row],[Month2]]="Jan",Table1[[#This Row],[Month2]]="Feb",Table1[[#This Row],[Month2]]="Mar"),"Q3", "Q4")))</f>
        <v>Q3</v>
      </c>
      <c r="M1642" t="str">
        <f>TEXT(Table1[[#This Row],[Date]],"mmm")</f>
        <v>Jan</v>
      </c>
      <c r="N1642" t="str">
        <f>IF(MONTH(Table1[[#This Row],[Date]])&gt;6, YEAR(Table1[[#This Row],[Date]])&amp;"-"&amp;YEAR(Table1[[#This Row],[Date]])+1,YEAR(Table1[[#This Row],[Date]])-1&amp;"-"&amp;YEAR(Table1[[#This Row],[Date]]))</f>
        <v>2017-2018</v>
      </c>
      <c r="O1642">
        <f>WEEKNUM(Table1[[#This Row],[Date]],2)</f>
        <v>1</v>
      </c>
      <c r="P1642">
        <f>HOUR(Table1[[#This Row],[Start]])</f>
        <v>20</v>
      </c>
      <c r="Q16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642" t="str">
        <f>TEXT(Table1[[#This Row],[Date]],"ddd")</f>
        <v>Fri</v>
      </c>
    </row>
    <row r="1643" spans="1:18" ht="24.6" x14ac:dyDescent="0.55000000000000004">
      <c r="A1643" s="4">
        <v>1489531</v>
      </c>
      <c r="B1643" s="4" t="str">
        <f t="shared" si="150"/>
        <v>Client 2</v>
      </c>
      <c r="C1643" s="4" t="s">
        <v>142</v>
      </c>
      <c r="D1643" s="4" t="s">
        <v>930</v>
      </c>
      <c r="E1643" s="4" t="s">
        <v>1155</v>
      </c>
      <c r="F1643" s="28">
        <f>Table1[[#This Row],[End]]-Table1[[#This Row],[Start]]</f>
        <v>1.3194444444444398E-2</v>
      </c>
      <c r="G1643" s="4" t="str">
        <f t="shared" ca="1" si="151"/>
        <v>Room B</v>
      </c>
      <c r="H1643" s="4" t="str">
        <f t="shared" ca="1" si="152"/>
        <v>B</v>
      </c>
      <c r="I1643" s="4" t="str">
        <f t="shared" ca="1" si="153"/>
        <v>Accident</v>
      </c>
      <c r="J1643" s="40" t="str">
        <f t="shared" ca="1" si="154"/>
        <v>Misconduct</v>
      </c>
      <c r="K1643" t="str">
        <f t="shared" ca="1" si="155"/>
        <v>Shipping</v>
      </c>
      <c r="L1643" t="str">
        <f>IF(OR(Table1[[#This Row],[Month2]]="Jul",Table1[[#This Row],[Month2]]="Aug",Table1[[#This Row],[Month2]]="Sep"),"Q1", IF(OR(Table1[[#This Row],[Month2]]="Oct",Table1[[#This Row],[Month2]]="Nov",Table1[[#This Row],[Month2]]="Dec"),"Q2",IF(OR(Table1[[#This Row],[Month2]]="Jan",Table1[[#This Row],[Month2]]="Feb",Table1[[#This Row],[Month2]]="Mar"),"Q3", "Q4")))</f>
        <v>Q3</v>
      </c>
      <c r="M1643" t="str">
        <f>TEXT(Table1[[#This Row],[Date]],"mmm")</f>
        <v>Jan</v>
      </c>
      <c r="N1643" t="str">
        <f>IF(MONTH(Table1[[#This Row],[Date]])&gt;6, YEAR(Table1[[#This Row],[Date]])&amp;"-"&amp;YEAR(Table1[[#This Row],[Date]])+1,YEAR(Table1[[#This Row],[Date]])-1&amp;"-"&amp;YEAR(Table1[[#This Row],[Date]]))</f>
        <v>2017-2018</v>
      </c>
      <c r="O1643">
        <f>WEEKNUM(Table1[[#This Row],[Date]],2)</f>
        <v>3</v>
      </c>
      <c r="P1643">
        <f>HOUR(Table1[[#This Row],[Start]])</f>
        <v>9</v>
      </c>
      <c r="Q16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43" t="str">
        <f>TEXT(Table1[[#This Row],[Date]],"ddd")</f>
        <v>Wed</v>
      </c>
    </row>
    <row r="1644" spans="1:18" ht="24.6" x14ac:dyDescent="0.55000000000000004">
      <c r="A1644" s="4">
        <v>1485808</v>
      </c>
      <c r="B1644" s="4" t="str">
        <f t="shared" si="150"/>
        <v>Client 3</v>
      </c>
      <c r="C1644" s="4" t="s">
        <v>143</v>
      </c>
      <c r="D1644" s="4" t="s">
        <v>931</v>
      </c>
      <c r="E1644" s="4" t="s">
        <v>1156</v>
      </c>
      <c r="F1644" s="28">
        <f>Table1[[#This Row],[End]]-Table1[[#This Row],[Start]]</f>
        <v>2.2222222222222199E-2</v>
      </c>
      <c r="G1644" s="4" t="str">
        <f t="shared" ca="1" si="151"/>
        <v>Warehouse</v>
      </c>
      <c r="H1644" s="4" t="str">
        <f t="shared" ca="1" si="152"/>
        <v>B</v>
      </c>
      <c r="I1644" s="4" t="str">
        <f t="shared" ca="1" si="153"/>
        <v>Mistake</v>
      </c>
      <c r="J1644" s="40" t="str">
        <f t="shared" ca="1" si="154"/>
        <v>Entry error</v>
      </c>
      <c r="K1644" t="str">
        <f t="shared" ca="1" si="155"/>
        <v>Floor</v>
      </c>
      <c r="L1644" t="str">
        <f>IF(OR(Table1[[#This Row],[Month2]]="Jul",Table1[[#This Row],[Month2]]="Aug",Table1[[#This Row],[Month2]]="Sep"),"Q1", IF(OR(Table1[[#This Row],[Month2]]="Oct",Table1[[#This Row],[Month2]]="Nov",Table1[[#This Row],[Month2]]="Dec"),"Q2",IF(OR(Table1[[#This Row],[Month2]]="Jan",Table1[[#This Row],[Month2]]="Feb",Table1[[#This Row],[Month2]]="Mar"),"Q3", "Q4")))</f>
        <v>Q3</v>
      </c>
      <c r="M1644" t="str">
        <f>TEXT(Table1[[#This Row],[Date]],"mmm")</f>
        <v>Jan</v>
      </c>
      <c r="N1644" t="str">
        <f>IF(MONTH(Table1[[#This Row],[Date]])&gt;6, YEAR(Table1[[#This Row],[Date]])&amp;"-"&amp;YEAR(Table1[[#This Row],[Date]])+1,YEAR(Table1[[#This Row],[Date]])-1&amp;"-"&amp;YEAR(Table1[[#This Row],[Date]]))</f>
        <v>2017-2018</v>
      </c>
      <c r="O1644">
        <f>WEEKNUM(Table1[[#This Row],[Date]],2)</f>
        <v>3</v>
      </c>
      <c r="P1644">
        <f>HOUR(Table1[[#This Row],[Start]])</f>
        <v>10</v>
      </c>
      <c r="Q16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44" t="str">
        <f>TEXT(Table1[[#This Row],[Date]],"ddd")</f>
        <v>Thu</v>
      </c>
    </row>
    <row r="1645" spans="1:18" x14ac:dyDescent="0.55000000000000004">
      <c r="A1645" s="4">
        <v>1494821</v>
      </c>
      <c r="B1645" s="4" t="str">
        <f t="shared" si="150"/>
        <v>Client 4</v>
      </c>
      <c r="C1645" s="14" t="s">
        <v>144</v>
      </c>
      <c r="D1645" s="18" t="s">
        <v>932</v>
      </c>
      <c r="E1645" s="18" t="s">
        <v>1157</v>
      </c>
      <c r="F1645" s="28">
        <f>Table1[[#This Row],[End]]-Table1[[#This Row],[Start]]</f>
        <v>2.0138888888888873E-2</v>
      </c>
      <c r="G1645" s="4" t="str">
        <f t="shared" ca="1" si="151"/>
        <v>Lab</v>
      </c>
      <c r="H1645" s="4" t="str">
        <f t="shared" ca="1" si="152"/>
        <v>E</v>
      </c>
      <c r="I1645" s="4" t="str">
        <f t="shared" ca="1" si="153"/>
        <v>Grievance</v>
      </c>
      <c r="J1645" s="40" t="str">
        <f t="shared" ca="1" si="154"/>
        <v>Entry error</v>
      </c>
      <c r="K1645" t="str">
        <f t="shared" ca="1" si="155"/>
        <v>Shipping</v>
      </c>
      <c r="L1645" t="str">
        <f>IF(OR(Table1[[#This Row],[Month2]]="Jul",Table1[[#This Row],[Month2]]="Aug",Table1[[#This Row],[Month2]]="Sep"),"Q1", IF(OR(Table1[[#This Row],[Month2]]="Oct",Table1[[#This Row],[Month2]]="Nov",Table1[[#This Row],[Month2]]="Dec"),"Q2",IF(OR(Table1[[#This Row],[Month2]]="Jan",Table1[[#This Row],[Month2]]="Feb",Table1[[#This Row],[Month2]]="Mar"),"Q3", "Q4")))</f>
        <v>Q3</v>
      </c>
      <c r="M1645" t="str">
        <f>TEXT(Table1[[#This Row],[Date]],"mmm")</f>
        <v>Jan</v>
      </c>
      <c r="N1645" t="str">
        <f>IF(MONTH(Table1[[#This Row],[Date]])&gt;6, YEAR(Table1[[#This Row],[Date]])&amp;"-"&amp;YEAR(Table1[[#This Row],[Date]])+1,YEAR(Table1[[#This Row],[Date]])-1&amp;"-"&amp;YEAR(Table1[[#This Row],[Date]]))</f>
        <v>2017-2018</v>
      </c>
      <c r="O1645">
        <f>WEEKNUM(Table1[[#This Row],[Date]],2)</f>
        <v>3</v>
      </c>
      <c r="P1645">
        <f>HOUR(Table1[[#This Row],[Start]])</f>
        <v>11</v>
      </c>
      <c r="Q16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45" t="str">
        <f>TEXT(Table1[[#This Row],[Date]],"ddd")</f>
        <v>Sat</v>
      </c>
    </row>
    <row r="1646" spans="1:18" x14ac:dyDescent="0.55000000000000004">
      <c r="A1646" s="4">
        <v>1486307</v>
      </c>
      <c r="B1646" s="4" t="str">
        <f t="shared" si="150"/>
        <v>Client 5</v>
      </c>
      <c r="C1646" s="14">
        <v>43115</v>
      </c>
      <c r="D1646" s="19">
        <v>0.66666666666666663</v>
      </c>
      <c r="E1646" s="22">
        <v>0.68055555555555547</v>
      </c>
      <c r="F1646" s="28">
        <f>Table1[[#This Row],[End]]-Table1[[#This Row],[Start]]</f>
        <v>1.388888888888884E-2</v>
      </c>
      <c r="G1646" s="4" t="str">
        <f t="shared" ca="1" si="151"/>
        <v>Office</v>
      </c>
      <c r="H1646" s="4" t="str">
        <f t="shared" ca="1" si="152"/>
        <v>C</v>
      </c>
      <c r="I1646" s="4" t="str">
        <f t="shared" ca="1" si="153"/>
        <v>Grievance</v>
      </c>
      <c r="J1646" s="40" t="str">
        <f t="shared" ca="1" si="154"/>
        <v>Tone of voice</v>
      </c>
      <c r="K1646" t="str">
        <f t="shared" ca="1" si="155"/>
        <v>Finance</v>
      </c>
      <c r="L1646" t="str">
        <f>IF(OR(Table1[[#This Row],[Month2]]="Jul",Table1[[#This Row],[Month2]]="Aug",Table1[[#This Row],[Month2]]="Sep"),"Q1", IF(OR(Table1[[#This Row],[Month2]]="Oct",Table1[[#This Row],[Month2]]="Nov",Table1[[#This Row],[Month2]]="Dec"),"Q2",IF(OR(Table1[[#This Row],[Month2]]="Jan",Table1[[#This Row],[Month2]]="Feb",Table1[[#This Row],[Month2]]="Mar"),"Q3", "Q4")))</f>
        <v>Q3</v>
      </c>
      <c r="M1646" t="str">
        <f>TEXT(Table1[[#This Row],[Date]],"mmm")</f>
        <v>Jan</v>
      </c>
      <c r="N1646" t="str">
        <f>IF(MONTH(Table1[[#This Row],[Date]])&gt;6, YEAR(Table1[[#This Row],[Date]])&amp;"-"&amp;YEAR(Table1[[#This Row],[Date]])+1,YEAR(Table1[[#This Row],[Date]])-1&amp;"-"&amp;YEAR(Table1[[#This Row],[Date]]))</f>
        <v>2017-2018</v>
      </c>
      <c r="O1646">
        <f>WEEKNUM(Table1[[#This Row],[Date]],2)</f>
        <v>3</v>
      </c>
      <c r="P1646">
        <f>HOUR(Table1[[#This Row],[Start]])</f>
        <v>16</v>
      </c>
      <c r="Q16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46" t="str">
        <f>TEXT(Table1[[#This Row],[Date]],"ddd")</f>
        <v>Mon</v>
      </c>
    </row>
    <row r="1647" spans="1:18" x14ac:dyDescent="0.55000000000000004">
      <c r="A1647" s="5">
        <v>1489638</v>
      </c>
      <c r="B1647" s="5" t="str">
        <f t="shared" si="150"/>
        <v>Client 6</v>
      </c>
      <c r="C1647" s="5" t="s">
        <v>145</v>
      </c>
      <c r="D1647" s="20">
        <v>0.69097222222222221</v>
      </c>
      <c r="E1647" s="23">
        <v>0.70347222222222217</v>
      </c>
      <c r="F1647" s="28">
        <f>Table1[[#This Row],[End]]-Table1[[#This Row],[Start]]</f>
        <v>1.2499999999999956E-2</v>
      </c>
      <c r="G1647" s="2" t="str">
        <f t="shared" ca="1" si="151"/>
        <v>Room B</v>
      </c>
      <c r="H1647" s="2" t="str">
        <f t="shared" ca="1" si="152"/>
        <v>C</v>
      </c>
      <c r="I1647" s="2" t="str">
        <f t="shared" ca="1" si="153"/>
        <v>Grievance</v>
      </c>
      <c r="J1647" s="2" t="str">
        <f t="shared" ca="1" si="154"/>
        <v>Misconduct</v>
      </c>
      <c r="K1647" s="29" t="str">
        <f t="shared" ca="1" si="155"/>
        <v>Shipping</v>
      </c>
      <c r="L1647" t="str">
        <f>IF(OR(Table1[[#This Row],[Month2]]="Jul",Table1[[#This Row],[Month2]]="Aug",Table1[[#This Row],[Month2]]="Sep"),"Q1", IF(OR(Table1[[#This Row],[Month2]]="Oct",Table1[[#This Row],[Month2]]="Nov",Table1[[#This Row],[Month2]]="Dec"),"Q2",IF(OR(Table1[[#This Row],[Month2]]="Jan",Table1[[#This Row],[Month2]]="Feb",Table1[[#This Row],[Month2]]="Mar"),"Q3", "Q4")))</f>
        <v>Q3</v>
      </c>
      <c r="M1647" t="str">
        <f>TEXT(Table1[[#This Row],[Date]],"mmm")</f>
        <v>Jan</v>
      </c>
      <c r="N1647" t="str">
        <f>IF(MONTH(Table1[[#This Row],[Date]])&gt;6, YEAR(Table1[[#This Row],[Date]])&amp;"-"&amp;YEAR(Table1[[#This Row],[Date]])+1,YEAR(Table1[[#This Row],[Date]])-1&amp;"-"&amp;YEAR(Table1[[#This Row],[Date]]))</f>
        <v>2017-2018</v>
      </c>
      <c r="O1647">
        <f>WEEKNUM(Table1[[#This Row],[Date]],2)</f>
        <v>2</v>
      </c>
      <c r="P1647">
        <f>HOUR(Table1[[#This Row],[Start]])</f>
        <v>16</v>
      </c>
      <c r="Q16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47" t="str">
        <f>TEXT(Table1[[#This Row],[Date]],"ddd")</f>
        <v>Sun</v>
      </c>
    </row>
    <row r="1648" spans="1:18" x14ac:dyDescent="0.55000000000000004">
      <c r="A1648" s="5">
        <v>1484657</v>
      </c>
      <c r="B1648" s="5" t="str">
        <f t="shared" si="150"/>
        <v>Client 7</v>
      </c>
      <c r="C1648" s="5" t="s">
        <v>146</v>
      </c>
      <c r="D1648" s="20">
        <v>0.7944444444444444</v>
      </c>
      <c r="E1648" s="23">
        <v>0.81805555555555554</v>
      </c>
      <c r="F1648" s="28">
        <f>Table1[[#This Row],[End]]-Table1[[#This Row],[Start]]</f>
        <v>2.3611111111111138E-2</v>
      </c>
      <c r="G1648" s="2" t="str">
        <f t="shared" ca="1" si="151"/>
        <v>Room A</v>
      </c>
      <c r="H1648" s="2" t="str">
        <f t="shared" ca="1" si="152"/>
        <v>F</v>
      </c>
      <c r="I1648" s="2" t="str">
        <f t="shared" ca="1" si="153"/>
        <v>Accident</v>
      </c>
      <c r="J1648" s="2" t="str">
        <f t="shared" ca="1" si="154"/>
        <v>Tone of voice</v>
      </c>
      <c r="K1648" s="29" t="str">
        <f t="shared" ca="1" si="155"/>
        <v>Widgets</v>
      </c>
      <c r="L1648" t="str">
        <f>IF(OR(Table1[[#This Row],[Month2]]="Jul",Table1[[#This Row],[Month2]]="Aug",Table1[[#This Row],[Month2]]="Sep"),"Q1", IF(OR(Table1[[#This Row],[Month2]]="Oct",Table1[[#This Row],[Month2]]="Nov",Table1[[#This Row],[Month2]]="Dec"),"Q2",IF(OR(Table1[[#This Row],[Month2]]="Jan",Table1[[#This Row],[Month2]]="Feb",Table1[[#This Row],[Month2]]="Mar"),"Q3", "Q4")))</f>
        <v>Q3</v>
      </c>
      <c r="M1648" t="str">
        <f>TEXT(Table1[[#This Row],[Date]],"mmm")</f>
        <v>Jan</v>
      </c>
      <c r="N1648" t="str">
        <f>IF(MONTH(Table1[[#This Row],[Date]])&gt;6, YEAR(Table1[[#This Row],[Date]])&amp;"-"&amp;YEAR(Table1[[#This Row],[Date]])+1,YEAR(Table1[[#This Row],[Date]])-1&amp;"-"&amp;YEAR(Table1[[#This Row],[Date]]))</f>
        <v>2017-2018</v>
      </c>
      <c r="O1648">
        <f>WEEKNUM(Table1[[#This Row],[Date]],2)</f>
        <v>2</v>
      </c>
      <c r="P1648">
        <f>HOUR(Table1[[#This Row],[Start]])</f>
        <v>19</v>
      </c>
      <c r="Q16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48" t="str">
        <f>TEXT(Table1[[#This Row],[Date]],"ddd")</f>
        <v>Wed</v>
      </c>
    </row>
    <row r="1649" spans="1:18" x14ac:dyDescent="0.55000000000000004">
      <c r="A1649" s="6">
        <v>1505967</v>
      </c>
      <c r="B1649" s="6" t="str">
        <f t="shared" si="150"/>
        <v>Client 8</v>
      </c>
      <c r="C1649" s="6" t="s">
        <v>147</v>
      </c>
      <c r="D1649" s="6" t="s">
        <v>933</v>
      </c>
      <c r="E1649" s="6" t="s">
        <v>1158</v>
      </c>
      <c r="F1649" s="28">
        <f>Table1[[#This Row],[End]]-Table1[[#This Row],[Start]]</f>
        <v>2.2916666666666641E-2</v>
      </c>
      <c r="G1649" s="2" t="str">
        <f t="shared" ca="1" si="151"/>
        <v>Warehouse</v>
      </c>
      <c r="H1649" s="2" t="str">
        <f t="shared" ca="1" si="152"/>
        <v>G</v>
      </c>
      <c r="I1649" s="26" t="str">
        <f t="shared" ca="1" si="153"/>
        <v>Grievance</v>
      </c>
      <c r="J1649" s="41" t="str">
        <f t="shared" ca="1" si="154"/>
        <v>Entry error</v>
      </c>
      <c r="K1649" t="str">
        <f t="shared" ca="1" si="155"/>
        <v>Shipping</v>
      </c>
      <c r="L1649" t="str">
        <f>IF(OR(Table1[[#This Row],[Month2]]="Jul",Table1[[#This Row],[Month2]]="Aug",Table1[[#This Row],[Month2]]="Sep"),"Q1", IF(OR(Table1[[#This Row],[Month2]]="Oct",Table1[[#This Row],[Month2]]="Nov",Table1[[#This Row],[Month2]]="Dec"),"Q2",IF(OR(Table1[[#This Row],[Month2]]="Jan",Table1[[#This Row],[Month2]]="Feb",Table1[[#This Row],[Month2]]="Mar"),"Q3", "Q4")))</f>
        <v>Q3</v>
      </c>
      <c r="M1649" t="str">
        <f>TEXT(Table1[[#This Row],[Date]],"mmm")</f>
        <v>Jan</v>
      </c>
      <c r="N1649" t="str">
        <f>IF(MONTH(Table1[[#This Row],[Date]])&gt;6, YEAR(Table1[[#This Row],[Date]])&amp;"-"&amp;YEAR(Table1[[#This Row],[Date]])+1,YEAR(Table1[[#This Row],[Date]])-1&amp;"-"&amp;YEAR(Table1[[#This Row],[Date]]))</f>
        <v>2017-2018</v>
      </c>
      <c r="O1649">
        <f>WEEKNUM(Table1[[#This Row],[Date]],2)</f>
        <v>4</v>
      </c>
      <c r="P1649">
        <f>HOUR(Table1[[#This Row],[Start]])</f>
        <v>9</v>
      </c>
      <c r="Q16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49" t="str">
        <f>TEXT(Table1[[#This Row],[Date]],"ddd")</f>
        <v>Fri</v>
      </c>
    </row>
    <row r="1650" spans="1:18" x14ac:dyDescent="0.55000000000000004">
      <c r="A1650" s="6">
        <v>1489531</v>
      </c>
      <c r="B1650" s="6" t="str">
        <f t="shared" si="150"/>
        <v>Client 9</v>
      </c>
      <c r="C1650" s="6" t="s">
        <v>147</v>
      </c>
      <c r="D1650" s="6" t="s">
        <v>517</v>
      </c>
      <c r="E1650" s="6" t="s">
        <v>1159</v>
      </c>
      <c r="F1650" s="28">
        <f>Table1[[#This Row],[End]]-Table1[[#This Row],[Start]]</f>
        <v>9.0277777777777457E-3</v>
      </c>
      <c r="G1650" s="2" t="str">
        <f t="shared" ca="1" si="151"/>
        <v>Warehouse</v>
      </c>
      <c r="H1650" s="2" t="str">
        <f t="shared" ca="1" si="152"/>
        <v>B</v>
      </c>
      <c r="I1650" s="26" t="str">
        <f t="shared" ca="1" si="153"/>
        <v>Mistake</v>
      </c>
      <c r="J1650" s="41" t="str">
        <f t="shared" ca="1" si="154"/>
        <v>Tone of voice</v>
      </c>
      <c r="K1650" t="str">
        <f t="shared" ca="1" si="155"/>
        <v>Widgets</v>
      </c>
      <c r="L1650" t="str">
        <f>IF(OR(Table1[[#This Row],[Month2]]="Jul",Table1[[#This Row],[Month2]]="Aug",Table1[[#This Row],[Month2]]="Sep"),"Q1", IF(OR(Table1[[#This Row],[Month2]]="Oct",Table1[[#This Row],[Month2]]="Nov",Table1[[#This Row],[Month2]]="Dec"),"Q2",IF(OR(Table1[[#This Row],[Month2]]="Jan",Table1[[#This Row],[Month2]]="Feb",Table1[[#This Row],[Month2]]="Mar"),"Q3", "Q4")))</f>
        <v>Q3</v>
      </c>
      <c r="M1650" t="str">
        <f>TEXT(Table1[[#This Row],[Date]],"mmm")</f>
        <v>Jan</v>
      </c>
      <c r="N1650" t="str">
        <f>IF(MONTH(Table1[[#This Row],[Date]])&gt;6, YEAR(Table1[[#This Row],[Date]])&amp;"-"&amp;YEAR(Table1[[#This Row],[Date]])+1,YEAR(Table1[[#This Row],[Date]])-1&amp;"-"&amp;YEAR(Table1[[#This Row],[Date]]))</f>
        <v>2017-2018</v>
      </c>
      <c r="O1650">
        <f>WEEKNUM(Table1[[#This Row],[Date]],2)</f>
        <v>4</v>
      </c>
      <c r="P1650">
        <f>HOUR(Table1[[#This Row],[Start]])</f>
        <v>16</v>
      </c>
      <c r="Q16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50" t="str">
        <f>TEXT(Table1[[#This Row],[Date]],"ddd")</f>
        <v>Fri</v>
      </c>
    </row>
    <row r="1651" spans="1:18" x14ac:dyDescent="0.55000000000000004">
      <c r="A1651" s="6">
        <v>1487076</v>
      </c>
      <c r="B1651" s="6" t="str">
        <f t="shared" si="150"/>
        <v>Client 10</v>
      </c>
      <c r="C1651" s="6" t="s">
        <v>147</v>
      </c>
      <c r="D1651" s="6" t="s">
        <v>595</v>
      </c>
      <c r="E1651" s="6" t="s">
        <v>1160</v>
      </c>
      <c r="F1651" s="28">
        <f>Table1[[#This Row],[End]]-Table1[[#This Row],[Start]]</f>
        <v>1.2500000000000067E-2</v>
      </c>
      <c r="G1651" s="2" t="str">
        <f t="shared" ca="1" si="151"/>
        <v>Lab</v>
      </c>
      <c r="H1651" t="str">
        <f t="shared" ca="1" si="152"/>
        <v>E</v>
      </c>
      <c r="I1651" s="26" t="str">
        <f t="shared" ca="1" si="153"/>
        <v>Mistake</v>
      </c>
      <c r="J1651" s="41" t="str">
        <f t="shared" ca="1" si="154"/>
        <v>Mechanical failure</v>
      </c>
      <c r="K1651" t="str">
        <f t="shared" ca="1" si="155"/>
        <v>Admin</v>
      </c>
      <c r="L1651" t="str">
        <f>IF(OR(Table1[[#This Row],[Month2]]="Jul",Table1[[#This Row],[Month2]]="Aug",Table1[[#This Row],[Month2]]="Sep"),"Q1", IF(OR(Table1[[#This Row],[Month2]]="Oct",Table1[[#This Row],[Month2]]="Nov",Table1[[#This Row],[Month2]]="Dec"),"Q2",IF(OR(Table1[[#This Row],[Month2]]="Jan",Table1[[#This Row],[Month2]]="Feb",Table1[[#This Row],[Month2]]="Mar"),"Q3", "Q4")))</f>
        <v>Q3</v>
      </c>
      <c r="M1651" t="str">
        <f>TEXT(Table1[[#This Row],[Date]],"mmm")</f>
        <v>Jan</v>
      </c>
      <c r="N1651" t="str">
        <f>IF(MONTH(Table1[[#This Row],[Date]])&gt;6, YEAR(Table1[[#This Row],[Date]])&amp;"-"&amp;YEAR(Table1[[#This Row],[Date]])+1,YEAR(Table1[[#This Row],[Date]])-1&amp;"-"&amp;YEAR(Table1[[#This Row],[Date]]))</f>
        <v>2017-2018</v>
      </c>
      <c r="O1651">
        <f>WEEKNUM(Table1[[#This Row],[Date]],2)</f>
        <v>4</v>
      </c>
      <c r="P1651">
        <f>HOUR(Table1[[#This Row],[Start]])</f>
        <v>17</v>
      </c>
      <c r="Q16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51" t="str">
        <f>TEXT(Table1[[#This Row],[Date]],"ddd")</f>
        <v>Fri</v>
      </c>
    </row>
    <row r="1652" spans="1:18" x14ac:dyDescent="0.55000000000000004">
      <c r="A1652" s="4">
        <v>57779147</v>
      </c>
      <c r="B1652" s="4" t="str">
        <f t="shared" si="150"/>
        <v>Client 1</v>
      </c>
      <c r="C1652" s="4" t="s">
        <v>148</v>
      </c>
      <c r="D1652" s="4" t="s">
        <v>934</v>
      </c>
      <c r="E1652" s="4" t="s">
        <v>1161</v>
      </c>
      <c r="F1652" s="28">
        <f>Table1[[#This Row],[End]]-Table1[[#This Row],[Start]]</f>
        <v>5.5555555555555358E-3</v>
      </c>
      <c r="G1652" s="4" t="str">
        <f t="shared" ca="1" si="151"/>
        <v>Warehouse</v>
      </c>
      <c r="H1652" s="4" t="str">
        <f t="shared" ca="1" si="152"/>
        <v>E</v>
      </c>
      <c r="I1652" s="27" t="str">
        <f t="shared" ca="1" si="153"/>
        <v>Mistake</v>
      </c>
      <c r="J1652" s="40" t="str">
        <f t="shared" ca="1" si="154"/>
        <v>Mechanical failure</v>
      </c>
      <c r="K1652" t="str">
        <f t="shared" ca="1" si="155"/>
        <v>IT</v>
      </c>
      <c r="L1652" t="str">
        <f>IF(OR(Table1[[#This Row],[Month2]]="Jul",Table1[[#This Row],[Month2]]="Aug",Table1[[#This Row],[Month2]]="Sep"),"Q1", IF(OR(Table1[[#This Row],[Month2]]="Oct",Table1[[#This Row],[Month2]]="Nov",Table1[[#This Row],[Month2]]="Dec"),"Q2",IF(OR(Table1[[#This Row],[Month2]]="Jan",Table1[[#This Row],[Month2]]="Feb",Table1[[#This Row],[Month2]]="Mar"),"Q3", "Q4")))</f>
        <v>Q3</v>
      </c>
      <c r="M1652" t="str">
        <f>TEXT(Table1[[#This Row],[Date]],"mmm")</f>
        <v>Jan</v>
      </c>
      <c r="N1652" t="str">
        <f>IF(MONTH(Table1[[#This Row],[Date]])&gt;6, YEAR(Table1[[#This Row],[Date]])&amp;"-"&amp;YEAR(Table1[[#This Row],[Date]])+1,YEAR(Table1[[#This Row],[Date]])-1&amp;"-"&amp;YEAR(Table1[[#This Row],[Date]]))</f>
        <v>2017-2018</v>
      </c>
      <c r="O1652">
        <f>WEEKNUM(Table1[[#This Row],[Date]],2)</f>
        <v>5</v>
      </c>
      <c r="P1652">
        <f>HOUR(Table1[[#This Row],[Start]])</f>
        <v>11</v>
      </c>
      <c r="Q165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52" t="str">
        <f>TEXT(Table1[[#This Row],[Date]],"ddd")</f>
        <v>Mon</v>
      </c>
    </row>
    <row r="1653" spans="1:18" ht="24.6" x14ac:dyDescent="0.55000000000000004">
      <c r="A1653" s="4">
        <v>57899474</v>
      </c>
      <c r="B1653" s="4" t="str">
        <f t="shared" si="150"/>
        <v>Client 2</v>
      </c>
      <c r="C1653" s="4" t="s">
        <v>149</v>
      </c>
      <c r="D1653" s="4" t="s">
        <v>935</v>
      </c>
      <c r="E1653" s="4" t="s">
        <v>1162</v>
      </c>
      <c r="F1653" s="28">
        <f>Table1[[#This Row],[End]]-Table1[[#This Row],[Start]]</f>
        <v>6.9444444444438647E-4</v>
      </c>
      <c r="G1653" s="4" t="str">
        <f t="shared" ca="1" si="151"/>
        <v>Room B</v>
      </c>
      <c r="H1653" s="4" t="str">
        <f t="shared" ca="1" si="152"/>
        <v>G</v>
      </c>
      <c r="I1653" s="27" t="str">
        <f t="shared" ca="1" si="153"/>
        <v>Mistake</v>
      </c>
      <c r="J1653" s="40" t="str">
        <f t="shared" ca="1" si="154"/>
        <v>Paperwork deficiency</v>
      </c>
      <c r="K1653" t="str">
        <f t="shared" ca="1" si="155"/>
        <v>Finance</v>
      </c>
      <c r="L1653" t="str">
        <f>IF(OR(Table1[[#This Row],[Month2]]="Jul",Table1[[#This Row],[Month2]]="Aug",Table1[[#This Row],[Month2]]="Sep"),"Q1", IF(OR(Table1[[#This Row],[Month2]]="Oct",Table1[[#This Row],[Month2]]="Nov",Table1[[#This Row],[Month2]]="Dec"),"Q2",IF(OR(Table1[[#This Row],[Month2]]="Jan",Table1[[#This Row],[Month2]]="Feb",Table1[[#This Row],[Month2]]="Mar"),"Q3", "Q4")))</f>
        <v>Q3</v>
      </c>
      <c r="M1653" t="str">
        <f>TEXT(Table1[[#This Row],[Date]],"mmm")</f>
        <v>Feb</v>
      </c>
      <c r="N1653" t="str">
        <f>IF(MONTH(Table1[[#This Row],[Date]])&gt;6, YEAR(Table1[[#This Row],[Date]])&amp;"-"&amp;YEAR(Table1[[#This Row],[Date]])+1,YEAR(Table1[[#This Row],[Date]])-1&amp;"-"&amp;YEAR(Table1[[#This Row],[Date]]))</f>
        <v>2017-2018</v>
      </c>
      <c r="O1653">
        <f>WEEKNUM(Table1[[#This Row],[Date]],2)</f>
        <v>5</v>
      </c>
      <c r="P1653">
        <f>HOUR(Table1[[#This Row],[Start]])</f>
        <v>11</v>
      </c>
      <c r="Q165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53" t="str">
        <f>TEXT(Table1[[#This Row],[Date]],"ddd")</f>
        <v>Sat</v>
      </c>
    </row>
    <row r="1654" spans="1:18" x14ac:dyDescent="0.55000000000000004">
      <c r="A1654" s="4">
        <v>57919111</v>
      </c>
      <c r="B1654" s="4" t="str">
        <f t="shared" si="150"/>
        <v>Client 3</v>
      </c>
      <c r="C1654" s="4" t="s">
        <v>150</v>
      </c>
      <c r="D1654" s="4" t="s">
        <v>936</v>
      </c>
      <c r="E1654" s="4" t="s">
        <v>1163</v>
      </c>
      <c r="F1654" s="28">
        <f>Table1[[#This Row],[End]]-Table1[[#This Row],[Start]]</f>
        <v>6.2500000000000888E-3</v>
      </c>
      <c r="G1654" s="4" t="str">
        <f t="shared" ca="1" si="151"/>
        <v>Office</v>
      </c>
      <c r="H1654" s="4" t="str">
        <f t="shared" ca="1" si="152"/>
        <v>G</v>
      </c>
      <c r="I1654" s="27" t="str">
        <f t="shared" ca="1" si="153"/>
        <v>Grievance</v>
      </c>
      <c r="J1654" s="40" t="str">
        <f t="shared" ca="1" si="154"/>
        <v>Misconduct</v>
      </c>
      <c r="K1654" t="str">
        <f t="shared" ca="1" si="155"/>
        <v>Shipping</v>
      </c>
      <c r="L1654" t="str">
        <f>IF(OR(Table1[[#This Row],[Month2]]="Jul",Table1[[#This Row],[Month2]]="Aug",Table1[[#This Row],[Month2]]="Sep"),"Q1", IF(OR(Table1[[#This Row],[Month2]]="Oct",Table1[[#This Row],[Month2]]="Nov",Table1[[#This Row],[Month2]]="Dec"),"Q2",IF(OR(Table1[[#This Row],[Month2]]="Jan",Table1[[#This Row],[Month2]]="Feb",Table1[[#This Row],[Month2]]="Mar"),"Q3", "Q4")))</f>
        <v>Q3</v>
      </c>
      <c r="M1654" t="str">
        <f>TEXT(Table1[[#This Row],[Date]],"mmm")</f>
        <v>Feb</v>
      </c>
      <c r="N1654" t="str">
        <f>IF(MONTH(Table1[[#This Row],[Date]])&gt;6, YEAR(Table1[[#This Row],[Date]])&amp;"-"&amp;YEAR(Table1[[#This Row],[Date]])+1,YEAR(Table1[[#This Row],[Date]])-1&amp;"-"&amp;YEAR(Table1[[#This Row],[Date]]))</f>
        <v>2017-2018</v>
      </c>
      <c r="O1654">
        <f>WEEKNUM(Table1[[#This Row],[Date]],2)</f>
        <v>5</v>
      </c>
      <c r="P1654">
        <f>HOUR(Table1[[#This Row],[Start]])</f>
        <v>18</v>
      </c>
      <c r="Q165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54" t="str">
        <f>TEXT(Table1[[#This Row],[Date]],"ddd")</f>
        <v>Sun</v>
      </c>
    </row>
    <row r="1655" spans="1:18" x14ac:dyDescent="0.55000000000000004">
      <c r="A1655" s="6">
        <v>1483763</v>
      </c>
      <c r="B1655" s="6" t="str">
        <f t="shared" si="150"/>
        <v>Client 4</v>
      </c>
      <c r="C1655" s="6" t="s">
        <v>151</v>
      </c>
      <c r="D1655" s="6" t="s">
        <v>855</v>
      </c>
      <c r="E1655" s="6" t="s">
        <v>1164</v>
      </c>
      <c r="F1655" s="28">
        <f>Table1[[#This Row],[End]]-Table1[[#This Row],[Start]]</f>
        <v>7.6388888888888618E-3</v>
      </c>
      <c r="G1655" s="6" t="str">
        <f t="shared" ca="1" si="151"/>
        <v>Room A</v>
      </c>
      <c r="H1655" s="6" t="str">
        <f t="shared" ca="1" si="152"/>
        <v>E</v>
      </c>
      <c r="I1655" s="6" t="str">
        <f t="shared" ca="1" si="153"/>
        <v>Interaction</v>
      </c>
      <c r="J1655" s="6" t="str">
        <f t="shared" ca="1" si="154"/>
        <v>Misconduct</v>
      </c>
      <c r="K1655" s="6" t="str">
        <f t="shared" ca="1" si="155"/>
        <v>Widgets</v>
      </c>
      <c r="L1655" t="str">
        <f>IF(OR(Table1[[#This Row],[Month2]]="Jul",Table1[[#This Row],[Month2]]="Aug",Table1[[#This Row],[Month2]]="Sep"),"Q1", IF(OR(Table1[[#This Row],[Month2]]="Oct",Table1[[#This Row],[Month2]]="Nov",Table1[[#This Row],[Month2]]="Dec"),"Q2",IF(OR(Table1[[#This Row],[Month2]]="Jan",Table1[[#This Row],[Month2]]="Feb",Table1[[#This Row],[Month2]]="Mar"),"Q3", "Q4")))</f>
        <v>Q3</v>
      </c>
      <c r="M1655" t="str">
        <f>TEXT(Table1[[#This Row],[Date]],"mmm")</f>
        <v>Feb</v>
      </c>
      <c r="N1655" t="str">
        <f>IF(MONTH(Table1[[#This Row],[Date]])&gt;6, YEAR(Table1[[#This Row],[Date]])&amp;"-"&amp;YEAR(Table1[[#This Row],[Date]])+1,YEAR(Table1[[#This Row],[Date]])-1&amp;"-"&amp;YEAR(Table1[[#This Row],[Date]]))</f>
        <v>2017-2018</v>
      </c>
      <c r="O1655">
        <f>WEEKNUM(Table1[[#This Row],[Date]],2)</f>
        <v>6</v>
      </c>
      <c r="P1655">
        <f>HOUR(Table1[[#This Row],[Start]])</f>
        <v>15</v>
      </c>
      <c r="Q165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55" t="str">
        <f>TEXT(Table1[[#This Row],[Date]],"ddd")</f>
        <v>Thu</v>
      </c>
    </row>
    <row r="1656" spans="1:18" x14ac:dyDescent="0.55000000000000004">
      <c r="A1656" s="6">
        <v>1484657</v>
      </c>
      <c r="B1656" s="6" t="str">
        <f t="shared" si="150"/>
        <v>Client 5</v>
      </c>
      <c r="C1656" s="6" t="s">
        <v>152</v>
      </c>
      <c r="D1656" s="6" t="s">
        <v>937</v>
      </c>
      <c r="E1656" s="6" t="s">
        <v>1165</v>
      </c>
      <c r="F1656" s="28">
        <f>Table1[[#This Row],[End]]-Table1[[#This Row],[Start]]</f>
        <v>5.5555555555555358E-3</v>
      </c>
      <c r="G1656" s="6" t="str">
        <f t="shared" ca="1" si="151"/>
        <v>Lab</v>
      </c>
      <c r="H1656" s="6" t="str">
        <f t="shared" ca="1" si="152"/>
        <v>F</v>
      </c>
      <c r="I1656" s="6" t="str">
        <f t="shared" ca="1" si="153"/>
        <v>Grievance</v>
      </c>
      <c r="J1656" s="6" t="str">
        <f t="shared" ca="1" si="154"/>
        <v>Entry error</v>
      </c>
      <c r="K1656" s="6" t="str">
        <f t="shared" ca="1" si="155"/>
        <v>Shipping</v>
      </c>
      <c r="L1656" t="str">
        <f>IF(OR(Table1[[#This Row],[Month2]]="Jul",Table1[[#This Row],[Month2]]="Aug",Table1[[#This Row],[Month2]]="Sep"),"Q1", IF(OR(Table1[[#This Row],[Month2]]="Oct",Table1[[#This Row],[Month2]]="Nov",Table1[[#This Row],[Month2]]="Dec"),"Q2",IF(OR(Table1[[#This Row],[Month2]]="Jan",Table1[[#This Row],[Month2]]="Feb",Table1[[#This Row],[Month2]]="Mar"),"Q3", "Q4")))</f>
        <v>Q3</v>
      </c>
      <c r="M1656" t="str">
        <f>TEXT(Table1[[#This Row],[Date]],"mmm")</f>
        <v>Feb</v>
      </c>
      <c r="N1656" t="str">
        <f>IF(MONTH(Table1[[#This Row],[Date]])&gt;6, YEAR(Table1[[#This Row],[Date]])&amp;"-"&amp;YEAR(Table1[[#This Row],[Date]])+1,YEAR(Table1[[#This Row],[Date]])-1&amp;"-"&amp;YEAR(Table1[[#This Row],[Date]]))</f>
        <v>2017-2018</v>
      </c>
      <c r="O1656">
        <f>WEEKNUM(Table1[[#This Row],[Date]],2)</f>
        <v>6</v>
      </c>
      <c r="P1656">
        <f>HOUR(Table1[[#This Row],[Start]])</f>
        <v>16</v>
      </c>
      <c r="Q165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56" t="str">
        <f>TEXT(Table1[[#This Row],[Date]],"ddd")</f>
        <v>Tue</v>
      </c>
    </row>
    <row r="1657" spans="1:18" x14ac:dyDescent="0.55000000000000004">
      <c r="A1657" s="6">
        <v>1484657</v>
      </c>
      <c r="B1657" s="6" t="str">
        <f t="shared" si="150"/>
        <v>Client 6</v>
      </c>
      <c r="C1657" s="6" t="s">
        <v>153</v>
      </c>
      <c r="D1657" s="6" t="s">
        <v>427</v>
      </c>
      <c r="E1657" s="6" t="s">
        <v>1166</v>
      </c>
      <c r="F1657" s="28">
        <f>Table1[[#This Row],[End]]-Table1[[#This Row],[Start]]</f>
        <v>1.041666666666663E-2</v>
      </c>
      <c r="G1657" s="6" t="str">
        <f t="shared" ca="1" si="151"/>
        <v>Room A</v>
      </c>
      <c r="H1657" s="6" t="str">
        <f t="shared" ca="1" si="152"/>
        <v>B</v>
      </c>
      <c r="I1657" s="6" t="str">
        <f t="shared" ca="1" si="153"/>
        <v>Mistake</v>
      </c>
      <c r="J1657" s="6" t="str">
        <f t="shared" ca="1" si="154"/>
        <v>Tone of voice</v>
      </c>
      <c r="K1657" s="6" t="str">
        <f t="shared" ca="1" si="155"/>
        <v>Shipping</v>
      </c>
      <c r="L1657" t="str">
        <f>IF(OR(Table1[[#This Row],[Month2]]="Jul",Table1[[#This Row],[Month2]]="Aug",Table1[[#This Row],[Month2]]="Sep"),"Q1", IF(OR(Table1[[#This Row],[Month2]]="Oct",Table1[[#This Row],[Month2]]="Nov",Table1[[#This Row],[Month2]]="Dec"),"Q2",IF(OR(Table1[[#This Row],[Month2]]="Jan",Table1[[#This Row],[Month2]]="Feb",Table1[[#This Row],[Month2]]="Mar"),"Q3", "Q4")))</f>
        <v>Q3</v>
      </c>
      <c r="M1657" t="str">
        <f>TEXT(Table1[[#This Row],[Date]],"mmm")</f>
        <v>Feb</v>
      </c>
      <c r="N1657" t="str">
        <f>IF(MONTH(Table1[[#This Row],[Date]])&gt;6, YEAR(Table1[[#This Row],[Date]])&amp;"-"&amp;YEAR(Table1[[#This Row],[Date]])+1,YEAR(Table1[[#This Row],[Date]])-1&amp;"-"&amp;YEAR(Table1[[#This Row],[Date]]))</f>
        <v>2017-2018</v>
      </c>
      <c r="O1657">
        <f>WEEKNUM(Table1[[#This Row],[Date]],2)</f>
        <v>6</v>
      </c>
      <c r="P1657">
        <f>HOUR(Table1[[#This Row],[Start]])</f>
        <v>12</v>
      </c>
      <c r="Q165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657" t="str">
        <f>TEXT(Table1[[#This Row],[Date]],"ddd")</f>
        <v>Wed</v>
      </c>
    </row>
    <row r="1658" spans="1:18" ht="24.6" x14ac:dyDescent="0.55000000000000004">
      <c r="A1658" s="6">
        <v>1484657</v>
      </c>
      <c r="B1658" s="6" t="str">
        <f t="shared" si="150"/>
        <v>Client 7</v>
      </c>
      <c r="C1658" s="6" t="s">
        <v>154</v>
      </c>
      <c r="D1658" s="6" t="s">
        <v>208</v>
      </c>
      <c r="E1658" s="6" t="s">
        <v>1167</v>
      </c>
      <c r="F1658" s="28">
        <f>Table1[[#This Row],[End]]-Table1[[#This Row],[Start]]</f>
        <v>1.7361111111111049E-2</v>
      </c>
      <c r="G1658" s="6" t="str">
        <f t="shared" ca="1" si="151"/>
        <v>Lab</v>
      </c>
      <c r="H1658" s="6" t="str">
        <f t="shared" ca="1" si="152"/>
        <v>E</v>
      </c>
      <c r="I1658" s="6" t="str">
        <f t="shared" ca="1" si="153"/>
        <v>Interaction</v>
      </c>
      <c r="J1658" s="6" t="str">
        <f t="shared" ca="1" si="154"/>
        <v>Paperwork deficiency</v>
      </c>
      <c r="K1658" s="6" t="str">
        <f t="shared" ca="1" si="155"/>
        <v>IT</v>
      </c>
      <c r="L1658" t="str">
        <f>IF(OR(Table1[[#This Row],[Month2]]="Jul",Table1[[#This Row],[Month2]]="Aug",Table1[[#This Row],[Month2]]="Sep"),"Q1", IF(OR(Table1[[#This Row],[Month2]]="Oct",Table1[[#This Row],[Month2]]="Nov",Table1[[#This Row],[Month2]]="Dec"),"Q2",IF(OR(Table1[[#This Row],[Month2]]="Jan",Table1[[#This Row],[Month2]]="Feb",Table1[[#This Row],[Month2]]="Mar"),"Q3", "Q4")))</f>
        <v>Q3</v>
      </c>
      <c r="M1658" t="str">
        <f>TEXT(Table1[[#This Row],[Date]],"mmm")</f>
        <v>Feb</v>
      </c>
      <c r="N1658" t="str">
        <f>IF(MONTH(Table1[[#This Row],[Date]])&gt;6, YEAR(Table1[[#This Row],[Date]])&amp;"-"&amp;YEAR(Table1[[#This Row],[Date]])+1,YEAR(Table1[[#This Row],[Date]])-1&amp;"-"&amp;YEAR(Table1[[#This Row],[Date]]))</f>
        <v>2017-2018</v>
      </c>
      <c r="O1658">
        <f>WEEKNUM(Table1[[#This Row],[Date]],2)</f>
        <v>6</v>
      </c>
      <c r="P1658">
        <f>HOUR(Table1[[#This Row],[Start]])</f>
        <v>11</v>
      </c>
      <c r="Q165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58" t="str">
        <f>TEXT(Table1[[#This Row],[Date]],"ddd")</f>
        <v>Fri</v>
      </c>
    </row>
    <row r="1659" spans="1:18" x14ac:dyDescent="0.55000000000000004">
      <c r="A1659" s="6">
        <v>1484796</v>
      </c>
      <c r="B1659" s="6" t="str">
        <f t="shared" si="150"/>
        <v>Client 8</v>
      </c>
      <c r="C1659" s="6" t="s">
        <v>155</v>
      </c>
      <c r="D1659" s="6" t="s">
        <v>248</v>
      </c>
      <c r="E1659" s="6" t="s">
        <v>1168</v>
      </c>
      <c r="F1659" s="28">
        <f>Table1[[#This Row],[End]]-Table1[[#This Row],[Start]]</f>
        <v>1.5277777777777835E-2</v>
      </c>
      <c r="G1659" s="6" t="str">
        <f t="shared" ca="1" si="151"/>
        <v>Room A</v>
      </c>
      <c r="H1659" s="6" t="str">
        <f t="shared" ca="1" si="152"/>
        <v>E</v>
      </c>
      <c r="I1659" s="6" t="str">
        <f t="shared" ca="1" si="153"/>
        <v>Interaction</v>
      </c>
      <c r="J1659" s="6" t="str">
        <f t="shared" ca="1" si="154"/>
        <v>Mechanical failure</v>
      </c>
      <c r="K1659" s="6" t="str">
        <f t="shared" ca="1" si="155"/>
        <v>Widgets</v>
      </c>
      <c r="L1659" t="str">
        <f>IF(OR(Table1[[#This Row],[Month2]]="Jul",Table1[[#This Row],[Month2]]="Aug",Table1[[#This Row],[Month2]]="Sep"),"Q1", IF(OR(Table1[[#This Row],[Month2]]="Oct",Table1[[#This Row],[Month2]]="Nov",Table1[[#This Row],[Month2]]="Dec"),"Q2",IF(OR(Table1[[#This Row],[Month2]]="Jan",Table1[[#This Row],[Month2]]="Feb",Table1[[#This Row],[Month2]]="Mar"),"Q3", "Q4")))</f>
        <v>Q3</v>
      </c>
      <c r="M1659" t="str">
        <f>TEXT(Table1[[#This Row],[Date]],"mmm")</f>
        <v>Feb</v>
      </c>
      <c r="N1659" t="str">
        <f>IF(MONTH(Table1[[#This Row],[Date]])&gt;6, YEAR(Table1[[#This Row],[Date]])&amp;"-"&amp;YEAR(Table1[[#This Row],[Date]])+1,YEAR(Table1[[#This Row],[Date]])-1&amp;"-"&amp;YEAR(Table1[[#This Row],[Date]]))</f>
        <v>2017-2018</v>
      </c>
      <c r="O1659">
        <f>WEEKNUM(Table1[[#This Row],[Date]],2)</f>
        <v>6</v>
      </c>
      <c r="P1659">
        <f>HOUR(Table1[[#This Row],[Start]])</f>
        <v>14</v>
      </c>
      <c r="Q165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59" t="str">
        <f>TEXT(Table1[[#This Row],[Date]],"ddd")</f>
        <v>Mon</v>
      </c>
    </row>
    <row r="1660" spans="1:18" x14ac:dyDescent="0.55000000000000004">
      <c r="A1660" s="6">
        <v>1484796</v>
      </c>
      <c r="B1660" s="6" t="str">
        <f t="shared" si="150"/>
        <v>Client 9</v>
      </c>
      <c r="C1660" s="6" t="s">
        <v>156</v>
      </c>
      <c r="D1660" s="6" t="s">
        <v>938</v>
      </c>
      <c r="E1660" s="6" t="s">
        <v>1169</v>
      </c>
      <c r="F1660" s="28">
        <f>Table1[[#This Row],[End]]-Table1[[#This Row],[Start]]</f>
        <v>9.7222222222222432E-3</v>
      </c>
      <c r="G1660" s="6" t="str">
        <f t="shared" ca="1" si="151"/>
        <v>Lab</v>
      </c>
      <c r="H1660" s="6" t="str">
        <f t="shared" ca="1" si="152"/>
        <v>C</v>
      </c>
      <c r="I1660" s="6" t="str">
        <f t="shared" ca="1" si="153"/>
        <v>Accident</v>
      </c>
      <c r="J1660" s="6" t="str">
        <f t="shared" ca="1" si="154"/>
        <v>Wrong placement</v>
      </c>
      <c r="K1660" s="6" t="str">
        <f t="shared" ca="1" si="155"/>
        <v>Admin</v>
      </c>
      <c r="L1660" t="str">
        <f>IF(OR(Table1[[#This Row],[Month2]]="Jul",Table1[[#This Row],[Month2]]="Aug",Table1[[#This Row],[Month2]]="Sep"),"Q1", IF(OR(Table1[[#This Row],[Month2]]="Oct",Table1[[#This Row],[Month2]]="Nov",Table1[[#This Row],[Month2]]="Dec"),"Q2",IF(OR(Table1[[#This Row],[Month2]]="Jan",Table1[[#This Row],[Month2]]="Feb",Table1[[#This Row],[Month2]]="Mar"),"Q3", "Q4")))</f>
        <v>Q3</v>
      </c>
      <c r="M1660" t="str">
        <f>TEXT(Table1[[#This Row],[Date]],"mmm")</f>
        <v>Feb</v>
      </c>
      <c r="N1660" t="str">
        <f>IF(MONTH(Table1[[#This Row],[Date]])&gt;6, YEAR(Table1[[#This Row],[Date]])&amp;"-"&amp;YEAR(Table1[[#This Row],[Date]])+1,YEAR(Table1[[#This Row],[Date]])-1&amp;"-"&amp;YEAR(Table1[[#This Row],[Date]]))</f>
        <v>2017-2018</v>
      </c>
      <c r="O1660">
        <f>WEEKNUM(Table1[[#This Row],[Date]],2)</f>
        <v>6</v>
      </c>
      <c r="P1660">
        <f>HOUR(Table1[[#This Row],[Start]])</f>
        <v>9</v>
      </c>
      <c r="Q166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60" t="str">
        <f>TEXT(Table1[[#This Row],[Date]],"ddd")</f>
        <v>Sun</v>
      </c>
    </row>
    <row r="1661" spans="1:18" ht="24.6" x14ac:dyDescent="0.55000000000000004">
      <c r="A1661" s="6">
        <v>1485808</v>
      </c>
      <c r="B1661" s="6" t="str">
        <f t="shared" si="150"/>
        <v>Client 10</v>
      </c>
      <c r="C1661" s="6" t="s">
        <v>155</v>
      </c>
      <c r="D1661" s="6" t="s">
        <v>417</v>
      </c>
      <c r="E1661" s="6" t="s">
        <v>1170</v>
      </c>
      <c r="F1661" s="28">
        <f>Table1[[#This Row],[End]]-Table1[[#This Row],[Start]]</f>
        <v>1.8055555555555602E-2</v>
      </c>
      <c r="G1661" s="6" t="str">
        <f t="shared" ca="1" si="151"/>
        <v>Warehouse</v>
      </c>
      <c r="H1661" s="6" t="str">
        <f t="shared" ca="1" si="152"/>
        <v>D</v>
      </c>
      <c r="I1661" s="6" t="str">
        <f t="shared" ca="1" si="153"/>
        <v>Grievance</v>
      </c>
      <c r="J1661" s="6" t="str">
        <f t="shared" ca="1" si="154"/>
        <v>Paperwork deficiency</v>
      </c>
      <c r="K1661" s="6" t="str">
        <f t="shared" ca="1" si="155"/>
        <v>Admin</v>
      </c>
      <c r="L1661" t="str">
        <f>IF(OR(Table1[[#This Row],[Month2]]="Jul",Table1[[#This Row],[Month2]]="Aug",Table1[[#This Row],[Month2]]="Sep"),"Q1", IF(OR(Table1[[#This Row],[Month2]]="Oct",Table1[[#This Row],[Month2]]="Nov",Table1[[#This Row],[Month2]]="Dec"),"Q2",IF(OR(Table1[[#This Row],[Month2]]="Jan",Table1[[#This Row],[Month2]]="Feb",Table1[[#This Row],[Month2]]="Mar"),"Q3", "Q4")))</f>
        <v>Q3</v>
      </c>
      <c r="M1661" t="str">
        <f>TEXT(Table1[[#This Row],[Date]],"mmm")</f>
        <v>Feb</v>
      </c>
      <c r="N1661" t="str">
        <f>IF(MONTH(Table1[[#This Row],[Date]])&gt;6, YEAR(Table1[[#This Row],[Date]])&amp;"-"&amp;YEAR(Table1[[#This Row],[Date]])+1,YEAR(Table1[[#This Row],[Date]])-1&amp;"-"&amp;YEAR(Table1[[#This Row],[Date]]))</f>
        <v>2017-2018</v>
      </c>
      <c r="O1661">
        <f>WEEKNUM(Table1[[#This Row],[Date]],2)</f>
        <v>6</v>
      </c>
      <c r="P1661">
        <f>HOUR(Table1[[#This Row],[Start]])</f>
        <v>13</v>
      </c>
      <c r="Q166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61" t="str">
        <f>TEXT(Table1[[#This Row],[Date]],"ddd")</f>
        <v>Mon</v>
      </c>
    </row>
    <row r="1662" spans="1:18" x14ac:dyDescent="0.55000000000000004">
      <c r="A1662" s="6">
        <v>1486307</v>
      </c>
      <c r="B1662" s="6" t="str">
        <f t="shared" si="150"/>
        <v>Client 1</v>
      </c>
      <c r="C1662" s="6" t="s">
        <v>153</v>
      </c>
      <c r="D1662" s="6" t="s">
        <v>452</v>
      </c>
      <c r="E1662" s="6" t="s">
        <v>1171</v>
      </c>
      <c r="F1662" s="28">
        <f>Table1[[#This Row],[End]]-Table1[[#This Row],[Start]]</f>
        <v>1.041666666666663E-2</v>
      </c>
      <c r="G1662" s="6" t="str">
        <f t="shared" ca="1" si="151"/>
        <v>Warehouse</v>
      </c>
      <c r="H1662" s="6" t="str">
        <f t="shared" ca="1" si="152"/>
        <v>A</v>
      </c>
      <c r="I1662" s="6" t="str">
        <f t="shared" ca="1" si="153"/>
        <v>Accident</v>
      </c>
      <c r="J1662" s="6" t="str">
        <f t="shared" ca="1" si="154"/>
        <v>Mechanical failure</v>
      </c>
      <c r="K1662" s="6" t="str">
        <f t="shared" ca="1" si="155"/>
        <v>Admin</v>
      </c>
      <c r="L1662" t="str">
        <f>IF(OR(Table1[[#This Row],[Month2]]="Jul",Table1[[#This Row],[Month2]]="Aug",Table1[[#This Row],[Month2]]="Sep"),"Q1", IF(OR(Table1[[#This Row],[Month2]]="Oct",Table1[[#This Row],[Month2]]="Nov",Table1[[#This Row],[Month2]]="Dec"),"Q2",IF(OR(Table1[[#This Row],[Month2]]="Jan",Table1[[#This Row],[Month2]]="Feb",Table1[[#This Row],[Month2]]="Mar"),"Q3", "Q4")))</f>
        <v>Q3</v>
      </c>
      <c r="M1662" t="str">
        <f>TEXT(Table1[[#This Row],[Date]],"mmm")</f>
        <v>Feb</v>
      </c>
      <c r="N1662" t="str">
        <f>IF(MONTH(Table1[[#This Row],[Date]])&gt;6, YEAR(Table1[[#This Row],[Date]])&amp;"-"&amp;YEAR(Table1[[#This Row],[Date]])+1,YEAR(Table1[[#This Row],[Date]])-1&amp;"-"&amp;YEAR(Table1[[#This Row],[Date]]))</f>
        <v>2017-2018</v>
      </c>
      <c r="O1662">
        <f>WEEKNUM(Table1[[#This Row],[Date]],2)</f>
        <v>6</v>
      </c>
      <c r="P1662">
        <f>HOUR(Table1[[#This Row],[Start]])</f>
        <v>14</v>
      </c>
      <c r="Q166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62" t="str">
        <f>TEXT(Table1[[#This Row],[Date]],"ddd")</f>
        <v>Wed</v>
      </c>
    </row>
    <row r="1663" spans="1:18" x14ac:dyDescent="0.55000000000000004">
      <c r="A1663" s="6">
        <v>1489531</v>
      </c>
      <c r="B1663" s="6" t="str">
        <f t="shared" si="150"/>
        <v>Client 2</v>
      </c>
      <c r="C1663" s="6" t="s">
        <v>152</v>
      </c>
      <c r="D1663" s="6" t="s">
        <v>855</v>
      </c>
      <c r="E1663" s="6" t="s">
        <v>1172</v>
      </c>
      <c r="F1663" s="28">
        <f>Table1[[#This Row],[End]]-Table1[[#This Row],[Start]]</f>
        <v>1.1111111111111072E-2</v>
      </c>
      <c r="G1663" s="6" t="str">
        <f t="shared" ca="1" si="151"/>
        <v>Warehouse</v>
      </c>
      <c r="H1663" s="6" t="str">
        <f t="shared" ca="1" si="152"/>
        <v>E</v>
      </c>
      <c r="I1663" s="6" t="str">
        <f t="shared" ca="1" si="153"/>
        <v>Grievance</v>
      </c>
      <c r="J1663" s="6" t="str">
        <f t="shared" ca="1" si="154"/>
        <v>Tone of voice</v>
      </c>
      <c r="K1663" s="6" t="str">
        <f t="shared" ca="1" si="155"/>
        <v>Finance</v>
      </c>
      <c r="L1663" t="str">
        <f>IF(OR(Table1[[#This Row],[Month2]]="Jul",Table1[[#This Row],[Month2]]="Aug",Table1[[#This Row],[Month2]]="Sep"),"Q1", IF(OR(Table1[[#This Row],[Month2]]="Oct",Table1[[#This Row],[Month2]]="Nov",Table1[[#This Row],[Month2]]="Dec"),"Q2",IF(OR(Table1[[#This Row],[Month2]]="Jan",Table1[[#This Row],[Month2]]="Feb",Table1[[#This Row],[Month2]]="Mar"),"Q3", "Q4")))</f>
        <v>Q3</v>
      </c>
      <c r="M1663" t="str">
        <f>TEXT(Table1[[#This Row],[Date]],"mmm")</f>
        <v>Feb</v>
      </c>
      <c r="N1663" t="str">
        <f>IF(MONTH(Table1[[#This Row],[Date]])&gt;6, YEAR(Table1[[#This Row],[Date]])&amp;"-"&amp;YEAR(Table1[[#This Row],[Date]])+1,YEAR(Table1[[#This Row],[Date]])-1&amp;"-"&amp;YEAR(Table1[[#This Row],[Date]]))</f>
        <v>2017-2018</v>
      </c>
      <c r="O1663">
        <f>WEEKNUM(Table1[[#This Row],[Date]],2)</f>
        <v>6</v>
      </c>
      <c r="P1663">
        <f>HOUR(Table1[[#This Row],[Start]])</f>
        <v>15</v>
      </c>
      <c r="Q166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63" t="str">
        <f>TEXT(Table1[[#This Row],[Date]],"ddd")</f>
        <v>Tue</v>
      </c>
    </row>
    <row r="1664" spans="1:18" x14ac:dyDescent="0.55000000000000004">
      <c r="A1664" s="6">
        <v>1489531</v>
      </c>
      <c r="B1664" s="6" t="str">
        <f t="shared" si="150"/>
        <v>Client 3</v>
      </c>
      <c r="C1664" s="6" t="s">
        <v>153</v>
      </c>
      <c r="D1664" s="6" t="s">
        <v>263</v>
      </c>
      <c r="E1664" s="6" t="s">
        <v>1173</v>
      </c>
      <c r="F1664" s="28">
        <f>Table1[[#This Row],[End]]-Table1[[#This Row],[Start]]</f>
        <v>5.5555555555555358E-3</v>
      </c>
      <c r="G1664" s="6" t="str">
        <f t="shared" ca="1" si="151"/>
        <v>Lab</v>
      </c>
      <c r="H1664" s="6" t="str">
        <f t="shared" ca="1" si="152"/>
        <v>E</v>
      </c>
      <c r="I1664" s="6" t="str">
        <f t="shared" ca="1" si="153"/>
        <v>Accident</v>
      </c>
      <c r="J1664" s="6" t="str">
        <f t="shared" ca="1" si="154"/>
        <v>Tone of voice</v>
      </c>
      <c r="K1664" s="6" t="str">
        <f t="shared" ca="1" si="155"/>
        <v>IT</v>
      </c>
      <c r="L1664" t="str">
        <f>IF(OR(Table1[[#This Row],[Month2]]="Jul",Table1[[#This Row],[Month2]]="Aug",Table1[[#This Row],[Month2]]="Sep"),"Q1", IF(OR(Table1[[#This Row],[Month2]]="Oct",Table1[[#This Row],[Month2]]="Nov",Table1[[#This Row],[Month2]]="Dec"),"Q2",IF(OR(Table1[[#This Row],[Month2]]="Jan",Table1[[#This Row],[Month2]]="Feb",Table1[[#This Row],[Month2]]="Mar"),"Q3", "Q4")))</f>
        <v>Q3</v>
      </c>
      <c r="M1664" t="str">
        <f>TEXT(Table1[[#This Row],[Date]],"mmm")</f>
        <v>Feb</v>
      </c>
      <c r="N1664" t="str">
        <f>IF(MONTH(Table1[[#This Row],[Date]])&gt;6, YEAR(Table1[[#This Row],[Date]])&amp;"-"&amp;YEAR(Table1[[#This Row],[Date]])+1,YEAR(Table1[[#This Row],[Date]])-1&amp;"-"&amp;YEAR(Table1[[#This Row],[Date]]))</f>
        <v>2017-2018</v>
      </c>
      <c r="O1664">
        <f>WEEKNUM(Table1[[#This Row],[Date]],2)</f>
        <v>6</v>
      </c>
      <c r="P1664">
        <f>HOUR(Table1[[#This Row],[Start]])</f>
        <v>9</v>
      </c>
      <c r="Q166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64" t="str">
        <f>TEXT(Table1[[#This Row],[Date]],"ddd")</f>
        <v>Wed</v>
      </c>
    </row>
    <row r="1665" spans="1:18" x14ac:dyDescent="0.55000000000000004">
      <c r="A1665" s="6">
        <v>1494821</v>
      </c>
      <c r="B1665" s="6" t="str">
        <f t="shared" si="150"/>
        <v>Client 4</v>
      </c>
      <c r="C1665" s="6" t="s">
        <v>153</v>
      </c>
      <c r="D1665" s="6" t="s">
        <v>900</v>
      </c>
      <c r="E1665" s="6" t="s">
        <v>1174</v>
      </c>
      <c r="F1665" s="28">
        <f>Table1[[#This Row],[End]]-Table1[[#This Row],[Start]]</f>
        <v>2.1527777777777701E-2</v>
      </c>
      <c r="G1665" s="6" t="str">
        <f t="shared" ca="1" si="151"/>
        <v>Warehouse</v>
      </c>
      <c r="H1665" s="6" t="str">
        <f t="shared" ca="1" si="152"/>
        <v>B</v>
      </c>
      <c r="I1665" s="6" t="str">
        <f t="shared" ca="1" si="153"/>
        <v>Accident</v>
      </c>
      <c r="J1665" s="6" t="str">
        <f t="shared" ca="1" si="154"/>
        <v>Tone of voice</v>
      </c>
      <c r="K1665" s="6" t="str">
        <f t="shared" ca="1" si="155"/>
        <v>Admin</v>
      </c>
      <c r="L1665" t="str">
        <f>IF(OR(Table1[[#This Row],[Month2]]="Jul",Table1[[#This Row],[Month2]]="Aug",Table1[[#This Row],[Month2]]="Sep"),"Q1", IF(OR(Table1[[#This Row],[Month2]]="Oct",Table1[[#This Row],[Month2]]="Nov",Table1[[#This Row],[Month2]]="Dec"),"Q2",IF(OR(Table1[[#This Row],[Month2]]="Jan",Table1[[#This Row],[Month2]]="Feb",Table1[[#This Row],[Month2]]="Mar"),"Q3", "Q4")))</f>
        <v>Q3</v>
      </c>
      <c r="M1665" t="str">
        <f>TEXT(Table1[[#This Row],[Date]],"mmm")</f>
        <v>Feb</v>
      </c>
      <c r="N1665" t="str">
        <f>IF(MONTH(Table1[[#This Row],[Date]])&gt;6, YEAR(Table1[[#This Row],[Date]])&amp;"-"&amp;YEAR(Table1[[#This Row],[Date]])+1,YEAR(Table1[[#This Row],[Date]])-1&amp;"-"&amp;YEAR(Table1[[#This Row],[Date]]))</f>
        <v>2017-2018</v>
      </c>
      <c r="O1665">
        <f>WEEKNUM(Table1[[#This Row],[Date]],2)</f>
        <v>6</v>
      </c>
      <c r="P1665">
        <f>HOUR(Table1[[#This Row],[Start]])</f>
        <v>14</v>
      </c>
      <c r="Q166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65" t="str">
        <f>TEXT(Table1[[#This Row],[Date]],"ddd")</f>
        <v>Wed</v>
      </c>
    </row>
    <row r="1666" spans="1:18" x14ac:dyDescent="0.55000000000000004">
      <c r="A1666" s="7">
        <v>1489531</v>
      </c>
      <c r="B1666" s="7" t="str">
        <f t="shared" ref="B1666:B1729" si="156">IF(B1665="Name","Client 1",IF(B1665="Client 1","Client 2",IF(B1665="Client 2","Client 3",IF(B1665="Client 3","Client 4", IF(B1665="Client 4","Client 5", IF(B1665="Client 5","Client 6", IF(B1665="Client 6","Client 7",IF(B1665="Client 7","Client 8", IF(B1665="Client 8","Client 9", IF(B1665="Client 9","Client 10", IF(B1665="Client 10","Client 1", "Client 11")))))))))))</f>
        <v>Client 5</v>
      </c>
      <c r="C1666" s="15" t="s">
        <v>157</v>
      </c>
      <c r="D1666" s="15" t="s">
        <v>939</v>
      </c>
      <c r="E1666" s="15" t="s">
        <v>1175</v>
      </c>
      <c r="F1666" s="28">
        <f>Table1[[#This Row],[End]]-Table1[[#This Row],[Start]]</f>
        <v>1.2500000000000067E-2</v>
      </c>
      <c r="G1666" s="7" t="str">
        <f t="shared" ref="G1666:G1729" ca="1" si="157">VLOOKUP(RANDBETWEEN(1,5),$T$1:$Y$8,2,FALSE)</f>
        <v>Warehouse</v>
      </c>
      <c r="H1666" s="7" t="str">
        <f t="shared" ref="H1666:H1729" ca="1" si="158">VLOOKUP(RANDBETWEEN(1,7),$T$1:$Y$8,3,FALSE)</f>
        <v>A</v>
      </c>
      <c r="I1666" s="7" t="str">
        <f t="shared" ref="I1666:I1729" ca="1" si="159">VLOOKUP(RANDBETWEEN(1,4),$T$1:$Y$8,4,FALSE)</f>
        <v>Accident</v>
      </c>
      <c r="J1666" s="7" t="str">
        <f t="shared" ref="J1666:J1729" ca="1" si="160">VLOOKUP(RANDBETWEEN(1,6),$T$1:$Y$8,5,FALSE)</f>
        <v>Misconduct</v>
      </c>
      <c r="K1666" s="7" t="str">
        <f t="shared" ref="K1666:K1729" ca="1" si="161">VLOOKUP(RANDBETWEEN(1,6),$T$1:$Y$8,6,FALSE)</f>
        <v>Widgets</v>
      </c>
      <c r="L1666" t="str">
        <f>IF(OR(Table1[[#This Row],[Month2]]="Jul",Table1[[#This Row],[Month2]]="Aug",Table1[[#This Row],[Month2]]="Sep"),"Q1", IF(OR(Table1[[#This Row],[Month2]]="Oct",Table1[[#This Row],[Month2]]="Nov",Table1[[#This Row],[Month2]]="Dec"),"Q2",IF(OR(Table1[[#This Row],[Month2]]="Jan",Table1[[#This Row],[Month2]]="Feb",Table1[[#This Row],[Month2]]="Mar"),"Q3", "Q4")))</f>
        <v>Q3</v>
      </c>
      <c r="M1666" t="str">
        <f>TEXT(Table1[[#This Row],[Date]],"mmm")</f>
        <v>Feb</v>
      </c>
      <c r="N1666" t="str">
        <f>IF(MONTH(Table1[[#This Row],[Date]])&gt;6, YEAR(Table1[[#This Row],[Date]])&amp;"-"&amp;YEAR(Table1[[#This Row],[Date]])+1,YEAR(Table1[[#This Row],[Date]])-1&amp;"-"&amp;YEAR(Table1[[#This Row],[Date]]))</f>
        <v>2017-2018</v>
      </c>
      <c r="O1666">
        <f>WEEKNUM(Table1[[#This Row],[Date]],2)</f>
        <v>8</v>
      </c>
      <c r="P1666">
        <f>HOUR(Table1[[#This Row],[Start]])</f>
        <v>14</v>
      </c>
      <c r="Q166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66" t="str">
        <f>TEXT(Table1[[#This Row],[Date]],"ddd")</f>
        <v>Mon</v>
      </c>
    </row>
    <row r="1667" spans="1:18" x14ac:dyDescent="0.55000000000000004">
      <c r="A1667" s="7">
        <v>1489531</v>
      </c>
      <c r="B1667" s="7" t="str">
        <f t="shared" si="156"/>
        <v>Client 6</v>
      </c>
      <c r="C1667" s="15" t="s">
        <v>158</v>
      </c>
      <c r="D1667" s="15" t="s">
        <v>940</v>
      </c>
      <c r="E1667" s="15" t="s">
        <v>1176</v>
      </c>
      <c r="F1667" s="28">
        <f>Table1[[#This Row],[End]]-Table1[[#This Row],[Start]]</f>
        <v>2.9166666666666563E-2</v>
      </c>
      <c r="G1667" s="7" t="str">
        <f t="shared" ca="1" si="157"/>
        <v>Warehouse</v>
      </c>
      <c r="H1667" s="7" t="str">
        <f t="shared" ca="1" si="158"/>
        <v>C</v>
      </c>
      <c r="I1667" s="7" t="str">
        <f t="shared" ca="1" si="159"/>
        <v>Grievance</v>
      </c>
      <c r="J1667" s="7" t="str">
        <f t="shared" ca="1" si="160"/>
        <v>Tone of voice</v>
      </c>
      <c r="K1667" s="7" t="str">
        <f t="shared" ca="1" si="161"/>
        <v>Widgets</v>
      </c>
      <c r="L1667" t="str">
        <f>IF(OR(Table1[[#This Row],[Month2]]="Jul",Table1[[#This Row],[Month2]]="Aug",Table1[[#This Row],[Month2]]="Sep"),"Q1", IF(OR(Table1[[#This Row],[Month2]]="Oct",Table1[[#This Row],[Month2]]="Nov",Table1[[#This Row],[Month2]]="Dec"),"Q2",IF(OR(Table1[[#This Row],[Month2]]="Jan",Table1[[#This Row],[Month2]]="Feb",Table1[[#This Row],[Month2]]="Mar"),"Q3", "Q4")))</f>
        <v>Q3</v>
      </c>
      <c r="M1667" t="str">
        <f>TEXT(Table1[[#This Row],[Date]],"mmm")</f>
        <v>Feb</v>
      </c>
      <c r="N1667" t="str">
        <f>IF(MONTH(Table1[[#This Row],[Date]])&gt;6, YEAR(Table1[[#This Row],[Date]])&amp;"-"&amp;YEAR(Table1[[#This Row],[Date]])+1,YEAR(Table1[[#This Row],[Date]])-1&amp;"-"&amp;YEAR(Table1[[#This Row],[Date]]))</f>
        <v>2017-2018</v>
      </c>
      <c r="O1667">
        <f>WEEKNUM(Table1[[#This Row],[Date]],2)</f>
        <v>8</v>
      </c>
      <c r="P1667">
        <f>HOUR(Table1[[#This Row],[Start]])</f>
        <v>17</v>
      </c>
      <c r="Q166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67" t="str">
        <f>TEXT(Table1[[#This Row],[Date]],"ddd")</f>
        <v>Wed</v>
      </c>
    </row>
    <row r="1668" spans="1:18" ht="24.6" x14ac:dyDescent="0.55000000000000004">
      <c r="A1668" s="7">
        <v>1484657</v>
      </c>
      <c r="B1668" s="7" t="str">
        <f t="shared" si="156"/>
        <v>Client 7</v>
      </c>
      <c r="C1668" s="15" t="s">
        <v>158</v>
      </c>
      <c r="D1668" s="15" t="s">
        <v>941</v>
      </c>
      <c r="E1668" s="24">
        <v>0.36041666666666666</v>
      </c>
      <c r="F1668" s="28">
        <f>Table1[[#This Row],[End]]-Table1[[#This Row],[Start]]</f>
        <v>2.0833333333333315E-2</v>
      </c>
      <c r="G1668" s="7" t="str">
        <f t="shared" ca="1" si="157"/>
        <v>Office</v>
      </c>
      <c r="H1668" s="7" t="str">
        <f t="shared" ca="1" si="158"/>
        <v>F</v>
      </c>
      <c r="I1668" s="7" t="str">
        <f t="shared" ca="1" si="159"/>
        <v>Grievance</v>
      </c>
      <c r="J1668" s="7" t="str">
        <f t="shared" ca="1" si="160"/>
        <v>Paperwork deficiency</v>
      </c>
      <c r="K1668" s="7" t="str">
        <f t="shared" ca="1" si="161"/>
        <v>Finance</v>
      </c>
      <c r="L1668" t="str">
        <f>IF(OR(Table1[[#This Row],[Month2]]="Jul",Table1[[#This Row],[Month2]]="Aug",Table1[[#This Row],[Month2]]="Sep"),"Q1", IF(OR(Table1[[#This Row],[Month2]]="Oct",Table1[[#This Row],[Month2]]="Nov",Table1[[#This Row],[Month2]]="Dec"),"Q2",IF(OR(Table1[[#This Row],[Month2]]="Jan",Table1[[#This Row],[Month2]]="Feb",Table1[[#This Row],[Month2]]="Mar"),"Q3", "Q4")))</f>
        <v>Q3</v>
      </c>
      <c r="M1668" t="str">
        <f>TEXT(Table1[[#This Row],[Date]],"mmm")</f>
        <v>Feb</v>
      </c>
      <c r="N1668" t="str">
        <f>IF(MONTH(Table1[[#This Row],[Date]])&gt;6, YEAR(Table1[[#This Row],[Date]])&amp;"-"&amp;YEAR(Table1[[#This Row],[Date]])+1,YEAR(Table1[[#This Row],[Date]])-1&amp;"-"&amp;YEAR(Table1[[#This Row],[Date]]))</f>
        <v>2017-2018</v>
      </c>
      <c r="O1668">
        <f>WEEKNUM(Table1[[#This Row],[Date]],2)</f>
        <v>8</v>
      </c>
      <c r="P1668">
        <f>HOUR(Table1[[#This Row],[Start]])</f>
        <v>8</v>
      </c>
      <c r="Q166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668" t="str">
        <f>TEXT(Table1[[#This Row],[Date]],"ddd")</f>
        <v>Wed</v>
      </c>
    </row>
    <row r="1669" spans="1:18" x14ac:dyDescent="0.55000000000000004">
      <c r="A1669" s="7">
        <v>1484796</v>
      </c>
      <c r="B1669" s="7" t="str">
        <f t="shared" si="156"/>
        <v>Client 8</v>
      </c>
      <c r="C1669" s="15" t="s">
        <v>159</v>
      </c>
      <c r="D1669" s="15" t="s">
        <v>942</v>
      </c>
      <c r="E1669" s="15" t="s">
        <v>1177</v>
      </c>
      <c r="F1669" s="28">
        <f>Table1[[#This Row],[End]]-Table1[[#This Row],[Start]]</f>
        <v>9.0277777777777457E-3</v>
      </c>
      <c r="G1669" s="7" t="str">
        <f t="shared" ca="1" si="157"/>
        <v>Office</v>
      </c>
      <c r="H1669" s="7" t="str">
        <f t="shared" ca="1" si="158"/>
        <v>B</v>
      </c>
      <c r="I1669" s="7" t="str">
        <f t="shared" ca="1" si="159"/>
        <v>Grievance</v>
      </c>
      <c r="J1669" s="7" t="str">
        <f t="shared" ca="1" si="160"/>
        <v>Misconduct</v>
      </c>
      <c r="K1669" s="7" t="str">
        <f t="shared" ca="1" si="161"/>
        <v>Finance</v>
      </c>
      <c r="L1669" t="str">
        <f>IF(OR(Table1[[#This Row],[Month2]]="Jul",Table1[[#This Row],[Month2]]="Aug",Table1[[#This Row],[Month2]]="Sep"),"Q1", IF(OR(Table1[[#This Row],[Month2]]="Oct",Table1[[#This Row],[Month2]]="Nov",Table1[[#This Row],[Month2]]="Dec"),"Q2",IF(OR(Table1[[#This Row],[Month2]]="Jan",Table1[[#This Row],[Month2]]="Feb",Table1[[#This Row],[Month2]]="Mar"),"Q3", "Q4")))</f>
        <v>Q3</v>
      </c>
      <c r="M1669" t="str">
        <f>TEXT(Table1[[#This Row],[Date]],"mmm")</f>
        <v>Feb</v>
      </c>
      <c r="N1669" t="str">
        <f>IF(MONTH(Table1[[#This Row],[Date]])&gt;6, YEAR(Table1[[#This Row],[Date]])&amp;"-"&amp;YEAR(Table1[[#This Row],[Date]])+1,YEAR(Table1[[#This Row],[Date]])-1&amp;"-"&amp;YEAR(Table1[[#This Row],[Date]]))</f>
        <v>2017-2018</v>
      </c>
      <c r="O1669">
        <f>WEEKNUM(Table1[[#This Row],[Date]],2)</f>
        <v>8</v>
      </c>
      <c r="P1669">
        <f>HOUR(Table1[[#This Row],[Start]])</f>
        <v>14</v>
      </c>
      <c r="Q166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69" t="str">
        <f>TEXT(Table1[[#This Row],[Date]],"ddd")</f>
        <v>Thu</v>
      </c>
    </row>
    <row r="1670" spans="1:18" x14ac:dyDescent="0.55000000000000004">
      <c r="A1670" s="7">
        <v>1484796</v>
      </c>
      <c r="B1670" s="7" t="str">
        <f t="shared" si="156"/>
        <v>Client 9</v>
      </c>
      <c r="C1670" s="15" t="s">
        <v>160</v>
      </c>
      <c r="D1670" s="15" t="s">
        <v>943</v>
      </c>
      <c r="E1670" s="15" t="s">
        <v>1178</v>
      </c>
      <c r="F1670" s="28">
        <f>Table1[[#This Row],[End]]-Table1[[#This Row],[Start]]</f>
        <v>1.2500000000000011E-2</v>
      </c>
      <c r="G1670" s="7" t="str">
        <f t="shared" ca="1" si="157"/>
        <v>Office</v>
      </c>
      <c r="H1670" s="7" t="str">
        <f t="shared" ca="1" si="158"/>
        <v>C</v>
      </c>
      <c r="I1670" s="7" t="str">
        <f t="shared" ca="1" si="159"/>
        <v>Accident</v>
      </c>
      <c r="J1670" s="7" t="str">
        <f t="shared" ca="1" si="160"/>
        <v>Wrong placement</v>
      </c>
      <c r="K1670" s="7" t="str">
        <f t="shared" ca="1" si="161"/>
        <v>Finance</v>
      </c>
      <c r="L1670" t="str">
        <f>IF(OR(Table1[[#This Row],[Month2]]="Jul",Table1[[#This Row],[Month2]]="Aug",Table1[[#This Row],[Month2]]="Sep"),"Q1", IF(OR(Table1[[#This Row],[Month2]]="Oct",Table1[[#This Row],[Month2]]="Nov",Table1[[#This Row],[Month2]]="Dec"),"Q2",IF(OR(Table1[[#This Row],[Month2]]="Jan",Table1[[#This Row],[Month2]]="Feb",Table1[[#This Row],[Month2]]="Mar"),"Q3", "Q4")))</f>
        <v>Q3</v>
      </c>
      <c r="M1670" t="str">
        <f>TEXT(Table1[[#This Row],[Date]],"mmm")</f>
        <v>Feb</v>
      </c>
      <c r="N1670" t="str">
        <f>IF(MONTH(Table1[[#This Row],[Date]])&gt;6, YEAR(Table1[[#This Row],[Date]])&amp;"-"&amp;YEAR(Table1[[#This Row],[Date]])+1,YEAR(Table1[[#This Row],[Date]])-1&amp;"-"&amp;YEAR(Table1[[#This Row],[Date]]))</f>
        <v>2017-2018</v>
      </c>
      <c r="O1670">
        <f>WEEKNUM(Table1[[#This Row],[Date]],2)</f>
        <v>8</v>
      </c>
      <c r="P1670">
        <f>HOUR(Table1[[#This Row],[Start]])</f>
        <v>10</v>
      </c>
      <c r="Q167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70" t="str">
        <f>TEXT(Table1[[#This Row],[Date]],"ddd")</f>
        <v>Fri</v>
      </c>
    </row>
    <row r="1671" spans="1:18" x14ac:dyDescent="0.55000000000000004">
      <c r="A1671" s="7">
        <v>1483763</v>
      </c>
      <c r="B1671" s="7" t="str">
        <f t="shared" si="156"/>
        <v>Client 10</v>
      </c>
      <c r="C1671" s="15" t="s">
        <v>161</v>
      </c>
      <c r="D1671" s="15" t="s">
        <v>944</v>
      </c>
      <c r="E1671" s="15" t="s">
        <v>1179</v>
      </c>
      <c r="F1671" s="28">
        <f>Table1[[#This Row],[End]]-Table1[[#This Row],[Start]]</f>
        <v>4.8611111111110938E-3</v>
      </c>
      <c r="G1671" s="7" t="str">
        <f t="shared" ca="1" si="157"/>
        <v>Warehouse</v>
      </c>
      <c r="H1671" s="7" t="str">
        <f t="shared" ca="1" si="158"/>
        <v>C</v>
      </c>
      <c r="I1671" s="7" t="str">
        <f t="shared" ca="1" si="159"/>
        <v>Interaction</v>
      </c>
      <c r="J1671" s="7" t="str">
        <f t="shared" ca="1" si="160"/>
        <v>Wrong placement</v>
      </c>
      <c r="K1671" s="7" t="str">
        <f t="shared" ca="1" si="161"/>
        <v>Floor</v>
      </c>
      <c r="L1671" t="str">
        <f>IF(OR(Table1[[#This Row],[Month2]]="Jul",Table1[[#This Row],[Month2]]="Aug",Table1[[#This Row],[Month2]]="Sep"),"Q1", IF(OR(Table1[[#This Row],[Month2]]="Oct",Table1[[#This Row],[Month2]]="Nov",Table1[[#This Row],[Month2]]="Dec"),"Q2",IF(OR(Table1[[#This Row],[Month2]]="Jan",Table1[[#This Row],[Month2]]="Feb",Table1[[#This Row],[Month2]]="Mar"),"Q3", "Q4")))</f>
        <v>Q3</v>
      </c>
      <c r="M1671" t="str">
        <f>TEXT(Table1[[#This Row],[Date]],"mmm")</f>
        <v>Feb</v>
      </c>
      <c r="N1671" t="str">
        <f>IF(MONTH(Table1[[#This Row],[Date]])&gt;6, YEAR(Table1[[#This Row],[Date]])&amp;"-"&amp;YEAR(Table1[[#This Row],[Date]])+1,YEAR(Table1[[#This Row],[Date]])-1&amp;"-"&amp;YEAR(Table1[[#This Row],[Date]]))</f>
        <v>2017-2018</v>
      </c>
      <c r="O1671">
        <f>WEEKNUM(Table1[[#This Row],[Date]],2)</f>
        <v>8</v>
      </c>
      <c r="P1671">
        <f>HOUR(Table1[[#This Row],[Start]])</f>
        <v>13</v>
      </c>
      <c r="Q167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71" t="str">
        <f>TEXT(Table1[[#This Row],[Date]],"ddd")</f>
        <v>Sun</v>
      </c>
    </row>
    <row r="1672" spans="1:18" ht="24.6" x14ac:dyDescent="0.55000000000000004">
      <c r="A1672" s="6">
        <v>1484657</v>
      </c>
      <c r="B1672" s="6" t="str">
        <f t="shared" si="156"/>
        <v>Client 1</v>
      </c>
      <c r="C1672" s="6" t="s">
        <v>162</v>
      </c>
      <c r="D1672" s="6" t="s">
        <v>945</v>
      </c>
      <c r="E1672" s="6" t="s">
        <v>1180</v>
      </c>
      <c r="F1672" s="28">
        <f>Table1[[#This Row],[End]]-Table1[[#This Row],[Start]]</f>
        <v>7.6388888888888618E-3</v>
      </c>
      <c r="G1672" s="6" t="str">
        <f t="shared" ca="1" si="157"/>
        <v>Lab</v>
      </c>
      <c r="H1672" s="6" t="str">
        <f t="shared" ca="1" si="158"/>
        <v>A</v>
      </c>
      <c r="I1672" s="6" t="str">
        <f t="shared" ca="1" si="159"/>
        <v>Grievance</v>
      </c>
      <c r="J1672" s="6" t="str">
        <f t="shared" ca="1" si="160"/>
        <v>Paperwork deficiency</v>
      </c>
      <c r="K1672" s="6" t="str">
        <f t="shared" ca="1" si="161"/>
        <v>IT</v>
      </c>
      <c r="L1672" t="str">
        <f>IF(OR(Table1[[#This Row],[Month2]]="Jul",Table1[[#This Row],[Month2]]="Aug",Table1[[#This Row],[Month2]]="Sep"),"Q1", IF(OR(Table1[[#This Row],[Month2]]="Oct",Table1[[#This Row],[Month2]]="Nov",Table1[[#This Row],[Month2]]="Dec"),"Q2",IF(OR(Table1[[#This Row],[Month2]]="Jan",Table1[[#This Row],[Month2]]="Feb",Table1[[#This Row],[Month2]]="Mar"),"Q3", "Q4")))</f>
        <v>Q3</v>
      </c>
      <c r="M1672" t="str">
        <f>TEXT(Table1[[#This Row],[Date]],"mmm")</f>
        <v>Feb</v>
      </c>
      <c r="N1672" t="str">
        <f>IF(MONTH(Table1[[#This Row],[Date]])&gt;6, YEAR(Table1[[#This Row],[Date]])&amp;"-"&amp;YEAR(Table1[[#This Row],[Date]])+1,YEAR(Table1[[#This Row],[Date]])-1&amp;"-"&amp;YEAR(Table1[[#This Row],[Date]]))</f>
        <v>2017-2018</v>
      </c>
      <c r="O1672">
        <f>WEEKNUM(Table1[[#This Row],[Date]],2)</f>
        <v>9</v>
      </c>
      <c r="P1672">
        <f>HOUR(Table1[[#This Row],[Start]])</f>
        <v>8</v>
      </c>
      <c r="Q167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672" t="str">
        <f>TEXT(Table1[[#This Row],[Date]],"ddd")</f>
        <v>Mon</v>
      </c>
    </row>
    <row r="1673" spans="1:18" ht="24.6" x14ac:dyDescent="0.55000000000000004">
      <c r="A1673" s="6">
        <v>1484657</v>
      </c>
      <c r="B1673" s="6" t="str">
        <f t="shared" si="156"/>
        <v>Client 2</v>
      </c>
      <c r="C1673" s="6" t="s">
        <v>163</v>
      </c>
      <c r="D1673" s="6" t="s">
        <v>946</v>
      </c>
      <c r="E1673" s="6" t="s">
        <v>1181</v>
      </c>
      <c r="F1673" s="28">
        <f>Table1[[#This Row],[End]]-Table1[[#This Row],[Start]]</f>
        <v>2.9166666666666674E-2</v>
      </c>
      <c r="G1673" s="6" t="str">
        <f t="shared" ca="1" si="157"/>
        <v>Office</v>
      </c>
      <c r="H1673" s="6" t="str">
        <f t="shared" ca="1" si="158"/>
        <v>G</v>
      </c>
      <c r="I1673" s="6" t="str">
        <f t="shared" ca="1" si="159"/>
        <v>Grievance</v>
      </c>
      <c r="J1673" s="6" t="str">
        <f t="shared" ca="1" si="160"/>
        <v>Paperwork deficiency</v>
      </c>
      <c r="K1673" s="6" t="str">
        <f t="shared" ca="1" si="161"/>
        <v>Admin</v>
      </c>
      <c r="L1673" t="str">
        <f>IF(OR(Table1[[#This Row],[Month2]]="Jul",Table1[[#This Row],[Month2]]="Aug",Table1[[#This Row],[Month2]]="Sep"),"Q1", IF(OR(Table1[[#This Row],[Month2]]="Oct",Table1[[#This Row],[Month2]]="Nov",Table1[[#This Row],[Month2]]="Dec"),"Q2",IF(OR(Table1[[#This Row],[Month2]]="Jan",Table1[[#This Row],[Month2]]="Feb",Table1[[#This Row],[Month2]]="Mar"),"Q3", "Q4")))</f>
        <v>Q3</v>
      </c>
      <c r="M1673" t="str">
        <f>TEXT(Table1[[#This Row],[Date]],"mmm")</f>
        <v>Mar</v>
      </c>
      <c r="N1673" t="str">
        <f>IF(MONTH(Table1[[#This Row],[Date]])&gt;6, YEAR(Table1[[#This Row],[Date]])&amp;"-"&amp;YEAR(Table1[[#This Row],[Date]])+1,YEAR(Table1[[#This Row],[Date]])-1&amp;"-"&amp;YEAR(Table1[[#This Row],[Date]]))</f>
        <v>2017-2018</v>
      </c>
      <c r="O1673">
        <f>WEEKNUM(Table1[[#This Row],[Date]],2)</f>
        <v>9</v>
      </c>
      <c r="P1673">
        <f>HOUR(Table1[[#This Row],[Start]])</f>
        <v>7</v>
      </c>
      <c r="Q167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673" t="str">
        <f>TEXT(Table1[[#This Row],[Date]],"ddd")</f>
        <v>Sun</v>
      </c>
    </row>
    <row r="1674" spans="1:18" ht="24.6" x14ac:dyDescent="0.55000000000000004">
      <c r="A1674" s="6">
        <v>1484657</v>
      </c>
      <c r="B1674" s="6" t="str">
        <f t="shared" si="156"/>
        <v>Client 3</v>
      </c>
      <c r="C1674" s="6" t="s">
        <v>163</v>
      </c>
      <c r="D1674" s="6" t="s">
        <v>947</v>
      </c>
      <c r="E1674" s="6" t="s">
        <v>1182</v>
      </c>
      <c r="F1674" s="28">
        <f>Table1[[#This Row],[End]]-Table1[[#This Row],[Start]]</f>
        <v>1.2500000000000067E-2</v>
      </c>
      <c r="G1674" s="6" t="str">
        <f t="shared" ca="1" si="157"/>
        <v>Room B</v>
      </c>
      <c r="H1674" s="6" t="str">
        <f t="shared" ca="1" si="158"/>
        <v>G</v>
      </c>
      <c r="I1674" s="6" t="str">
        <f t="shared" ca="1" si="159"/>
        <v>Interaction</v>
      </c>
      <c r="J1674" s="6" t="str">
        <f t="shared" ca="1" si="160"/>
        <v>Wrong placement</v>
      </c>
      <c r="K1674" s="6" t="str">
        <f t="shared" ca="1" si="161"/>
        <v>IT</v>
      </c>
      <c r="L1674" t="str">
        <f>IF(OR(Table1[[#This Row],[Month2]]="Jul",Table1[[#This Row],[Month2]]="Aug",Table1[[#This Row],[Month2]]="Sep"),"Q1", IF(OR(Table1[[#This Row],[Month2]]="Oct",Table1[[#This Row],[Month2]]="Nov",Table1[[#This Row],[Month2]]="Dec"),"Q2",IF(OR(Table1[[#This Row],[Month2]]="Jan",Table1[[#This Row],[Month2]]="Feb",Table1[[#This Row],[Month2]]="Mar"),"Q3", "Q4")))</f>
        <v>Q3</v>
      </c>
      <c r="M1674" t="str">
        <f>TEXT(Table1[[#This Row],[Date]],"mmm")</f>
        <v>Mar</v>
      </c>
      <c r="N1674" t="str">
        <f>IF(MONTH(Table1[[#This Row],[Date]])&gt;6, YEAR(Table1[[#This Row],[Date]])&amp;"-"&amp;YEAR(Table1[[#This Row],[Date]])+1,YEAR(Table1[[#This Row],[Date]])-1&amp;"-"&amp;YEAR(Table1[[#This Row],[Date]]))</f>
        <v>2017-2018</v>
      </c>
      <c r="O1674">
        <f>WEEKNUM(Table1[[#This Row],[Date]],2)</f>
        <v>9</v>
      </c>
      <c r="P1674">
        <f>HOUR(Table1[[#This Row],[Start]])</f>
        <v>19</v>
      </c>
      <c r="Q167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674" t="str">
        <f>TEXT(Table1[[#This Row],[Date]],"ddd")</f>
        <v>Sun</v>
      </c>
    </row>
    <row r="1675" spans="1:18" ht="24.6" x14ac:dyDescent="0.55000000000000004">
      <c r="A1675" s="6">
        <v>1486307</v>
      </c>
      <c r="B1675" s="6" t="str">
        <f t="shared" si="156"/>
        <v>Client 4</v>
      </c>
      <c r="C1675" s="6" t="s">
        <v>164</v>
      </c>
      <c r="D1675" s="6" t="s">
        <v>948</v>
      </c>
      <c r="E1675" s="6" t="s">
        <v>1183</v>
      </c>
      <c r="F1675" s="28">
        <f>Table1[[#This Row],[End]]-Table1[[#This Row],[Start]]</f>
        <v>1.2499999999999956E-2</v>
      </c>
      <c r="G1675" s="6" t="str">
        <f t="shared" ca="1" si="157"/>
        <v>Office</v>
      </c>
      <c r="H1675" s="6" t="str">
        <f t="shared" ca="1" si="158"/>
        <v>E</v>
      </c>
      <c r="I1675" s="6" t="str">
        <f t="shared" ca="1" si="159"/>
        <v>Grievance</v>
      </c>
      <c r="J1675" s="6" t="str">
        <f t="shared" ca="1" si="160"/>
        <v>Misconduct</v>
      </c>
      <c r="K1675" s="6" t="str">
        <f t="shared" ca="1" si="161"/>
        <v>Floor</v>
      </c>
      <c r="L1675" t="str">
        <f>IF(OR(Table1[[#This Row],[Month2]]="Jul",Table1[[#This Row],[Month2]]="Aug",Table1[[#This Row],[Month2]]="Sep"),"Q1", IF(OR(Table1[[#This Row],[Month2]]="Oct",Table1[[#This Row],[Month2]]="Nov",Table1[[#This Row],[Month2]]="Dec"),"Q2",IF(OR(Table1[[#This Row],[Month2]]="Jan",Table1[[#This Row],[Month2]]="Feb",Table1[[#This Row],[Month2]]="Mar"),"Q3", "Q4")))</f>
        <v>Q3</v>
      </c>
      <c r="M1675" t="str">
        <f>TEXT(Table1[[#This Row],[Date]],"mmm")</f>
        <v>Feb</v>
      </c>
      <c r="N1675" t="str">
        <f>IF(MONTH(Table1[[#This Row],[Date]])&gt;6, YEAR(Table1[[#This Row],[Date]])&amp;"-"&amp;YEAR(Table1[[#This Row],[Date]])+1,YEAR(Table1[[#This Row],[Date]])-1&amp;"-"&amp;YEAR(Table1[[#This Row],[Date]]))</f>
        <v>2017-2018</v>
      </c>
      <c r="O1675">
        <f>WEEKNUM(Table1[[#This Row],[Date]],2)</f>
        <v>9</v>
      </c>
      <c r="P1675">
        <f>HOUR(Table1[[#This Row],[Start]])</f>
        <v>11</v>
      </c>
      <c r="Q167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75" t="str">
        <f>TEXT(Table1[[#This Row],[Date]],"ddd")</f>
        <v>Wed</v>
      </c>
    </row>
    <row r="1676" spans="1:18" ht="24.6" x14ac:dyDescent="0.55000000000000004">
      <c r="A1676" s="6">
        <v>1505967</v>
      </c>
      <c r="B1676" s="6" t="str">
        <f t="shared" si="156"/>
        <v>Client 5</v>
      </c>
      <c r="C1676" s="6" t="s">
        <v>165</v>
      </c>
      <c r="D1676" s="6" t="s">
        <v>949</v>
      </c>
      <c r="E1676" s="6" t="s">
        <v>1184</v>
      </c>
      <c r="F1676" s="28">
        <f>Table1[[#This Row],[End]]-Table1[[#This Row],[Start]]</f>
        <v>3.4722222222222099E-3</v>
      </c>
      <c r="G1676" s="6" t="str">
        <f t="shared" ca="1" si="157"/>
        <v>Room A</v>
      </c>
      <c r="H1676" s="6" t="str">
        <f t="shared" ca="1" si="158"/>
        <v>F</v>
      </c>
      <c r="I1676" s="6" t="str">
        <f t="shared" ca="1" si="159"/>
        <v>Accident</v>
      </c>
      <c r="J1676" s="6" t="str">
        <f t="shared" ca="1" si="160"/>
        <v>Mechanical failure</v>
      </c>
      <c r="K1676" s="6" t="str">
        <f t="shared" ca="1" si="161"/>
        <v>Shipping</v>
      </c>
      <c r="L1676" t="str">
        <f>IF(OR(Table1[[#This Row],[Month2]]="Jul",Table1[[#This Row],[Month2]]="Aug",Table1[[#This Row],[Month2]]="Sep"),"Q1", IF(OR(Table1[[#This Row],[Month2]]="Oct",Table1[[#This Row],[Month2]]="Nov",Table1[[#This Row],[Month2]]="Dec"),"Q2",IF(OR(Table1[[#This Row],[Month2]]="Jan",Table1[[#This Row],[Month2]]="Feb",Table1[[#This Row],[Month2]]="Mar"),"Q3", "Q4")))</f>
        <v>Q3</v>
      </c>
      <c r="M1676" t="str">
        <f>TEXT(Table1[[#This Row],[Date]],"mmm")</f>
        <v>Mar</v>
      </c>
      <c r="N1676" t="str">
        <f>IF(MONTH(Table1[[#This Row],[Date]])&gt;6, YEAR(Table1[[#This Row],[Date]])&amp;"-"&amp;YEAR(Table1[[#This Row],[Date]])+1,YEAR(Table1[[#This Row],[Date]])-1&amp;"-"&amp;YEAR(Table1[[#This Row],[Date]]))</f>
        <v>2017-2018</v>
      </c>
      <c r="O1676">
        <f>WEEKNUM(Table1[[#This Row],[Date]],2)</f>
        <v>9</v>
      </c>
      <c r="P1676">
        <f>HOUR(Table1[[#This Row],[Start]])</f>
        <v>14</v>
      </c>
      <c r="Q167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76" t="str">
        <f>TEXT(Table1[[#This Row],[Date]],"ddd")</f>
        <v>Sat</v>
      </c>
    </row>
    <row r="1677" spans="1:18" ht="24.6" x14ac:dyDescent="0.55000000000000004">
      <c r="A1677" s="6">
        <v>1489531</v>
      </c>
      <c r="B1677" s="6" t="str">
        <f t="shared" si="156"/>
        <v>Client 6</v>
      </c>
      <c r="C1677" s="6" t="s">
        <v>162</v>
      </c>
      <c r="D1677" s="6" t="s">
        <v>950</v>
      </c>
      <c r="E1677" s="6" t="s">
        <v>1185</v>
      </c>
      <c r="F1677" s="28">
        <f>Table1[[#This Row],[End]]-Table1[[#This Row],[Start]]</f>
        <v>1.041666666666663E-2</v>
      </c>
      <c r="G1677" s="6" t="str">
        <f t="shared" ca="1" si="157"/>
        <v>Room B</v>
      </c>
      <c r="H1677" s="6" t="str">
        <f t="shared" ca="1" si="158"/>
        <v>A</v>
      </c>
      <c r="I1677" s="6" t="str">
        <f t="shared" ca="1" si="159"/>
        <v>Grievance</v>
      </c>
      <c r="J1677" s="6" t="str">
        <f t="shared" ca="1" si="160"/>
        <v>Mechanical failure</v>
      </c>
      <c r="K1677" s="6" t="str">
        <f t="shared" ca="1" si="161"/>
        <v>Admin</v>
      </c>
      <c r="L1677" t="str">
        <f>IF(OR(Table1[[#This Row],[Month2]]="Jul",Table1[[#This Row],[Month2]]="Aug",Table1[[#This Row],[Month2]]="Sep"),"Q1", IF(OR(Table1[[#This Row],[Month2]]="Oct",Table1[[#This Row],[Month2]]="Nov",Table1[[#This Row],[Month2]]="Dec"),"Q2",IF(OR(Table1[[#This Row],[Month2]]="Jan",Table1[[#This Row],[Month2]]="Feb",Table1[[#This Row],[Month2]]="Mar"),"Q3", "Q4")))</f>
        <v>Q3</v>
      </c>
      <c r="M1677" t="str">
        <f>TEXT(Table1[[#This Row],[Date]],"mmm")</f>
        <v>Feb</v>
      </c>
      <c r="N1677" t="str">
        <f>IF(MONTH(Table1[[#This Row],[Date]])&gt;6, YEAR(Table1[[#This Row],[Date]])&amp;"-"&amp;YEAR(Table1[[#This Row],[Date]])+1,YEAR(Table1[[#This Row],[Date]])-1&amp;"-"&amp;YEAR(Table1[[#This Row],[Date]]))</f>
        <v>2017-2018</v>
      </c>
      <c r="O1677">
        <f>WEEKNUM(Table1[[#This Row],[Date]],2)</f>
        <v>9</v>
      </c>
      <c r="P1677">
        <f>HOUR(Table1[[#This Row],[Start]])</f>
        <v>18</v>
      </c>
      <c r="Q167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77" t="str">
        <f>TEXT(Table1[[#This Row],[Date]],"ddd")</f>
        <v>Mon</v>
      </c>
    </row>
    <row r="1678" spans="1:18" ht="24.6" x14ac:dyDescent="0.55000000000000004">
      <c r="A1678" s="6">
        <v>1489531</v>
      </c>
      <c r="B1678" s="6" t="str">
        <f t="shared" si="156"/>
        <v>Client 7</v>
      </c>
      <c r="C1678" s="6" t="s">
        <v>164</v>
      </c>
      <c r="D1678" s="6" t="s">
        <v>951</v>
      </c>
      <c r="E1678" s="6" t="s">
        <v>1186</v>
      </c>
      <c r="F1678" s="28">
        <f>Table1[[#This Row],[End]]-Table1[[#This Row],[Start]]</f>
        <v>1.6666666666666607E-2</v>
      </c>
      <c r="G1678" s="6" t="str">
        <f t="shared" ca="1" si="157"/>
        <v>Room B</v>
      </c>
      <c r="H1678" s="6" t="str">
        <f t="shared" ca="1" si="158"/>
        <v>E</v>
      </c>
      <c r="I1678" s="6" t="str">
        <f t="shared" ca="1" si="159"/>
        <v>Mistake</v>
      </c>
      <c r="J1678" s="6" t="str">
        <f t="shared" ca="1" si="160"/>
        <v>Misconduct</v>
      </c>
      <c r="K1678" s="6" t="str">
        <f t="shared" ca="1" si="161"/>
        <v>Finance</v>
      </c>
      <c r="L1678" t="str">
        <f>IF(OR(Table1[[#This Row],[Month2]]="Jul",Table1[[#This Row],[Month2]]="Aug",Table1[[#This Row],[Month2]]="Sep"),"Q1", IF(OR(Table1[[#This Row],[Month2]]="Oct",Table1[[#This Row],[Month2]]="Nov",Table1[[#This Row],[Month2]]="Dec"),"Q2",IF(OR(Table1[[#This Row],[Month2]]="Jan",Table1[[#This Row],[Month2]]="Feb",Table1[[#This Row],[Month2]]="Mar"),"Q3", "Q4")))</f>
        <v>Q3</v>
      </c>
      <c r="M1678" t="str">
        <f>TEXT(Table1[[#This Row],[Date]],"mmm")</f>
        <v>Feb</v>
      </c>
      <c r="N1678" t="str">
        <f>IF(MONTH(Table1[[#This Row],[Date]])&gt;6, YEAR(Table1[[#This Row],[Date]])&amp;"-"&amp;YEAR(Table1[[#This Row],[Date]])+1,YEAR(Table1[[#This Row],[Date]])-1&amp;"-"&amp;YEAR(Table1[[#This Row],[Date]]))</f>
        <v>2017-2018</v>
      </c>
      <c r="O1678">
        <f>WEEKNUM(Table1[[#This Row],[Date]],2)</f>
        <v>9</v>
      </c>
      <c r="P1678">
        <f>HOUR(Table1[[#This Row],[Start]])</f>
        <v>11</v>
      </c>
      <c r="Q167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78" t="str">
        <f>TEXT(Table1[[#This Row],[Date]],"ddd")</f>
        <v>Wed</v>
      </c>
    </row>
    <row r="1679" spans="1:18" ht="24.6" x14ac:dyDescent="0.55000000000000004">
      <c r="A1679" s="6">
        <v>1489531</v>
      </c>
      <c r="B1679" s="6" t="str">
        <f t="shared" si="156"/>
        <v>Client 8</v>
      </c>
      <c r="C1679" s="6" t="s">
        <v>166</v>
      </c>
      <c r="D1679" s="6" t="s">
        <v>952</v>
      </c>
      <c r="E1679" s="6" t="s">
        <v>1187</v>
      </c>
      <c r="F1679" s="28">
        <f>Table1[[#This Row],[End]]-Table1[[#This Row],[Start]]</f>
        <v>8.3333333333333037E-3</v>
      </c>
      <c r="G1679" s="6" t="str">
        <f t="shared" ca="1" si="157"/>
        <v>Room B</v>
      </c>
      <c r="H1679" s="6" t="str">
        <f t="shared" ca="1" si="158"/>
        <v>A</v>
      </c>
      <c r="I1679" s="6" t="str">
        <f t="shared" ca="1" si="159"/>
        <v>Grievance</v>
      </c>
      <c r="J1679" s="6" t="str">
        <f t="shared" ca="1" si="160"/>
        <v>Wrong placement</v>
      </c>
      <c r="K1679" s="6" t="str">
        <f t="shared" ca="1" si="161"/>
        <v>Floor</v>
      </c>
      <c r="L1679" t="str">
        <f>IF(OR(Table1[[#This Row],[Month2]]="Jul",Table1[[#This Row],[Month2]]="Aug",Table1[[#This Row],[Month2]]="Sep"),"Q1", IF(OR(Table1[[#This Row],[Month2]]="Oct",Table1[[#This Row],[Month2]]="Nov",Table1[[#This Row],[Month2]]="Dec"),"Q2",IF(OR(Table1[[#This Row],[Month2]]="Jan",Table1[[#This Row],[Month2]]="Feb",Table1[[#This Row],[Month2]]="Mar"),"Q3", "Q4")))</f>
        <v>Q3</v>
      </c>
      <c r="M1679" t="str">
        <f>TEXT(Table1[[#This Row],[Date]],"mmm")</f>
        <v>Mar</v>
      </c>
      <c r="N1679" t="str">
        <f>IF(MONTH(Table1[[#This Row],[Date]])&gt;6, YEAR(Table1[[#This Row],[Date]])&amp;"-"&amp;YEAR(Table1[[#This Row],[Date]])+1,YEAR(Table1[[#This Row],[Date]])-1&amp;"-"&amp;YEAR(Table1[[#This Row],[Date]]))</f>
        <v>2017-2018</v>
      </c>
      <c r="O1679">
        <f>WEEKNUM(Table1[[#This Row],[Date]],2)</f>
        <v>9</v>
      </c>
      <c r="P1679">
        <f>HOUR(Table1[[#This Row],[Start]])</f>
        <v>13</v>
      </c>
      <c r="Q167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79" t="str">
        <f>TEXT(Table1[[#This Row],[Date]],"ddd")</f>
        <v>Thu</v>
      </c>
    </row>
    <row r="1680" spans="1:18" ht="24.6" x14ac:dyDescent="0.55000000000000004">
      <c r="A1680" s="6">
        <v>1489531</v>
      </c>
      <c r="B1680" s="6" t="str">
        <f t="shared" si="156"/>
        <v>Client 9</v>
      </c>
      <c r="C1680" s="6" t="s">
        <v>163</v>
      </c>
      <c r="D1680" s="6" t="s">
        <v>953</v>
      </c>
      <c r="E1680" s="6" t="s">
        <v>1188</v>
      </c>
      <c r="F1680" s="28">
        <f>Table1[[#This Row],[End]]-Table1[[#This Row],[Start]]</f>
        <v>1.041666666666663E-2</v>
      </c>
      <c r="G1680" s="6" t="str">
        <f t="shared" ca="1" si="157"/>
        <v>Lab</v>
      </c>
      <c r="H1680" s="6" t="str">
        <f t="shared" ca="1" si="158"/>
        <v>E</v>
      </c>
      <c r="I1680" s="6" t="str">
        <f t="shared" ca="1" si="159"/>
        <v>Grievance</v>
      </c>
      <c r="J1680" s="6" t="str">
        <f t="shared" ca="1" si="160"/>
        <v>Misconduct</v>
      </c>
      <c r="K1680" s="6" t="str">
        <f t="shared" ca="1" si="161"/>
        <v>Shipping</v>
      </c>
      <c r="L1680" t="str">
        <f>IF(OR(Table1[[#This Row],[Month2]]="Jul",Table1[[#This Row],[Month2]]="Aug",Table1[[#This Row],[Month2]]="Sep"),"Q1", IF(OR(Table1[[#This Row],[Month2]]="Oct",Table1[[#This Row],[Month2]]="Nov",Table1[[#This Row],[Month2]]="Dec"),"Q2",IF(OR(Table1[[#This Row],[Month2]]="Jan",Table1[[#This Row],[Month2]]="Feb",Table1[[#This Row],[Month2]]="Mar"),"Q3", "Q4")))</f>
        <v>Q3</v>
      </c>
      <c r="M1680" t="str">
        <f>TEXT(Table1[[#This Row],[Date]],"mmm")</f>
        <v>Mar</v>
      </c>
      <c r="N1680" t="str">
        <f>IF(MONTH(Table1[[#This Row],[Date]])&gt;6, YEAR(Table1[[#This Row],[Date]])&amp;"-"&amp;YEAR(Table1[[#This Row],[Date]])+1,YEAR(Table1[[#This Row],[Date]])-1&amp;"-"&amp;YEAR(Table1[[#This Row],[Date]]))</f>
        <v>2017-2018</v>
      </c>
      <c r="O1680">
        <f>WEEKNUM(Table1[[#This Row],[Date]],2)</f>
        <v>9</v>
      </c>
      <c r="P1680">
        <f>HOUR(Table1[[#This Row],[Start]])</f>
        <v>15</v>
      </c>
      <c r="Q168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80" t="str">
        <f>TEXT(Table1[[#This Row],[Date]],"ddd")</f>
        <v>Sun</v>
      </c>
    </row>
    <row r="1681" spans="1:18" ht="24.6" x14ac:dyDescent="0.55000000000000004">
      <c r="A1681" s="6">
        <v>1518213</v>
      </c>
      <c r="B1681" s="6" t="str">
        <f t="shared" si="156"/>
        <v>Client 10</v>
      </c>
      <c r="C1681" s="6" t="s">
        <v>167</v>
      </c>
      <c r="D1681" s="6" t="s">
        <v>954</v>
      </c>
      <c r="E1681" s="6" t="s">
        <v>1189</v>
      </c>
      <c r="F1681" s="28">
        <f>Table1[[#This Row],[End]]-Table1[[#This Row],[Start]]</f>
        <v>2.8472222222222232E-2</v>
      </c>
      <c r="G1681" s="6" t="str">
        <f t="shared" ca="1" si="157"/>
        <v>Warehouse</v>
      </c>
      <c r="H1681" s="6" t="str">
        <f t="shared" ca="1" si="158"/>
        <v>G</v>
      </c>
      <c r="I1681" s="6" t="str">
        <f t="shared" ca="1" si="159"/>
        <v>Mistake</v>
      </c>
      <c r="J1681" s="6" t="str">
        <f t="shared" ca="1" si="160"/>
        <v>Misconduct</v>
      </c>
      <c r="K1681" s="6" t="str">
        <f t="shared" ca="1" si="161"/>
        <v>IT</v>
      </c>
      <c r="L1681" t="str">
        <f>IF(OR(Table1[[#This Row],[Month2]]="Jul",Table1[[#This Row],[Month2]]="Aug",Table1[[#This Row],[Month2]]="Sep"),"Q1", IF(OR(Table1[[#This Row],[Month2]]="Oct",Table1[[#This Row],[Month2]]="Nov",Table1[[#This Row],[Month2]]="Dec"),"Q2",IF(OR(Table1[[#This Row],[Month2]]="Jan",Table1[[#This Row],[Month2]]="Feb",Table1[[#This Row],[Month2]]="Mar"),"Q3", "Q4")))</f>
        <v>Q3</v>
      </c>
      <c r="M1681" t="str">
        <f>TEXT(Table1[[#This Row],[Date]],"mmm")</f>
        <v>Feb</v>
      </c>
      <c r="N1681" t="str">
        <f>IF(MONTH(Table1[[#This Row],[Date]])&gt;6, YEAR(Table1[[#This Row],[Date]])&amp;"-"&amp;YEAR(Table1[[#This Row],[Date]])+1,YEAR(Table1[[#This Row],[Date]])-1&amp;"-"&amp;YEAR(Table1[[#This Row],[Date]]))</f>
        <v>2017-2018</v>
      </c>
      <c r="O1681">
        <f>WEEKNUM(Table1[[#This Row],[Date]],2)</f>
        <v>9</v>
      </c>
      <c r="P1681">
        <f>HOUR(Table1[[#This Row],[Start]])</f>
        <v>9</v>
      </c>
      <c r="Q168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81" t="str">
        <f>TEXT(Table1[[#This Row],[Date]],"ddd")</f>
        <v>Tue</v>
      </c>
    </row>
    <row r="1682" spans="1:18" ht="24.6" x14ac:dyDescent="0.55000000000000004">
      <c r="A1682" s="6">
        <v>1494821</v>
      </c>
      <c r="B1682" s="6" t="str">
        <f t="shared" si="156"/>
        <v>Client 1</v>
      </c>
      <c r="C1682" s="6" t="s">
        <v>166</v>
      </c>
      <c r="D1682" s="6" t="s">
        <v>955</v>
      </c>
      <c r="E1682" s="6" t="s">
        <v>1190</v>
      </c>
      <c r="F1682" s="28">
        <f>Table1[[#This Row],[End]]-Table1[[#This Row],[Start]]</f>
        <v>1.1805555555555514E-2</v>
      </c>
      <c r="G1682" s="6" t="str">
        <f t="shared" ca="1" si="157"/>
        <v>Office</v>
      </c>
      <c r="H1682" s="6" t="str">
        <f t="shared" ca="1" si="158"/>
        <v>A</v>
      </c>
      <c r="I1682" s="6" t="str">
        <f t="shared" ca="1" si="159"/>
        <v>Grievance</v>
      </c>
      <c r="J1682" s="6" t="str">
        <f t="shared" ca="1" si="160"/>
        <v>Wrong placement</v>
      </c>
      <c r="K1682" s="6" t="str">
        <f t="shared" ca="1" si="161"/>
        <v>Shipping</v>
      </c>
      <c r="L1682" t="str">
        <f>IF(OR(Table1[[#This Row],[Month2]]="Jul",Table1[[#This Row],[Month2]]="Aug",Table1[[#This Row],[Month2]]="Sep"),"Q1", IF(OR(Table1[[#This Row],[Month2]]="Oct",Table1[[#This Row],[Month2]]="Nov",Table1[[#This Row],[Month2]]="Dec"),"Q2",IF(OR(Table1[[#This Row],[Month2]]="Jan",Table1[[#This Row],[Month2]]="Feb",Table1[[#This Row],[Month2]]="Mar"),"Q3", "Q4")))</f>
        <v>Q3</v>
      </c>
      <c r="M1682" t="str">
        <f>TEXT(Table1[[#This Row],[Date]],"mmm")</f>
        <v>Mar</v>
      </c>
      <c r="N1682" t="str">
        <f>IF(MONTH(Table1[[#This Row],[Date]])&gt;6, YEAR(Table1[[#This Row],[Date]])&amp;"-"&amp;YEAR(Table1[[#This Row],[Date]])+1,YEAR(Table1[[#This Row],[Date]])-1&amp;"-"&amp;YEAR(Table1[[#This Row],[Date]]))</f>
        <v>2017-2018</v>
      </c>
      <c r="O1682">
        <f>WEEKNUM(Table1[[#This Row],[Date]],2)</f>
        <v>9</v>
      </c>
      <c r="P1682">
        <f>HOUR(Table1[[#This Row],[Start]])</f>
        <v>13</v>
      </c>
      <c r="Q168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682" t="str">
        <f>TEXT(Table1[[#This Row],[Date]],"ddd")</f>
        <v>Thu</v>
      </c>
    </row>
    <row r="1683" spans="1:18" x14ac:dyDescent="0.55000000000000004">
      <c r="A1683" s="8">
        <v>1483763</v>
      </c>
      <c r="B1683" s="8" t="str">
        <f t="shared" si="156"/>
        <v>Client 2</v>
      </c>
      <c r="C1683" s="8" t="s">
        <v>168</v>
      </c>
      <c r="D1683" s="8" t="s">
        <v>956</v>
      </c>
      <c r="E1683" s="8" t="s">
        <v>1191</v>
      </c>
      <c r="F1683" s="28">
        <f>Table1[[#This Row],[End]]-Table1[[#This Row],[Start]]</f>
        <v>1.6666666666666607E-2</v>
      </c>
      <c r="G1683" s="8" t="str">
        <f t="shared" ca="1" si="157"/>
        <v>Room B</v>
      </c>
      <c r="H1683" s="8" t="str">
        <f t="shared" ca="1" si="158"/>
        <v>E</v>
      </c>
      <c r="I1683" s="8" t="str">
        <f t="shared" ca="1" si="159"/>
        <v>Grievance</v>
      </c>
      <c r="J1683" s="8" t="str">
        <f t="shared" ca="1" si="160"/>
        <v>Misconduct</v>
      </c>
      <c r="K1683" s="8" t="str">
        <f t="shared" ca="1" si="161"/>
        <v>Finance</v>
      </c>
      <c r="L1683" t="str">
        <f>IF(OR(Table1[[#This Row],[Month2]]="Jul",Table1[[#This Row],[Month2]]="Aug",Table1[[#This Row],[Month2]]="Sep"),"Q1", IF(OR(Table1[[#This Row],[Month2]]="Oct",Table1[[#This Row],[Month2]]="Nov",Table1[[#This Row],[Month2]]="Dec"),"Q2",IF(OR(Table1[[#This Row],[Month2]]="Jan",Table1[[#This Row],[Month2]]="Feb",Table1[[#This Row],[Month2]]="Mar"),"Q3", "Q4")))</f>
        <v>Q3</v>
      </c>
      <c r="M1683" t="str">
        <f>TEXT(Table1[[#This Row],[Date]],"mmm")</f>
        <v>Feb</v>
      </c>
      <c r="N1683" t="str">
        <f>IF(MONTH(Table1[[#This Row],[Date]])&gt;6, YEAR(Table1[[#This Row],[Date]])&amp;"-"&amp;YEAR(Table1[[#This Row],[Date]])+1,YEAR(Table1[[#This Row],[Date]])-1&amp;"-"&amp;YEAR(Table1[[#This Row],[Date]]))</f>
        <v>2017-2018</v>
      </c>
      <c r="O1683">
        <f>WEEKNUM(Table1[[#This Row],[Date]],2)</f>
        <v>7</v>
      </c>
      <c r="P1683">
        <f>HOUR(Table1[[#This Row],[Start]])</f>
        <v>16</v>
      </c>
      <c r="Q168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83" t="str">
        <f>TEXT(Table1[[#This Row],[Date]],"ddd")</f>
        <v>Tue</v>
      </c>
    </row>
    <row r="1684" spans="1:18" x14ac:dyDescent="0.55000000000000004">
      <c r="A1684" s="8">
        <v>1484657</v>
      </c>
      <c r="B1684" s="8" t="str">
        <f t="shared" si="156"/>
        <v>Client 3</v>
      </c>
      <c r="C1684" s="8" t="s">
        <v>169</v>
      </c>
      <c r="D1684" s="8" t="s">
        <v>957</v>
      </c>
      <c r="E1684" s="8" t="s">
        <v>1192</v>
      </c>
      <c r="F1684" s="28">
        <f>Table1[[#This Row],[End]]-Table1[[#This Row],[Start]]</f>
        <v>1.8055555555555602E-2</v>
      </c>
      <c r="G1684" s="8" t="str">
        <f t="shared" ca="1" si="157"/>
        <v>Room B</v>
      </c>
      <c r="H1684" s="8" t="str">
        <f t="shared" ca="1" si="158"/>
        <v>F</v>
      </c>
      <c r="I1684" s="8" t="str">
        <f t="shared" ca="1" si="159"/>
        <v>Grievance</v>
      </c>
      <c r="J1684" s="8" t="str">
        <f t="shared" ca="1" si="160"/>
        <v>Misconduct</v>
      </c>
      <c r="K1684" s="8" t="str">
        <f t="shared" ca="1" si="161"/>
        <v>Shipping</v>
      </c>
      <c r="L1684" t="str">
        <f>IF(OR(Table1[[#This Row],[Month2]]="Jul",Table1[[#This Row],[Month2]]="Aug",Table1[[#This Row],[Month2]]="Sep"),"Q1", IF(OR(Table1[[#This Row],[Month2]]="Oct",Table1[[#This Row],[Month2]]="Nov",Table1[[#This Row],[Month2]]="Dec"),"Q2",IF(OR(Table1[[#This Row],[Month2]]="Jan",Table1[[#This Row],[Month2]]="Feb",Table1[[#This Row],[Month2]]="Mar"),"Q3", "Q4")))</f>
        <v>Q3</v>
      </c>
      <c r="M1684" t="str">
        <f>TEXT(Table1[[#This Row],[Date]],"mmm")</f>
        <v>Feb</v>
      </c>
      <c r="N1684" t="str">
        <f>IF(MONTH(Table1[[#This Row],[Date]])&gt;6, YEAR(Table1[[#This Row],[Date]])&amp;"-"&amp;YEAR(Table1[[#This Row],[Date]])+1,YEAR(Table1[[#This Row],[Date]])-1&amp;"-"&amp;YEAR(Table1[[#This Row],[Date]]))</f>
        <v>2017-2018</v>
      </c>
      <c r="O1684">
        <f>WEEKNUM(Table1[[#This Row],[Date]],2)</f>
        <v>7</v>
      </c>
      <c r="P1684">
        <f>HOUR(Table1[[#This Row],[Start]])</f>
        <v>17</v>
      </c>
      <c r="Q168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684" t="str">
        <f>TEXT(Table1[[#This Row],[Date]],"ddd")</f>
        <v>Sun</v>
      </c>
    </row>
    <row r="1685" spans="1:18" x14ac:dyDescent="0.55000000000000004">
      <c r="A1685" s="8">
        <v>1484796</v>
      </c>
      <c r="B1685" s="8" t="str">
        <f t="shared" si="156"/>
        <v>Client 4</v>
      </c>
      <c r="C1685" s="8" t="s">
        <v>169</v>
      </c>
      <c r="D1685" s="8" t="s">
        <v>958</v>
      </c>
      <c r="E1685" s="8" t="s">
        <v>1193</v>
      </c>
      <c r="F1685" s="28">
        <f>Table1[[#This Row],[End]]-Table1[[#This Row],[Start]]</f>
        <v>1.2500000000000011E-2</v>
      </c>
      <c r="G1685" s="8" t="str">
        <f t="shared" ca="1" si="157"/>
        <v>Warehouse</v>
      </c>
      <c r="H1685" s="8" t="str">
        <f t="shared" ca="1" si="158"/>
        <v>D</v>
      </c>
      <c r="I1685" s="8" t="str">
        <f t="shared" ca="1" si="159"/>
        <v>Grievance</v>
      </c>
      <c r="J1685" s="8" t="str">
        <f t="shared" ca="1" si="160"/>
        <v>Entry error</v>
      </c>
      <c r="K1685" s="8" t="str">
        <f t="shared" ca="1" si="161"/>
        <v>Floor</v>
      </c>
      <c r="L1685" t="str">
        <f>IF(OR(Table1[[#This Row],[Month2]]="Jul",Table1[[#This Row],[Month2]]="Aug",Table1[[#This Row],[Month2]]="Sep"),"Q1", IF(OR(Table1[[#This Row],[Month2]]="Oct",Table1[[#This Row],[Month2]]="Nov",Table1[[#This Row],[Month2]]="Dec"),"Q2",IF(OR(Table1[[#This Row],[Month2]]="Jan",Table1[[#This Row],[Month2]]="Feb",Table1[[#This Row],[Month2]]="Mar"),"Q3", "Q4")))</f>
        <v>Q3</v>
      </c>
      <c r="M1685" t="str">
        <f>TEXT(Table1[[#This Row],[Date]],"mmm")</f>
        <v>Feb</v>
      </c>
      <c r="N1685" t="str">
        <f>IF(MONTH(Table1[[#This Row],[Date]])&gt;6, YEAR(Table1[[#This Row],[Date]])&amp;"-"&amp;YEAR(Table1[[#This Row],[Date]])+1,YEAR(Table1[[#This Row],[Date]])-1&amp;"-"&amp;YEAR(Table1[[#This Row],[Date]]))</f>
        <v>2017-2018</v>
      </c>
      <c r="O1685">
        <f>WEEKNUM(Table1[[#This Row],[Date]],2)</f>
        <v>7</v>
      </c>
      <c r="P1685">
        <f>HOUR(Table1[[#This Row],[Start]])</f>
        <v>9</v>
      </c>
      <c r="Q168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685" t="str">
        <f>TEXT(Table1[[#This Row],[Date]],"ddd")</f>
        <v>Sun</v>
      </c>
    </row>
    <row r="1686" spans="1:18" x14ac:dyDescent="0.55000000000000004">
      <c r="A1686" s="9">
        <v>1494821</v>
      </c>
      <c r="B1686" s="9" t="str">
        <f t="shared" si="156"/>
        <v>Client 5</v>
      </c>
      <c r="C1686" s="9" t="s">
        <v>168</v>
      </c>
      <c r="D1686" s="9" t="s">
        <v>959</v>
      </c>
      <c r="E1686" s="9" t="s">
        <v>1194</v>
      </c>
      <c r="F1686" s="28">
        <f>Table1[[#This Row],[End]]-Table1[[#This Row],[Start]]</f>
        <v>1.1111111111111072E-2</v>
      </c>
      <c r="G1686" s="9" t="str">
        <f t="shared" ca="1" si="157"/>
        <v>Lab</v>
      </c>
      <c r="H1686" s="9" t="str">
        <f t="shared" ca="1" si="158"/>
        <v>D</v>
      </c>
      <c r="I1686" s="9" t="str">
        <f t="shared" ca="1" si="159"/>
        <v>Accident</v>
      </c>
      <c r="J1686" s="9" t="str">
        <f t="shared" ca="1" si="160"/>
        <v>Wrong placement</v>
      </c>
      <c r="K1686" s="9" t="str">
        <f t="shared" ca="1" si="161"/>
        <v>Finance</v>
      </c>
      <c r="L1686" t="str">
        <f>IF(OR(Table1[[#This Row],[Month2]]="Jul",Table1[[#This Row],[Month2]]="Aug",Table1[[#This Row],[Month2]]="Sep"),"Q1", IF(OR(Table1[[#This Row],[Month2]]="Oct",Table1[[#This Row],[Month2]]="Nov",Table1[[#This Row],[Month2]]="Dec"),"Q2",IF(OR(Table1[[#This Row],[Month2]]="Jan",Table1[[#This Row],[Month2]]="Feb",Table1[[#This Row],[Month2]]="Mar"),"Q3", "Q4")))</f>
        <v>Q3</v>
      </c>
      <c r="M1686" t="str">
        <f>TEXT(Table1[[#This Row],[Date]],"mmm")</f>
        <v>Feb</v>
      </c>
      <c r="N1686" t="str">
        <f>IF(MONTH(Table1[[#This Row],[Date]])&gt;6, YEAR(Table1[[#This Row],[Date]])&amp;"-"&amp;YEAR(Table1[[#This Row],[Date]])+1,YEAR(Table1[[#This Row],[Date]])-1&amp;"-"&amp;YEAR(Table1[[#This Row],[Date]]))</f>
        <v>2017-2018</v>
      </c>
      <c r="O1686">
        <f>WEEKNUM(Table1[[#This Row],[Date]],2)</f>
        <v>7</v>
      </c>
      <c r="P1686">
        <f>HOUR(Table1[[#This Row],[Start]])</f>
        <v>12</v>
      </c>
      <c r="Q168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686" t="str">
        <f>TEXT(Table1[[#This Row],[Date]],"ddd")</f>
        <v>Tue</v>
      </c>
    </row>
    <row r="1687" spans="1:18" x14ac:dyDescent="0.55000000000000004">
      <c r="A1687" s="9">
        <v>1494821</v>
      </c>
      <c r="B1687" s="9" t="str">
        <f t="shared" si="156"/>
        <v>Client 6</v>
      </c>
      <c r="C1687" s="9" t="s">
        <v>168</v>
      </c>
      <c r="D1687" s="9" t="s">
        <v>960</v>
      </c>
      <c r="E1687" s="9" t="s">
        <v>1195</v>
      </c>
      <c r="F1687" s="28">
        <f>Table1[[#This Row],[End]]-Table1[[#This Row],[Start]]</f>
        <v>2.083333333333337E-2</v>
      </c>
      <c r="G1687" s="9" t="str">
        <f t="shared" ca="1" si="157"/>
        <v>Lab</v>
      </c>
      <c r="H1687" s="9" t="str">
        <f t="shared" ca="1" si="158"/>
        <v>D</v>
      </c>
      <c r="I1687" s="9" t="str">
        <f t="shared" ca="1" si="159"/>
        <v>Interaction</v>
      </c>
      <c r="J1687" s="9" t="str">
        <f t="shared" ca="1" si="160"/>
        <v>Mechanical failure</v>
      </c>
      <c r="K1687" s="9" t="str">
        <f t="shared" ca="1" si="161"/>
        <v>IT</v>
      </c>
      <c r="L1687" t="str">
        <f>IF(OR(Table1[[#This Row],[Month2]]="Jul",Table1[[#This Row],[Month2]]="Aug",Table1[[#This Row],[Month2]]="Sep"),"Q1", IF(OR(Table1[[#This Row],[Month2]]="Oct",Table1[[#This Row],[Month2]]="Nov",Table1[[#This Row],[Month2]]="Dec"),"Q2",IF(OR(Table1[[#This Row],[Month2]]="Jan",Table1[[#This Row],[Month2]]="Feb",Table1[[#This Row],[Month2]]="Mar"),"Q3", "Q4")))</f>
        <v>Q3</v>
      </c>
      <c r="M1687" t="str">
        <f>TEXT(Table1[[#This Row],[Date]],"mmm")</f>
        <v>Feb</v>
      </c>
      <c r="N1687" t="str">
        <f>IF(MONTH(Table1[[#This Row],[Date]])&gt;6, YEAR(Table1[[#This Row],[Date]])&amp;"-"&amp;YEAR(Table1[[#This Row],[Date]])+1,YEAR(Table1[[#This Row],[Date]])-1&amp;"-"&amp;YEAR(Table1[[#This Row],[Date]]))</f>
        <v>2017-2018</v>
      </c>
      <c r="O1687">
        <f>WEEKNUM(Table1[[#This Row],[Date]],2)</f>
        <v>7</v>
      </c>
      <c r="P1687">
        <f>HOUR(Table1[[#This Row],[Start]])</f>
        <v>18</v>
      </c>
      <c r="Q168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687" t="str">
        <f>TEXT(Table1[[#This Row],[Date]],"ddd")</f>
        <v>Tue</v>
      </c>
    </row>
    <row r="1688" spans="1:18" x14ac:dyDescent="0.55000000000000004">
      <c r="A1688" s="9">
        <v>1494821</v>
      </c>
      <c r="B1688" s="9" t="str">
        <f t="shared" si="156"/>
        <v>Client 7</v>
      </c>
      <c r="C1688" s="9" t="s">
        <v>169</v>
      </c>
      <c r="D1688" s="9" t="s">
        <v>961</v>
      </c>
      <c r="E1688" s="9" t="s">
        <v>1196</v>
      </c>
      <c r="F1688" s="28">
        <f>Table1[[#This Row],[End]]-Table1[[#This Row],[Start]]</f>
        <v>9.7222222222221877E-3</v>
      </c>
      <c r="G1688" s="9" t="str">
        <f t="shared" ca="1" si="157"/>
        <v>Warehouse</v>
      </c>
      <c r="H1688" s="9" t="str">
        <f t="shared" ca="1" si="158"/>
        <v>C</v>
      </c>
      <c r="I1688" s="9" t="str">
        <f t="shared" ca="1" si="159"/>
        <v>Accident</v>
      </c>
      <c r="J1688" s="9" t="str">
        <f t="shared" ca="1" si="160"/>
        <v>Entry error</v>
      </c>
      <c r="K1688" s="9" t="str">
        <f t="shared" ca="1" si="161"/>
        <v>IT</v>
      </c>
      <c r="L1688" t="str">
        <f>IF(OR(Table1[[#This Row],[Month2]]="Jul",Table1[[#This Row],[Month2]]="Aug",Table1[[#This Row],[Month2]]="Sep"),"Q1", IF(OR(Table1[[#This Row],[Month2]]="Oct",Table1[[#This Row],[Month2]]="Nov",Table1[[#This Row],[Month2]]="Dec"),"Q2",IF(OR(Table1[[#This Row],[Month2]]="Jan",Table1[[#This Row],[Month2]]="Feb",Table1[[#This Row],[Month2]]="Mar"),"Q3", "Q4")))</f>
        <v>Q3</v>
      </c>
      <c r="M1688" t="str">
        <f>TEXT(Table1[[#This Row],[Date]],"mmm")</f>
        <v>Feb</v>
      </c>
      <c r="N1688" t="str">
        <f>IF(MONTH(Table1[[#This Row],[Date]])&gt;6, YEAR(Table1[[#This Row],[Date]])&amp;"-"&amp;YEAR(Table1[[#This Row],[Date]])+1,YEAR(Table1[[#This Row],[Date]])-1&amp;"-"&amp;YEAR(Table1[[#This Row],[Date]]))</f>
        <v>2017-2018</v>
      </c>
      <c r="O1688">
        <f>WEEKNUM(Table1[[#This Row],[Date]],2)</f>
        <v>7</v>
      </c>
      <c r="P1688">
        <f>HOUR(Table1[[#This Row],[Start]])</f>
        <v>12</v>
      </c>
      <c r="Q168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688" t="str">
        <f>TEXT(Table1[[#This Row],[Date]],"ddd")</f>
        <v>Sun</v>
      </c>
    </row>
    <row r="1689" spans="1:18" ht="28.8" x14ac:dyDescent="0.55000000000000004">
      <c r="A1689" s="33">
        <v>1527219</v>
      </c>
      <c r="B1689" s="33" t="str">
        <f t="shared" si="156"/>
        <v>Client 8</v>
      </c>
      <c r="C1689" s="33" t="s">
        <v>1211</v>
      </c>
      <c r="D1689" s="33">
        <v>0.44513888888888892</v>
      </c>
      <c r="E1689" s="34">
        <v>0.45208333333333334</v>
      </c>
      <c r="F1689" s="35">
        <v>6.9444444444444198E-3</v>
      </c>
      <c r="G1689" s="36" t="str">
        <f t="shared" ca="1" si="157"/>
        <v>Room B</v>
      </c>
      <c r="H1689" s="33" t="str">
        <f t="shared" ca="1" si="158"/>
        <v>A</v>
      </c>
      <c r="I1689" s="33" t="str">
        <f t="shared" ca="1" si="159"/>
        <v>Grievance</v>
      </c>
      <c r="J1689" s="33" t="str">
        <f t="shared" ca="1" si="160"/>
        <v>Mechanical failure</v>
      </c>
      <c r="K1689" s="33" t="str">
        <f t="shared" ca="1" si="161"/>
        <v>Widgets</v>
      </c>
      <c r="L1689" t="str">
        <f>IF(OR(Table1[[#This Row],[Month2]]="Jul",Table1[[#This Row],[Month2]]="Aug",Table1[[#This Row],[Month2]]="Sep"),"Q1", IF(OR(Table1[[#This Row],[Month2]]="Oct",Table1[[#This Row],[Month2]]="Nov",Table1[[#This Row],[Month2]]="Dec"),"Q2",IF(OR(Table1[[#This Row],[Month2]]="Jan",Table1[[#This Row],[Month2]]="Feb",Table1[[#This Row],[Month2]]="Mar"),"Q3", "Q4")))</f>
        <v>Q3</v>
      </c>
      <c r="M1689" t="str">
        <f>TEXT(Table1[[#This Row],[Date]],"mmm")</f>
        <v>Mar</v>
      </c>
      <c r="N1689" t="str">
        <f>IF(MONTH(Table1[[#This Row],[Date]])&gt;6, YEAR(Table1[[#This Row],[Date]])&amp;"-"&amp;YEAR(Table1[[#This Row],[Date]])+1,YEAR(Table1[[#This Row],[Date]])-1&amp;"-"&amp;YEAR(Table1[[#This Row],[Date]]))</f>
        <v>2017-2018</v>
      </c>
      <c r="O1689">
        <f>WEEKNUM(Table1[[#This Row],[Date]],2)</f>
        <v>10</v>
      </c>
      <c r="P1689">
        <f>HOUR(Table1[[#This Row],[Start]])</f>
        <v>10</v>
      </c>
      <c r="Q168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89" t="str">
        <f>TEXT(Table1[[#This Row],[Date]],"ddd")</f>
        <v>Wed</v>
      </c>
    </row>
    <row r="1690" spans="1:18" ht="28.8" x14ac:dyDescent="0.55000000000000004">
      <c r="A1690" s="33">
        <v>1489531</v>
      </c>
      <c r="B1690" s="33" t="str">
        <f t="shared" si="156"/>
        <v>Client 9</v>
      </c>
      <c r="C1690" s="33" t="s">
        <v>1211</v>
      </c>
      <c r="D1690" s="33" t="s">
        <v>1215</v>
      </c>
      <c r="E1690" s="34" t="s">
        <v>1219</v>
      </c>
      <c r="F1690" s="35">
        <v>2.083333333333337E-2</v>
      </c>
      <c r="G1690" s="36" t="str">
        <f t="shared" ca="1" si="157"/>
        <v>Office</v>
      </c>
      <c r="H1690" s="33" t="str">
        <f t="shared" ca="1" si="158"/>
        <v>A</v>
      </c>
      <c r="I1690" s="33" t="str">
        <f t="shared" ca="1" si="159"/>
        <v>Interaction</v>
      </c>
      <c r="J1690" s="33" t="str">
        <f t="shared" ca="1" si="160"/>
        <v>Wrong placement</v>
      </c>
      <c r="K1690" s="33" t="str">
        <f t="shared" ca="1" si="161"/>
        <v>Finance</v>
      </c>
      <c r="L1690" t="str">
        <f>IF(OR(Table1[[#This Row],[Month2]]="Jul",Table1[[#This Row],[Month2]]="Aug",Table1[[#This Row],[Month2]]="Sep"),"Q1", IF(OR(Table1[[#This Row],[Month2]]="Oct",Table1[[#This Row],[Month2]]="Nov",Table1[[#This Row],[Month2]]="Dec"),"Q2",IF(OR(Table1[[#This Row],[Month2]]="Jan",Table1[[#This Row],[Month2]]="Feb",Table1[[#This Row],[Month2]]="Mar"),"Q3", "Q4")))</f>
        <v>Q3</v>
      </c>
      <c r="M1690" t="str">
        <f>TEXT(Table1[[#This Row],[Date]],"mmm")</f>
        <v>Mar</v>
      </c>
      <c r="N1690" t="str">
        <f>IF(MONTH(Table1[[#This Row],[Date]])&gt;6, YEAR(Table1[[#This Row],[Date]])&amp;"-"&amp;YEAR(Table1[[#This Row],[Date]])+1,YEAR(Table1[[#This Row],[Date]])-1&amp;"-"&amp;YEAR(Table1[[#This Row],[Date]]))</f>
        <v>2017-2018</v>
      </c>
      <c r="O1690">
        <f>WEEKNUM(Table1[[#This Row],[Date]],2)</f>
        <v>10</v>
      </c>
      <c r="P1690">
        <f>HOUR(Table1[[#This Row],[Start]])</f>
        <v>15</v>
      </c>
      <c r="Q169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90" t="str">
        <f>TEXT(Table1[[#This Row],[Date]],"ddd")</f>
        <v>Wed</v>
      </c>
    </row>
    <row r="1691" spans="1:18" ht="28.8" x14ac:dyDescent="0.55000000000000004">
      <c r="A1691" s="33">
        <v>1489531</v>
      </c>
      <c r="B1691" s="33" t="str">
        <f t="shared" si="156"/>
        <v>Client 10</v>
      </c>
      <c r="C1691" s="33" t="s">
        <v>1212</v>
      </c>
      <c r="D1691" s="33" t="s">
        <v>1216</v>
      </c>
      <c r="E1691" s="34" t="s">
        <v>1219</v>
      </c>
      <c r="F1691" s="35">
        <v>2.2222222222222254E-2</v>
      </c>
      <c r="G1691" s="36" t="str">
        <f t="shared" ca="1" si="157"/>
        <v>Office</v>
      </c>
      <c r="H1691" s="33" t="str">
        <f t="shared" ca="1" si="158"/>
        <v>G</v>
      </c>
      <c r="I1691" s="33" t="str">
        <f t="shared" ca="1" si="159"/>
        <v>Interaction</v>
      </c>
      <c r="J1691" s="33" t="str">
        <f t="shared" ca="1" si="160"/>
        <v>Paperwork deficiency</v>
      </c>
      <c r="K1691" s="33" t="str">
        <f t="shared" ca="1" si="161"/>
        <v>Widgets</v>
      </c>
      <c r="L1691" t="str">
        <f>IF(OR(Table1[[#This Row],[Month2]]="Jul",Table1[[#This Row],[Month2]]="Aug",Table1[[#This Row],[Month2]]="Sep"),"Q1", IF(OR(Table1[[#This Row],[Month2]]="Oct",Table1[[#This Row],[Month2]]="Nov",Table1[[#This Row],[Month2]]="Dec"),"Q2",IF(OR(Table1[[#This Row],[Month2]]="Jan",Table1[[#This Row],[Month2]]="Feb",Table1[[#This Row],[Month2]]="Mar"),"Q3", "Q4")))</f>
        <v>Q3</v>
      </c>
      <c r="M1691" t="str">
        <f>TEXT(Table1[[#This Row],[Date]],"mmm")</f>
        <v>Mar</v>
      </c>
      <c r="N1691" t="str">
        <f>IF(MONTH(Table1[[#This Row],[Date]])&gt;6, YEAR(Table1[[#This Row],[Date]])&amp;"-"&amp;YEAR(Table1[[#This Row],[Date]])+1,YEAR(Table1[[#This Row],[Date]])-1&amp;"-"&amp;YEAR(Table1[[#This Row],[Date]]))</f>
        <v>2017-2018</v>
      </c>
      <c r="O1691">
        <f>WEEKNUM(Table1[[#This Row],[Date]],2)</f>
        <v>10</v>
      </c>
      <c r="P1691">
        <f>HOUR(Table1[[#This Row],[Start]])</f>
        <v>15</v>
      </c>
      <c r="Q169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91" t="str">
        <f>TEXT(Table1[[#This Row],[Date]],"ddd")</f>
        <v>Thu</v>
      </c>
    </row>
    <row r="1692" spans="1:18" ht="28.8" x14ac:dyDescent="0.55000000000000004">
      <c r="A1692" s="33">
        <v>1488988</v>
      </c>
      <c r="B1692" s="33" t="str">
        <f t="shared" si="156"/>
        <v>Client 1</v>
      </c>
      <c r="C1692" s="33" t="s">
        <v>1213</v>
      </c>
      <c r="D1692" s="33" t="s">
        <v>1217</v>
      </c>
      <c r="E1692" s="34" t="s">
        <v>1220</v>
      </c>
      <c r="F1692" s="35">
        <v>1.8749999999999933E-2</v>
      </c>
      <c r="G1692" s="36" t="str">
        <f t="shared" ca="1" si="157"/>
        <v>Office</v>
      </c>
      <c r="H1692" s="33" t="str">
        <f t="shared" ca="1" si="158"/>
        <v>F</v>
      </c>
      <c r="I1692" s="33" t="str">
        <f t="shared" ca="1" si="159"/>
        <v>Accident</v>
      </c>
      <c r="J1692" s="33" t="str">
        <f t="shared" ca="1" si="160"/>
        <v>Mechanical failure</v>
      </c>
      <c r="K1692" s="33" t="str">
        <f t="shared" ca="1" si="161"/>
        <v>Floor</v>
      </c>
      <c r="L1692" t="str">
        <f>IF(OR(Table1[[#This Row],[Month2]]="Jul",Table1[[#This Row],[Month2]]="Aug",Table1[[#This Row],[Month2]]="Sep"),"Q1", IF(OR(Table1[[#This Row],[Month2]]="Oct",Table1[[#This Row],[Month2]]="Nov",Table1[[#This Row],[Month2]]="Dec"),"Q2",IF(OR(Table1[[#This Row],[Month2]]="Jan",Table1[[#This Row],[Month2]]="Feb",Table1[[#This Row],[Month2]]="Mar"),"Q3", "Q4")))</f>
        <v>Q3</v>
      </c>
      <c r="M1692" t="str">
        <f>TEXT(Table1[[#This Row],[Date]],"mmm")</f>
        <v>Mar</v>
      </c>
      <c r="N1692" t="str">
        <f>IF(MONTH(Table1[[#This Row],[Date]])&gt;6, YEAR(Table1[[#This Row],[Date]])&amp;"-"&amp;YEAR(Table1[[#This Row],[Date]])+1,YEAR(Table1[[#This Row],[Date]])-1&amp;"-"&amp;YEAR(Table1[[#This Row],[Date]]))</f>
        <v>2017-2018</v>
      </c>
      <c r="O1692">
        <f>WEEKNUM(Table1[[#This Row],[Date]],2)</f>
        <v>10</v>
      </c>
      <c r="P1692">
        <f>HOUR(Table1[[#This Row],[Start]])</f>
        <v>14</v>
      </c>
      <c r="Q169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92" t="str">
        <f>TEXT(Table1[[#This Row],[Date]],"ddd")</f>
        <v>Fri</v>
      </c>
    </row>
    <row r="1693" spans="1:18" ht="28.8" x14ac:dyDescent="0.55000000000000004">
      <c r="A1693" s="33">
        <v>1488988</v>
      </c>
      <c r="B1693" s="33" t="str">
        <f t="shared" si="156"/>
        <v>Client 2</v>
      </c>
      <c r="C1693" s="33" t="s">
        <v>1214</v>
      </c>
      <c r="D1693" s="33" t="s">
        <v>1218</v>
      </c>
      <c r="E1693" s="34" t="s">
        <v>1221</v>
      </c>
      <c r="F1693" s="35">
        <v>1.4583333333333393E-2</v>
      </c>
      <c r="G1693" s="36" t="str">
        <f t="shared" ca="1" si="157"/>
        <v>Room B</v>
      </c>
      <c r="H1693" s="33" t="str">
        <f t="shared" ca="1" si="158"/>
        <v>F</v>
      </c>
      <c r="I1693" s="33" t="str">
        <f t="shared" ca="1" si="159"/>
        <v>Interaction</v>
      </c>
      <c r="J1693" s="33" t="str">
        <f t="shared" ca="1" si="160"/>
        <v>Wrong placement</v>
      </c>
      <c r="K1693" s="33" t="str">
        <f t="shared" ca="1" si="161"/>
        <v>Admin</v>
      </c>
      <c r="L1693" t="str">
        <f>IF(OR(Table1[[#This Row],[Month2]]="Jul",Table1[[#This Row],[Month2]]="Aug",Table1[[#This Row],[Month2]]="Sep"),"Q1", IF(OR(Table1[[#This Row],[Month2]]="Oct",Table1[[#This Row],[Month2]]="Nov",Table1[[#This Row],[Month2]]="Dec"),"Q2",IF(OR(Table1[[#This Row],[Month2]]="Jan",Table1[[#This Row],[Month2]]="Feb",Table1[[#This Row],[Month2]]="Mar"),"Q3", "Q4")))</f>
        <v>Q3</v>
      </c>
      <c r="M1693" t="str">
        <f>TEXT(Table1[[#This Row],[Date]],"mmm")</f>
        <v>Mar</v>
      </c>
      <c r="N1693" t="str">
        <f>IF(MONTH(Table1[[#This Row],[Date]])&gt;6, YEAR(Table1[[#This Row],[Date]])&amp;"-"&amp;YEAR(Table1[[#This Row],[Date]])+1,YEAR(Table1[[#This Row],[Date]])-1&amp;"-"&amp;YEAR(Table1[[#This Row],[Date]]))</f>
        <v>2017-2018</v>
      </c>
      <c r="O1693">
        <f>WEEKNUM(Table1[[#This Row],[Date]],2)</f>
        <v>10</v>
      </c>
      <c r="P1693">
        <f>HOUR(Table1[[#This Row],[Start]])</f>
        <v>14</v>
      </c>
      <c r="Q169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2-3 PM</v>
      </c>
      <c r="R1693" t="str">
        <f>TEXT(Table1[[#This Row],[Date]],"ddd")</f>
        <v>Sat</v>
      </c>
    </row>
    <row r="1694" spans="1:18" ht="28.8" x14ac:dyDescent="0.55000000000000004">
      <c r="A1694" s="9">
        <v>1517554</v>
      </c>
      <c r="B1694" s="9" t="str">
        <f t="shared" si="156"/>
        <v>Client 3</v>
      </c>
      <c r="C1694" s="9" t="s">
        <v>1222</v>
      </c>
      <c r="D1694" s="9" t="s">
        <v>1228</v>
      </c>
      <c r="E1694" s="37" t="s">
        <v>1235</v>
      </c>
      <c r="F1694" s="38">
        <f t="shared" ref="F1694:F1700" si="162">E1694-D1694</f>
        <v>6.9444444444444753E-3</v>
      </c>
      <c r="G1694" s="39" t="str">
        <f t="shared" ca="1" si="157"/>
        <v>Warehouse</v>
      </c>
      <c r="H1694" s="9" t="str">
        <f t="shared" ca="1" si="158"/>
        <v>A</v>
      </c>
      <c r="I1694" s="9" t="str">
        <f t="shared" ca="1" si="159"/>
        <v>Accident</v>
      </c>
      <c r="J1694" s="9" t="str">
        <f t="shared" ca="1" si="160"/>
        <v>Misconduct</v>
      </c>
      <c r="K1694" s="9" t="str">
        <f t="shared" ca="1" si="161"/>
        <v>Widgets</v>
      </c>
      <c r="L1694" t="str">
        <f>IF(OR(Table1[[#This Row],[Month2]]="Jul",Table1[[#This Row],[Month2]]="Aug",Table1[[#This Row],[Month2]]="Sep"),"Q1", IF(OR(Table1[[#This Row],[Month2]]="Oct",Table1[[#This Row],[Month2]]="Nov",Table1[[#This Row],[Month2]]="Dec"),"Q2",IF(OR(Table1[[#This Row],[Month2]]="Jan",Table1[[#This Row],[Month2]]="Feb",Table1[[#This Row],[Month2]]="Mar"),"Q3", "Q4")))</f>
        <v>Q3</v>
      </c>
      <c r="M1694" t="str">
        <f>TEXT(Table1[[#This Row],[Date]],"mmm")</f>
        <v>Mar</v>
      </c>
      <c r="N1694" t="str">
        <f>IF(MONTH(Table1[[#This Row],[Date]])&gt;6, YEAR(Table1[[#This Row],[Date]])&amp;"-"&amp;YEAR(Table1[[#This Row],[Date]])+1,YEAR(Table1[[#This Row],[Date]])-1&amp;"-"&amp;YEAR(Table1[[#This Row],[Date]]))</f>
        <v>2017-2018</v>
      </c>
      <c r="O1694">
        <f>WEEKNUM(Table1[[#This Row],[Date]],2)</f>
        <v>11</v>
      </c>
      <c r="P1694">
        <f>HOUR(Table1[[#This Row],[Start]])</f>
        <v>11</v>
      </c>
      <c r="Q169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94" t="str">
        <f>TEXT(Table1[[#This Row],[Date]],"ddd")</f>
        <v>Sat</v>
      </c>
    </row>
    <row r="1695" spans="1:18" ht="28.8" x14ac:dyDescent="0.55000000000000004">
      <c r="A1695" s="9">
        <v>1487076</v>
      </c>
      <c r="B1695" s="9" t="str">
        <f t="shared" si="156"/>
        <v>Client 4</v>
      </c>
      <c r="C1695" s="9" t="s">
        <v>1223</v>
      </c>
      <c r="D1695" s="9" t="s">
        <v>1229</v>
      </c>
      <c r="E1695" s="37" t="s">
        <v>1236</v>
      </c>
      <c r="F1695" s="38">
        <f t="shared" si="162"/>
        <v>4.0277777777777746E-2</v>
      </c>
      <c r="G1695" s="39" t="str">
        <f t="shared" ca="1" si="157"/>
        <v>Room A</v>
      </c>
      <c r="H1695" s="9" t="str">
        <f t="shared" ca="1" si="158"/>
        <v>E</v>
      </c>
      <c r="I1695" s="9" t="str">
        <f t="shared" ca="1" si="159"/>
        <v>Grievance</v>
      </c>
      <c r="J1695" s="9" t="str">
        <f t="shared" ca="1" si="160"/>
        <v>Mechanical failure</v>
      </c>
      <c r="K1695" s="9" t="str">
        <f t="shared" ca="1" si="161"/>
        <v>Admin</v>
      </c>
      <c r="L1695" t="str">
        <f>IF(OR(Table1[[#This Row],[Month2]]="Jul",Table1[[#This Row],[Month2]]="Aug",Table1[[#This Row],[Month2]]="Sep"),"Q1", IF(OR(Table1[[#This Row],[Month2]]="Oct",Table1[[#This Row],[Month2]]="Nov",Table1[[#This Row],[Month2]]="Dec"),"Q2",IF(OR(Table1[[#This Row],[Month2]]="Jan",Table1[[#This Row],[Month2]]="Feb",Table1[[#This Row],[Month2]]="Mar"),"Q3", "Q4")))</f>
        <v>Q3</v>
      </c>
      <c r="M1695" t="str">
        <f>TEXT(Table1[[#This Row],[Date]],"mmm")</f>
        <v>Mar</v>
      </c>
      <c r="N1695" t="str">
        <f>IF(MONTH(Table1[[#This Row],[Date]])&gt;6, YEAR(Table1[[#This Row],[Date]])&amp;"-"&amp;YEAR(Table1[[#This Row],[Date]])+1,YEAR(Table1[[#This Row],[Date]])-1&amp;"-"&amp;YEAR(Table1[[#This Row],[Date]]))</f>
        <v>2017-2018</v>
      </c>
      <c r="O1695">
        <f>WEEKNUM(Table1[[#This Row],[Date]],2)</f>
        <v>11</v>
      </c>
      <c r="P1695">
        <f>HOUR(Table1[[#This Row],[Start]])</f>
        <v>11</v>
      </c>
      <c r="Q169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695" t="str">
        <f>TEXT(Table1[[#This Row],[Date]],"ddd")</f>
        <v>Mon</v>
      </c>
    </row>
    <row r="1696" spans="1:18" ht="28.8" x14ac:dyDescent="0.55000000000000004">
      <c r="A1696" s="9">
        <v>1488988</v>
      </c>
      <c r="B1696" s="9" t="str">
        <f t="shared" si="156"/>
        <v>Client 5</v>
      </c>
      <c r="C1696" s="9" t="s">
        <v>1224</v>
      </c>
      <c r="D1696" s="9" t="s">
        <v>1230</v>
      </c>
      <c r="E1696" s="37" t="s">
        <v>1237</v>
      </c>
      <c r="F1696" s="38">
        <f t="shared" si="162"/>
        <v>2.3611111111111027E-2</v>
      </c>
      <c r="G1696" s="39" t="str">
        <f t="shared" ca="1" si="157"/>
        <v>Warehouse</v>
      </c>
      <c r="H1696" s="9" t="str">
        <f t="shared" ca="1" si="158"/>
        <v>D</v>
      </c>
      <c r="I1696" s="9" t="str">
        <f t="shared" ca="1" si="159"/>
        <v>Accident</v>
      </c>
      <c r="J1696" s="9" t="str">
        <f t="shared" ca="1" si="160"/>
        <v>Paperwork deficiency</v>
      </c>
      <c r="K1696" s="9" t="str">
        <f t="shared" ca="1" si="161"/>
        <v>Floor</v>
      </c>
      <c r="L1696" t="str">
        <f>IF(OR(Table1[[#This Row],[Month2]]="Jul",Table1[[#This Row],[Month2]]="Aug",Table1[[#This Row],[Month2]]="Sep"),"Q1", IF(OR(Table1[[#This Row],[Month2]]="Oct",Table1[[#This Row],[Month2]]="Nov",Table1[[#This Row],[Month2]]="Dec"),"Q2",IF(OR(Table1[[#This Row],[Month2]]="Jan",Table1[[#This Row],[Month2]]="Feb",Table1[[#This Row],[Month2]]="Mar"),"Q3", "Q4")))</f>
        <v>Q3</v>
      </c>
      <c r="M1696" t="str">
        <f>TEXT(Table1[[#This Row],[Date]],"mmm")</f>
        <v>Mar</v>
      </c>
      <c r="N1696" t="str">
        <f>IF(MONTH(Table1[[#This Row],[Date]])&gt;6, YEAR(Table1[[#This Row],[Date]])&amp;"-"&amp;YEAR(Table1[[#This Row],[Date]])+1,YEAR(Table1[[#This Row],[Date]])-1&amp;"-"&amp;YEAR(Table1[[#This Row],[Date]]))</f>
        <v>2017-2018</v>
      </c>
      <c r="O1696">
        <f>WEEKNUM(Table1[[#This Row],[Date]],2)</f>
        <v>11</v>
      </c>
      <c r="P1696">
        <f>HOUR(Table1[[#This Row],[Start]])</f>
        <v>16</v>
      </c>
      <c r="Q169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696" t="str">
        <f>TEXT(Table1[[#This Row],[Date]],"ddd")</f>
        <v>Thu</v>
      </c>
    </row>
    <row r="1697" spans="1:18" ht="28.8" x14ac:dyDescent="0.55000000000000004">
      <c r="A1697" s="9">
        <v>1489531</v>
      </c>
      <c r="B1697" s="9" t="str">
        <f t="shared" si="156"/>
        <v>Client 6</v>
      </c>
      <c r="C1697" s="9" t="s">
        <v>1225</v>
      </c>
      <c r="D1697" s="9" t="s">
        <v>1231</v>
      </c>
      <c r="E1697" s="37" t="s">
        <v>1238</v>
      </c>
      <c r="F1697" s="38">
        <f t="shared" si="162"/>
        <v>1.5277777777777835E-2</v>
      </c>
      <c r="G1697" s="39" t="str">
        <f t="shared" ca="1" si="157"/>
        <v>Lab</v>
      </c>
      <c r="H1697" s="9" t="str">
        <f t="shared" ca="1" si="158"/>
        <v>A</v>
      </c>
      <c r="I1697" s="9" t="str">
        <f t="shared" ca="1" si="159"/>
        <v>Grievance</v>
      </c>
      <c r="J1697" s="9" t="str">
        <f t="shared" ca="1" si="160"/>
        <v>Wrong placement</v>
      </c>
      <c r="K1697" s="9" t="str">
        <f t="shared" ca="1" si="161"/>
        <v>IT</v>
      </c>
      <c r="L1697" t="str">
        <f>IF(OR(Table1[[#This Row],[Month2]]="Jul",Table1[[#This Row],[Month2]]="Aug",Table1[[#This Row],[Month2]]="Sep"),"Q1", IF(OR(Table1[[#This Row],[Month2]]="Oct",Table1[[#This Row],[Month2]]="Nov",Table1[[#This Row],[Month2]]="Dec"),"Q2",IF(OR(Table1[[#This Row],[Month2]]="Jan",Table1[[#This Row],[Month2]]="Feb",Table1[[#This Row],[Month2]]="Mar"),"Q3", "Q4")))</f>
        <v>Q3</v>
      </c>
      <c r="M1697" t="str">
        <f>TEXT(Table1[[#This Row],[Date]],"mmm")</f>
        <v>Mar</v>
      </c>
      <c r="N1697" t="str">
        <f>IF(MONTH(Table1[[#This Row],[Date]])&gt;6, YEAR(Table1[[#This Row],[Date]])&amp;"-"&amp;YEAR(Table1[[#This Row],[Date]])+1,YEAR(Table1[[#This Row],[Date]])-1&amp;"-"&amp;YEAR(Table1[[#This Row],[Date]]))</f>
        <v>2017-2018</v>
      </c>
      <c r="O1697">
        <f>WEEKNUM(Table1[[#This Row],[Date]],2)</f>
        <v>11</v>
      </c>
      <c r="P1697">
        <f>HOUR(Table1[[#This Row],[Start]])</f>
        <v>10</v>
      </c>
      <c r="Q169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697" t="str">
        <f>TEXT(Table1[[#This Row],[Date]],"ddd")</f>
        <v>Wed</v>
      </c>
    </row>
    <row r="1698" spans="1:18" ht="28.8" x14ac:dyDescent="0.55000000000000004">
      <c r="A1698" s="9">
        <v>1489531</v>
      </c>
      <c r="B1698" s="9" t="str">
        <f t="shared" si="156"/>
        <v>Client 7</v>
      </c>
      <c r="C1698" s="9" t="s">
        <v>1226</v>
      </c>
      <c r="D1698" s="9" t="s">
        <v>1232</v>
      </c>
      <c r="E1698" s="37" t="s">
        <v>1239</v>
      </c>
      <c r="F1698" s="38">
        <f t="shared" si="162"/>
        <v>4.1666666666667629E-3</v>
      </c>
      <c r="G1698" s="39" t="str">
        <f t="shared" ca="1" si="157"/>
        <v>Office</v>
      </c>
      <c r="H1698" s="9" t="str">
        <f t="shared" ca="1" si="158"/>
        <v>C</v>
      </c>
      <c r="I1698" s="9" t="str">
        <f t="shared" ca="1" si="159"/>
        <v>Mistake</v>
      </c>
      <c r="J1698" s="9" t="str">
        <f t="shared" ca="1" si="160"/>
        <v>Misconduct</v>
      </c>
      <c r="K1698" s="9" t="str">
        <f t="shared" ca="1" si="161"/>
        <v>IT</v>
      </c>
      <c r="L1698" t="str">
        <f>IF(OR(Table1[[#This Row],[Month2]]="Jul",Table1[[#This Row],[Month2]]="Aug",Table1[[#This Row],[Month2]]="Sep"),"Q1", IF(OR(Table1[[#This Row],[Month2]]="Oct",Table1[[#This Row],[Month2]]="Nov",Table1[[#This Row],[Month2]]="Dec"),"Q2",IF(OR(Table1[[#This Row],[Month2]]="Jan",Table1[[#This Row],[Month2]]="Feb",Table1[[#This Row],[Month2]]="Mar"),"Q3", "Q4")))</f>
        <v>Q3</v>
      </c>
      <c r="M1698" t="str">
        <f>TEXT(Table1[[#This Row],[Date]],"mmm")</f>
        <v>Mar</v>
      </c>
      <c r="N1698" t="str">
        <f>IF(MONTH(Table1[[#This Row],[Date]])&gt;6, YEAR(Table1[[#This Row],[Date]])&amp;"-"&amp;YEAR(Table1[[#This Row],[Date]])+1,YEAR(Table1[[#This Row],[Date]])-1&amp;"-"&amp;YEAR(Table1[[#This Row],[Date]]))</f>
        <v>2017-2018</v>
      </c>
      <c r="O1698">
        <f>WEEKNUM(Table1[[#This Row],[Date]],2)</f>
        <v>11</v>
      </c>
      <c r="P1698">
        <f>HOUR(Table1[[#This Row],[Start]])</f>
        <v>15</v>
      </c>
      <c r="Q169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698" t="str">
        <f>TEXT(Table1[[#This Row],[Date]],"ddd")</f>
        <v>Sun</v>
      </c>
    </row>
    <row r="1699" spans="1:18" ht="28.8" x14ac:dyDescent="0.55000000000000004">
      <c r="A1699" s="9">
        <v>1494821</v>
      </c>
      <c r="B1699" s="9" t="str">
        <f t="shared" si="156"/>
        <v>Client 8</v>
      </c>
      <c r="C1699" s="9" t="s">
        <v>1225</v>
      </c>
      <c r="D1699" s="9" t="s">
        <v>1233</v>
      </c>
      <c r="E1699" s="37" t="s">
        <v>1240</v>
      </c>
      <c r="F1699" s="38">
        <f t="shared" si="162"/>
        <v>1.1805555555555625E-2</v>
      </c>
      <c r="G1699" s="39" t="str">
        <f t="shared" ca="1" si="157"/>
        <v>Lab</v>
      </c>
      <c r="H1699" s="9" t="str">
        <f t="shared" ca="1" si="158"/>
        <v>F</v>
      </c>
      <c r="I1699" s="9" t="str">
        <f t="shared" ca="1" si="159"/>
        <v>Interaction</v>
      </c>
      <c r="J1699" s="9" t="str">
        <f t="shared" ca="1" si="160"/>
        <v>Misconduct</v>
      </c>
      <c r="K1699" s="9" t="str">
        <f t="shared" ca="1" si="161"/>
        <v>IT</v>
      </c>
      <c r="L1699" t="str">
        <f>IF(OR(Table1[[#This Row],[Month2]]="Jul",Table1[[#This Row],[Month2]]="Aug",Table1[[#This Row],[Month2]]="Sep"),"Q1", IF(OR(Table1[[#This Row],[Month2]]="Oct",Table1[[#This Row],[Month2]]="Nov",Table1[[#This Row],[Month2]]="Dec"),"Q2",IF(OR(Table1[[#This Row],[Month2]]="Jan",Table1[[#This Row],[Month2]]="Feb",Table1[[#This Row],[Month2]]="Mar"),"Q3", "Q4")))</f>
        <v>Q3</v>
      </c>
      <c r="M1699" t="str">
        <f>TEXT(Table1[[#This Row],[Date]],"mmm")</f>
        <v>Mar</v>
      </c>
      <c r="N1699" t="str">
        <f>IF(MONTH(Table1[[#This Row],[Date]])&gt;6, YEAR(Table1[[#This Row],[Date]])&amp;"-"&amp;YEAR(Table1[[#This Row],[Date]])+1,YEAR(Table1[[#This Row],[Date]])-1&amp;"-"&amp;YEAR(Table1[[#This Row],[Date]]))</f>
        <v>2017-2018</v>
      </c>
      <c r="O1699">
        <f>WEEKNUM(Table1[[#This Row],[Date]],2)</f>
        <v>11</v>
      </c>
      <c r="P1699">
        <f>HOUR(Table1[[#This Row],[Start]])</f>
        <v>12</v>
      </c>
      <c r="Q169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699" t="str">
        <f>TEXT(Table1[[#This Row],[Date]],"ddd")</f>
        <v>Wed</v>
      </c>
    </row>
    <row r="1700" spans="1:18" ht="28.8" x14ac:dyDescent="0.55000000000000004">
      <c r="A1700" s="9">
        <v>1494821</v>
      </c>
      <c r="B1700" s="9" t="str">
        <f t="shared" si="156"/>
        <v>Client 9</v>
      </c>
      <c r="C1700" s="9" t="s">
        <v>1227</v>
      </c>
      <c r="D1700" s="9" t="s">
        <v>1234</v>
      </c>
      <c r="E1700" s="37" t="s">
        <v>1241</v>
      </c>
      <c r="F1700" s="38">
        <f t="shared" si="162"/>
        <v>5.5555555555555358E-3</v>
      </c>
      <c r="G1700" s="39" t="str">
        <f t="shared" ca="1" si="157"/>
        <v>Lab</v>
      </c>
      <c r="H1700" s="9" t="str">
        <f t="shared" ca="1" si="158"/>
        <v>C</v>
      </c>
      <c r="I1700" s="9" t="str">
        <f t="shared" ca="1" si="159"/>
        <v>Accident</v>
      </c>
      <c r="J1700" s="9" t="str">
        <f t="shared" ca="1" si="160"/>
        <v>Mechanical failure</v>
      </c>
      <c r="K1700" s="9" t="str">
        <f t="shared" ca="1" si="161"/>
        <v>Finance</v>
      </c>
      <c r="L1700" t="str">
        <f>IF(OR(Table1[[#This Row],[Month2]]="Jul",Table1[[#This Row],[Month2]]="Aug",Table1[[#This Row],[Month2]]="Sep"),"Q1", IF(OR(Table1[[#This Row],[Month2]]="Oct",Table1[[#This Row],[Month2]]="Nov",Table1[[#This Row],[Month2]]="Dec"),"Q2",IF(OR(Table1[[#This Row],[Month2]]="Jan",Table1[[#This Row],[Month2]]="Feb",Table1[[#This Row],[Month2]]="Mar"),"Q3", "Q4")))</f>
        <v>Q3</v>
      </c>
      <c r="M1700" t="str">
        <f>TEXT(Table1[[#This Row],[Date]],"mmm")</f>
        <v>Mar</v>
      </c>
      <c r="N1700" t="str">
        <f>IF(MONTH(Table1[[#This Row],[Date]])&gt;6, YEAR(Table1[[#This Row],[Date]])&amp;"-"&amp;YEAR(Table1[[#This Row],[Date]])+1,YEAR(Table1[[#This Row],[Date]])-1&amp;"-"&amp;YEAR(Table1[[#This Row],[Date]]))</f>
        <v>2017-2018</v>
      </c>
      <c r="O1700">
        <f>WEEKNUM(Table1[[#This Row],[Date]],2)</f>
        <v>11</v>
      </c>
      <c r="P1700">
        <f>HOUR(Table1[[#This Row],[Start]])</f>
        <v>18</v>
      </c>
      <c r="Q170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00" t="str">
        <f>TEXT(Table1[[#This Row],[Date]],"ddd")</f>
        <v>Fri</v>
      </c>
    </row>
    <row r="1701" spans="1:18" ht="72.75" customHeight="1" x14ac:dyDescent="0.55000000000000004">
      <c r="A1701" s="33">
        <v>1527219</v>
      </c>
      <c r="B1701" s="33" t="str">
        <f t="shared" si="156"/>
        <v>Client 10</v>
      </c>
      <c r="C1701" s="33" t="s">
        <v>1243</v>
      </c>
      <c r="D1701" s="33" t="s">
        <v>1247</v>
      </c>
      <c r="E1701" s="34" t="s">
        <v>1251</v>
      </c>
      <c r="F1701" s="42">
        <v>3.1944444444444553E-2</v>
      </c>
      <c r="G1701" s="36" t="str">
        <f t="shared" ca="1" si="157"/>
        <v>Warehouse</v>
      </c>
      <c r="H1701" s="33" t="str">
        <f t="shared" ca="1" si="158"/>
        <v>A</v>
      </c>
      <c r="I1701" s="33" t="str">
        <f t="shared" ca="1" si="159"/>
        <v>Accident</v>
      </c>
      <c r="J1701" s="43" t="str">
        <f t="shared" ca="1" si="160"/>
        <v>Mechanical failure</v>
      </c>
      <c r="K1701" s="33" t="str">
        <f t="shared" ca="1" si="161"/>
        <v>Shipping</v>
      </c>
      <c r="L1701" t="str">
        <f>IF(OR(Table1[[#This Row],[Month2]]="Jul",Table1[[#This Row],[Month2]]="Aug",Table1[[#This Row],[Month2]]="Sep"),"Q1", IF(OR(Table1[[#This Row],[Month2]]="Oct",Table1[[#This Row],[Month2]]="Nov",Table1[[#This Row],[Month2]]="Dec"),"Q2",IF(OR(Table1[[#This Row],[Month2]]="Jan",Table1[[#This Row],[Month2]]="Feb",Table1[[#This Row],[Month2]]="Mar"),"Q3", "Q4")))</f>
        <v>Q3</v>
      </c>
      <c r="M1701" t="str">
        <f>TEXT(Table1[[#This Row],[Date]],"mmm")</f>
        <v>Mar</v>
      </c>
      <c r="N1701" t="str">
        <f>IF(MONTH(Table1[[#This Row],[Date]])&gt;6, YEAR(Table1[[#This Row],[Date]])&amp;"-"&amp;YEAR(Table1[[#This Row],[Date]])+1,YEAR(Table1[[#This Row],[Date]])-1&amp;"-"&amp;YEAR(Table1[[#This Row],[Date]]))</f>
        <v>2017-2018</v>
      </c>
      <c r="O1701">
        <f>WEEKNUM(Table1[[#This Row],[Date]],2)</f>
        <v>12</v>
      </c>
      <c r="P1701">
        <f>HOUR(Table1[[#This Row],[Start]])</f>
        <v>13</v>
      </c>
      <c r="Q170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701" t="str">
        <f>TEXT(Table1[[#This Row],[Date]],"ddd")</f>
        <v>Tue</v>
      </c>
    </row>
    <row r="1702" spans="1:18" ht="72" customHeight="1" x14ac:dyDescent="0.55000000000000004">
      <c r="A1702" s="33">
        <v>1488988</v>
      </c>
      <c r="B1702" s="33" t="str">
        <f t="shared" si="156"/>
        <v>Client 1</v>
      </c>
      <c r="C1702" s="33" t="s">
        <v>1244</v>
      </c>
      <c r="D1702" s="33" t="s">
        <v>1248</v>
      </c>
      <c r="E1702" s="34" t="s">
        <v>1252</v>
      </c>
      <c r="F1702" s="42">
        <v>1.6666666666666663E-2</v>
      </c>
      <c r="G1702" s="36" t="str">
        <f t="shared" ca="1" si="157"/>
        <v>Office</v>
      </c>
      <c r="H1702" s="33" t="str">
        <f t="shared" ca="1" si="158"/>
        <v>A</v>
      </c>
      <c r="I1702" s="33" t="str">
        <f t="shared" ca="1" si="159"/>
        <v>Mistake</v>
      </c>
      <c r="J1702" s="33" t="str">
        <f t="shared" ca="1" si="160"/>
        <v>Paperwork deficiency</v>
      </c>
      <c r="K1702" s="33" t="str">
        <f t="shared" ca="1" si="161"/>
        <v>Floor</v>
      </c>
      <c r="L1702" t="str">
        <f>IF(OR(Table1[[#This Row],[Month2]]="Jul",Table1[[#This Row],[Month2]]="Aug",Table1[[#This Row],[Month2]]="Sep"),"Q1", IF(OR(Table1[[#This Row],[Month2]]="Oct",Table1[[#This Row],[Month2]]="Nov",Table1[[#This Row],[Month2]]="Dec"),"Q2",IF(OR(Table1[[#This Row],[Month2]]="Jan",Table1[[#This Row],[Month2]]="Feb",Table1[[#This Row],[Month2]]="Mar"),"Q3", "Q4")))</f>
        <v>Q3</v>
      </c>
      <c r="M1702" t="str">
        <f>TEXT(Table1[[#This Row],[Date]],"mmm")</f>
        <v>Mar</v>
      </c>
      <c r="N1702" t="str">
        <f>IF(MONTH(Table1[[#This Row],[Date]])&gt;6, YEAR(Table1[[#This Row],[Date]])&amp;"-"&amp;YEAR(Table1[[#This Row],[Date]])+1,YEAR(Table1[[#This Row],[Date]])-1&amp;"-"&amp;YEAR(Table1[[#This Row],[Date]]))</f>
        <v>2017-2018</v>
      </c>
      <c r="O1702">
        <f>WEEKNUM(Table1[[#This Row],[Date]],2)</f>
        <v>12</v>
      </c>
      <c r="P1702">
        <f>HOUR(Table1[[#This Row],[Start]])</f>
        <v>9</v>
      </c>
      <c r="Q170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702" t="str">
        <f>TEXT(Table1[[#This Row],[Date]],"ddd")</f>
        <v>Fri</v>
      </c>
    </row>
    <row r="1703" spans="1:18" ht="53.25" customHeight="1" x14ac:dyDescent="0.55000000000000004">
      <c r="A1703" s="33">
        <v>1484657</v>
      </c>
      <c r="B1703" s="33" t="str">
        <f t="shared" si="156"/>
        <v>Client 2</v>
      </c>
      <c r="C1703" s="33" t="s">
        <v>1245</v>
      </c>
      <c r="D1703" s="33" t="s">
        <v>1249</v>
      </c>
      <c r="E1703" s="34" t="s">
        <v>1253</v>
      </c>
      <c r="F1703" s="42">
        <v>5.5555555555555358E-3</v>
      </c>
      <c r="G1703" s="36" t="str">
        <f t="shared" ca="1" si="157"/>
        <v>Room B</v>
      </c>
      <c r="H1703" s="33" t="str">
        <f t="shared" ca="1" si="158"/>
        <v>D</v>
      </c>
      <c r="I1703" s="33" t="str">
        <f t="shared" ca="1" si="159"/>
        <v>Interaction</v>
      </c>
      <c r="J1703" s="33" t="str">
        <f t="shared" ca="1" si="160"/>
        <v>Entry error</v>
      </c>
      <c r="K1703" s="33" t="str">
        <f t="shared" ca="1" si="161"/>
        <v>Widgets</v>
      </c>
      <c r="L1703" t="str">
        <f>IF(OR(Table1[[#This Row],[Month2]]="Jul",Table1[[#This Row],[Month2]]="Aug",Table1[[#This Row],[Month2]]="Sep"),"Q1", IF(OR(Table1[[#This Row],[Month2]]="Oct",Table1[[#This Row],[Month2]]="Nov",Table1[[#This Row],[Month2]]="Dec"),"Q2",IF(OR(Table1[[#This Row],[Month2]]="Jan",Table1[[#This Row],[Month2]]="Feb",Table1[[#This Row],[Month2]]="Mar"),"Q3", "Q4")))</f>
        <v>Q3</v>
      </c>
      <c r="M1703" t="str">
        <f>TEXT(Table1[[#This Row],[Date]],"mmm")</f>
        <v>Mar</v>
      </c>
      <c r="N1703" t="str">
        <f>IF(MONTH(Table1[[#This Row],[Date]])&gt;6, YEAR(Table1[[#This Row],[Date]])&amp;"-"&amp;YEAR(Table1[[#This Row],[Date]])+1,YEAR(Table1[[#This Row],[Date]])-1&amp;"-"&amp;YEAR(Table1[[#This Row],[Date]]))</f>
        <v>2017-2018</v>
      </c>
      <c r="O1703">
        <f>WEEKNUM(Table1[[#This Row],[Date]],2)</f>
        <v>12</v>
      </c>
      <c r="P1703">
        <f>HOUR(Table1[[#This Row],[Start]])</f>
        <v>18</v>
      </c>
      <c r="Q170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03" t="str">
        <f>TEXT(Table1[[#This Row],[Date]],"ddd")</f>
        <v>Sat</v>
      </c>
    </row>
    <row r="1704" spans="1:18" ht="57.75" customHeight="1" x14ac:dyDescent="0.55000000000000004">
      <c r="A1704" s="33">
        <v>1484796</v>
      </c>
      <c r="B1704" s="33" t="str">
        <f t="shared" si="156"/>
        <v>Client 3</v>
      </c>
      <c r="C1704" s="33" t="s">
        <v>1246</v>
      </c>
      <c r="D1704" s="33" t="s">
        <v>1250</v>
      </c>
      <c r="E1704" s="34" t="s">
        <v>1254</v>
      </c>
      <c r="F1704" s="42">
        <v>1.5972222222222276E-2</v>
      </c>
      <c r="G1704" s="36" t="str">
        <f t="shared" ca="1" si="157"/>
        <v>Office</v>
      </c>
      <c r="H1704" s="33" t="str">
        <f t="shared" ca="1" si="158"/>
        <v>C</v>
      </c>
      <c r="I1704" s="33" t="str">
        <f t="shared" ca="1" si="159"/>
        <v>Accident</v>
      </c>
      <c r="J1704" s="33" t="str">
        <f t="shared" ca="1" si="160"/>
        <v>Misconduct</v>
      </c>
      <c r="K1704" s="33" t="str">
        <f t="shared" ca="1" si="161"/>
        <v>Finance</v>
      </c>
      <c r="L1704" t="str">
        <f>IF(OR(Table1[[#This Row],[Month2]]="Jul",Table1[[#This Row],[Month2]]="Aug",Table1[[#This Row],[Month2]]="Sep"),"Q1", IF(OR(Table1[[#This Row],[Month2]]="Oct",Table1[[#This Row],[Month2]]="Nov",Table1[[#This Row],[Month2]]="Dec"),"Q2",IF(OR(Table1[[#This Row],[Month2]]="Jan",Table1[[#This Row],[Month2]]="Feb",Table1[[#This Row],[Month2]]="Mar"),"Q3", "Q4")))</f>
        <v>Q3</v>
      </c>
      <c r="M1704" t="str">
        <f>TEXT(Table1[[#This Row],[Date]],"mmm")</f>
        <v>Mar</v>
      </c>
      <c r="N1704" t="str">
        <f>IF(MONTH(Table1[[#This Row],[Date]])&gt;6, YEAR(Table1[[#This Row],[Date]])&amp;"-"&amp;YEAR(Table1[[#This Row],[Date]])+1,YEAR(Table1[[#This Row],[Date]])-1&amp;"-"&amp;YEAR(Table1[[#This Row],[Date]]))</f>
        <v>2017-2018</v>
      </c>
      <c r="O1704">
        <f>WEEKNUM(Table1[[#This Row],[Date]],2)</f>
        <v>12</v>
      </c>
      <c r="P1704">
        <f>HOUR(Table1[[#This Row],[Start]])</f>
        <v>12</v>
      </c>
      <c r="Q170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704" t="str">
        <f>TEXT(Table1[[#This Row],[Date]],"ddd")</f>
        <v>Sun</v>
      </c>
    </row>
    <row r="1705" spans="1:18" ht="28.8" x14ac:dyDescent="0.55000000000000004">
      <c r="A1705" s="9">
        <v>1483763</v>
      </c>
      <c r="B1705" s="9" t="str">
        <f t="shared" si="156"/>
        <v>Client 4</v>
      </c>
      <c r="C1705" s="9" t="s">
        <v>1257</v>
      </c>
      <c r="D1705" s="9" t="s">
        <v>1262</v>
      </c>
      <c r="E1705" s="37" t="s">
        <v>1275</v>
      </c>
      <c r="F1705" s="38">
        <f t="shared" ref="F1705:F1751" si="163">E1705-D1705</f>
        <v>6.9444444444444198E-4</v>
      </c>
      <c r="G1705" s="39" t="str">
        <f t="shared" ca="1" si="157"/>
        <v>Warehouse</v>
      </c>
      <c r="H1705" s="9" t="str">
        <f t="shared" ca="1" si="158"/>
        <v>B</v>
      </c>
      <c r="I1705" s="9" t="str">
        <f t="shared" ca="1" si="159"/>
        <v>Interaction</v>
      </c>
      <c r="J1705" s="9" t="str">
        <f t="shared" ca="1" si="160"/>
        <v>Entry error</v>
      </c>
      <c r="K1705" s="9" t="str">
        <f t="shared" ca="1" si="161"/>
        <v>Finance</v>
      </c>
      <c r="L1705" t="str">
        <f>IF(OR(Table1[[#This Row],[Month2]]="Jul",Table1[[#This Row],[Month2]]="Aug",Table1[[#This Row],[Month2]]="Sep"),"Q1", IF(OR(Table1[[#This Row],[Month2]]="Oct",Table1[[#This Row],[Month2]]="Nov",Table1[[#This Row],[Month2]]="Dec"),"Q2",IF(OR(Table1[[#This Row],[Month2]]="Jan",Table1[[#This Row],[Month2]]="Feb",Table1[[#This Row],[Month2]]="Mar"),"Q3", "Q4")))</f>
        <v>Q3</v>
      </c>
      <c r="M1705" t="str">
        <f>TEXT(Table1[[#This Row],[Date]],"mmm")</f>
        <v>Mar</v>
      </c>
      <c r="N1705" t="str">
        <f>IF(MONTH(Table1[[#This Row],[Date]])&gt;6, YEAR(Table1[[#This Row],[Date]])&amp;"-"&amp;YEAR(Table1[[#This Row],[Date]])+1,YEAR(Table1[[#This Row],[Date]])-1&amp;"-"&amp;YEAR(Table1[[#This Row],[Date]]))</f>
        <v>2017-2018</v>
      </c>
      <c r="O1705">
        <f>WEEKNUM(Table1[[#This Row],[Date]],2)</f>
        <v>13</v>
      </c>
      <c r="P1705">
        <f>HOUR(Table1[[#This Row],[Start]])</f>
        <v>18</v>
      </c>
      <c r="Q170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05" t="str">
        <f>TEXT(Table1[[#This Row],[Date]],"ddd")</f>
        <v>Mon</v>
      </c>
    </row>
    <row r="1706" spans="1:18" ht="28.8" x14ac:dyDescent="0.55000000000000004">
      <c r="A1706" s="9">
        <v>1483763</v>
      </c>
      <c r="B1706" s="9" t="str">
        <f t="shared" si="156"/>
        <v>Client 5</v>
      </c>
      <c r="C1706" s="9" t="s">
        <v>1257</v>
      </c>
      <c r="D1706" s="9" t="s">
        <v>1263</v>
      </c>
      <c r="E1706" s="37" t="s">
        <v>1276</v>
      </c>
      <c r="F1706" s="38">
        <f t="shared" si="163"/>
        <v>3.4722222222223209E-3</v>
      </c>
      <c r="G1706" s="39" t="str">
        <f t="shared" ca="1" si="157"/>
        <v>Room A</v>
      </c>
      <c r="H1706" s="9" t="str">
        <f t="shared" ca="1" si="158"/>
        <v>E</v>
      </c>
      <c r="I1706" s="9" t="str">
        <f t="shared" ca="1" si="159"/>
        <v>Grievance</v>
      </c>
      <c r="J1706" s="9" t="str">
        <f t="shared" ca="1" si="160"/>
        <v>Tone of voice</v>
      </c>
      <c r="K1706" s="9" t="str">
        <f t="shared" ca="1" si="161"/>
        <v>Finance</v>
      </c>
      <c r="L1706" t="str">
        <f>IF(OR(Table1[[#This Row],[Month2]]="Jul",Table1[[#This Row],[Month2]]="Aug",Table1[[#This Row],[Month2]]="Sep"),"Q1", IF(OR(Table1[[#This Row],[Month2]]="Oct",Table1[[#This Row],[Month2]]="Nov",Table1[[#This Row],[Month2]]="Dec"),"Q2",IF(OR(Table1[[#This Row],[Month2]]="Jan",Table1[[#This Row],[Month2]]="Feb",Table1[[#This Row],[Month2]]="Mar"),"Q3", "Q4")))</f>
        <v>Q3</v>
      </c>
      <c r="M1706" t="str">
        <f>TEXT(Table1[[#This Row],[Date]],"mmm")</f>
        <v>Mar</v>
      </c>
      <c r="N1706" t="str">
        <f>IF(MONTH(Table1[[#This Row],[Date]])&gt;6, YEAR(Table1[[#This Row],[Date]])&amp;"-"&amp;YEAR(Table1[[#This Row],[Date]])+1,YEAR(Table1[[#This Row],[Date]])-1&amp;"-"&amp;YEAR(Table1[[#This Row],[Date]]))</f>
        <v>2017-2018</v>
      </c>
      <c r="O1706">
        <f>WEEKNUM(Table1[[#This Row],[Date]],2)</f>
        <v>13</v>
      </c>
      <c r="P1706">
        <f>HOUR(Table1[[#This Row],[Start]])</f>
        <v>18</v>
      </c>
      <c r="Q170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06" t="str">
        <f>TEXT(Table1[[#This Row],[Date]],"ddd")</f>
        <v>Mon</v>
      </c>
    </row>
    <row r="1707" spans="1:18" ht="28.8" x14ac:dyDescent="0.55000000000000004">
      <c r="A1707" s="9">
        <v>1517554</v>
      </c>
      <c r="B1707" s="9" t="str">
        <f t="shared" si="156"/>
        <v>Client 6</v>
      </c>
      <c r="C1707" s="9" t="s">
        <v>1257</v>
      </c>
      <c r="D1707" s="9" t="s">
        <v>1264</v>
      </c>
      <c r="E1707" s="37" t="s">
        <v>1277</v>
      </c>
      <c r="F1707" s="38">
        <f t="shared" si="163"/>
        <v>4.8611111111110938E-3</v>
      </c>
      <c r="G1707" s="39" t="str">
        <f t="shared" ca="1" si="157"/>
        <v>Office</v>
      </c>
      <c r="H1707" s="9" t="str">
        <f t="shared" ca="1" si="158"/>
        <v>A</v>
      </c>
      <c r="I1707" s="9" t="str">
        <f t="shared" ca="1" si="159"/>
        <v>Accident</v>
      </c>
      <c r="J1707" s="9" t="str">
        <f t="shared" ca="1" si="160"/>
        <v>Paperwork deficiency</v>
      </c>
      <c r="K1707" s="9" t="str">
        <f t="shared" ca="1" si="161"/>
        <v>Admin</v>
      </c>
      <c r="L1707" t="str">
        <f>IF(OR(Table1[[#This Row],[Month2]]="Jul",Table1[[#This Row],[Month2]]="Aug",Table1[[#This Row],[Month2]]="Sep"),"Q1", IF(OR(Table1[[#This Row],[Month2]]="Oct",Table1[[#This Row],[Month2]]="Nov",Table1[[#This Row],[Month2]]="Dec"),"Q2",IF(OR(Table1[[#This Row],[Month2]]="Jan",Table1[[#This Row],[Month2]]="Feb",Table1[[#This Row],[Month2]]="Mar"),"Q3", "Q4")))</f>
        <v>Q3</v>
      </c>
      <c r="M1707" t="str">
        <f>TEXT(Table1[[#This Row],[Date]],"mmm")</f>
        <v>Mar</v>
      </c>
      <c r="N1707" t="str">
        <f>IF(MONTH(Table1[[#This Row],[Date]])&gt;6, YEAR(Table1[[#This Row],[Date]])&amp;"-"&amp;YEAR(Table1[[#This Row],[Date]])+1,YEAR(Table1[[#This Row],[Date]])-1&amp;"-"&amp;YEAR(Table1[[#This Row],[Date]]))</f>
        <v>2017-2018</v>
      </c>
      <c r="O1707">
        <f>WEEKNUM(Table1[[#This Row],[Date]],2)</f>
        <v>13</v>
      </c>
      <c r="P1707">
        <f>HOUR(Table1[[#This Row],[Start]])</f>
        <v>17</v>
      </c>
      <c r="Q170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707" t="str">
        <f>TEXT(Table1[[#This Row],[Date]],"ddd")</f>
        <v>Mon</v>
      </c>
    </row>
    <row r="1708" spans="1:18" ht="28.8" x14ac:dyDescent="0.55000000000000004">
      <c r="A1708" s="9">
        <v>1517554</v>
      </c>
      <c r="B1708" s="9" t="str">
        <f t="shared" si="156"/>
        <v>Client 7</v>
      </c>
      <c r="C1708" s="9" t="s">
        <v>1258</v>
      </c>
      <c r="D1708" s="9" t="s">
        <v>1241</v>
      </c>
      <c r="E1708" s="37" t="s">
        <v>1278</v>
      </c>
      <c r="F1708" s="38">
        <f t="shared" si="163"/>
        <v>3.1944444444444442E-2</v>
      </c>
      <c r="G1708" s="39" t="str">
        <f t="shared" ca="1" si="157"/>
        <v>Lab</v>
      </c>
      <c r="H1708" s="9" t="str">
        <f t="shared" ca="1" si="158"/>
        <v>D</v>
      </c>
      <c r="I1708" s="9" t="str">
        <f t="shared" ca="1" si="159"/>
        <v>Mistake</v>
      </c>
      <c r="J1708" s="9" t="str">
        <f t="shared" ca="1" si="160"/>
        <v>Mechanical failure</v>
      </c>
      <c r="K1708" s="9" t="str">
        <f t="shared" ca="1" si="161"/>
        <v>Finance</v>
      </c>
      <c r="L1708" t="str">
        <f>IF(OR(Table1[[#This Row],[Month2]]="Jul",Table1[[#This Row],[Month2]]="Aug",Table1[[#This Row],[Month2]]="Sep"),"Q1", IF(OR(Table1[[#This Row],[Month2]]="Oct",Table1[[#This Row],[Month2]]="Nov",Table1[[#This Row],[Month2]]="Dec"),"Q2",IF(OR(Table1[[#This Row],[Month2]]="Jan",Table1[[#This Row],[Month2]]="Feb",Table1[[#This Row],[Month2]]="Mar"),"Q3", "Q4")))</f>
        <v>Q4</v>
      </c>
      <c r="M1708" t="str">
        <f>TEXT(Table1[[#This Row],[Date]],"mmm")</f>
        <v>Apr</v>
      </c>
      <c r="N1708" t="str">
        <f>IF(MONTH(Table1[[#This Row],[Date]])&gt;6, YEAR(Table1[[#This Row],[Date]])&amp;"-"&amp;YEAR(Table1[[#This Row],[Date]])+1,YEAR(Table1[[#This Row],[Date]])-1&amp;"-"&amp;YEAR(Table1[[#This Row],[Date]]))</f>
        <v>2017-2018</v>
      </c>
      <c r="O1708">
        <f>WEEKNUM(Table1[[#This Row],[Date]],2)</f>
        <v>13</v>
      </c>
      <c r="P1708">
        <f>HOUR(Table1[[#This Row],[Start]])</f>
        <v>18</v>
      </c>
      <c r="Q170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08" t="str">
        <f>TEXT(Table1[[#This Row],[Date]],"ddd")</f>
        <v>Sun</v>
      </c>
    </row>
    <row r="1709" spans="1:18" ht="28.8" x14ac:dyDescent="0.55000000000000004">
      <c r="A1709" s="9">
        <v>1527219</v>
      </c>
      <c r="B1709" s="9" t="str">
        <f t="shared" si="156"/>
        <v>Client 8</v>
      </c>
      <c r="C1709" s="9" t="s">
        <v>1259</v>
      </c>
      <c r="D1709" s="9" t="s">
        <v>1265</v>
      </c>
      <c r="E1709" s="37" t="s">
        <v>1279</v>
      </c>
      <c r="F1709" s="38">
        <f t="shared" si="163"/>
        <v>1.7361111111111049E-2</v>
      </c>
      <c r="G1709" s="39" t="str">
        <f t="shared" ca="1" si="157"/>
        <v>Lab</v>
      </c>
      <c r="H1709" s="9" t="str">
        <f t="shared" ca="1" si="158"/>
        <v>F</v>
      </c>
      <c r="I1709" s="9" t="str">
        <f t="shared" ca="1" si="159"/>
        <v>Grievance</v>
      </c>
      <c r="J1709" s="9" t="str">
        <f t="shared" ca="1" si="160"/>
        <v>Entry error</v>
      </c>
      <c r="K1709" s="9" t="str">
        <f t="shared" ca="1" si="161"/>
        <v>IT</v>
      </c>
      <c r="L1709" t="str">
        <f>IF(OR(Table1[[#This Row],[Month2]]="Jul",Table1[[#This Row],[Month2]]="Aug",Table1[[#This Row],[Month2]]="Sep"),"Q1", IF(OR(Table1[[#This Row],[Month2]]="Oct",Table1[[#This Row],[Month2]]="Nov",Table1[[#This Row],[Month2]]="Dec"),"Q2",IF(OR(Table1[[#This Row],[Month2]]="Jan",Table1[[#This Row],[Month2]]="Feb",Table1[[#This Row],[Month2]]="Mar"),"Q3", "Q4")))</f>
        <v>Q3</v>
      </c>
      <c r="M1709" t="str">
        <f>TEXT(Table1[[#This Row],[Date]],"mmm")</f>
        <v>Mar</v>
      </c>
      <c r="N1709" t="str">
        <f>IF(MONTH(Table1[[#This Row],[Date]])&gt;6, YEAR(Table1[[#This Row],[Date]])&amp;"-"&amp;YEAR(Table1[[#This Row],[Date]])+1,YEAR(Table1[[#This Row],[Date]])-1&amp;"-"&amp;YEAR(Table1[[#This Row],[Date]]))</f>
        <v>2017-2018</v>
      </c>
      <c r="O1709">
        <f>WEEKNUM(Table1[[#This Row],[Date]],2)</f>
        <v>13</v>
      </c>
      <c r="P1709">
        <f>HOUR(Table1[[#This Row],[Start]])</f>
        <v>10</v>
      </c>
      <c r="Q170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709" t="str">
        <f>TEXT(Table1[[#This Row],[Date]],"ddd")</f>
        <v>Wed</v>
      </c>
    </row>
    <row r="1710" spans="1:18" ht="28.8" x14ac:dyDescent="0.55000000000000004">
      <c r="A1710" s="9">
        <v>1527219</v>
      </c>
      <c r="B1710" s="9" t="str">
        <f t="shared" si="156"/>
        <v>Client 9</v>
      </c>
      <c r="C1710" s="9" t="s">
        <v>1260</v>
      </c>
      <c r="D1710" s="9" t="s">
        <v>1266</v>
      </c>
      <c r="E1710" s="37" t="s">
        <v>1280</v>
      </c>
      <c r="F1710" s="38">
        <f t="shared" si="163"/>
        <v>2.6388888888888906E-2</v>
      </c>
      <c r="G1710" s="39" t="str">
        <f t="shared" ca="1" si="157"/>
        <v>Office</v>
      </c>
      <c r="H1710" s="9" t="str">
        <f t="shared" ca="1" si="158"/>
        <v>A</v>
      </c>
      <c r="I1710" s="9" t="str">
        <f t="shared" ca="1" si="159"/>
        <v>Interaction</v>
      </c>
      <c r="J1710" s="9" t="str">
        <f t="shared" ca="1" si="160"/>
        <v>Mechanical failure</v>
      </c>
      <c r="K1710" s="9" t="str">
        <f t="shared" ca="1" si="161"/>
        <v>Admin</v>
      </c>
      <c r="L1710" t="str">
        <f>IF(OR(Table1[[#This Row],[Month2]]="Jul",Table1[[#This Row],[Month2]]="Aug",Table1[[#This Row],[Month2]]="Sep"),"Q1", IF(OR(Table1[[#This Row],[Month2]]="Oct",Table1[[#This Row],[Month2]]="Nov",Table1[[#This Row],[Month2]]="Dec"),"Q2",IF(OR(Table1[[#This Row],[Month2]]="Jan",Table1[[#This Row],[Month2]]="Feb",Table1[[#This Row],[Month2]]="Mar"),"Q3", "Q4")))</f>
        <v>Q3</v>
      </c>
      <c r="M1710" t="str">
        <f>TEXT(Table1[[#This Row],[Date]],"mmm")</f>
        <v>Mar</v>
      </c>
      <c r="N1710" t="str">
        <f>IF(MONTH(Table1[[#This Row],[Date]])&gt;6, YEAR(Table1[[#This Row],[Date]])&amp;"-"&amp;YEAR(Table1[[#This Row],[Date]])+1,YEAR(Table1[[#This Row],[Date]])-1&amp;"-"&amp;YEAR(Table1[[#This Row],[Date]]))</f>
        <v>2017-2018</v>
      </c>
      <c r="O1710">
        <f>WEEKNUM(Table1[[#This Row],[Date]],2)</f>
        <v>13</v>
      </c>
      <c r="P1710">
        <f>HOUR(Table1[[#This Row],[Start]])</f>
        <v>16</v>
      </c>
      <c r="Q171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10" t="str">
        <f>TEXT(Table1[[#This Row],[Date]],"ddd")</f>
        <v>Fri</v>
      </c>
    </row>
    <row r="1711" spans="1:18" ht="28.8" x14ac:dyDescent="0.55000000000000004">
      <c r="A1711" s="9">
        <v>1487076</v>
      </c>
      <c r="B1711" s="9" t="str">
        <f t="shared" si="156"/>
        <v>Client 10</v>
      </c>
      <c r="C1711" s="9" t="s">
        <v>1260</v>
      </c>
      <c r="D1711" s="9" t="s">
        <v>1267</v>
      </c>
      <c r="E1711" s="37" t="s">
        <v>1281</v>
      </c>
      <c r="F1711" s="38">
        <f t="shared" si="163"/>
        <v>2.2222222222222143E-2</v>
      </c>
      <c r="G1711" s="39" t="str">
        <f t="shared" ca="1" si="157"/>
        <v>Room A</v>
      </c>
      <c r="H1711" s="9" t="str">
        <f t="shared" ca="1" si="158"/>
        <v>F</v>
      </c>
      <c r="I1711" s="9" t="str">
        <f t="shared" ca="1" si="159"/>
        <v>Grievance</v>
      </c>
      <c r="J1711" s="9" t="str">
        <f t="shared" ca="1" si="160"/>
        <v>Tone of voice</v>
      </c>
      <c r="K1711" s="9" t="str">
        <f t="shared" ca="1" si="161"/>
        <v>Admin</v>
      </c>
      <c r="L1711" t="str">
        <f>IF(OR(Table1[[#This Row],[Month2]]="Jul",Table1[[#This Row],[Month2]]="Aug",Table1[[#This Row],[Month2]]="Sep"),"Q1", IF(OR(Table1[[#This Row],[Month2]]="Oct",Table1[[#This Row],[Month2]]="Nov",Table1[[#This Row],[Month2]]="Dec"),"Q2",IF(OR(Table1[[#This Row],[Month2]]="Jan",Table1[[#This Row],[Month2]]="Feb",Table1[[#This Row],[Month2]]="Mar"),"Q3", "Q4")))</f>
        <v>Q3</v>
      </c>
      <c r="M1711" t="str">
        <f>TEXT(Table1[[#This Row],[Date]],"mmm")</f>
        <v>Mar</v>
      </c>
      <c r="N1711" t="str">
        <f>IF(MONTH(Table1[[#This Row],[Date]])&gt;6, YEAR(Table1[[#This Row],[Date]])&amp;"-"&amp;YEAR(Table1[[#This Row],[Date]])+1,YEAR(Table1[[#This Row],[Date]])-1&amp;"-"&amp;YEAR(Table1[[#This Row],[Date]]))</f>
        <v>2017-2018</v>
      </c>
      <c r="O1711">
        <f>WEEKNUM(Table1[[#This Row],[Date]],2)</f>
        <v>13</v>
      </c>
      <c r="P1711">
        <f>HOUR(Table1[[#This Row],[Start]])</f>
        <v>19</v>
      </c>
      <c r="Q171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11" t="str">
        <f>TEXT(Table1[[#This Row],[Date]],"ddd")</f>
        <v>Fri</v>
      </c>
    </row>
    <row r="1712" spans="1:18" ht="28.8" x14ac:dyDescent="0.55000000000000004">
      <c r="A1712" s="9">
        <v>1488988</v>
      </c>
      <c r="B1712" s="9" t="str">
        <f t="shared" si="156"/>
        <v>Client 1</v>
      </c>
      <c r="C1712" s="9" t="s">
        <v>1260</v>
      </c>
      <c r="D1712" s="9" t="s">
        <v>1268</v>
      </c>
      <c r="E1712" s="37" t="s">
        <v>1282</v>
      </c>
      <c r="F1712" s="38">
        <f t="shared" si="163"/>
        <v>9.7222222222222987E-3</v>
      </c>
      <c r="G1712" s="39" t="str">
        <f t="shared" ca="1" si="157"/>
        <v>Warehouse</v>
      </c>
      <c r="H1712" s="9" t="str">
        <f t="shared" ca="1" si="158"/>
        <v>D</v>
      </c>
      <c r="I1712" s="9" t="str">
        <f t="shared" ca="1" si="159"/>
        <v>Interaction</v>
      </c>
      <c r="J1712" s="9" t="str">
        <f t="shared" ca="1" si="160"/>
        <v>Paperwork deficiency</v>
      </c>
      <c r="K1712" s="9" t="str">
        <f t="shared" ca="1" si="161"/>
        <v>Shipping</v>
      </c>
      <c r="L1712" t="str">
        <f>IF(OR(Table1[[#This Row],[Month2]]="Jul",Table1[[#This Row],[Month2]]="Aug",Table1[[#This Row],[Month2]]="Sep"),"Q1", IF(OR(Table1[[#This Row],[Month2]]="Oct",Table1[[#This Row],[Month2]]="Nov",Table1[[#This Row],[Month2]]="Dec"),"Q2",IF(OR(Table1[[#This Row],[Month2]]="Jan",Table1[[#This Row],[Month2]]="Feb",Table1[[#This Row],[Month2]]="Mar"),"Q3", "Q4")))</f>
        <v>Q3</v>
      </c>
      <c r="M1712" t="str">
        <f>TEXT(Table1[[#This Row],[Date]],"mmm")</f>
        <v>Mar</v>
      </c>
      <c r="N1712" t="str">
        <f>IF(MONTH(Table1[[#This Row],[Date]])&gt;6, YEAR(Table1[[#This Row],[Date]])&amp;"-"&amp;YEAR(Table1[[#This Row],[Date]])+1,YEAR(Table1[[#This Row],[Date]])-1&amp;"-"&amp;YEAR(Table1[[#This Row],[Date]]))</f>
        <v>2017-2018</v>
      </c>
      <c r="O1712">
        <f>WEEKNUM(Table1[[#This Row],[Date]],2)</f>
        <v>13</v>
      </c>
      <c r="P1712">
        <f>HOUR(Table1[[#This Row],[Start]])</f>
        <v>13</v>
      </c>
      <c r="Q171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712" t="str">
        <f>TEXT(Table1[[#This Row],[Date]],"ddd")</f>
        <v>Fri</v>
      </c>
    </row>
    <row r="1713" spans="1:18" ht="28.8" x14ac:dyDescent="0.55000000000000004">
      <c r="A1713" s="9">
        <v>1489531</v>
      </c>
      <c r="B1713" s="9" t="str">
        <f t="shared" si="156"/>
        <v>Client 2</v>
      </c>
      <c r="C1713" s="9" t="s">
        <v>1258</v>
      </c>
      <c r="D1713" s="9" t="s">
        <v>1269</v>
      </c>
      <c r="E1713" s="37" t="s">
        <v>1283</v>
      </c>
      <c r="F1713" s="38">
        <f t="shared" si="163"/>
        <v>1.1805555555555514E-2</v>
      </c>
      <c r="G1713" s="39" t="str">
        <f t="shared" ca="1" si="157"/>
        <v>Room B</v>
      </c>
      <c r="H1713" s="9" t="str">
        <f t="shared" ca="1" si="158"/>
        <v>D</v>
      </c>
      <c r="I1713" s="9" t="str">
        <f t="shared" ca="1" si="159"/>
        <v>Mistake</v>
      </c>
      <c r="J1713" s="9" t="str">
        <f t="shared" ca="1" si="160"/>
        <v>Misconduct</v>
      </c>
      <c r="K1713" s="9" t="str">
        <f t="shared" ca="1" si="161"/>
        <v>Shipping</v>
      </c>
      <c r="L1713" t="str">
        <f>IF(OR(Table1[[#This Row],[Month2]]="Jul",Table1[[#This Row],[Month2]]="Aug",Table1[[#This Row],[Month2]]="Sep"),"Q1", IF(OR(Table1[[#This Row],[Month2]]="Oct",Table1[[#This Row],[Month2]]="Nov",Table1[[#This Row],[Month2]]="Dec"),"Q2",IF(OR(Table1[[#This Row],[Month2]]="Jan",Table1[[#This Row],[Month2]]="Feb",Table1[[#This Row],[Month2]]="Mar"),"Q3", "Q4")))</f>
        <v>Q4</v>
      </c>
      <c r="M1713" t="str">
        <f>TEXT(Table1[[#This Row],[Date]],"mmm")</f>
        <v>Apr</v>
      </c>
      <c r="N1713" t="str">
        <f>IF(MONTH(Table1[[#This Row],[Date]])&gt;6, YEAR(Table1[[#This Row],[Date]])&amp;"-"&amp;YEAR(Table1[[#This Row],[Date]])+1,YEAR(Table1[[#This Row],[Date]])-1&amp;"-"&amp;YEAR(Table1[[#This Row],[Date]]))</f>
        <v>2017-2018</v>
      </c>
      <c r="O1713">
        <f>WEEKNUM(Table1[[#This Row],[Date]],2)</f>
        <v>13</v>
      </c>
      <c r="P1713">
        <f>HOUR(Table1[[#This Row],[Start]])</f>
        <v>15</v>
      </c>
      <c r="Q171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713" t="str">
        <f>TEXT(Table1[[#This Row],[Date]],"ddd")</f>
        <v>Sun</v>
      </c>
    </row>
    <row r="1714" spans="1:18" ht="28.8" x14ac:dyDescent="0.55000000000000004">
      <c r="A1714" s="9">
        <v>1489531</v>
      </c>
      <c r="B1714" s="9" t="str">
        <f t="shared" si="156"/>
        <v>Client 3</v>
      </c>
      <c r="C1714" s="9" t="s">
        <v>1258</v>
      </c>
      <c r="D1714" s="9" t="s">
        <v>1270</v>
      </c>
      <c r="E1714" s="37" t="s">
        <v>1253</v>
      </c>
      <c r="F1714" s="38">
        <f t="shared" si="163"/>
        <v>6.9444444444444198E-4</v>
      </c>
      <c r="G1714" s="39" t="str">
        <f t="shared" ca="1" si="157"/>
        <v>Room A</v>
      </c>
      <c r="H1714" s="9" t="str">
        <f t="shared" ca="1" si="158"/>
        <v>F</v>
      </c>
      <c r="I1714" s="9" t="str">
        <f t="shared" ca="1" si="159"/>
        <v>Accident</v>
      </c>
      <c r="J1714" s="9" t="str">
        <f t="shared" ca="1" si="160"/>
        <v>Wrong placement</v>
      </c>
      <c r="K1714" s="9" t="str">
        <f t="shared" ca="1" si="161"/>
        <v>Floor</v>
      </c>
      <c r="L1714" t="str">
        <f>IF(OR(Table1[[#This Row],[Month2]]="Jul",Table1[[#This Row],[Month2]]="Aug",Table1[[#This Row],[Month2]]="Sep"),"Q1", IF(OR(Table1[[#This Row],[Month2]]="Oct",Table1[[#This Row],[Month2]]="Nov",Table1[[#This Row],[Month2]]="Dec"),"Q2",IF(OR(Table1[[#This Row],[Month2]]="Jan",Table1[[#This Row],[Month2]]="Feb",Table1[[#This Row],[Month2]]="Mar"),"Q3", "Q4")))</f>
        <v>Q4</v>
      </c>
      <c r="M1714" t="str">
        <f>TEXT(Table1[[#This Row],[Date]],"mmm")</f>
        <v>Apr</v>
      </c>
      <c r="N1714" t="str">
        <f>IF(MONTH(Table1[[#This Row],[Date]])&gt;6, YEAR(Table1[[#This Row],[Date]])&amp;"-"&amp;YEAR(Table1[[#This Row],[Date]])+1,YEAR(Table1[[#This Row],[Date]])-1&amp;"-"&amp;YEAR(Table1[[#This Row],[Date]]))</f>
        <v>2017-2018</v>
      </c>
      <c r="O1714">
        <f>WEEKNUM(Table1[[#This Row],[Date]],2)</f>
        <v>13</v>
      </c>
      <c r="P1714">
        <f>HOUR(Table1[[#This Row],[Start]])</f>
        <v>19</v>
      </c>
      <c r="Q171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14" t="str">
        <f>TEXT(Table1[[#This Row],[Date]],"ddd")</f>
        <v>Sun</v>
      </c>
    </row>
    <row r="1715" spans="1:18" ht="28.8" x14ac:dyDescent="0.55000000000000004">
      <c r="A1715" s="9">
        <v>1489531</v>
      </c>
      <c r="B1715" s="9" t="str">
        <f t="shared" si="156"/>
        <v>Client 4</v>
      </c>
      <c r="C1715" s="9" t="s">
        <v>1258</v>
      </c>
      <c r="D1715" s="9" t="s">
        <v>1253</v>
      </c>
      <c r="E1715" s="37" t="s">
        <v>1284</v>
      </c>
      <c r="F1715" s="38">
        <f t="shared" si="163"/>
        <v>6.2500000000000888E-3</v>
      </c>
      <c r="G1715" s="39" t="str">
        <f t="shared" ca="1" si="157"/>
        <v>Lab</v>
      </c>
      <c r="H1715" s="9" t="str">
        <f t="shared" ca="1" si="158"/>
        <v>E</v>
      </c>
      <c r="I1715" s="9" t="str">
        <f t="shared" ca="1" si="159"/>
        <v>Interaction</v>
      </c>
      <c r="J1715" s="9" t="str">
        <f t="shared" ca="1" si="160"/>
        <v>Misconduct</v>
      </c>
      <c r="K1715" s="9" t="str">
        <f t="shared" ca="1" si="161"/>
        <v>Shipping</v>
      </c>
      <c r="L1715" t="str">
        <f>IF(OR(Table1[[#This Row],[Month2]]="Jul",Table1[[#This Row],[Month2]]="Aug",Table1[[#This Row],[Month2]]="Sep"),"Q1", IF(OR(Table1[[#This Row],[Month2]]="Oct",Table1[[#This Row],[Month2]]="Nov",Table1[[#This Row],[Month2]]="Dec"),"Q2",IF(OR(Table1[[#This Row],[Month2]]="Jan",Table1[[#This Row],[Month2]]="Feb",Table1[[#This Row],[Month2]]="Mar"),"Q3", "Q4")))</f>
        <v>Q4</v>
      </c>
      <c r="M1715" t="str">
        <f>TEXT(Table1[[#This Row],[Date]],"mmm")</f>
        <v>Apr</v>
      </c>
      <c r="N1715" t="str">
        <f>IF(MONTH(Table1[[#This Row],[Date]])&gt;6, YEAR(Table1[[#This Row],[Date]])&amp;"-"&amp;YEAR(Table1[[#This Row],[Date]])+1,YEAR(Table1[[#This Row],[Date]])-1&amp;"-"&amp;YEAR(Table1[[#This Row],[Date]]))</f>
        <v>2017-2018</v>
      </c>
      <c r="O1715">
        <f>WEEKNUM(Table1[[#This Row],[Date]],2)</f>
        <v>13</v>
      </c>
      <c r="P1715">
        <f>HOUR(Table1[[#This Row],[Start]])</f>
        <v>19</v>
      </c>
      <c r="Q171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15" t="str">
        <f>TEXT(Table1[[#This Row],[Date]],"ddd")</f>
        <v>Sun</v>
      </c>
    </row>
    <row r="1716" spans="1:18" ht="28.8" x14ac:dyDescent="0.55000000000000004">
      <c r="A1716" s="9">
        <v>1494459</v>
      </c>
      <c r="B1716" s="9" t="str">
        <f t="shared" si="156"/>
        <v>Client 5</v>
      </c>
      <c r="C1716" s="9" t="s">
        <v>1261</v>
      </c>
      <c r="D1716" s="9" t="s">
        <v>1271</v>
      </c>
      <c r="E1716" s="37" t="s">
        <v>1285</v>
      </c>
      <c r="F1716" s="38">
        <f t="shared" si="163"/>
        <v>7.6388888888889173E-3</v>
      </c>
      <c r="G1716" s="39" t="str">
        <f t="shared" ca="1" si="157"/>
        <v>Warehouse</v>
      </c>
      <c r="H1716" s="9" t="str">
        <f t="shared" ca="1" si="158"/>
        <v>D</v>
      </c>
      <c r="I1716" s="9" t="str">
        <f t="shared" ca="1" si="159"/>
        <v>Grievance</v>
      </c>
      <c r="J1716" s="9" t="str">
        <f t="shared" ca="1" si="160"/>
        <v>Entry error</v>
      </c>
      <c r="K1716" s="9" t="str">
        <f t="shared" ca="1" si="161"/>
        <v>Widgets</v>
      </c>
      <c r="L1716" t="str">
        <f>IF(OR(Table1[[#This Row],[Month2]]="Jul",Table1[[#This Row],[Month2]]="Aug",Table1[[#This Row],[Month2]]="Sep"),"Q1", IF(OR(Table1[[#This Row],[Month2]]="Oct",Table1[[#This Row],[Month2]]="Nov",Table1[[#This Row],[Month2]]="Dec"),"Q2",IF(OR(Table1[[#This Row],[Month2]]="Jan",Table1[[#This Row],[Month2]]="Feb",Table1[[#This Row],[Month2]]="Mar"),"Q3", "Q4")))</f>
        <v>Q3</v>
      </c>
      <c r="M1716" t="str">
        <f>TEXT(Table1[[#This Row],[Date]],"mmm")</f>
        <v>Mar</v>
      </c>
      <c r="N1716" t="str">
        <f>IF(MONTH(Table1[[#This Row],[Date]])&gt;6, YEAR(Table1[[#This Row],[Date]])&amp;"-"&amp;YEAR(Table1[[#This Row],[Date]])+1,YEAR(Table1[[#This Row],[Date]])-1&amp;"-"&amp;YEAR(Table1[[#This Row],[Date]]))</f>
        <v>2017-2018</v>
      </c>
      <c r="O1716">
        <f>WEEKNUM(Table1[[#This Row],[Date]],2)</f>
        <v>13</v>
      </c>
      <c r="P1716">
        <f>HOUR(Table1[[#This Row],[Start]])</f>
        <v>11</v>
      </c>
      <c r="Q171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716" t="str">
        <f>TEXT(Table1[[#This Row],[Date]],"ddd")</f>
        <v>Tue</v>
      </c>
    </row>
    <row r="1717" spans="1:18" ht="28.8" x14ac:dyDescent="0.55000000000000004">
      <c r="A1717" s="9">
        <v>1494459</v>
      </c>
      <c r="B1717" s="9" t="str">
        <f t="shared" si="156"/>
        <v>Client 6</v>
      </c>
      <c r="C1717" s="9" t="s">
        <v>1261</v>
      </c>
      <c r="D1717" s="9" t="s">
        <v>1272</v>
      </c>
      <c r="E1717" s="37" t="s">
        <v>1286</v>
      </c>
      <c r="F1717" s="38">
        <f t="shared" si="163"/>
        <v>8.3333333333334147E-3</v>
      </c>
      <c r="G1717" s="39" t="str">
        <f t="shared" ca="1" si="157"/>
        <v>Room B</v>
      </c>
      <c r="H1717" s="9" t="str">
        <f t="shared" ca="1" si="158"/>
        <v>F</v>
      </c>
      <c r="I1717" s="9" t="str">
        <f t="shared" ca="1" si="159"/>
        <v>Interaction</v>
      </c>
      <c r="J1717" s="9" t="str">
        <f t="shared" ca="1" si="160"/>
        <v>Mechanical failure</v>
      </c>
      <c r="K1717" s="9" t="str">
        <f t="shared" ca="1" si="161"/>
        <v>IT</v>
      </c>
      <c r="L1717" t="str">
        <f>IF(OR(Table1[[#This Row],[Month2]]="Jul",Table1[[#This Row],[Month2]]="Aug",Table1[[#This Row],[Month2]]="Sep"),"Q1", IF(OR(Table1[[#This Row],[Month2]]="Oct",Table1[[#This Row],[Month2]]="Nov",Table1[[#This Row],[Month2]]="Dec"),"Q2",IF(OR(Table1[[#This Row],[Month2]]="Jan",Table1[[#This Row],[Month2]]="Feb",Table1[[#This Row],[Month2]]="Mar"),"Q3", "Q4")))</f>
        <v>Q3</v>
      </c>
      <c r="M1717" t="str">
        <f>TEXT(Table1[[#This Row],[Date]],"mmm")</f>
        <v>Mar</v>
      </c>
      <c r="N1717" t="str">
        <f>IF(MONTH(Table1[[#This Row],[Date]])&gt;6, YEAR(Table1[[#This Row],[Date]])&amp;"-"&amp;YEAR(Table1[[#This Row],[Date]])+1,YEAR(Table1[[#This Row],[Date]])-1&amp;"-"&amp;YEAR(Table1[[#This Row],[Date]]))</f>
        <v>2017-2018</v>
      </c>
      <c r="O1717">
        <f>WEEKNUM(Table1[[#This Row],[Date]],2)</f>
        <v>13</v>
      </c>
      <c r="P1717">
        <f>HOUR(Table1[[#This Row],[Start]])</f>
        <v>16</v>
      </c>
      <c r="Q171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17" t="str">
        <f>TEXT(Table1[[#This Row],[Date]],"ddd")</f>
        <v>Tue</v>
      </c>
    </row>
    <row r="1718" spans="1:18" ht="28.8" x14ac:dyDescent="0.55000000000000004">
      <c r="A1718" s="9">
        <v>1494459</v>
      </c>
      <c r="B1718" s="9" t="str">
        <f t="shared" si="156"/>
        <v>Client 7</v>
      </c>
      <c r="C1718" s="9" t="s">
        <v>1261</v>
      </c>
      <c r="D1718" s="9" t="s">
        <v>1273</v>
      </c>
      <c r="E1718" s="37" t="s">
        <v>1287</v>
      </c>
      <c r="F1718" s="38">
        <f t="shared" si="163"/>
        <v>3.7500000000000089E-2</v>
      </c>
      <c r="G1718" s="39" t="str">
        <f t="shared" ca="1" si="157"/>
        <v>Office</v>
      </c>
      <c r="H1718" s="9" t="str">
        <f t="shared" ca="1" si="158"/>
        <v>D</v>
      </c>
      <c r="I1718" s="9" t="str">
        <f t="shared" ca="1" si="159"/>
        <v>Interaction</v>
      </c>
      <c r="J1718" s="9" t="str">
        <f t="shared" ca="1" si="160"/>
        <v>Mechanical failure</v>
      </c>
      <c r="K1718" s="9" t="str">
        <f t="shared" ca="1" si="161"/>
        <v>Widgets</v>
      </c>
      <c r="L1718" t="str">
        <f>IF(OR(Table1[[#This Row],[Month2]]="Jul",Table1[[#This Row],[Month2]]="Aug",Table1[[#This Row],[Month2]]="Sep"),"Q1", IF(OR(Table1[[#This Row],[Month2]]="Oct",Table1[[#This Row],[Month2]]="Nov",Table1[[#This Row],[Month2]]="Dec"),"Q2",IF(OR(Table1[[#This Row],[Month2]]="Jan",Table1[[#This Row],[Month2]]="Feb",Table1[[#This Row],[Month2]]="Mar"),"Q3", "Q4")))</f>
        <v>Q3</v>
      </c>
      <c r="M1718" t="str">
        <f>TEXT(Table1[[#This Row],[Date]],"mmm")</f>
        <v>Mar</v>
      </c>
      <c r="N1718" t="str">
        <f>IF(MONTH(Table1[[#This Row],[Date]])&gt;6, YEAR(Table1[[#This Row],[Date]])&amp;"-"&amp;YEAR(Table1[[#This Row],[Date]])+1,YEAR(Table1[[#This Row],[Date]])-1&amp;"-"&amp;YEAR(Table1[[#This Row],[Date]]))</f>
        <v>2017-2018</v>
      </c>
      <c r="O1718">
        <f>WEEKNUM(Table1[[#This Row],[Date]],2)</f>
        <v>13</v>
      </c>
      <c r="P1718">
        <f>HOUR(Table1[[#This Row],[Start]])</f>
        <v>16</v>
      </c>
      <c r="Q171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18" t="str">
        <f>TEXT(Table1[[#This Row],[Date]],"ddd")</f>
        <v>Tue</v>
      </c>
    </row>
    <row r="1719" spans="1:18" ht="28.8" x14ac:dyDescent="0.55000000000000004">
      <c r="A1719" s="9">
        <v>1518213</v>
      </c>
      <c r="B1719" s="9" t="str">
        <f t="shared" si="156"/>
        <v>Client 8</v>
      </c>
      <c r="C1719" s="9" t="s">
        <v>1258</v>
      </c>
      <c r="D1719" s="9" t="s">
        <v>1274</v>
      </c>
      <c r="E1719" s="37" t="s">
        <v>1288</v>
      </c>
      <c r="F1719" s="38">
        <f t="shared" si="163"/>
        <v>1.8055555555555491E-2</v>
      </c>
      <c r="G1719" s="39" t="str">
        <f t="shared" ca="1" si="157"/>
        <v>Office</v>
      </c>
      <c r="H1719" s="9" t="str">
        <f t="shared" ca="1" si="158"/>
        <v>D</v>
      </c>
      <c r="I1719" s="9" t="str">
        <f t="shared" ca="1" si="159"/>
        <v>Accident</v>
      </c>
      <c r="J1719" s="9" t="str">
        <f t="shared" ca="1" si="160"/>
        <v>Wrong placement</v>
      </c>
      <c r="K1719" s="9" t="str">
        <f t="shared" ca="1" si="161"/>
        <v>Finance</v>
      </c>
      <c r="L1719" t="str">
        <f>IF(OR(Table1[[#This Row],[Month2]]="Jul",Table1[[#This Row],[Month2]]="Aug",Table1[[#This Row],[Month2]]="Sep"),"Q1", IF(OR(Table1[[#This Row],[Month2]]="Oct",Table1[[#This Row],[Month2]]="Nov",Table1[[#This Row],[Month2]]="Dec"),"Q2",IF(OR(Table1[[#This Row],[Month2]]="Jan",Table1[[#This Row],[Month2]]="Feb",Table1[[#This Row],[Month2]]="Mar"),"Q3", "Q4")))</f>
        <v>Q4</v>
      </c>
      <c r="M1719" t="str">
        <f>TEXT(Table1[[#This Row],[Date]],"mmm")</f>
        <v>Apr</v>
      </c>
      <c r="N1719" t="str">
        <f>IF(MONTH(Table1[[#This Row],[Date]])&gt;6, YEAR(Table1[[#This Row],[Date]])&amp;"-"&amp;YEAR(Table1[[#This Row],[Date]])+1,YEAR(Table1[[#This Row],[Date]])-1&amp;"-"&amp;YEAR(Table1[[#This Row],[Date]]))</f>
        <v>2017-2018</v>
      </c>
      <c r="O1719">
        <f>WEEKNUM(Table1[[#This Row],[Date]],2)</f>
        <v>13</v>
      </c>
      <c r="P1719">
        <f>HOUR(Table1[[#This Row],[Start]])</f>
        <v>13</v>
      </c>
      <c r="Q171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719" t="str">
        <f>TEXT(Table1[[#This Row],[Date]],"ddd")</f>
        <v>Sun</v>
      </c>
    </row>
    <row r="1720" spans="1:18" ht="28.8" x14ac:dyDescent="0.55000000000000004">
      <c r="A1720" s="9">
        <v>1527219</v>
      </c>
      <c r="B1720" s="9" t="str">
        <f t="shared" si="156"/>
        <v>Client 9</v>
      </c>
      <c r="C1720" s="9" t="s">
        <v>1289</v>
      </c>
      <c r="D1720" s="9" t="s">
        <v>1294</v>
      </c>
      <c r="E1720" s="37" t="s">
        <v>1301</v>
      </c>
      <c r="F1720" s="38">
        <f t="shared" si="163"/>
        <v>9.0277777777777457E-3</v>
      </c>
      <c r="G1720" s="39" t="str">
        <f t="shared" ca="1" si="157"/>
        <v>Warehouse</v>
      </c>
      <c r="H1720" s="9" t="str">
        <f t="shared" ca="1" si="158"/>
        <v>C</v>
      </c>
      <c r="I1720" s="9" t="str">
        <f t="shared" ca="1" si="159"/>
        <v>Interaction</v>
      </c>
      <c r="J1720" s="9" t="str">
        <f t="shared" ca="1" si="160"/>
        <v>Wrong placement</v>
      </c>
      <c r="K1720" s="9" t="str">
        <f t="shared" ca="1" si="161"/>
        <v>Admin</v>
      </c>
      <c r="L1720" t="str">
        <f>IF(OR(Table1[[#This Row],[Month2]]="Jul",Table1[[#This Row],[Month2]]="Aug",Table1[[#This Row],[Month2]]="Sep"),"Q1", IF(OR(Table1[[#This Row],[Month2]]="Oct",Table1[[#This Row],[Month2]]="Nov",Table1[[#This Row],[Month2]]="Dec"),"Q2",IF(OR(Table1[[#This Row],[Month2]]="Jan",Table1[[#This Row],[Month2]]="Feb",Table1[[#This Row],[Month2]]="Mar"),"Q3", "Q4")))</f>
        <v>Q4</v>
      </c>
      <c r="M1720" t="str">
        <f>TEXT(Table1[[#This Row],[Date]],"mmm")</f>
        <v>Apr</v>
      </c>
      <c r="N1720" t="str">
        <f>IF(MONTH(Table1[[#This Row],[Date]])&gt;6, YEAR(Table1[[#This Row],[Date]])&amp;"-"&amp;YEAR(Table1[[#This Row],[Date]])+1,YEAR(Table1[[#This Row],[Date]])-1&amp;"-"&amp;YEAR(Table1[[#This Row],[Date]]))</f>
        <v>2017-2018</v>
      </c>
      <c r="O1720">
        <f>WEEKNUM(Table1[[#This Row],[Date]],2)</f>
        <v>15</v>
      </c>
      <c r="P1720">
        <f>HOUR(Table1[[#This Row],[Start]])</f>
        <v>8</v>
      </c>
      <c r="Q172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720" t="str">
        <f>TEXT(Table1[[#This Row],[Date]],"ddd")</f>
        <v>Tue</v>
      </c>
    </row>
    <row r="1721" spans="1:18" ht="28.8" x14ac:dyDescent="0.55000000000000004">
      <c r="A1721" s="9">
        <v>1489531</v>
      </c>
      <c r="B1721" s="9" t="str">
        <f t="shared" si="156"/>
        <v>Client 10</v>
      </c>
      <c r="C1721" s="9" t="s">
        <v>1289</v>
      </c>
      <c r="D1721" s="9" t="s">
        <v>1295</v>
      </c>
      <c r="E1721" s="37" t="s">
        <v>1302</v>
      </c>
      <c r="F1721" s="38">
        <f t="shared" si="163"/>
        <v>7.6388888888889173E-3</v>
      </c>
      <c r="G1721" s="39" t="str">
        <f t="shared" ca="1" si="157"/>
        <v>Warehouse</v>
      </c>
      <c r="H1721" s="9" t="str">
        <f t="shared" ca="1" si="158"/>
        <v>F</v>
      </c>
      <c r="I1721" s="9" t="str">
        <f t="shared" ca="1" si="159"/>
        <v>Grievance</v>
      </c>
      <c r="J1721" s="9" t="str">
        <f t="shared" ca="1" si="160"/>
        <v>Tone of voice</v>
      </c>
      <c r="K1721" s="9" t="str">
        <f t="shared" ca="1" si="161"/>
        <v>Finance</v>
      </c>
      <c r="L1721" t="str">
        <f>IF(OR(Table1[[#This Row],[Month2]]="Jul",Table1[[#This Row],[Month2]]="Aug",Table1[[#This Row],[Month2]]="Sep"),"Q1", IF(OR(Table1[[#This Row],[Month2]]="Oct",Table1[[#This Row],[Month2]]="Nov",Table1[[#This Row],[Month2]]="Dec"),"Q2",IF(OR(Table1[[#This Row],[Month2]]="Jan",Table1[[#This Row],[Month2]]="Feb",Table1[[#This Row],[Month2]]="Mar"),"Q3", "Q4")))</f>
        <v>Q4</v>
      </c>
      <c r="M1721" t="str">
        <f>TEXT(Table1[[#This Row],[Date]],"mmm")</f>
        <v>Apr</v>
      </c>
      <c r="N1721" t="str">
        <f>IF(MONTH(Table1[[#This Row],[Date]])&gt;6, YEAR(Table1[[#This Row],[Date]])&amp;"-"&amp;YEAR(Table1[[#This Row],[Date]])+1,YEAR(Table1[[#This Row],[Date]])-1&amp;"-"&amp;YEAR(Table1[[#This Row],[Date]]))</f>
        <v>2017-2018</v>
      </c>
      <c r="O1721">
        <f>WEEKNUM(Table1[[#This Row],[Date]],2)</f>
        <v>15</v>
      </c>
      <c r="P1721">
        <f>HOUR(Table1[[#This Row],[Start]])</f>
        <v>8</v>
      </c>
      <c r="Q172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721" t="str">
        <f>TEXT(Table1[[#This Row],[Date]],"ddd")</f>
        <v>Tue</v>
      </c>
    </row>
    <row r="1722" spans="1:18" ht="28.8" x14ac:dyDescent="0.55000000000000004">
      <c r="A1722" s="9">
        <v>1489531</v>
      </c>
      <c r="B1722" s="9" t="str">
        <f t="shared" si="156"/>
        <v>Client 1</v>
      </c>
      <c r="C1722" s="9" t="s">
        <v>1289</v>
      </c>
      <c r="D1722" s="9" t="s">
        <v>1296</v>
      </c>
      <c r="E1722" s="37" t="s">
        <v>1303</v>
      </c>
      <c r="F1722" s="38">
        <f t="shared" si="163"/>
        <v>1.2500000000000067E-2</v>
      </c>
      <c r="G1722" s="39" t="str">
        <f t="shared" ca="1" si="157"/>
        <v>Room B</v>
      </c>
      <c r="H1722" s="9" t="str">
        <f t="shared" ca="1" si="158"/>
        <v>C</v>
      </c>
      <c r="I1722" s="9" t="str">
        <f t="shared" ca="1" si="159"/>
        <v>Accident</v>
      </c>
      <c r="J1722" s="9" t="str">
        <f t="shared" ca="1" si="160"/>
        <v>Misconduct</v>
      </c>
      <c r="K1722" s="9" t="str">
        <f t="shared" ca="1" si="161"/>
        <v>Floor</v>
      </c>
      <c r="L1722" t="str">
        <f>IF(OR(Table1[[#This Row],[Month2]]="Jul",Table1[[#This Row],[Month2]]="Aug",Table1[[#This Row],[Month2]]="Sep"),"Q1", IF(OR(Table1[[#This Row],[Month2]]="Oct",Table1[[#This Row],[Month2]]="Nov",Table1[[#This Row],[Month2]]="Dec"),"Q2",IF(OR(Table1[[#This Row],[Month2]]="Jan",Table1[[#This Row],[Month2]]="Feb",Table1[[#This Row],[Month2]]="Mar"),"Q3", "Q4")))</f>
        <v>Q4</v>
      </c>
      <c r="M1722" t="str">
        <f>TEXT(Table1[[#This Row],[Date]],"mmm")</f>
        <v>Apr</v>
      </c>
      <c r="N1722" t="str">
        <f>IF(MONTH(Table1[[#This Row],[Date]])&gt;6, YEAR(Table1[[#This Row],[Date]])&amp;"-"&amp;YEAR(Table1[[#This Row],[Date]])+1,YEAR(Table1[[#This Row],[Date]])-1&amp;"-"&amp;YEAR(Table1[[#This Row],[Date]]))</f>
        <v>2017-2018</v>
      </c>
      <c r="O1722">
        <f>WEEKNUM(Table1[[#This Row],[Date]],2)</f>
        <v>15</v>
      </c>
      <c r="P1722">
        <f>HOUR(Table1[[#This Row],[Start]])</f>
        <v>15</v>
      </c>
      <c r="Q172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722" t="str">
        <f>TEXT(Table1[[#This Row],[Date]],"ddd")</f>
        <v>Tue</v>
      </c>
    </row>
    <row r="1723" spans="1:18" ht="28.8" x14ac:dyDescent="0.55000000000000004">
      <c r="A1723" s="9">
        <v>1488988</v>
      </c>
      <c r="B1723" s="9" t="str">
        <f t="shared" si="156"/>
        <v>Client 2</v>
      </c>
      <c r="C1723" s="9" t="s">
        <v>1289</v>
      </c>
      <c r="D1723" s="9" t="s">
        <v>1284</v>
      </c>
      <c r="E1723" s="37" t="s">
        <v>1304</v>
      </c>
      <c r="F1723" s="38">
        <f t="shared" si="163"/>
        <v>9.7222222222220767E-3</v>
      </c>
      <c r="G1723" s="39" t="str">
        <f t="shared" ca="1" si="157"/>
        <v>Room B</v>
      </c>
      <c r="H1723" s="9" t="str">
        <f t="shared" ca="1" si="158"/>
        <v>E</v>
      </c>
      <c r="I1723" s="9" t="str">
        <f t="shared" ca="1" si="159"/>
        <v>Mistake</v>
      </c>
      <c r="J1723" s="9" t="str">
        <f t="shared" ca="1" si="160"/>
        <v>Tone of voice</v>
      </c>
      <c r="K1723" s="9" t="str">
        <f t="shared" ca="1" si="161"/>
        <v>Admin</v>
      </c>
      <c r="L1723" t="str">
        <f>IF(OR(Table1[[#This Row],[Month2]]="Jul",Table1[[#This Row],[Month2]]="Aug",Table1[[#This Row],[Month2]]="Sep"),"Q1", IF(OR(Table1[[#This Row],[Month2]]="Oct",Table1[[#This Row],[Month2]]="Nov",Table1[[#This Row],[Month2]]="Dec"),"Q2",IF(OR(Table1[[#This Row],[Month2]]="Jan",Table1[[#This Row],[Month2]]="Feb",Table1[[#This Row],[Month2]]="Mar"),"Q3", "Q4")))</f>
        <v>Q4</v>
      </c>
      <c r="M1723" t="str">
        <f>TEXT(Table1[[#This Row],[Date]],"mmm")</f>
        <v>Apr</v>
      </c>
      <c r="N1723" t="str">
        <f>IF(MONTH(Table1[[#This Row],[Date]])&gt;6, YEAR(Table1[[#This Row],[Date]])&amp;"-"&amp;YEAR(Table1[[#This Row],[Date]])+1,YEAR(Table1[[#This Row],[Date]])-1&amp;"-"&amp;YEAR(Table1[[#This Row],[Date]]))</f>
        <v>2017-2018</v>
      </c>
      <c r="O1723">
        <f>WEEKNUM(Table1[[#This Row],[Date]],2)</f>
        <v>15</v>
      </c>
      <c r="P1723">
        <f>HOUR(Table1[[#This Row],[Start]])</f>
        <v>19</v>
      </c>
      <c r="Q172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23" t="str">
        <f>TEXT(Table1[[#This Row],[Date]],"ddd")</f>
        <v>Tue</v>
      </c>
    </row>
    <row r="1724" spans="1:18" ht="28.8" x14ac:dyDescent="0.55000000000000004">
      <c r="A1724" s="9">
        <v>1483763</v>
      </c>
      <c r="B1724" s="9" t="str">
        <f t="shared" si="156"/>
        <v>Client 3</v>
      </c>
      <c r="C1724" s="9" t="s">
        <v>1290</v>
      </c>
      <c r="D1724" s="9" t="s">
        <v>1297</v>
      </c>
      <c r="E1724" s="37" t="s">
        <v>1305</v>
      </c>
      <c r="F1724" s="38">
        <f t="shared" si="163"/>
        <v>4.8611111111112049E-3</v>
      </c>
      <c r="G1724" s="39" t="str">
        <f t="shared" ca="1" si="157"/>
        <v>Warehouse</v>
      </c>
      <c r="H1724" s="9" t="str">
        <f t="shared" ca="1" si="158"/>
        <v>B</v>
      </c>
      <c r="I1724" s="9" t="str">
        <f t="shared" ca="1" si="159"/>
        <v>Grievance</v>
      </c>
      <c r="J1724" s="9" t="str">
        <f t="shared" ca="1" si="160"/>
        <v>Misconduct</v>
      </c>
      <c r="K1724" s="9" t="str">
        <f t="shared" ca="1" si="161"/>
        <v>Floor</v>
      </c>
      <c r="L1724" t="str">
        <f>IF(OR(Table1[[#This Row],[Month2]]="Jul",Table1[[#This Row],[Month2]]="Aug",Table1[[#This Row],[Month2]]="Sep"),"Q1", IF(OR(Table1[[#This Row],[Month2]]="Oct",Table1[[#This Row],[Month2]]="Nov",Table1[[#This Row],[Month2]]="Dec"),"Q2",IF(OR(Table1[[#This Row],[Month2]]="Jan",Table1[[#This Row],[Month2]]="Feb",Table1[[#This Row],[Month2]]="Mar"),"Q3", "Q4")))</f>
        <v>Q4</v>
      </c>
      <c r="M1724" t="str">
        <f>TEXT(Table1[[#This Row],[Date]],"mmm")</f>
        <v>Apr</v>
      </c>
      <c r="N1724" t="str">
        <f>IF(MONTH(Table1[[#This Row],[Date]])&gt;6, YEAR(Table1[[#This Row],[Date]])&amp;"-"&amp;YEAR(Table1[[#This Row],[Date]])+1,YEAR(Table1[[#This Row],[Date]])-1&amp;"-"&amp;YEAR(Table1[[#This Row],[Date]]))</f>
        <v>2017-2018</v>
      </c>
      <c r="O1724">
        <f>WEEKNUM(Table1[[#This Row],[Date]],2)</f>
        <v>15</v>
      </c>
      <c r="P1724">
        <f>HOUR(Table1[[#This Row],[Start]])</f>
        <v>16</v>
      </c>
      <c r="Q172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24" t="str">
        <f>TEXT(Table1[[#This Row],[Date]],"ddd")</f>
        <v>Wed</v>
      </c>
    </row>
    <row r="1725" spans="1:18" ht="28.8" x14ac:dyDescent="0.55000000000000004">
      <c r="A1725" s="9">
        <v>1506399</v>
      </c>
      <c r="B1725" s="9" t="str">
        <f t="shared" si="156"/>
        <v>Client 4</v>
      </c>
      <c r="C1725" s="9" t="s">
        <v>1290</v>
      </c>
      <c r="D1725" s="9" t="s">
        <v>1237</v>
      </c>
      <c r="E1725" s="37" t="s">
        <v>1306</v>
      </c>
      <c r="F1725" s="38">
        <f t="shared" si="163"/>
        <v>1.388888888888884E-2</v>
      </c>
      <c r="G1725" s="39" t="str">
        <f t="shared" ca="1" si="157"/>
        <v>Office</v>
      </c>
      <c r="H1725" s="9" t="str">
        <f t="shared" ca="1" si="158"/>
        <v>E</v>
      </c>
      <c r="I1725" s="9" t="str">
        <f t="shared" ca="1" si="159"/>
        <v>Grievance</v>
      </c>
      <c r="J1725" s="9" t="str">
        <f t="shared" ca="1" si="160"/>
        <v>Paperwork deficiency</v>
      </c>
      <c r="K1725" s="9" t="str">
        <f t="shared" ca="1" si="161"/>
        <v>IT</v>
      </c>
      <c r="L1725" t="str">
        <f>IF(OR(Table1[[#This Row],[Month2]]="Jul",Table1[[#This Row],[Month2]]="Aug",Table1[[#This Row],[Month2]]="Sep"),"Q1", IF(OR(Table1[[#This Row],[Month2]]="Oct",Table1[[#This Row],[Month2]]="Nov",Table1[[#This Row],[Month2]]="Dec"),"Q2",IF(OR(Table1[[#This Row],[Month2]]="Jan",Table1[[#This Row],[Month2]]="Feb",Table1[[#This Row],[Month2]]="Mar"),"Q3", "Q4")))</f>
        <v>Q4</v>
      </c>
      <c r="M1725" t="str">
        <f>TEXT(Table1[[#This Row],[Date]],"mmm")</f>
        <v>Apr</v>
      </c>
      <c r="N1725" t="str">
        <f>IF(MONTH(Table1[[#This Row],[Date]])&gt;6, YEAR(Table1[[#This Row],[Date]])&amp;"-"&amp;YEAR(Table1[[#This Row],[Date]])+1,YEAR(Table1[[#This Row],[Date]])-1&amp;"-"&amp;YEAR(Table1[[#This Row],[Date]]))</f>
        <v>2017-2018</v>
      </c>
      <c r="O1725">
        <f>WEEKNUM(Table1[[#This Row],[Date]],2)</f>
        <v>15</v>
      </c>
      <c r="P1725">
        <f>HOUR(Table1[[#This Row],[Start]])</f>
        <v>17</v>
      </c>
      <c r="Q172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725" t="str">
        <f>TEXT(Table1[[#This Row],[Date]],"ddd")</f>
        <v>Wed</v>
      </c>
    </row>
    <row r="1726" spans="1:18" ht="28.8" x14ac:dyDescent="0.55000000000000004">
      <c r="A1726" s="9">
        <v>1491315</v>
      </c>
      <c r="B1726" s="9" t="str">
        <f t="shared" si="156"/>
        <v>Client 5</v>
      </c>
      <c r="C1726" s="9" t="s">
        <v>1291</v>
      </c>
      <c r="D1726" s="9" t="s">
        <v>1298</v>
      </c>
      <c r="E1726" s="37" t="s">
        <v>1307</v>
      </c>
      <c r="F1726" s="38">
        <f t="shared" si="163"/>
        <v>1.3194444444444398E-2</v>
      </c>
      <c r="G1726" s="39" t="str">
        <f t="shared" ca="1" si="157"/>
        <v>Room A</v>
      </c>
      <c r="H1726" s="9" t="str">
        <f t="shared" ca="1" si="158"/>
        <v>D</v>
      </c>
      <c r="I1726" s="9" t="str">
        <f t="shared" ca="1" si="159"/>
        <v>Grievance</v>
      </c>
      <c r="J1726" s="9" t="str">
        <f t="shared" ca="1" si="160"/>
        <v>Entry error</v>
      </c>
      <c r="K1726" s="9" t="str">
        <f t="shared" ca="1" si="161"/>
        <v>Admin</v>
      </c>
      <c r="L1726" t="str">
        <f>IF(OR(Table1[[#This Row],[Month2]]="Jul",Table1[[#This Row],[Month2]]="Aug",Table1[[#This Row],[Month2]]="Sep"),"Q1", IF(OR(Table1[[#This Row],[Month2]]="Oct",Table1[[#This Row],[Month2]]="Nov",Table1[[#This Row],[Month2]]="Dec"),"Q2",IF(OR(Table1[[#This Row],[Month2]]="Jan",Table1[[#This Row],[Month2]]="Feb",Table1[[#This Row],[Month2]]="Mar"),"Q3", "Q4")))</f>
        <v>Q4</v>
      </c>
      <c r="M1726" t="str">
        <f>TEXT(Table1[[#This Row],[Date]],"mmm")</f>
        <v>Apr</v>
      </c>
      <c r="N1726" t="str">
        <f>IF(MONTH(Table1[[#This Row],[Date]])&gt;6, YEAR(Table1[[#This Row],[Date]])&amp;"-"&amp;YEAR(Table1[[#This Row],[Date]])+1,YEAR(Table1[[#This Row],[Date]])-1&amp;"-"&amp;YEAR(Table1[[#This Row],[Date]]))</f>
        <v>2017-2018</v>
      </c>
      <c r="O1726">
        <f>WEEKNUM(Table1[[#This Row],[Date]],2)</f>
        <v>15</v>
      </c>
      <c r="P1726">
        <f>HOUR(Table1[[#This Row],[Start]])</f>
        <v>15</v>
      </c>
      <c r="Q172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726" t="str">
        <f>TEXT(Table1[[#This Row],[Date]],"ddd")</f>
        <v>Thu</v>
      </c>
    </row>
    <row r="1727" spans="1:18" ht="28.8" x14ac:dyDescent="0.55000000000000004">
      <c r="A1727" s="9">
        <v>1488988</v>
      </c>
      <c r="B1727" s="9" t="str">
        <f t="shared" si="156"/>
        <v>Client 6</v>
      </c>
      <c r="C1727" s="9" t="s">
        <v>1292</v>
      </c>
      <c r="D1727" s="9" t="s">
        <v>1299</v>
      </c>
      <c r="E1727" s="37" t="s">
        <v>1297</v>
      </c>
      <c r="F1727" s="38">
        <f t="shared" si="163"/>
        <v>4.8611111111110938E-3</v>
      </c>
      <c r="G1727" s="39" t="str">
        <f t="shared" ca="1" si="157"/>
        <v>Office</v>
      </c>
      <c r="H1727" s="9" t="str">
        <f t="shared" ca="1" si="158"/>
        <v>G</v>
      </c>
      <c r="I1727" s="9" t="str">
        <f t="shared" ca="1" si="159"/>
        <v>Mistake</v>
      </c>
      <c r="J1727" s="9" t="str">
        <f t="shared" ca="1" si="160"/>
        <v>Mechanical failure</v>
      </c>
      <c r="K1727" s="9" t="str">
        <f t="shared" ca="1" si="161"/>
        <v>Floor</v>
      </c>
      <c r="L1727" t="str">
        <f>IF(OR(Table1[[#This Row],[Month2]]="Jul",Table1[[#This Row],[Month2]]="Aug",Table1[[#This Row],[Month2]]="Sep"),"Q1", IF(OR(Table1[[#This Row],[Month2]]="Oct",Table1[[#This Row],[Month2]]="Nov",Table1[[#This Row],[Month2]]="Dec"),"Q2",IF(OR(Table1[[#This Row],[Month2]]="Jan",Table1[[#This Row],[Month2]]="Feb",Table1[[#This Row],[Month2]]="Mar"),"Q3", "Q4")))</f>
        <v>Q4</v>
      </c>
      <c r="M1727" t="str">
        <f>TEXT(Table1[[#This Row],[Date]],"mmm")</f>
        <v>Apr</v>
      </c>
      <c r="N1727" t="str">
        <f>IF(MONTH(Table1[[#This Row],[Date]])&gt;6, YEAR(Table1[[#This Row],[Date]])&amp;"-"&amp;YEAR(Table1[[#This Row],[Date]])+1,YEAR(Table1[[#This Row],[Date]])-1&amp;"-"&amp;YEAR(Table1[[#This Row],[Date]]))</f>
        <v>2017-2018</v>
      </c>
      <c r="O1727">
        <f>WEEKNUM(Table1[[#This Row],[Date]],2)</f>
        <v>15</v>
      </c>
      <c r="P1727">
        <f>HOUR(Table1[[#This Row],[Start]])</f>
        <v>16</v>
      </c>
      <c r="Q172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27" t="str">
        <f>TEXT(Table1[[#This Row],[Date]],"ddd")</f>
        <v>Fri</v>
      </c>
    </row>
    <row r="1728" spans="1:18" ht="28.8" x14ac:dyDescent="0.55000000000000004">
      <c r="A1728" s="9">
        <v>1489531</v>
      </c>
      <c r="B1728" s="9" t="str">
        <f t="shared" si="156"/>
        <v>Client 7</v>
      </c>
      <c r="C1728" s="9" t="s">
        <v>1293</v>
      </c>
      <c r="D1728" s="9" t="s">
        <v>1300</v>
      </c>
      <c r="E1728" s="37" t="s">
        <v>1308</v>
      </c>
      <c r="F1728" s="38">
        <f t="shared" si="163"/>
        <v>9.7222222222221877E-3</v>
      </c>
      <c r="G1728" s="39" t="str">
        <f t="shared" ca="1" si="157"/>
        <v>Warehouse</v>
      </c>
      <c r="H1728" s="9" t="str">
        <f t="shared" ca="1" si="158"/>
        <v>F</v>
      </c>
      <c r="I1728" s="9" t="str">
        <f t="shared" ca="1" si="159"/>
        <v>Grievance</v>
      </c>
      <c r="J1728" s="9" t="str">
        <f t="shared" ca="1" si="160"/>
        <v>Paperwork deficiency</v>
      </c>
      <c r="K1728" s="9" t="str">
        <f t="shared" ca="1" si="161"/>
        <v>Finance</v>
      </c>
      <c r="L1728" t="str">
        <f>IF(OR(Table1[[#This Row],[Month2]]="Jul",Table1[[#This Row],[Month2]]="Aug",Table1[[#This Row],[Month2]]="Sep"),"Q1", IF(OR(Table1[[#This Row],[Month2]]="Oct",Table1[[#This Row],[Month2]]="Nov",Table1[[#This Row],[Month2]]="Dec"),"Q2",IF(OR(Table1[[#This Row],[Month2]]="Jan",Table1[[#This Row],[Month2]]="Feb",Table1[[#This Row],[Month2]]="Mar"),"Q3", "Q4")))</f>
        <v>Q4</v>
      </c>
      <c r="M1728" t="str">
        <f>TEXT(Table1[[#This Row],[Date]],"mmm")</f>
        <v>Apr</v>
      </c>
      <c r="N1728" t="str">
        <f>IF(MONTH(Table1[[#This Row],[Date]])&gt;6, YEAR(Table1[[#This Row],[Date]])&amp;"-"&amp;YEAR(Table1[[#This Row],[Date]])+1,YEAR(Table1[[#This Row],[Date]])-1&amp;"-"&amp;YEAR(Table1[[#This Row],[Date]]))</f>
        <v>2017-2018</v>
      </c>
      <c r="O1728">
        <f>WEEKNUM(Table1[[#This Row],[Date]],2)</f>
        <v>15</v>
      </c>
      <c r="P1728">
        <f>HOUR(Table1[[#This Row],[Start]])</f>
        <v>11</v>
      </c>
      <c r="Q172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728" t="str">
        <f>TEXT(Table1[[#This Row],[Date]],"ddd")</f>
        <v>Sat</v>
      </c>
    </row>
    <row r="1729" spans="1:18" ht="28.8" x14ac:dyDescent="0.55000000000000004">
      <c r="A1729" s="9">
        <v>1484657</v>
      </c>
      <c r="B1729" s="9" t="str">
        <f t="shared" si="156"/>
        <v>Client 8</v>
      </c>
      <c r="C1729" s="9" t="s">
        <v>1309</v>
      </c>
      <c r="D1729" s="9" t="s">
        <v>1314</v>
      </c>
      <c r="E1729" s="37" t="s">
        <v>1329</v>
      </c>
      <c r="F1729" s="38">
        <f t="shared" si="163"/>
        <v>1.8055555555555547E-2</v>
      </c>
      <c r="G1729" s="39" t="str">
        <f t="shared" ca="1" si="157"/>
        <v>Office</v>
      </c>
      <c r="H1729" s="9" t="str">
        <f t="shared" ca="1" si="158"/>
        <v>F</v>
      </c>
      <c r="I1729" s="9" t="str">
        <f t="shared" ca="1" si="159"/>
        <v>Accident</v>
      </c>
      <c r="J1729" s="9" t="str">
        <f t="shared" ca="1" si="160"/>
        <v>Wrong placement</v>
      </c>
      <c r="K1729" s="9" t="str">
        <f t="shared" ca="1" si="161"/>
        <v>Admin</v>
      </c>
      <c r="L1729" t="str">
        <f>IF(OR(Table1[[#This Row],[Month2]]="Jul",Table1[[#This Row],[Month2]]="Aug",Table1[[#This Row],[Month2]]="Sep"),"Q1", IF(OR(Table1[[#This Row],[Month2]]="Oct",Table1[[#This Row],[Month2]]="Nov",Table1[[#This Row],[Month2]]="Dec"),"Q2",IF(OR(Table1[[#This Row],[Month2]]="Jan",Table1[[#This Row],[Month2]]="Feb",Table1[[#This Row],[Month2]]="Mar"),"Q3", "Q4")))</f>
        <v>Q4</v>
      </c>
      <c r="M1729" t="str">
        <f>TEXT(Table1[[#This Row],[Date]],"mmm")</f>
        <v>Apr</v>
      </c>
      <c r="N1729" t="str">
        <f>IF(MONTH(Table1[[#This Row],[Date]])&gt;6, YEAR(Table1[[#This Row],[Date]])&amp;"-"&amp;YEAR(Table1[[#This Row],[Date]])+1,YEAR(Table1[[#This Row],[Date]])-1&amp;"-"&amp;YEAR(Table1[[#This Row],[Date]]))</f>
        <v>2017-2018</v>
      </c>
      <c r="O1729">
        <f>WEEKNUM(Table1[[#This Row],[Date]],2)</f>
        <v>14</v>
      </c>
      <c r="P1729">
        <f>HOUR(Table1[[#This Row],[Start]])</f>
        <v>8</v>
      </c>
      <c r="Q172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729" t="str">
        <f>TEXT(Table1[[#This Row],[Date]],"ddd")</f>
        <v>Fri</v>
      </c>
    </row>
    <row r="1730" spans="1:18" ht="28.8" x14ac:dyDescent="0.55000000000000004">
      <c r="A1730" s="9">
        <v>1484796</v>
      </c>
      <c r="B1730" s="9" t="str">
        <f t="shared" ref="B1730:B1751" si="164">IF(B1729="Name","Client 1",IF(B1729="Client 1","Client 2",IF(B1729="Client 2","Client 3",IF(B1729="Client 3","Client 4", IF(B1729="Client 4","Client 5", IF(B1729="Client 5","Client 6", IF(B1729="Client 6","Client 7",IF(B1729="Client 7","Client 8", IF(B1729="Client 8","Client 9", IF(B1729="Client 9","Client 10", IF(B1729="Client 10","Client 1", "Client 11")))))))))))</f>
        <v>Client 9</v>
      </c>
      <c r="C1730" s="9" t="s">
        <v>1310</v>
      </c>
      <c r="D1730" s="9" t="s">
        <v>1315</v>
      </c>
      <c r="E1730" s="37" t="s">
        <v>1330</v>
      </c>
      <c r="F1730" s="38">
        <f t="shared" si="163"/>
        <v>4.1666666666667074E-3</v>
      </c>
      <c r="G1730" s="39" t="str">
        <f t="shared" ref="G1730:G1751" ca="1" si="165">VLOOKUP(RANDBETWEEN(1,5),$T$1:$Y$8,2,FALSE)</f>
        <v>Room B</v>
      </c>
      <c r="H1730" s="9" t="str">
        <f t="shared" ref="H1730:H1751" ca="1" si="166">VLOOKUP(RANDBETWEEN(1,7),$T$1:$Y$8,3,FALSE)</f>
        <v>A</v>
      </c>
      <c r="I1730" s="9" t="str">
        <f t="shared" ref="I1730:I1751" ca="1" si="167">VLOOKUP(RANDBETWEEN(1,4),$T$1:$Y$8,4,FALSE)</f>
        <v>Accident</v>
      </c>
      <c r="J1730" s="9" t="str">
        <f t="shared" ref="J1730:J1751" ca="1" si="168">VLOOKUP(RANDBETWEEN(1,6),$T$1:$Y$8,5,FALSE)</f>
        <v>Misconduct</v>
      </c>
      <c r="K1730" s="9" t="str">
        <f t="shared" ref="K1730:K1751" ca="1" si="169">VLOOKUP(RANDBETWEEN(1,6),$T$1:$Y$8,6,FALSE)</f>
        <v>IT</v>
      </c>
      <c r="L1730" t="str">
        <f>IF(OR(Table1[[#This Row],[Month2]]="Jul",Table1[[#This Row],[Month2]]="Aug",Table1[[#This Row],[Month2]]="Sep"),"Q1", IF(OR(Table1[[#This Row],[Month2]]="Oct",Table1[[#This Row],[Month2]]="Nov",Table1[[#This Row],[Month2]]="Dec"),"Q2",IF(OR(Table1[[#This Row],[Month2]]="Jan",Table1[[#This Row],[Month2]]="Feb",Table1[[#This Row],[Month2]]="Mar"),"Q3", "Q4")))</f>
        <v>Q4</v>
      </c>
      <c r="M1730" t="str">
        <f>TEXT(Table1[[#This Row],[Date]],"mmm")</f>
        <v>Apr</v>
      </c>
      <c r="N1730" t="str">
        <f>IF(MONTH(Table1[[#This Row],[Date]])&gt;6, YEAR(Table1[[#This Row],[Date]])&amp;"-"&amp;YEAR(Table1[[#This Row],[Date]])+1,YEAR(Table1[[#This Row],[Date]])-1&amp;"-"&amp;YEAR(Table1[[#This Row],[Date]]))</f>
        <v>2017-2018</v>
      </c>
      <c r="O1730">
        <f>WEEKNUM(Table1[[#This Row],[Date]],2)</f>
        <v>14</v>
      </c>
      <c r="P1730">
        <f>HOUR(Table1[[#This Row],[Start]])</f>
        <v>7</v>
      </c>
      <c r="Q173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AM</v>
      </c>
      <c r="R1730" t="str">
        <f>TEXT(Table1[[#This Row],[Date]],"ddd")</f>
        <v>Tue</v>
      </c>
    </row>
    <row r="1731" spans="1:18" ht="28.8" x14ac:dyDescent="0.55000000000000004">
      <c r="A1731" s="9">
        <v>1484796</v>
      </c>
      <c r="B1731" s="9" t="str">
        <f t="shared" si="164"/>
        <v>Client 10</v>
      </c>
      <c r="C1731" s="9" t="s">
        <v>1310</v>
      </c>
      <c r="D1731" s="9" t="s">
        <v>1316</v>
      </c>
      <c r="E1731" s="37" t="s">
        <v>1331</v>
      </c>
      <c r="F1731" s="38">
        <f t="shared" si="163"/>
        <v>1.3194444444444398E-2</v>
      </c>
      <c r="G1731" s="39" t="str">
        <f t="shared" ca="1" si="165"/>
        <v>Lab</v>
      </c>
      <c r="H1731" s="9" t="str">
        <f t="shared" ca="1" si="166"/>
        <v>F</v>
      </c>
      <c r="I1731" s="9" t="str">
        <f t="shared" ca="1" si="167"/>
        <v>Interaction</v>
      </c>
      <c r="J1731" s="9" t="str">
        <f t="shared" ca="1" si="168"/>
        <v>Paperwork deficiency</v>
      </c>
      <c r="K1731" s="9" t="str">
        <f t="shared" ca="1" si="169"/>
        <v>Admin</v>
      </c>
      <c r="L1731" t="str">
        <f>IF(OR(Table1[[#This Row],[Month2]]="Jul",Table1[[#This Row],[Month2]]="Aug",Table1[[#This Row],[Month2]]="Sep"),"Q1", IF(OR(Table1[[#This Row],[Month2]]="Oct",Table1[[#This Row],[Month2]]="Nov",Table1[[#This Row],[Month2]]="Dec"),"Q2",IF(OR(Table1[[#This Row],[Month2]]="Jan",Table1[[#This Row],[Month2]]="Feb",Table1[[#This Row],[Month2]]="Mar"),"Q3", "Q4")))</f>
        <v>Q4</v>
      </c>
      <c r="M1731" t="str">
        <f>TEXT(Table1[[#This Row],[Date]],"mmm")</f>
        <v>Apr</v>
      </c>
      <c r="N1731" t="str">
        <f>IF(MONTH(Table1[[#This Row],[Date]])&gt;6, YEAR(Table1[[#This Row],[Date]])&amp;"-"&amp;YEAR(Table1[[#This Row],[Date]])+1,YEAR(Table1[[#This Row],[Date]])-1&amp;"-"&amp;YEAR(Table1[[#This Row],[Date]]))</f>
        <v>2017-2018</v>
      </c>
      <c r="O1731">
        <f>WEEKNUM(Table1[[#This Row],[Date]],2)</f>
        <v>14</v>
      </c>
      <c r="P1731">
        <f>HOUR(Table1[[#This Row],[Start]])</f>
        <v>8</v>
      </c>
      <c r="Q173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731" t="str">
        <f>TEXT(Table1[[#This Row],[Date]],"ddd")</f>
        <v>Tue</v>
      </c>
    </row>
    <row r="1732" spans="1:18" ht="28.8" x14ac:dyDescent="0.55000000000000004">
      <c r="A1732" s="9">
        <v>1484796</v>
      </c>
      <c r="B1732" s="9" t="str">
        <f t="shared" si="164"/>
        <v>Client 1</v>
      </c>
      <c r="C1732" s="9" t="s">
        <v>1310</v>
      </c>
      <c r="D1732" s="9" t="s">
        <v>1317</v>
      </c>
      <c r="E1732" s="37" t="s">
        <v>1332</v>
      </c>
      <c r="F1732" s="38">
        <f t="shared" si="163"/>
        <v>3.8888888888888917E-2</v>
      </c>
      <c r="G1732" s="39" t="str">
        <f t="shared" ca="1" si="165"/>
        <v>Room A</v>
      </c>
      <c r="H1732" s="9" t="str">
        <f t="shared" ca="1" si="166"/>
        <v>B</v>
      </c>
      <c r="I1732" s="9" t="str">
        <f t="shared" ca="1" si="167"/>
        <v>Mistake</v>
      </c>
      <c r="J1732" s="9" t="str">
        <f t="shared" ca="1" si="168"/>
        <v>Wrong placement</v>
      </c>
      <c r="K1732" s="9" t="str">
        <f t="shared" ca="1" si="169"/>
        <v>Floor</v>
      </c>
      <c r="L1732" t="str">
        <f>IF(OR(Table1[[#This Row],[Month2]]="Jul",Table1[[#This Row],[Month2]]="Aug",Table1[[#This Row],[Month2]]="Sep"),"Q1", IF(OR(Table1[[#This Row],[Month2]]="Oct",Table1[[#This Row],[Month2]]="Nov",Table1[[#This Row],[Month2]]="Dec"),"Q2",IF(OR(Table1[[#This Row],[Month2]]="Jan",Table1[[#This Row],[Month2]]="Feb",Table1[[#This Row],[Month2]]="Mar"),"Q3", "Q4")))</f>
        <v>Q4</v>
      </c>
      <c r="M1732" t="str">
        <f>TEXT(Table1[[#This Row],[Date]],"mmm")</f>
        <v>Apr</v>
      </c>
      <c r="N1732" t="str">
        <f>IF(MONTH(Table1[[#This Row],[Date]])&gt;6, YEAR(Table1[[#This Row],[Date]])&amp;"-"&amp;YEAR(Table1[[#This Row],[Date]])+1,YEAR(Table1[[#This Row],[Date]])-1&amp;"-"&amp;YEAR(Table1[[#This Row],[Date]]))</f>
        <v>2017-2018</v>
      </c>
      <c r="O1732">
        <f>WEEKNUM(Table1[[#This Row],[Date]],2)</f>
        <v>14</v>
      </c>
      <c r="P1732">
        <f>HOUR(Table1[[#This Row],[Start]])</f>
        <v>8</v>
      </c>
      <c r="Q173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AM</v>
      </c>
      <c r="R1732" t="str">
        <f>TEXT(Table1[[#This Row],[Date]],"ddd")</f>
        <v>Tue</v>
      </c>
    </row>
    <row r="1733" spans="1:18" ht="28.8" x14ac:dyDescent="0.55000000000000004">
      <c r="A1733" s="9">
        <v>1484796</v>
      </c>
      <c r="B1733" s="9" t="str">
        <f t="shared" si="164"/>
        <v>Client 2</v>
      </c>
      <c r="C1733" s="9" t="s">
        <v>1309</v>
      </c>
      <c r="D1733" s="9" t="s">
        <v>1318</v>
      </c>
      <c r="E1733" s="37" t="s">
        <v>1333</v>
      </c>
      <c r="F1733" s="38">
        <f t="shared" si="163"/>
        <v>4.1666666666667629E-3</v>
      </c>
      <c r="G1733" s="39" t="str">
        <f t="shared" ca="1" si="165"/>
        <v>Room B</v>
      </c>
      <c r="H1733" s="9" t="str">
        <f t="shared" ca="1" si="166"/>
        <v>A</v>
      </c>
      <c r="I1733" s="9" t="str">
        <f t="shared" ca="1" si="167"/>
        <v>Mistake</v>
      </c>
      <c r="J1733" s="9" t="str">
        <f t="shared" ca="1" si="168"/>
        <v>Wrong placement</v>
      </c>
      <c r="K1733" s="9" t="str">
        <f t="shared" ca="1" si="169"/>
        <v>Floor</v>
      </c>
      <c r="L1733" t="str">
        <f>IF(OR(Table1[[#This Row],[Month2]]="Jul",Table1[[#This Row],[Month2]]="Aug",Table1[[#This Row],[Month2]]="Sep"),"Q1", IF(OR(Table1[[#This Row],[Month2]]="Oct",Table1[[#This Row],[Month2]]="Nov",Table1[[#This Row],[Month2]]="Dec"),"Q2",IF(OR(Table1[[#This Row],[Month2]]="Jan",Table1[[#This Row],[Month2]]="Feb",Table1[[#This Row],[Month2]]="Mar"),"Q3", "Q4")))</f>
        <v>Q4</v>
      </c>
      <c r="M1733" t="str">
        <f>TEXT(Table1[[#This Row],[Date]],"mmm")</f>
        <v>Apr</v>
      </c>
      <c r="N1733" t="str">
        <f>IF(MONTH(Table1[[#This Row],[Date]])&gt;6, YEAR(Table1[[#This Row],[Date]])&amp;"-"&amp;YEAR(Table1[[#This Row],[Date]])+1,YEAR(Table1[[#This Row],[Date]])-1&amp;"-"&amp;YEAR(Table1[[#This Row],[Date]]))</f>
        <v>2017-2018</v>
      </c>
      <c r="O1733">
        <f>WEEKNUM(Table1[[#This Row],[Date]],2)</f>
        <v>14</v>
      </c>
      <c r="P1733">
        <f>HOUR(Table1[[#This Row],[Start]])</f>
        <v>18</v>
      </c>
      <c r="Q173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33" t="str">
        <f>TEXT(Table1[[#This Row],[Date]],"ddd")</f>
        <v>Fri</v>
      </c>
    </row>
    <row r="1734" spans="1:18" ht="28.8" x14ac:dyDescent="0.55000000000000004">
      <c r="A1734" s="9">
        <v>1517554</v>
      </c>
      <c r="B1734" s="9" t="str">
        <f t="shared" si="164"/>
        <v>Client 3</v>
      </c>
      <c r="C1734" s="9" t="s">
        <v>1309</v>
      </c>
      <c r="D1734" s="9" t="s">
        <v>1319</v>
      </c>
      <c r="E1734" s="37" t="s">
        <v>1334</v>
      </c>
      <c r="F1734" s="38">
        <f t="shared" si="163"/>
        <v>8.3333333333334147E-3</v>
      </c>
      <c r="G1734" s="39" t="str">
        <f t="shared" ca="1" si="165"/>
        <v>Room A</v>
      </c>
      <c r="H1734" s="9" t="str">
        <f t="shared" ca="1" si="166"/>
        <v>D</v>
      </c>
      <c r="I1734" s="9" t="str">
        <f t="shared" ca="1" si="167"/>
        <v>Interaction</v>
      </c>
      <c r="J1734" s="9" t="str">
        <f t="shared" ca="1" si="168"/>
        <v>Misconduct</v>
      </c>
      <c r="K1734" s="9" t="str">
        <f t="shared" ca="1" si="169"/>
        <v>IT</v>
      </c>
      <c r="L1734" t="str">
        <f>IF(OR(Table1[[#This Row],[Month2]]="Jul",Table1[[#This Row],[Month2]]="Aug",Table1[[#This Row],[Month2]]="Sep"),"Q1", IF(OR(Table1[[#This Row],[Month2]]="Oct",Table1[[#This Row],[Month2]]="Nov",Table1[[#This Row],[Month2]]="Dec"),"Q2",IF(OR(Table1[[#This Row],[Month2]]="Jan",Table1[[#This Row],[Month2]]="Feb",Table1[[#This Row],[Month2]]="Mar"),"Q3", "Q4")))</f>
        <v>Q4</v>
      </c>
      <c r="M1734" t="str">
        <f>TEXT(Table1[[#This Row],[Date]],"mmm")</f>
        <v>Apr</v>
      </c>
      <c r="N1734" t="str">
        <f>IF(MONTH(Table1[[#This Row],[Date]])&gt;6, YEAR(Table1[[#This Row],[Date]])&amp;"-"&amp;YEAR(Table1[[#This Row],[Date]])+1,YEAR(Table1[[#This Row],[Date]])-1&amp;"-"&amp;YEAR(Table1[[#This Row],[Date]]))</f>
        <v>2017-2018</v>
      </c>
      <c r="O1734">
        <f>WEEKNUM(Table1[[#This Row],[Date]],2)</f>
        <v>14</v>
      </c>
      <c r="P1734">
        <f>HOUR(Table1[[#This Row],[Start]])</f>
        <v>16</v>
      </c>
      <c r="Q173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34" t="str">
        <f>TEXT(Table1[[#This Row],[Date]],"ddd")</f>
        <v>Fri</v>
      </c>
    </row>
    <row r="1735" spans="1:18" ht="28.8" x14ac:dyDescent="0.55000000000000004">
      <c r="A1735" s="9">
        <v>1489531</v>
      </c>
      <c r="B1735" s="9" t="str">
        <f t="shared" si="164"/>
        <v>Client 4</v>
      </c>
      <c r="C1735" s="9" t="s">
        <v>1310</v>
      </c>
      <c r="D1735" s="9" t="s">
        <v>1320</v>
      </c>
      <c r="E1735" s="37" t="s">
        <v>1335</v>
      </c>
      <c r="F1735" s="38">
        <f t="shared" si="163"/>
        <v>1.2500000000000067E-2</v>
      </c>
      <c r="G1735" s="39" t="str">
        <f t="shared" ca="1" si="165"/>
        <v>Warehouse</v>
      </c>
      <c r="H1735" s="9" t="str">
        <f t="shared" ca="1" si="166"/>
        <v>C</v>
      </c>
      <c r="I1735" s="9" t="str">
        <f t="shared" ca="1" si="167"/>
        <v>Accident</v>
      </c>
      <c r="J1735" s="9" t="str">
        <f t="shared" ca="1" si="168"/>
        <v>Mechanical failure</v>
      </c>
      <c r="K1735" s="9" t="str">
        <f t="shared" ca="1" si="169"/>
        <v>Finance</v>
      </c>
      <c r="L1735" t="str">
        <f>IF(OR(Table1[[#This Row],[Month2]]="Jul",Table1[[#This Row],[Month2]]="Aug",Table1[[#This Row],[Month2]]="Sep"),"Q1", IF(OR(Table1[[#This Row],[Month2]]="Oct",Table1[[#This Row],[Month2]]="Nov",Table1[[#This Row],[Month2]]="Dec"),"Q2",IF(OR(Table1[[#This Row],[Month2]]="Jan",Table1[[#This Row],[Month2]]="Feb",Table1[[#This Row],[Month2]]="Mar"),"Q3", "Q4")))</f>
        <v>Q4</v>
      </c>
      <c r="M1735" t="str">
        <f>TEXT(Table1[[#This Row],[Date]],"mmm")</f>
        <v>Apr</v>
      </c>
      <c r="N1735" t="str">
        <f>IF(MONTH(Table1[[#This Row],[Date]])&gt;6, YEAR(Table1[[#This Row],[Date]])&amp;"-"&amp;YEAR(Table1[[#This Row],[Date]])+1,YEAR(Table1[[#This Row],[Date]])-1&amp;"-"&amp;YEAR(Table1[[#This Row],[Date]]))</f>
        <v>2017-2018</v>
      </c>
      <c r="O1735">
        <f>WEEKNUM(Table1[[#This Row],[Date]],2)</f>
        <v>14</v>
      </c>
      <c r="P1735">
        <f>HOUR(Table1[[#This Row],[Start]])</f>
        <v>13</v>
      </c>
      <c r="Q173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 PM</v>
      </c>
      <c r="R1735" t="str">
        <f>TEXT(Table1[[#This Row],[Date]],"ddd")</f>
        <v>Tue</v>
      </c>
    </row>
    <row r="1736" spans="1:18" ht="28.8" x14ac:dyDescent="0.55000000000000004">
      <c r="A1736" s="9">
        <v>1489531</v>
      </c>
      <c r="B1736" s="9" t="str">
        <f t="shared" si="164"/>
        <v>Client 5</v>
      </c>
      <c r="C1736" s="9" t="s">
        <v>1311</v>
      </c>
      <c r="D1736" s="9" t="s">
        <v>1321</v>
      </c>
      <c r="E1736" s="37" t="s">
        <v>1336</v>
      </c>
      <c r="F1736" s="38">
        <f t="shared" si="163"/>
        <v>1.2499999999999956E-2</v>
      </c>
      <c r="G1736" s="39" t="str">
        <f t="shared" ca="1" si="165"/>
        <v>Lab</v>
      </c>
      <c r="H1736" s="9" t="str">
        <f t="shared" ca="1" si="166"/>
        <v>G</v>
      </c>
      <c r="I1736" s="9" t="str">
        <f t="shared" ca="1" si="167"/>
        <v>Accident</v>
      </c>
      <c r="J1736" s="9" t="str">
        <f t="shared" ca="1" si="168"/>
        <v>Wrong placement</v>
      </c>
      <c r="K1736" s="9" t="str">
        <f t="shared" ca="1" si="169"/>
        <v>Admin</v>
      </c>
      <c r="L1736" t="str">
        <f>IF(OR(Table1[[#This Row],[Month2]]="Jul",Table1[[#This Row],[Month2]]="Aug",Table1[[#This Row],[Month2]]="Sep"),"Q1", IF(OR(Table1[[#This Row],[Month2]]="Oct",Table1[[#This Row],[Month2]]="Nov",Table1[[#This Row],[Month2]]="Dec"),"Q2",IF(OR(Table1[[#This Row],[Month2]]="Jan",Table1[[#This Row],[Month2]]="Feb",Table1[[#This Row],[Month2]]="Mar"),"Q3", "Q4")))</f>
        <v>Q4</v>
      </c>
      <c r="M1736" t="str">
        <f>TEXT(Table1[[#This Row],[Date]],"mmm")</f>
        <v>Apr</v>
      </c>
      <c r="N1736" t="str">
        <f>IF(MONTH(Table1[[#This Row],[Date]])&gt;6, YEAR(Table1[[#This Row],[Date]])&amp;"-"&amp;YEAR(Table1[[#This Row],[Date]])+1,YEAR(Table1[[#This Row],[Date]])-1&amp;"-"&amp;YEAR(Table1[[#This Row],[Date]]))</f>
        <v>2017-2018</v>
      </c>
      <c r="O1736">
        <f>WEEKNUM(Table1[[#This Row],[Date]],2)</f>
        <v>14</v>
      </c>
      <c r="P1736">
        <f>HOUR(Table1[[#This Row],[Start]])</f>
        <v>19</v>
      </c>
      <c r="Q173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36" t="str">
        <f>TEXT(Table1[[#This Row],[Date]],"ddd")</f>
        <v>Thu</v>
      </c>
    </row>
    <row r="1737" spans="1:18" ht="28.8" x14ac:dyDescent="0.55000000000000004">
      <c r="A1737" s="9">
        <v>1489531</v>
      </c>
      <c r="B1737" s="9" t="str">
        <f t="shared" si="164"/>
        <v>Client 6</v>
      </c>
      <c r="C1737" s="9" t="s">
        <v>1312</v>
      </c>
      <c r="D1737" s="9" t="s">
        <v>1322</v>
      </c>
      <c r="E1737" s="37" t="s">
        <v>1337</v>
      </c>
      <c r="F1737" s="38">
        <f t="shared" si="163"/>
        <v>8.3333333333333592E-3</v>
      </c>
      <c r="G1737" s="39" t="str">
        <f t="shared" ca="1" si="165"/>
        <v>Warehouse</v>
      </c>
      <c r="H1737" s="9" t="str">
        <f t="shared" ca="1" si="166"/>
        <v>D</v>
      </c>
      <c r="I1737" s="9" t="str">
        <f t="shared" ca="1" si="167"/>
        <v>Interaction</v>
      </c>
      <c r="J1737" s="9" t="str">
        <f t="shared" ca="1" si="168"/>
        <v>Mechanical failure</v>
      </c>
      <c r="K1737" s="9" t="str">
        <f t="shared" ca="1" si="169"/>
        <v>Widgets</v>
      </c>
      <c r="L1737" t="str">
        <f>IF(OR(Table1[[#This Row],[Month2]]="Jul",Table1[[#This Row],[Month2]]="Aug",Table1[[#This Row],[Month2]]="Sep"),"Q1", IF(OR(Table1[[#This Row],[Month2]]="Oct",Table1[[#This Row],[Month2]]="Nov",Table1[[#This Row],[Month2]]="Dec"),"Q2",IF(OR(Table1[[#This Row],[Month2]]="Jan",Table1[[#This Row],[Month2]]="Feb",Table1[[#This Row],[Month2]]="Mar"),"Q3", "Q4")))</f>
        <v>Q4</v>
      </c>
      <c r="M1737" t="str">
        <f>TEXT(Table1[[#This Row],[Date]],"mmm")</f>
        <v>Apr</v>
      </c>
      <c r="N1737" t="str">
        <f>IF(MONTH(Table1[[#This Row],[Date]])&gt;6, YEAR(Table1[[#This Row],[Date]])&amp;"-"&amp;YEAR(Table1[[#This Row],[Date]])+1,YEAR(Table1[[#This Row],[Date]])-1&amp;"-"&amp;YEAR(Table1[[#This Row],[Date]]))</f>
        <v>2017-2018</v>
      </c>
      <c r="O1737">
        <f>WEEKNUM(Table1[[#This Row],[Date]],2)</f>
        <v>14</v>
      </c>
      <c r="P1737">
        <f>HOUR(Table1[[#This Row],[Start]])</f>
        <v>11</v>
      </c>
      <c r="Q173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737" t="str">
        <f>TEXT(Table1[[#This Row],[Date]],"ddd")</f>
        <v>Sat</v>
      </c>
    </row>
    <row r="1738" spans="1:18" ht="28.8" x14ac:dyDescent="0.55000000000000004">
      <c r="A1738" s="9">
        <v>1489531</v>
      </c>
      <c r="B1738" s="9" t="str">
        <f t="shared" si="164"/>
        <v>Client 7</v>
      </c>
      <c r="C1738" s="9" t="s">
        <v>1312</v>
      </c>
      <c r="D1738" s="9" t="s">
        <v>1323</v>
      </c>
      <c r="E1738" s="37" t="s">
        <v>1338</v>
      </c>
      <c r="F1738" s="38">
        <f t="shared" si="163"/>
        <v>3.4722222222220989E-3</v>
      </c>
      <c r="G1738" s="39" t="str">
        <f t="shared" ca="1" si="165"/>
        <v>Warehouse</v>
      </c>
      <c r="H1738" s="9" t="str">
        <f t="shared" ca="1" si="166"/>
        <v>C</v>
      </c>
      <c r="I1738" s="9" t="str">
        <f t="shared" ca="1" si="167"/>
        <v>Accident</v>
      </c>
      <c r="J1738" s="9" t="str">
        <f t="shared" ca="1" si="168"/>
        <v>Wrong placement</v>
      </c>
      <c r="K1738" s="9" t="str">
        <f t="shared" ca="1" si="169"/>
        <v>IT</v>
      </c>
      <c r="L1738" t="str">
        <f>IF(OR(Table1[[#This Row],[Month2]]="Jul",Table1[[#This Row],[Month2]]="Aug",Table1[[#This Row],[Month2]]="Sep"),"Q1", IF(OR(Table1[[#This Row],[Month2]]="Oct",Table1[[#This Row],[Month2]]="Nov",Table1[[#This Row],[Month2]]="Dec"),"Q2",IF(OR(Table1[[#This Row],[Month2]]="Jan",Table1[[#This Row],[Month2]]="Feb",Table1[[#This Row],[Month2]]="Mar"),"Q3", "Q4")))</f>
        <v>Q4</v>
      </c>
      <c r="M1738" t="str">
        <f>TEXT(Table1[[#This Row],[Date]],"mmm")</f>
        <v>Apr</v>
      </c>
      <c r="N1738" t="str">
        <f>IF(MONTH(Table1[[#This Row],[Date]])&gt;6, YEAR(Table1[[#This Row],[Date]])&amp;"-"&amp;YEAR(Table1[[#This Row],[Date]])+1,YEAR(Table1[[#This Row],[Date]])-1&amp;"-"&amp;YEAR(Table1[[#This Row],[Date]]))</f>
        <v>2017-2018</v>
      </c>
      <c r="O1738">
        <f>WEEKNUM(Table1[[#This Row],[Date]],2)</f>
        <v>14</v>
      </c>
      <c r="P1738">
        <f>HOUR(Table1[[#This Row],[Start]])</f>
        <v>18</v>
      </c>
      <c r="Q173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6-7 PM</v>
      </c>
      <c r="R1738" t="str">
        <f>TEXT(Table1[[#This Row],[Date]],"ddd")</f>
        <v>Sat</v>
      </c>
    </row>
    <row r="1739" spans="1:18" ht="28.8" x14ac:dyDescent="0.55000000000000004">
      <c r="A1739" s="9">
        <v>1489531</v>
      </c>
      <c r="B1739" s="9" t="str">
        <f t="shared" si="164"/>
        <v>Client 8</v>
      </c>
      <c r="C1739" s="9" t="s">
        <v>1312</v>
      </c>
      <c r="D1739" s="9" t="s">
        <v>1324</v>
      </c>
      <c r="E1739" s="37" t="s">
        <v>1339</v>
      </c>
      <c r="F1739" s="38">
        <f t="shared" si="163"/>
        <v>5.5555555555555358E-3</v>
      </c>
      <c r="G1739" s="39" t="str">
        <f t="shared" ca="1" si="165"/>
        <v>Office</v>
      </c>
      <c r="H1739" s="9" t="str">
        <f t="shared" ca="1" si="166"/>
        <v>B</v>
      </c>
      <c r="I1739" s="9" t="str">
        <f t="shared" ca="1" si="167"/>
        <v>Mistake</v>
      </c>
      <c r="J1739" s="9" t="str">
        <f t="shared" ca="1" si="168"/>
        <v>Mechanical failure</v>
      </c>
      <c r="K1739" s="9" t="str">
        <f t="shared" ca="1" si="169"/>
        <v>IT</v>
      </c>
      <c r="L1739" t="str">
        <f>IF(OR(Table1[[#This Row],[Month2]]="Jul",Table1[[#This Row],[Month2]]="Aug",Table1[[#This Row],[Month2]]="Sep"),"Q1", IF(OR(Table1[[#This Row],[Month2]]="Oct",Table1[[#This Row],[Month2]]="Nov",Table1[[#This Row],[Month2]]="Dec"),"Q2",IF(OR(Table1[[#This Row],[Month2]]="Jan",Table1[[#This Row],[Month2]]="Feb",Table1[[#This Row],[Month2]]="Mar"),"Q3", "Q4")))</f>
        <v>Q4</v>
      </c>
      <c r="M1739" t="str">
        <f>TEXT(Table1[[#This Row],[Date]],"mmm")</f>
        <v>Apr</v>
      </c>
      <c r="N1739" t="str">
        <f>IF(MONTH(Table1[[#This Row],[Date]])&gt;6, YEAR(Table1[[#This Row],[Date]])&amp;"-"&amp;YEAR(Table1[[#This Row],[Date]])+1,YEAR(Table1[[#This Row],[Date]])-1&amp;"-"&amp;YEAR(Table1[[#This Row],[Date]]))</f>
        <v>2017-2018</v>
      </c>
      <c r="O1739">
        <f>WEEKNUM(Table1[[#This Row],[Date]],2)</f>
        <v>14</v>
      </c>
      <c r="P1739">
        <f>HOUR(Table1[[#This Row],[Start]])</f>
        <v>19</v>
      </c>
      <c r="Q173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7-8 PM</v>
      </c>
      <c r="R1739" t="str">
        <f>TEXT(Table1[[#This Row],[Date]],"ddd")</f>
        <v>Sat</v>
      </c>
    </row>
    <row r="1740" spans="1:18" ht="28.8" x14ac:dyDescent="0.55000000000000004">
      <c r="A1740" s="9">
        <v>1491315</v>
      </c>
      <c r="B1740" s="9" t="str">
        <f t="shared" si="164"/>
        <v>Client 9</v>
      </c>
      <c r="C1740" s="9" t="s">
        <v>1313</v>
      </c>
      <c r="D1740" s="9" t="s">
        <v>1325</v>
      </c>
      <c r="E1740" s="37" t="s">
        <v>1340</v>
      </c>
      <c r="F1740" s="38">
        <f t="shared" si="163"/>
        <v>4.1666666666666519E-3</v>
      </c>
      <c r="G1740" s="39" t="str">
        <f t="shared" ca="1" si="165"/>
        <v>Room A</v>
      </c>
      <c r="H1740" s="9" t="str">
        <f t="shared" ca="1" si="166"/>
        <v>G</v>
      </c>
      <c r="I1740" s="9" t="str">
        <f t="shared" ca="1" si="167"/>
        <v>Grievance</v>
      </c>
      <c r="J1740" s="9" t="str">
        <f t="shared" ca="1" si="168"/>
        <v>Paperwork deficiency</v>
      </c>
      <c r="K1740" s="9" t="str">
        <f t="shared" ca="1" si="169"/>
        <v>IT</v>
      </c>
      <c r="L1740" t="str">
        <f>IF(OR(Table1[[#This Row],[Month2]]="Jul",Table1[[#This Row],[Month2]]="Aug",Table1[[#This Row],[Month2]]="Sep"),"Q1", IF(OR(Table1[[#This Row],[Month2]]="Oct",Table1[[#This Row],[Month2]]="Nov",Table1[[#This Row],[Month2]]="Dec"),"Q2",IF(OR(Table1[[#This Row],[Month2]]="Jan",Table1[[#This Row],[Month2]]="Feb",Table1[[#This Row],[Month2]]="Mar"),"Q3", "Q4")))</f>
        <v>Q4</v>
      </c>
      <c r="M1740" t="str">
        <f>TEXT(Table1[[#This Row],[Date]],"mmm")</f>
        <v>Apr</v>
      </c>
      <c r="N1740" t="str">
        <f>IF(MONTH(Table1[[#This Row],[Date]])&gt;6, YEAR(Table1[[#This Row],[Date]])&amp;"-"&amp;YEAR(Table1[[#This Row],[Date]])+1,YEAR(Table1[[#This Row],[Date]])-1&amp;"-"&amp;YEAR(Table1[[#This Row],[Date]]))</f>
        <v>2017-2018</v>
      </c>
      <c r="O1740">
        <f>WEEKNUM(Table1[[#This Row],[Date]],2)</f>
        <v>14</v>
      </c>
      <c r="P1740">
        <f>HOUR(Table1[[#This Row],[Start]])</f>
        <v>20</v>
      </c>
      <c r="Q174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740" t="str">
        <f>TEXT(Table1[[#This Row],[Date]],"ddd")</f>
        <v>Sun</v>
      </c>
    </row>
    <row r="1741" spans="1:18" ht="28.8" x14ac:dyDescent="0.55000000000000004">
      <c r="A1741" s="9">
        <v>1491315</v>
      </c>
      <c r="B1741" s="9" t="str">
        <f t="shared" si="164"/>
        <v>Client 10</v>
      </c>
      <c r="C1741" s="9" t="s">
        <v>1313</v>
      </c>
      <c r="D1741" s="9" t="s">
        <v>1326</v>
      </c>
      <c r="E1741" s="37" t="s">
        <v>1341</v>
      </c>
      <c r="F1741" s="38">
        <f t="shared" si="163"/>
        <v>1.1805555555555625E-2</v>
      </c>
      <c r="G1741" s="39" t="str">
        <f t="shared" ca="1" si="165"/>
        <v>Office</v>
      </c>
      <c r="H1741" s="9" t="str">
        <f t="shared" ca="1" si="166"/>
        <v>C</v>
      </c>
      <c r="I1741" s="9" t="str">
        <f t="shared" ca="1" si="167"/>
        <v>Interaction</v>
      </c>
      <c r="J1741" s="9" t="str">
        <f t="shared" ca="1" si="168"/>
        <v>Wrong placement</v>
      </c>
      <c r="K1741" s="9" t="str">
        <f t="shared" ca="1" si="169"/>
        <v>Widgets</v>
      </c>
      <c r="L1741" t="str">
        <f>IF(OR(Table1[[#This Row],[Month2]]="Jul",Table1[[#This Row],[Month2]]="Aug",Table1[[#This Row],[Month2]]="Sep"),"Q1", IF(OR(Table1[[#This Row],[Month2]]="Oct",Table1[[#This Row],[Month2]]="Nov",Table1[[#This Row],[Month2]]="Dec"),"Q2",IF(OR(Table1[[#This Row],[Month2]]="Jan",Table1[[#This Row],[Month2]]="Feb",Table1[[#This Row],[Month2]]="Mar"),"Q3", "Q4")))</f>
        <v>Q4</v>
      </c>
      <c r="M1741" t="str">
        <f>TEXT(Table1[[#This Row],[Date]],"mmm")</f>
        <v>Apr</v>
      </c>
      <c r="N1741" t="str">
        <f>IF(MONTH(Table1[[#This Row],[Date]])&gt;6, YEAR(Table1[[#This Row],[Date]])&amp;"-"&amp;YEAR(Table1[[#This Row],[Date]])+1,YEAR(Table1[[#This Row],[Date]])-1&amp;"-"&amp;YEAR(Table1[[#This Row],[Date]]))</f>
        <v>2017-2018</v>
      </c>
      <c r="O1741">
        <f>WEEKNUM(Table1[[#This Row],[Date]],2)</f>
        <v>14</v>
      </c>
      <c r="P1741">
        <f>HOUR(Table1[[#This Row],[Start]])</f>
        <v>20</v>
      </c>
      <c r="Q174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8-9 PM</v>
      </c>
      <c r="R1741" t="str">
        <f>TEXT(Table1[[#This Row],[Date]],"ddd")</f>
        <v>Sun</v>
      </c>
    </row>
    <row r="1742" spans="1:18" ht="28.8" x14ac:dyDescent="0.55000000000000004">
      <c r="A1742" s="9">
        <v>1492799</v>
      </c>
      <c r="B1742" s="9" t="str">
        <f t="shared" si="164"/>
        <v>Client 1</v>
      </c>
      <c r="C1742" s="9" t="s">
        <v>1311</v>
      </c>
      <c r="D1742" s="9" t="s">
        <v>1327</v>
      </c>
      <c r="E1742" s="37" t="s">
        <v>1342</v>
      </c>
      <c r="F1742" s="38">
        <f t="shared" si="163"/>
        <v>2.0833333333332149E-3</v>
      </c>
      <c r="G1742" s="39" t="str">
        <f t="shared" ca="1" si="165"/>
        <v>Lab</v>
      </c>
      <c r="H1742" s="9" t="str">
        <f t="shared" ca="1" si="166"/>
        <v>F</v>
      </c>
      <c r="I1742" s="9" t="str">
        <f t="shared" ca="1" si="167"/>
        <v>Accident</v>
      </c>
      <c r="J1742" s="9" t="str">
        <f t="shared" ca="1" si="168"/>
        <v>Paperwork deficiency</v>
      </c>
      <c r="K1742" s="9" t="str">
        <f t="shared" ca="1" si="169"/>
        <v>Widgets</v>
      </c>
      <c r="L1742" t="str">
        <f>IF(OR(Table1[[#This Row],[Month2]]="Jul",Table1[[#This Row],[Month2]]="Aug",Table1[[#This Row],[Month2]]="Sep"),"Q1", IF(OR(Table1[[#This Row],[Month2]]="Oct",Table1[[#This Row],[Month2]]="Nov",Table1[[#This Row],[Month2]]="Dec"),"Q2",IF(OR(Table1[[#This Row],[Month2]]="Jan",Table1[[#This Row],[Month2]]="Feb",Table1[[#This Row],[Month2]]="Mar"),"Q3", "Q4")))</f>
        <v>Q4</v>
      </c>
      <c r="M1742" t="str">
        <f>TEXT(Table1[[#This Row],[Date]],"mmm")</f>
        <v>Apr</v>
      </c>
      <c r="N1742" t="str">
        <f>IF(MONTH(Table1[[#This Row],[Date]])&gt;6, YEAR(Table1[[#This Row],[Date]])&amp;"-"&amp;YEAR(Table1[[#This Row],[Date]])+1,YEAR(Table1[[#This Row],[Date]])-1&amp;"-"&amp;YEAR(Table1[[#This Row],[Date]]))</f>
        <v>2017-2018</v>
      </c>
      <c r="O1742">
        <f>WEEKNUM(Table1[[#This Row],[Date]],2)</f>
        <v>14</v>
      </c>
      <c r="P1742">
        <f>HOUR(Table1[[#This Row],[Start]])</f>
        <v>17</v>
      </c>
      <c r="Q1742"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5-6 PM</v>
      </c>
      <c r="R1742" t="str">
        <f>TEXT(Table1[[#This Row],[Date]],"ddd")</f>
        <v>Thu</v>
      </c>
    </row>
    <row r="1743" spans="1:18" ht="28.8" x14ac:dyDescent="0.55000000000000004">
      <c r="A1743" s="9">
        <v>1494821</v>
      </c>
      <c r="B1743" s="9" t="str">
        <f t="shared" si="164"/>
        <v>Client 2</v>
      </c>
      <c r="C1743" s="9" t="s">
        <v>1311</v>
      </c>
      <c r="D1743" s="9" t="s">
        <v>1328</v>
      </c>
      <c r="E1743" s="37" t="s">
        <v>1343</v>
      </c>
      <c r="F1743" s="38">
        <f t="shared" si="163"/>
        <v>3.4722222222222099E-3</v>
      </c>
      <c r="G1743" s="39" t="str">
        <f t="shared" ca="1" si="165"/>
        <v>Office</v>
      </c>
      <c r="H1743" s="9" t="str">
        <f t="shared" ca="1" si="166"/>
        <v>A</v>
      </c>
      <c r="I1743" s="9" t="str">
        <f t="shared" ca="1" si="167"/>
        <v>Grievance</v>
      </c>
      <c r="J1743" s="9" t="str">
        <f t="shared" ca="1" si="168"/>
        <v>Misconduct</v>
      </c>
      <c r="K1743" s="9" t="str">
        <f t="shared" ca="1" si="169"/>
        <v>Shipping</v>
      </c>
      <c r="L1743" t="str">
        <f>IF(OR(Table1[[#This Row],[Month2]]="Jul",Table1[[#This Row],[Month2]]="Aug",Table1[[#This Row],[Month2]]="Sep"),"Q1", IF(OR(Table1[[#This Row],[Month2]]="Oct",Table1[[#This Row],[Month2]]="Nov",Table1[[#This Row],[Month2]]="Dec"),"Q2",IF(OR(Table1[[#This Row],[Month2]]="Jan",Table1[[#This Row],[Month2]]="Feb",Table1[[#This Row],[Month2]]="Mar"),"Q3", "Q4")))</f>
        <v>Q4</v>
      </c>
      <c r="M1743" t="str">
        <f>TEXT(Table1[[#This Row],[Date]],"mmm")</f>
        <v>Apr</v>
      </c>
      <c r="N1743" t="str">
        <f>IF(MONTH(Table1[[#This Row],[Date]])&gt;6, YEAR(Table1[[#This Row],[Date]])&amp;"-"&amp;YEAR(Table1[[#This Row],[Date]])+1,YEAR(Table1[[#This Row],[Date]])-1&amp;"-"&amp;YEAR(Table1[[#This Row],[Date]]))</f>
        <v>2017-2018</v>
      </c>
      <c r="O1743">
        <f>WEEKNUM(Table1[[#This Row],[Date]],2)</f>
        <v>14</v>
      </c>
      <c r="P1743">
        <f>HOUR(Table1[[#This Row],[Start]])</f>
        <v>16</v>
      </c>
      <c r="Q1743"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4-5 PM</v>
      </c>
      <c r="R1743" t="str">
        <f>TEXT(Table1[[#This Row],[Date]],"ddd")</f>
        <v>Thu</v>
      </c>
    </row>
    <row r="1744" spans="1:18" ht="28.8" x14ac:dyDescent="0.55000000000000004">
      <c r="A1744" s="9">
        <v>1483763</v>
      </c>
      <c r="B1744" s="9" t="str">
        <f t="shared" si="164"/>
        <v>Client 3</v>
      </c>
      <c r="C1744" s="9" t="s">
        <v>1344</v>
      </c>
      <c r="D1744" s="9" t="s">
        <v>1349</v>
      </c>
      <c r="E1744" s="37" t="s">
        <v>1357</v>
      </c>
      <c r="F1744" s="38">
        <f t="shared" si="163"/>
        <v>9.0277777777777457E-3</v>
      </c>
      <c r="G1744" s="39" t="str">
        <f t="shared" ca="1" si="165"/>
        <v>Room A</v>
      </c>
      <c r="H1744" s="9" t="str">
        <f t="shared" ca="1" si="166"/>
        <v>F</v>
      </c>
      <c r="I1744" s="9" t="str">
        <f t="shared" ca="1" si="167"/>
        <v>Interaction</v>
      </c>
      <c r="J1744" s="9" t="str">
        <f t="shared" ca="1" si="168"/>
        <v>Paperwork deficiency</v>
      </c>
      <c r="K1744" s="9" t="str">
        <f t="shared" ca="1" si="169"/>
        <v>Floor</v>
      </c>
      <c r="L1744" t="str">
        <f>IF(OR(Table1[[#This Row],[Month2]]="Jul",Table1[[#This Row],[Month2]]="Aug",Table1[[#This Row],[Month2]]="Sep"),"Q1", IF(OR(Table1[[#This Row],[Month2]]="Oct",Table1[[#This Row],[Month2]]="Nov",Table1[[#This Row],[Month2]]="Dec"),"Q2",IF(OR(Table1[[#This Row],[Month2]]="Jan",Table1[[#This Row],[Month2]]="Feb",Table1[[#This Row],[Month2]]="Mar"),"Q3", "Q4")))</f>
        <v>Q4</v>
      </c>
      <c r="M1744" t="str">
        <f>TEXT(Table1[[#This Row],[Date]],"mmm")</f>
        <v>Apr</v>
      </c>
      <c r="N1744" t="str">
        <f>IF(MONTH(Table1[[#This Row],[Date]])&gt;6, YEAR(Table1[[#This Row],[Date]])&amp;"-"&amp;YEAR(Table1[[#This Row],[Date]])+1,YEAR(Table1[[#This Row],[Date]])-1&amp;"-"&amp;YEAR(Table1[[#This Row],[Date]]))</f>
        <v>2017-2018</v>
      </c>
      <c r="O1744">
        <f>WEEKNUM(Table1[[#This Row],[Date]],2)</f>
        <v>16</v>
      </c>
      <c r="P1744">
        <f>HOUR(Table1[[#This Row],[Start]])</f>
        <v>15</v>
      </c>
      <c r="Q1744"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744" t="str">
        <f>TEXT(Table1[[#This Row],[Date]],"ddd")</f>
        <v>Wed</v>
      </c>
    </row>
    <row r="1745" spans="1:18" ht="28.8" x14ac:dyDescent="0.55000000000000004">
      <c r="A1745" s="9">
        <v>1484796</v>
      </c>
      <c r="B1745" s="9" t="str">
        <f t="shared" si="164"/>
        <v>Client 4</v>
      </c>
      <c r="C1745" s="9" t="s">
        <v>1344</v>
      </c>
      <c r="D1745" s="9" t="s">
        <v>1350</v>
      </c>
      <c r="E1745" s="37" t="s">
        <v>1358</v>
      </c>
      <c r="F1745" s="38">
        <f t="shared" si="163"/>
        <v>1.1805555555555569E-2</v>
      </c>
      <c r="G1745" s="39" t="str">
        <f t="shared" ca="1" si="165"/>
        <v>Office</v>
      </c>
      <c r="H1745" s="9" t="str">
        <f t="shared" ca="1" si="166"/>
        <v>G</v>
      </c>
      <c r="I1745" s="9" t="str">
        <f t="shared" ca="1" si="167"/>
        <v>Accident</v>
      </c>
      <c r="J1745" s="9" t="str">
        <f t="shared" ca="1" si="168"/>
        <v>Paperwork deficiency</v>
      </c>
      <c r="K1745" s="9" t="str">
        <f t="shared" ca="1" si="169"/>
        <v>Floor</v>
      </c>
      <c r="L1745" t="str">
        <f>IF(OR(Table1[[#This Row],[Month2]]="Jul",Table1[[#This Row],[Month2]]="Aug",Table1[[#This Row],[Month2]]="Sep"),"Q1", IF(OR(Table1[[#This Row],[Month2]]="Oct",Table1[[#This Row],[Month2]]="Nov",Table1[[#This Row],[Month2]]="Dec"),"Q2",IF(OR(Table1[[#This Row],[Month2]]="Jan",Table1[[#This Row],[Month2]]="Feb",Table1[[#This Row],[Month2]]="Mar"),"Q3", "Q4")))</f>
        <v>Q4</v>
      </c>
      <c r="M1745" t="str">
        <f>TEXT(Table1[[#This Row],[Date]],"mmm")</f>
        <v>Apr</v>
      </c>
      <c r="N1745" t="str">
        <f>IF(MONTH(Table1[[#This Row],[Date]])&gt;6, YEAR(Table1[[#This Row],[Date]])&amp;"-"&amp;YEAR(Table1[[#This Row],[Date]])+1,YEAR(Table1[[#This Row],[Date]])-1&amp;"-"&amp;YEAR(Table1[[#This Row],[Date]]))</f>
        <v>2017-2018</v>
      </c>
      <c r="O1745">
        <f>WEEKNUM(Table1[[#This Row],[Date]],2)</f>
        <v>16</v>
      </c>
      <c r="P1745">
        <f>HOUR(Table1[[#This Row],[Start]])</f>
        <v>9</v>
      </c>
      <c r="Q1745"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9-10 AM</v>
      </c>
      <c r="R1745" t="str">
        <f>TEXT(Table1[[#This Row],[Date]],"ddd")</f>
        <v>Wed</v>
      </c>
    </row>
    <row r="1746" spans="1:18" ht="28.8" x14ac:dyDescent="0.55000000000000004">
      <c r="A1746" s="9">
        <v>1485210</v>
      </c>
      <c r="B1746" s="9" t="str">
        <f t="shared" si="164"/>
        <v>Client 5</v>
      </c>
      <c r="C1746" s="9" t="s">
        <v>1345</v>
      </c>
      <c r="D1746" s="9" t="s">
        <v>1351</v>
      </c>
      <c r="E1746" s="37" t="s">
        <v>1359</v>
      </c>
      <c r="F1746" s="38">
        <f t="shared" si="163"/>
        <v>6.9444444444444198E-3</v>
      </c>
      <c r="G1746" s="39" t="str">
        <f t="shared" ca="1" si="165"/>
        <v>Office</v>
      </c>
      <c r="H1746" s="9" t="str">
        <f t="shared" ca="1" si="166"/>
        <v>B</v>
      </c>
      <c r="I1746" s="9" t="str">
        <f t="shared" ca="1" si="167"/>
        <v>Accident</v>
      </c>
      <c r="J1746" s="9" t="str">
        <f t="shared" ca="1" si="168"/>
        <v>Mechanical failure</v>
      </c>
      <c r="K1746" s="9" t="str">
        <f t="shared" ca="1" si="169"/>
        <v>Admin</v>
      </c>
      <c r="L1746" t="str">
        <f>IF(OR(Table1[[#This Row],[Month2]]="Jul",Table1[[#This Row],[Month2]]="Aug",Table1[[#This Row],[Month2]]="Sep"),"Q1", IF(OR(Table1[[#This Row],[Month2]]="Oct",Table1[[#This Row],[Month2]]="Nov",Table1[[#This Row],[Month2]]="Dec"),"Q2",IF(OR(Table1[[#This Row],[Month2]]="Jan",Table1[[#This Row],[Month2]]="Feb",Table1[[#This Row],[Month2]]="Mar"),"Q3", "Q4")))</f>
        <v>Q4</v>
      </c>
      <c r="M1746" t="str">
        <f>TEXT(Table1[[#This Row],[Date]],"mmm")</f>
        <v>Apr</v>
      </c>
      <c r="N1746" t="str">
        <f>IF(MONTH(Table1[[#This Row],[Date]])&gt;6, YEAR(Table1[[#This Row],[Date]])&amp;"-"&amp;YEAR(Table1[[#This Row],[Date]])+1,YEAR(Table1[[#This Row],[Date]])-1&amp;"-"&amp;YEAR(Table1[[#This Row],[Date]]))</f>
        <v>2017-2018</v>
      </c>
      <c r="O1746">
        <f>WEEKNUM(Table1[[#This Row],[Date]],2)</f>
        <v>16</v>
      </c>
      <c r="P1746">
        <f>HOUR(Table1[[#This Row],[Start]])</f>
        <v>15</v>
      </c>
      <c r="Q1746"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746" t="str">
        <f>TEXT(Table1[[#This Row],[Date]],"ddd")</f>
        <v>Sat</v>
      </c>
    </row>
    <row r="1747" spans="1:18" ht="28.8" x14ac:dyDescent="0.55000000000000004">
      <c r="A1747" s="9">
        <v>1527219</v>
      </c>
      <c r="B1747" s="9" t="str">
        <f t="shared" si="164"/>
        <v>Client 6</v>
      </c>
      <c r="C1747" s="9" t="s">
        <v>1346</v>
      </c>
      <c r="D1747" s="9" t="s">
        <v>1352</v>
      </c>
      <c r="E1747" s="37" t="s">
        <v>1360</v>
      </c>
      <c r="F1747" s="38">
        <f t="shared" si="163"/>
        <v>2.430555555555558E-2</v>
      </c>
      <c r="G1747" s="39" t="str">
        <f t="shared" ca="1" si="165"/>
        <v>Lab</v>
      </c>
      <c r="H1747" s="9" t="str">
        <f t="shared" ca="1" si="166"/>
        <v>B</v>
      </c>
      <c r="I1747" s="9" t="str">
        <f t="shared" ca="1" si="167"/>
        <v>Grievance</v>
      </c>
      <c r="J1747" s="9" t="str">
        <f t="shared" ca="1" si="168"/>
        <v>Misconduct</v>
      </c>
      <c r="K1747" s="9" t="str">
        <f t="shared" ca="1" si="169"/>
        <v>IT</v>
      </c>
      <c r="L1747" t="str">
        <f>IF(OR(Table1[[#This Row],[Month2]]="Jul",Table1[[#This Row],[Month2]]="Aug",Table1[[#This Row],[Month2]]="Sep"),"Q1", IF(OR(Table1[[#This Row],[Month2]]="Oct",Table1[[#This Row],[Month2]]="Nov",Table1[[#This Row],[Month2]]="Dec"),"Q2",IF(OR(Table1[[#This Row],[Month2]]="Jan",Table1[[#This Row],[Month2]]="Feb",Table1[[#This Row],[Month2]]="Mar"),"Q3", "Q4")))</f>
        <v>Q4</v>
      </c>
      <c r="M1747" t="str">
        <f>TEXT(Table1[[#This Row],[Date]],"mmm")</f>
        <v>Apr</v>
      </c>
      <c r="N1747" t="str">
        <f>IF(MONTH(Table1[[#This Row],[Date]])&gt;6, YEAR(Table1[[#This Row],[Date]])&amp;"-"&amp;YEAR(Table1[[#This Row],[Date]])+1,YEAR(Table1[[#This Row],[Date]])-1&amp;"-"&amp;YEAR(Table1[[#This Row],[Date]]))</f>
        <v>2017-2018</v>
      </c>
      <c r="O1747">
        <f>WEEKNUM(Table1[[#This Row],[Date]],2)</f>
        <v>16</v>
      </c>
      <c r="P1747">
        <f>HOUR(Table1[[#This Row],[Start]])</f>
        <v>12</v>
      </c>
      <c r="Q1747"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12-1 PM</v>
      </c>
      <c r="R1747" t="str">
        <f>TEXT(Table1[[#This Row],[Date]],"ddd")</f>
        <v>Sun</v>
      </c>
    </row>
    <row r="1748" spans="1:18" ht="28.8" x14ac:dyDescent="0.55000000000000004">
      <c r="A1748" s="9">
        <v>1532011</v>
      </c>
      <c r="B1748" s="9" t="str">
        <f t="shared" si="164"/>
        <v>Client 7</v>
      </c>
      <c r="C1748" s="9" t="s">
        <v>1347</v>
      </c>
      <c r="D1748" s="9" t="s">
        <v>1353</v>
      </c>
      <c r="E1748" s="37" t="s">
        <v>1337</v>
      </c>
      <c r="F1748" s="38">
        <f t="shared" si="163"/>
        <v>4.8611111111110938E-3</v>
      </c>
      <c r="G1748" s="39" t="str">
        <f t="shared" ca="1" si="165"/>
        <v>Room B</v>
      </c>
      <c r="H1748" s="9" t="str">
        <f t="shared" ca="1" si="166"/>
        <v>C</v>
      </c>
      <c r="I1748" s="9" t="str">
        <f t="shared" ca="1" si="167"/>
        <v>Accident</v>
      </c>
      <c r="J1748" s="9" t="str">
        <f t="shared" ca="1" si="168"/>
        <v>Wrong placement</v>
      </c>
      <c r="K1748" s="9" t="str">
        <f t="shared" ca="1" si="169"/>
        <v>Floor</v>
      </c>
      <c r="L1748" t="str">
        <f>IF(OR(Table1[[#This Row],[Month2]]="Jul",Table1[[#This Row],[Month2]]="Aug",Table1[[#This Row],[Month2]]="Sep"),"Q1", IF(OR(Table1[[#This Row],[Month2]]="Oct",Table1[[#This Row],[Month2]]="Nov",Table1[[#This Row],[Month2]]="Dec"),"Q2",IF(OR(Table1[[#This Row],[Month2]]="Jan",Table1[[#This Row],[Month2]]="Feb",Table1[[#This Row],[Month2]]="Mar"),"Q3", "Q4")))</f>
        <v>Q4</v>
      </c>
      <c r="M1748" t="str">
        <f>TEXT(Table1[[#This Row],[Date]],"mmm")</f>
        <v>Apr</v>
      </c>
      <c r="N1748" t="str">
        <f>IF(MONTH(Table1[[#This Row],[Date]])&gt;6, YEAR(Table1[[#This Row],[Date]])&amp;"-"&amp;YEAR(Table1[[#This Row],[Date]])+1,YEAR(Table1[[#This Row],[Date]])-1&amp;"-"&amp;YEAR(Table1[[#This Row],[Date]]))</f>
        <v>2017-2018</v>
      </c>
      <c r="O1748">
        <f>WEEKNUM(Table1[[#This Row],[Date]],2)</f>
        <v>16</v>
      </c>
      <c r="P1748">
        <f>HOUR(Table1[[#This Row],[Start]])</f>
        <v>11</v>
      </c>
      <c r="Q1748"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748" t="str">
        <f>TEXT(Table1[[#This Row],[Date]],"ddd")</f>
        <v>Thu</v>
      </c>
    </row>
    <row r="1749" spans="1:18" ht="28.8" x14ac:dyDescent="0.55000000000000004">
      <c r="A1749" s="9">
        <v>1488988</v>
      </c>
      <c r="B1749" s="9" t="str">
        <f t="shared" si="164"/>
        <v>Client 8</v>
      </c>
      <c r="C1749" s="9" t="s">
        <v>1348</v>
      </c>
      <c r="D1749" s="9" t="s">
        <v>1354</v>
      </c>
      <c r="E1749" s="37" t="s">
        <v>1361</v>
      </c>
      <c r="F1749" s="38">
        <f t="shared" si="163"/>
        <v>1.5277777777777724E-2</v>
      </c>
      <c r="G1749" s="39" t="str">
        <f t="shared" ca="1" si="165"/>
        <v>Room B</v>
      </c>
      <c r="H1749" s="9" t="str">
        <f t="shared" ca="1" si="166"/>
        <v>D</v>
      </c>
      <c r="I1749" s="9" t="str">
        <f t="shared" ca="1" si="167"/>
        <v>Grievance</v>
      </c>
      <c r="J1749" s="9" t="str">
        <f t="shared" ca="1" si="168"/>
        <v>Misconduct</v>
      </c>
      <c r="K1749" s="9" t="str">
        <f t="shared" ca="1" si="169"/>
        <v>Floor</v>
      </c>
      <c r="L1749" t="str">
        <f>IF(OR(Table1[[#This Row],[Month2]]="Jul",Table1[[#This Row],[Month2]]="Aug",Table1[[#This Row],[Month2]]="Sep"),"Q1", IF(OR(Table1[[#This Row],[Month2]]="Oct",Table1[[#This Row],[Month2]]="Nov",Table1[[#This Row],[Month2]]="Dec"),"Q2",IF(OR(Table1[[#This Row],[Month2]]="Jan",Table1[[#This Row],[Month2]]="Feb",Table1[[#This Row],[Month2]]="Mar"),"Q3", "Q4")))</f>
        <v>Q4</v>
      </c>
      <c r="M1749" t="str">
        <f>TEXT(Table1[[#This Row],[Date]],"mmm")</f>
        <v>Apr</v>
      </c>
      <c r="N1749" t="str">
        <f>IF(MONTH(Table1[[#This Row],[Date]])&gt;6, YEAR(Table1[[#This Row],[Date]])&amp;"-"&amp;YEAR(Table1[[#This Row],[Date]])+1,YEAR(Table1[[#This Row],[Date]])-1&amp;"-"&amp;YEAR(Table1[[#This Row],[Date]]))</f>
        <v>2017-2018</v>
      </c>
      <c r="O1749">
        <f>WEEKNUM(Table1[[#This Row],[Date]],2)</f>
        <v>16</v>
      </c>
      <c r="P1749">
        <f>HOUR(Table1[[#This Row],[Start]])</f>
        <v>11</v>
      </c>
      <c r="Q1749"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11-12 AM/PM</v>
      </c>
      <c r="R1749" t="str">
        <f>TEXT(Table1[[#This Row],[Date]],"ddd")</f>
        <v>Mon</v>
      </c>
    </row>
    <row r="1750" spans="1:18" ht="28.8" x14ac:dyDescent="0.55000000000000004">
      <c r="A1750" s="9">
        <v>1489531</v>
      </c>
      <c r="B1750" s="9" t="str">
        <f t="shared" si="164"/>
        <v>Client 9</v>
      </c>
      <c r="C1750" s="9" t="s">
        <v>1344</v>
      </c>
      <c r="D1750" s="9" t="s">
        <v>1355</v>
      </c>
      <c r="E1750" s="37" t="s">
        <v>1362</v>
      </c>
      <c r="F1750" s="38">
        <f t="shared" si="163"/>
        <v>1.9444444444444431E-2</v>
      </c>
      <c r="G1750" s="39" t="str">
        <f t="shared" ca="1" si="165"/>
        <v>Office</v>
      </c>
      <c r="H1750" s="9" t="str">
        <f t="shared" ca="1" si="166"/>
        <v>G</v>
      </c>
      <c r="I1750" s="9" t="str">
        <f t="shared" ca="1" si="167"/>
        <v>Grievance</v>
      </c>
      <c r="J1750" s="9" t="str">
        <f t="shared" ca="1" si="168"/>
        <v>Misconduct</v>
      </c>
      <c r="K1750" s="9" t="str">
        <f t="shared" ca="1" si="169"/>
        <v>Shipping</v>
      </c>
      <c r="L1750" t="str">
        <f>IF(OR(Table1[[#This Row],[Month2]]="Jul",Table1[[#This Row],[Month2]]="Aug",Table1[[#This Row],[Month2]]="Sep"),"Q1", IF(OR(Table1[[#This Row],[Month2]]="Oct",Table1[[#This Row],[Month2]]="Nov",Table1[[#This Row],[Month2]]="Dec"),"Q2",IF(OR(Table1[[#This Row],[Month2]]="Jan",Table1[[#This Row],[Month2]]="Feb",Table1[[#This Row],[Month2]]="Mar"),"Q3", "Q4")))</f>
        <v>Q4</v>
      </c>
      <c r="M1750" t="str">
        <f>TEXT(Table1[[#This Row],[Date]],"mmm")</f>
        <v>Apr</v>
      </c>
      <c r="N1750" t="str">
        <f>IF(MONTH(Table1[[#This Row],[Date]])&gt;6, YEAR(Table1[[#This Row],[Date]])&amp;"-"&amp;YEAR(Table1[[#This Row],[Date]])+1,YEAR(Table1[[#This Row],[Date]])-1&amp;"-"&amp;YEAR(Table1[[#This Row],[Date]]))</f>
        <v>2017-2018</v>
      </c>
      <c r="O1750">
        <f>WEEKNUM(Table1[[#This Row],[Date]],2)</f>
        <v>16</v>
      </c>
      <c r="P1750">
        <f>HOUR(Table1[[#This Row],[Start]])</f>
        <v>10</v>
      </c>
      <c r="Q1750"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10-11 AM</v>
      </c>
      <c r="R1750" t="str">
        <f>TEXT(Table1[[#This Row],[Date]],"ddd")</f>
        <v>Wed</v>
      </c>
    </row>
    <row r="1751" spans="1:18" ht="28.8" x14ac:dyDescent="0.55000000000000004">
      <c r="A1751" s="9">
        <v>1489531</v>
      </c>
      <c r="B1751" s="9" t="str">
        <f t="shared" si="164"/>
        <v>Client 10</v>
      </c>
      <c r="C1751" s="9" t="s">
        <v>1344</v>
      </c>
      <c r="D1751" s="9" t="s">
        <v>1356</v>
      </c>
      <c r="E1751" s="37" t="s">
        <v>1363</v>
      </c>
      <c r="F1751" s="38">
        <f t="shared" si="163"/>
        <v>1.388888888888884E-3</v>
      </c>
      <c r="G1751" s="39" t="str">
        <f t="shared" ca="1" si="165"/>
        <v>Room A</v>
      </c>
      <c r="H1751" s="9" t="str">
        <f t="shared" ca="1" si="166"/>
        <v>G</v>
      </c>
      <c r="I1751" s="9" t="str">
        <f t="shared" ca="1" si="167"/>
        <v>Grievance</v>
      </c>
      <c r="J1751" s="9" t="str">
        <f t="shared" ca="1" si="168"/>
        <v>Misconduct</v>
      </c>
      <c r="K1751" s="9" t="str">
        <f t="shared" ca="1" si="169"/>
        <v>Floor</v>
      </c>
      <c r="L1751" t="str">
        <f>IF(OR(Table1[[#This Row],[Month2]]="Jul",Table1[[#This Row],[Month2]]="Aug",Table1[[#This Row],[Month2]]="Sep"),"Q1", IF(OR(Table1[[#This Row],[Month2]]="Oct",Table1[[#This Row],[Month2]]="Nov",Table1[[#This Row],[Month2]]="Dec"),"Q2",IF(OR(Table1[[#This Row],[Month2]]="Jan",Table1[[#This Row],[Month2]]="Feb",Table1[[#This Row],[Month2]]="Mar"),"Q3", "Q4")))</f>
        <v>Q4</v>
      </c>
      <c r="M1751" t="str">
        <f>TEXT(Table1[[#This Row],[Date]],"mmm")</f>
        <v>Apr</v>
      </c>
      <c r="N1751" t="str">
        <f>IF(MONTH(Table1[[#This Row],[Date]])&gt;6, YEAR(Table1[[#This Row],[Date]])&amp;"-"&amp;YEAR(Table1[[#This Row],[Date]])+1,YEAR(Table1[[#This Row],[Date]])-1&amp;"-"&amp;YEAR(Table1[[#This Row],[Date]]))</f>
        <v>2017-2018</v>
      </c>
      <c r="O1751">
        <f>WEEKNUM(Table1[[#This Row],[Date]],2)</f>
        <v>16</v>
      </c>
      <c r="P1751">
        <f>HOUR(Table1[[#This Row],[Start]])</f>
        <v>15</v>
      </c>
      <c r="Q1751" t="str">
        <f>IF(Table1[[#This Row],[HourCode]]=0,"12-1 AM", IF(Table1[[#This Row],[HourCode]]=1, "1-2 AM", IF(Table1[[#This Row],[HourCode]]=2, "2-3 AM", IF(Table1[[#This Row],[HourCode]]=3, "3-4 AM", IF(Table1[[#This Row],[HourCode]]=4, "4-5 AM", IF(Table1[[#This Row],[HourCode]]=5, "5-6 AM", IF(Table1[[#This Row],[HourCode]]=6, "6-7 AM", IF(Table1[[#This Row],[HourCode]]=7, "7-8 AM", IF(Table1[[#This Row],[HourCode]]=8, "8-9 AM", IF(Table1[[#This Row],[HourCode]]=9, "9-10 AM",IF(Table1[[#This Row],[HourCode]]=10, "10-11 AM", IF(Table1[[#This Row],[HourCode]]=11, "11-12 AM/PM",IF(Table1[[#This Row],[HourCode]]=12, "12-1 PM", IF(Table1[[#This Row],[HourCode]]=13, "1-2 PM",IF(Table1[[#This Row],[HourCode]]=14, "2-3 PM", IF(Table1[[#This Row],[HourCode]]=15, "3-4 PM", IF(Table1[[#This Row],[HourCode]]=16, "4-5 PM", IF(Table1[[#This Row],[HourCode]]=17,"5-6 PM", IF(Table1[[#This Row],[HourCode]]=18,"6-7 PM", IF(Table1[[#This Row],[HourCode]]=19,"7-8 PM", IF(Table1[[#This Row],[HourCode]]=20, "8-9 PM", IF(Table1[[#This Row],[HourCode]]=21, "9-10 PM", IF(Table1[[#This Row],[HourCode]]=22, "10-11 PM", IF(Table1[[#This Row],[HourCode]]=23, "11-12 PM/AM", "Check Formula"))))))))))))))))))))))))</f>
        <v>3-4 PM</v>
      </c>
      <c r="R1751" t="str">
        <f>TEXT(Table1[[#This Row],[Date]],"ddd")</f>
        <v>Wed</v>
      </c>
    </row>
  </sheetData>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workbookViewId="0">
      <selection activeCell="A4" sqref="A4"/>
    </sheetView>
  </sheetViews>
  <sheetFormatPr defaultRowHeight="14.4" x14ac:dyDescent="0.55000000000000004"/>
  <cols>
    <col min="1" max="1" width="12.05078125" bestFit="1" customWidth="1"/>
    <col min="2" max="2" width="9.05078125" bestFit="1" customWidth="1"/>
    <col min="4" max="4" width="12.05078125" bestFit="1" customWidth="1"/>
    <col min="5" max="5" width="9.05078125" bestFit="1" customWidth="1"/>
    <col min="7" max="7" width="12.05078125" bestFit="1" customWidth="1"/>
    <col min="8" max="8" width="15.05078125" bestFit="1" customWidth="1"/>
    <col min="10" max="10" width="12.05078125" bestFit="1" customWidth="1"/>
    <col min="11" max="11" width="14.1015625" bestFit="1" customWidth="1"/>
    <col min="13" max="13" width="12.05078125" bestFit="1" customWidth="1"/>
    <col min="14" max="14" width="17.68359375" bestFit="1" customWidth="1"/>
    <col min="16" max="16" width="12.05078125" bestFit="1" customWidth="1"/>
    <col min="17" max="17" width="15.83984375" bestFit="1" customWidth="1"/>
    <col min="19" max="19" width="17.68359375" bestFit="1" customWidth="1"/>
    <col min="20" max="20" width="13" bestFit="1" customWidth="1"/>
  </cols>
  <sheetData>
    <row r="1" spans="1:20" x14ac:dyDescent="0.55000000000000004">
      <c r="A1" t="s">
        <v>1201</v>
      </c>
      <c r="D1" t="s">
        <v>1202</v>
      </c>
      <c r="G1" t="s">
        <v>1203</v>
      </c>
      <c r="J1" t="s">
        <v>1205</v>
      </c>
      <c r="M1" t="s">
        <v>1207</v>
      </c>
      <c r="P1" t="s">
        <v>1209</v>
      </c>
      <c r="S1" t="s">
        <v>1255</v>
      </c>
    </row>
    <row r="2" spans="1:20" x14ac:dyDescent="0.55000000000000004">
      <c r="A2" s="30" t="s">
        <v>1197</v>
      </c>
      <c r="B2" t="s">
        <v>1200</v>
      </c>
      <c r="D2" s="30" t="s">
        <v>1197</v>
      </c>
      <c r="E2" t="s">
        <v>1200</v>
      </c>
      <c r="G2" s="30" t="s">
        <v>1197</v>
      </c>
      <c r="H2" t="s">
        <v>1204</v>
      </c>
      <c r="J2" s="30" t="s">
        <v>1197</v>
      </c>
      <c r="K2" t="s">
        <v>1206</v>
      </c>
      <c r="M2" s="30" t="s">
        <v>1197</v>
      </c>
      <c r="N2" t="s">
        <v>1208</v>
      </c>
      <c r="P2" s="30" t="s">
        <v>1197</v>
      </c>
      <c r="Q2" t="s">
        <v>1210</v>
      </c>
      <c r="S2" s="30" t="s">
        <v>1197</v>
      </c>
      <c r="T2" t="s">
        <v>1256</v>
      </c>
    </row>
    <row r="3" spans="1:20" x14ac:dyDescent="0.55000000000000004">
      <c r="A3" s="31" t="s">
        <v>1198</v>
      </c>
      <c r="B3" s="44">
        <v>32</v>
      </c>
      <c r="D3" s="31" t="s">
        <v>1198</v>
      </c>
      <c r="E3" s="44">
        <v>32</v>
      </c>
      <c r="G3" s="31" t="s">
        <v>1377</v>
      </c>
      <c r="H3" s="44">
        <v>10</v>
      </c>
      <c r="J3" s="31" t="s">
        <v>1380</v>
      </c>
      <c r="K3" s="44">
        <v>7</v>
      </c>
      <c r="M3" s="31" t="s">
        <v>1407</v>
      </c>
      <c r="N3" s="44">
        <v>1</v>
      </c>
      <c r="P3" s="31" t="s">
        <v>1403</v>
      </c>
      <c r="Q3" s="44">
        <v>5</v>
      </c>
      <c r="S3" s="31" t="s">
        <v>1384</v>
      </c>
      <c r="T3" s="44">
        <v>6</v>
      </c>
    </row>
    <row r="4" spans="1:20" x14ac:dyDescent="0.55000000000000004">
      <c r="A4" s="32" t="s">
        <v>1397</v>
      </c>
      <c r="B4" s="44">
        <v>32</v>
      </c>
      <c r="D4" s="32">
        <v>9</v>
      </c>
      <c r="E4" s="44">
        <v>6</v>
      </c>
      <c r="G4" s="31" t="s">
        <v>1374</v>
      </c>
      <c r="H4" s="44">
        <v>1</v>
      </c>
      <c r="J4" s="31" t="s">
        <v>1379</v>
      </c>
      <c r="K4" s="44">
        <v>11</v>
      </c>
      <c r="M4" s="31" t="s">
        <v>1408</v>
      </c>
      <c r="N4" s="44">
        <v>1</v>
      </c>
      <c r="P4" s="31" t="s">
        <v>1400</v>
      </c>
      <c r="Q4" s="44">
        <v>4</v>
      </c>
      <c r="S4" s="31" t="s">
        <v>1386</v>
      </c>
      <c r="T4" s="44">
        <v>7</v>
      </c>
    </row>
    <row r="5" spans="1:20" x14ac:dyDescent="0.55000000000000004">
      <c r="A5" s="31" t="s">
        <v>1199</v>
      </c>
      <c r="B5" s="44">
        <v>32</v>
      </c>
      <c r="D5" s="32">
        <v>10</v>
      </c>
      <c r="E5" s="44">
        <v>5</v>
      </c>
      <c r="G5" s="31" t="s">
        <v>1375</v>
      </c>
      <c r="H5" s="44">
        <v>9</v>
      </c>
      <c r="J5" s="31" t="s">
        <v>1381</v>
      </c>
      <c r="K5" s="44">
        <v>6</v>
      </c>
      <c r="M5" s="31" t="s">
        <v>1409</v>
      </c>
      <c r="N5" s="44">
        <v>3</v>
      </c>
      <c r="P5" s="31" t="s">
        <v>1396</v>
      </c>
      <c r="Q5" s="44">
        <v>4</v>
      </c>
      <c r="S5" s="31" t="s">
        <v>1390</v>
      </c>
      <c r="T5" s="44">
        <v>3</v>
      </c>
    </row>
    <row r="6" spans="1:20" x14ac:dyDescent="0.55000000000000004">
      <c r="D6" s="32">
        <v>11</v>
      </c>
      <c r="E6" s="44">
        <v>7</v>
      </c>
      <c r="G6" s="31" t="s">
        <v>1378</v>
      </c>
      <c r="H6" s="44">
        <v>6</v>
      </c>
      <c r="J6" s="31" t="s">
        <v>1382</v>
      </c>
      <c r="K6" s="44">
        <v>8</v>
      </c>
      <c r="M6" s="31" t="s">
        <v>1398</v>
      </c>
      <c r="N6" s="44">
        <v>3</v>
      </c>
      <c r="P6" s="31" t="s">
        <v>1404</v>
      </c>
      <c r="Q6" s="44">
        <v>5</v>
      </c>
      <c r="S6" s="31" t="s">
        <v>1385</v>
      </c>
      <c r="T6" s="44">
        <v>7</v>
      </c>
    </row>
    <row r="7" spans="1:20" x14ac:dyDescent="0.55000000000000004">
      <c r="D7" s="32">
        <v>12</v>
      </c>
      <c r="E7" s="44">
        <v>4</v>
      </c>
      <c r="G7" s="31" t="s">
        <v>1376</v>
      </c>
      <c r="H7" s="44">
        <v>6</v>
      </c>
      <c r="J7" s="31" t="s">
        <v>1199</v>
      </c>
      <c r="K7" s="44">
        <v>32</v>
      </c>
      <c r="M7" s="31" t="s">
        <v>1410</v>
      </c>
      <c r="N7" s="44">
        <v>2</v>
      </c>
      <c r="P7" s="31" t="s">
        <v>1405</v>
      </c>
      <c r="Q7" s="44">
        <v>4</v>
      </c>
      <c r="S7" s="31" t="s">
        <v>1383</v>
      </c>
      <c r="T7" s="44">
        <v>5</v>
      </c>
    </row>
    <row r="8" spans="1:20" x14ac:dyDescent="0.55000000000000004">
      <c r="D8" s="32">
        <v>13</v>
      </c>
      <c r="E8" s="44">
        <v>10</v>
      </c>
      <c r="G8" s="31" t="s">
        <v>1199</v>
      </c>
      <c r="H8" s="44">
        <v>32</v>
      </c>
      <c r="M8" s="31" t="s">
        <v>1411</v>
      </c>
      <c r="N8" s="44">
        <v>4</v>
      </c>
      <c r="P8" s="31" t="s">
        <v>1406</v>
      </c>
      <c r="Q8" s="44">
        <v>6</v>
      </c>
      <c r="S8" s="31" t="s">
        <v>1389</v>
      </c>
      <c r="T8" s="44">
        <v>4</v>
      </c>
    </row>
    <row r="9" spans="1:20" x14ac:dyDescent="0.55000000000000004">
      <c r="D9" s="31" t="s">
        <v>1199</v>
      </c>
      <c r="E9" s="44">
        <v>32</v>
      </c>
      <c r="M9" s="31" t="s">
        <v>1412</v>
      </c>
      <c r="N9" s="44">
        <v>3</v>
      </c>
      <c r="P9" s="31" t="s">
        <v>1415</v>
      </c>
      <c r="Q9" s="44">
        <v>4</v>
      </c>
      <c r="S9" s="31" t="s">
        <v>1199</v>
      </c>
      <c r="T9" s="44">
        <v>32</v>
      </c>
    </row>
    <row r="10" spans="1:20" x14ac:dyDescent="0.55000000000000004">
      <c r="M10" s="31" t="s">
        <v>1401</v>
      </c>
      <c r="N10" s="44">
        <v>4</v>
      </c>
      <c r="P10" s="31" t="s">
        <v>1199</v>
      </c>
      <c r="Q10" s="44">
        <v>32</v>
      </c>
    </row>
    <row r="11" spans="1:20" x14ac:dyDescent="0.55000000000000004">
      <c r="M11" s="31" t="s">
        <v>1413</v>
      </c>
      <c r="N11" s="44">
        <v>4</v>
      </c>
    </row>
    <row r="12" spans="1:20" x14ac:dyDescent="0.55000000000000004">
      <c r="M12" s="31" t="s">
        <v>1414</v>
      </c>
      <c r="N12" s="44">
        <v>1</v>
      </c>
    </row>
    <row r="13" spans="1:20" x14ac:dyDescent="0.55000000000000004">
      <c r="M13" s="31" t="s">
        <v>1399</v>
      </c>
      <c r="N13" s="44">
        <v>4</v>
      </c>
    </row>
    <row r="14" spans="1:20" x14ac:dyDescent="0.55000000000000004">
      <c r="M14" s="31" t="s">
        <v>1402</v>
      </c>
      <c r="N14" s="44">
        <v>2</v>
      </c>
    </row>
    <row r="15" spans="1:20" x14ac:dyDescent="0.55000000000000004">
      <c r="M15" s="31" t="s">
        <v>1199</v>
      </c>
      <c r="N15" s="44">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
  <sheetViews>
    <sheetView tabSelected="1" zoomScale="80" zoomScaleNormal="80" workbookViewId="0">
      <pane xSplit="1" topLeftCell="B1" activePane="topRight" state="frozen"/>
      <selection pane="topRight" activeCell="R24" sqref="R24"/>
    </sheetView>
  </sheetViews>
  <sheetFormatPr defaultRowHeight="14.4" x14ac:dyDescent="0.55000000000000004"/>
  <cols>
    <col min="1" max="1" width="55.578125" customWidth="1"/>
    <col min="2" max="2" width="29.578125" customWidth="1"/>
  </cols>
  <sheetData/>
  <pageMargins left="0.25" right="0.25" top="0.75" bottom="0.75" header="0.3" footer="0.3"/>
  <pageSetup scale="60"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Table</vt:lpstr>
      <vt:lpstr>Pivots</vt:lpstr>
      <vt:lpstr>Tables</vt:lpstr>
      <vt:lpstr>Tables!Print_Area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 Coker</dc:creator>
  <cp:lastModifiedBy>Eve Coker</cp:lastModifiedBy>
  <cp:lastPrinted>2020-01-15T21:26:35Z</cp:lastPrinted>
  <dcterms:created xsi:type="dcterms:W3CDTF">2018-03-08T16:34:50Z</dcterms:created>
  <dcterms:modified xsi:type="dcterms:W3CDTF">2025-04-16T14:08:02Z</dcterms:modified>
</cp:coreProperties>
</file>