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.30.2023" sheetId="1" r:id="rId4"/>
    <sheet state="visible" name="10.23.2023" sheetId="2" r:id="rId5"/>
    <sheet state="visible" name="10.16.2023" sheetId="3" r:id="rId6"/>
    <sheet state="visible" name="10.9.2023" sheetId="4" r:id="rId7"/>
    <sheet state="visible" name="10.2.2023" sheetId="5" r:id="rId8"/>
    <sheet state="visible" name="9.25.2023" sheetId="6" r:id="rId9"/>
    <sheet state="visible" name="9.18.2023" sheetId="7" r:id="rId10"/>
    <sheet state="visible" name="9.11.2023" sheetId="8" r:id="rId11"/>
    <sheet state="visible" name="9.4.2023" sheetId="9" r:id="rId12"/>
    <sheet state="visible" name="8.28.2023" sheetId="10" r:id="rId13"/>
    <sheet state="visible" name="8.21.2023" sheetId="11" r:id="rId14"/>
    <sheet state="visible" name="8.14.2023" sheetId="12" r:id="rId15"/>
    <sheet state="visible" name="8.7.23" sheetId="13" r:id="rId16"/>
    <sheet state="visible" name="7.31.2023" sheetId="14" r:id="rId17"/>
    <sheet state="visible" name="7.24.2023" sheetId="15" r:id="rId18"/>
    <sheet state="visible" name="7.17.2023" sheetId="16" r:id="rId19"/>
    <sheet state="visible" name="7.10.2023" sheetId="17" r:id="rId20"/>
    <sheet state="visible" name="7.3.2023" sheetId="18" r:id="rId21"/>
    <sheet state="visible" name="6.26.2023" sheetId="19" r:id="rId22"/>
    <sheet state="visible" name="6.19.2023" sheetId="20" r:id="rId23"/>
    <sheet state="visible" name="6.12.2023" sheetId="21" r:id="rId24"/>
    <sheet state="visible" name="6.5.2023" sheetId="22" r:id="rId25"/>
    <sheet state="visible" name="05.29.2023" sheetId="23" r:id="rId26"/>
    <sheet state="visible" name="5.22.2023" sheetId="24" r:id="rId27"/>
    <sheet state="visible" name="5.15.2023" sheetId="25" r:id="rId28"/>
    <sheet state="visible" name="05.08.2023" sheetId="26" r:id="rId29"/>
    <sheet state="visible" name="05.01.2023" sheetId="27" r:id="rId30"/>
    <sheet state="visible" name="4.24.2024" sheetId="28" r:id="rId31"/>
    <sheet state="visible" name="4.17.2023" sheetId="29" r:id="rId32"/>
    <sheet state="visible" name="4.10.2023" sheetId="30" r:id="rId33"/>
    <sheet state="visible" name="4.3.2023" sheetId="31" r:id="rId34"/>
    <sheet state="visible" name="3.27.2023" sheetId="32" r:id="rId35"/>
    <sheet state="visible" name="3.20.2023" sheetId="33" r:id="rId36"/>
    <sheet state="visible" name="3.13.2023" sheetId="34" r:id="rId37"/>
    <sheet state="visible" name="3.6.2023" sheetId="35" r:id="rId38"/>
    <sheet state="visible" name="2.27.2023" sheetId="36" r:id="rId39"/>
    <sheet state="visible" name="2.20.2023" sheetId="37" r:id="rId40"/>
    <sheet state="visible" name="2.13.2023" sheetId="38" r:id="rId41"/>
    <sheet state="visible" name="2.6.2023" sheetId="39" r:id="rId42"/>
    <sheet state="visible" name="1.30.2023" sheetId="40" r:id="rId43"/>
    <sheet state="visible" name="1.23.2023" sheetId="41" r:id="rId44"/>
    <sheet state="visible" name="1.16.2023" sheetId="42" r:id="rId45"/>
    <sheet state="visible" name="1.9.2023" sheetId="43" r:id="rId46"/>
    <sheet state="visible" name="1.2.2023" sheetId="44" r:id="rId47"/>
    <sheet state="visible" name="Master" sheetId="45" r:id="rId48"/>
  </sheets>
  <definedNames/>
  <calcPr/>
  <extLst>
    <ext uri="GoogleSheetsCustomDataVersion2">
      <go:sheetsCustomData xmlns:go="http://customooxmlschemas.google.com/" r:id="rId49" roundtripDataChecksum="4/U2avX+qajrZXsUVm/844M8j3SeOOnZ5CpZli7/P6E="/>
    </ext>
  </extLst>
</workbook>
</file>

<file path=xl/sharedStrings.xml><?xml version="1.0" encoding="utf-8"?>
<sst xmlns="http://schemas.openxmlformats.org/spreadsheetml/2006/main" count="1465" uniqueCount="127">
  <si>
    <t>Week Of</t>
  </si>
  <si>
    <t>BTM DAILY SALES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</si>
  <si>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</si>
  <si>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</si>
  <si>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</si>
  <si>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</si>
  <si>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</si>
  <si>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</si>
  <si>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</si>
  <si>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</si>
  <si>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WEEKLY TOTALS</t>
  </si>
  <si>
    <t>LUNCH SALES</t>
  </si>
  <si>
    <t>LUNCH COVERS</t>
  </si>
  <si>
    <t>DINNER SALES</t>
  </si>
  <si>
    <t>19.445.44</t>
  </si>
  <si>
    <t>DINNER COVERS</t>
  </si>
  <si>
    <t>BAR SALES</t>
  </si>
  <si>
    <t>BAR COVERS</t>
  </si>
  <si>
    <t>TAKEOUT SALES</t>
  </si>
  <si>
    <t>TOTAL NET SALES</t>
  </si>
  <si>
    <t>2022 NET SALES</t>
  </si>
  <si>
    <t>VARIANCE</t>
  </si>
  <si>
    <t>Explanation of sales variance +/- 2%</t>
  </si>
  <si>
    <t>Total Covers</t>
  </si>
  <si>
    <t>LUNCH PPA</t>
  </si>
  <si>
    <t>DINNER PPA</t>
  </si>
  <si>
    <t>COMPS (excluding employee comps)</t>
  </si>
  <si>
    <t>Comp %</t>
  </si>
  <si>
    <t xml:space="preserve">Explanation of comps +/- 2% </t>
  </si>
  <si>
    <t xml:space="preserve">Guest recovery </t>
  </si>
  <si>
    <t>LABOR $</t>
  </si>
  <si>
    <t>LABOR %</t>
  </si>
  <si>
    <t>Hallowine</t>
  </si>
  <si>
    <t>High on special occasions and couple comps</t>
  </si>
  <si>
    <t>Mercato Trick or Treat</t>
  </si>
  <si>
    <t>Alcohol comp $47.75 Food comp $93.5  Special Occasion $45</t>
  </si>
  <si>
    <t>Special Occasion $56
Comped 2 Entrees and a round of drinks for long ticket times</t>
  </si>
  <si>
    <t>High on special occasions</t>
  </si>
  <si>
    <t>$150 special occassions $256 food comp $83 alcohol comp</t>
  </si>
  <si>
    <t>High on DNL</t>
  </si>
  <si>
    <t>High on special occassions</t>
  </si>
  <si>
    <t>Claudia Del Lago event</t>
  </si>
  <si>
    <t>Comped a check</t>
  </si>
  <si>
    <t>Hurrican Idalia on the way</t>
  </si>
  <si>
    <t>Tornado warning s and severe weather from Idalia</t>
  </si>
  <si>
    <t>had to remake an order</t>
  </si>
  <si>
    <t>remake of an order</t>
  </si>
  <si>
    <t>Bought the main course for a table</t>
  </si>
  <si>
    <t>First day of back at school</t>
  </si>
  <si>
    <t>$74 special occassions</t>
  </si>
  <si>
    <t>Comped food $251, Special occcassions $74</t>
  </si>
  <si>
    <t>spec occasion</t>
  </si>
  <si>
    <t>BTM VIP/Special Occasion</t>
  </si>
  <si>
    <t>SPec Occasion</t>
  </si>
  <si>
    <t>8 special occasion comps tonight</t>
  </si>
  <si>
    <t>spec occasions</t>
  </si>
  <si>
    <t>dnl's</t>
  </si>
  <si>
    <t>we had a walk out/lotta special occasions today</t>
  </si>
  <si>
    <t>lots of regulars at the bar/ spec occasions</t>
  </si>
  <si>
    <t>walk out/spec occ/BTM VIP</t>
  </si>
  <si>
    <t>1 walk out</t>
  </si>
  <si>
    <t>refunded a 2-go order $90, BTM VIP $64</t>
  </si>
  <si>
    <t>Comped a check and couple DNL</t>
  </si>
  <si>
    <t>special occasion</t>
  </si>
  <si>
    <t>Had to comp all entrees on table no one liked their pastas</t>
  </si>
  <si>
    <t>Rain at the beginning of dinner shift</t>
  </si>
  <si>
    <t>$75.5 alcohol comp , $184 comped food, $38 special occasion</t>
  </si>
  <si>
    <t>Rain</t>
  </si>
  <si>
    <t>special occasions</t>
  </si>
  <si>
    <t>Food Comp $84  Alcohol comp $26  special occasion  $62</t>
  </si>
  <si>
    <t>VIP Card - $49   Item Comp - $87           Spec Occasion - $70</t>
  </si>
  <si>
    <t>BTM VIP, Regulars, Special Occasions</t>
  </si>
  <si>
    <t>no action in  Mercato today</t>
  </si>
  <si>
    <t xml:space="preserve">low sales </t>
  </si>
  <si>
    <t>l</t>
  </si>
  <si>
    <t>Cinco De Mayo</t>
  </si>
  <si>
    <t>comped 1 table/comped another partially</t>
  </si>
  <si>
    <t xml:space="preserve">special occasions </t>
  </si>
  <si>
    <t xml:space="preserve">BTM VIP </t>
  </si>
  <si>
    <t>Lots of special occasions</t>
  </si>
  <si>
    <t>Availability was open on Resy. Took all walk-ins</t>
  </si>
  <si>
    <t>Availability was open on Resy. Took all walk-ins. Not a lot of foot traffic in Mercato</t>
  </si>
  <si>
    <t>great weather, lots of foot traffic</t>
  </si>
  <si>
    <t>good weather, not a lot of foot traffic</t>
  </si>
  <si>
    <t>St Patricks day last year</t>
  </si>
  <si>
    <t>Great weather, not much foot traffic</t>
  </si>
  <si>
    <t>34 top  dinner</t>
  </si>
  <si>
    <t>20 person party</t>
  </si>
  <si>
    <t>Couple guest recoveries and special occasions</t>
  </si>
  <si>
    <t>It was Valentine on Monday last Year</t>
  </si>
  <si>
    <t>Valentines Day!!!</t>
  </si>
  <si>
    <t>Great weather, lots of ressies to start, good amount of foot traffic in Mercato</t>
  </si>
  <si>
    <t>lot of no shows (268)</t>
  </si>
  <si>
    <t>Presidents' Day weekend</t>
  </si>
  <si>
    <t>High on special occasion and we had some gust recoveries too</t>
  </si>
  <si>
    <t>Mercato was slow in general</t>
  </si>
  <si>
    <t>not a lot of foot traffic</t>
  </si>
  <si>
    <t xml:space="preserve"> a lot of reservations and walk-ins too</t>
  </si>
  <si>
    <t>great weather and foot traffic, lots of reservations to start</t>
  </si>
  <si>
    <t>Super Bowl, very quiet night for the restaurant and Mercato</t>
  </si>
  <si>
    <t>used comp to substitute 2 bonus cards</t>
  </si>
  <si>
    <t>no foot traffic in mercato</t>
  </si>
  <si>
    <t>Low on walk-in, low on cover to begin with</t>
  </si>
  <si>
    <t>low walk in, low covers as well to start</t>
  </si>
  <si>
    <t xml:space="preserve">a light sprinkle and heavy winds </t>
  </si>
  <si>
    <t>Wine dinner, a lot of foot traffic</t>
  </si>
  <si>
    <t xml:space="preserve">Busy lunch and a lot of reservations to start  </t>
  </si>
  <si>
    <t>Slow starts, it never got busy till 6:45</t>
  </si>
  <si>
    <t>Wine dinner sales were $2,533.50</t>
  </si>
  <si>
    <t>not much foot traffic</t>
  </si>
  <si>
    <t>cold night, little foot traffic in mercato</t>
  </si>
  <si>
    <t xml:space="preserve">Start of season </t>
  </si>
  <si>
    <t>comped a whole tables meal (2top) foreign object found</t>
  </si>
  <si>
    <t xml:space="preserve">Not a lot of foot traffic </t>
  </si>
  <si>
    <t xml:space="preserve">At 3:00pm started with only 130 covers for dinner. </t>
  </si>
  <si>
    <t>not a lot of foot traffic today</t>
  </si>
  <si>
    <t>No late night crowd</t>
  </si>
  <si>
    <t>Not a lot of reservations to start, foot traffic was slow</t>
  </si>
  <si>
    <t xml:space="preserve">Slow start and not a lot of foot traffic </t>
  </si>
  <si>
    <t>great weather and decent foot traffic</t>
  </si>
  <si>
    <t>A lot of covers to start and a lot of foot traffic</t>
  </si>
  <si>
    <t>despite the cold, great teamwork  and coordination, along with the  walk in traffic helped us beat PY</t>
  </si>
  <si>
    <t>although it was another chilly night, walk in traffic and coordination by our hosts help us beat PY</t>
  </si>
  <si>
    <t>2022 Net Sales</t>
  </si>
  <si>
    <t>lots of walkins, especially late night</t>
  </si>
  <si>
    <t>a lot of reservations to start and a lot of walk-ins</t>
  </si>
  <si>
    <t>great weather and foot traffic contributed to beating 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</si>
</sst>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_);\(&quot;$&quot;#,##0.00\)"/>
    <numFmt numFmtId="166" formatCode="0_);\(0\)"/>
    <numFmt numFmtId="167" formatCode="m/d"/>
  </numFmts>
  <fonts count="8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2">
    <border/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0" fontId="1" numFmtId="14" xfId="0" applyBorder="1" applyFont="1" applyNumberFormat="1"/>
    <xf borderId="2" fillId="2" fontId="2" numFmtId="0" xfId="0" applyAlignment="1" applyBorder="1" applyFill="1" applyFont="1">
      <alignment horizontal="center"/>
    </xf>
    <xf borderId="3" fillId="2" fontId="1" numFmtId="14" xfId="0" applyAlignment="1" applyBorder="1" applyFont="1" applyNumberFormat="1">
      <alignment horizontal="center" readingOrder="0"/>
    </xf>
    <xf borderId="4" fillId="0" fontId="1" numFmtId="0" xfId="0" applyBorder="1" applyFont="1"/>
    <xf borderId="0" fillId="0" fontId="1" numFmtId="0" xfId="0" applyFont="1"/>
    <xf borderId="1" fillId="0" fontId="1" numFmtId="0" xfId="0" applyBorder="1" applyFont="1"/>
    <xf borderId="4" fillId="3" fontId="1" numFmtId="0" xfId="0" applyBorder="1" applyFill="1" applyFont="1"/>
    <xf borderId="4" fillId="3" fontId="1" numFmtId="0" xfId="0" applyAlignment="1" applyBorder="1" applyFont="1">
      <alignment horizontal="center"/>
    </xf>
    <xf borderId="5" fillId="3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4" fontId="2" numFmtId="0" xfId="0" applyAlignment="1" applyBorder="1" applyFill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14" xfId="0" applyAlignment="1" applyBorder="1" applyFont="1" applyNumberFormat="1">
      <alignment horizontal="center" readingOrder="0"/>
    </xf>
    <xf borderId="10" fillId="0" fontId="2" numFmtId="14" xfId="0" applyAlignment="1" applyBorder="1" applyFont="1" applyNumberFormat="1">
      <alignment horizontal="center"/>
    </xf>
    <xf borderId="11" fillId="0" fontId="2" numFmtId="14" xfId="0" applyAlignment="1" applyBorder="1" applyFont="1" applyNumberFormat="1">
      <alignment horizontal="center"/>
    </xf>
    <xf borderId="12" fillId="0" fontId="2" numFmtId="0" xfId="0" applyAlignment="1" applyBorder="1" applyFont="1">
      <alignment horizontal="center"/>
    </xf>
    <xf borderId="10" fillId="4" fontId="2" numFmtId="164" xfId="0" applyAlignment="1" applyBorder="1" applyFont="1" applyNumberFormat="1">
      <alignment horizontal="center" readingOrder="0"/>
    </xf>
    <xf borderId="11" fillId="4" fontId="2" numFmtId="164" xfId="0" applyAlignment="1" applyBorder="1" applyFont="1" applyNumberFormat="1">
      <alignment horizontal="center" readingOrder="0"/>
    </xf>
    <xf borderId="12" fillId="0" fontId="2" numFmtId="165" xfId="0" applyAlignment="1" applyBorder="1" applyFont="1" applyNumberFormat="1">
      <alignment horizontal="center"/>
    </xf>
    <xf borderId="10" fillId="5" fontId="2" numFmtId="3" xfId="0" applyAlignment="1" applyBorder="1" applyFill="1" applyFont="1" applyNumberFormat="1">
      <alignment horizontal="center" readingOrder="0"/>
    </xf>
    <xf borderId="11" fillId="5" fontId="1" numFmtId="3" xfId="0" applyAlignment="1" applyBorder="1" applyFont="1" applyNumberFormat="1">
      <alignment readingOrder="0"/>
    </xf>
    <xf borderId="12" fillId="0" fontId="2" numFmtId="1" xfId="0" applyAlignment="1" applyBorder="1" applyFont="1" applyNumberFormat="1">
      <alignment horizontal="center"/>
    </xf>
    <xf borderId="10" fillId="2" fontId="2" numFmtId="164" xfId="0" applyAlignment="1" applyBorder="1" applyFont="1" applyNumberFormat="1">
      <alignment horizontal="center" readingOrder="0"/>
    </xf>
    <xf borderId="11" fillId="2" fontId="2" numFmtId="164" xfId="0" applyAlignment="1" applyBorder="1" applyFont="1" applyNumberFormat="1">
      <alignment horizontal="center" readingOrder="0"/>
    </xf>
    <xf borderId="10" fillId="2" fontId="2" numFmtId="3" xfId="0" applyAlignment="1" applyBorder="1" applyFont="1" applyNumberFormat="1">
      <alignment horizontal="center" readingOrder="0"/>
    </xf>
    <xf borderId="11" fillId="2" fontId="2" numFmtId="3" xfId="0" applyAlignment="1" applyBorder="1" applyFont="1" applyNumberFormat="1">
      <alignment horizontal="center" readingOrder="0"/>
    </xf>
    <xf borderId="12" fillId="0" fontId="2" numFmtId="166" xfId="0" applyAlignment="1" applyBorder="1" applyFont="1" applyNumberFormat="1">
      <alignment horizontal="center"/>
    </xf>
    <xf borderId="10" fillId="6" fontId="2" numFmtId="164" xfId="0" applyAlignment="1" applyBorder="1" applyFill="1" applyFont="1" applyNumberFormat="1">
      <alignment horizontal="center" readingOrder="0"/>
    </xf>
    <xf borderId="10" fillId="6" fontId="1" numFmtId="164" xfId="0" applyAlignment="1" applyBorder="1" applyFont="1" applyNumberFormat="1">
      <alignment readingOrder="0"/>
    </xf>
    <xf borderId="11" fillId="6" fontId="2" numFmtId="164" xfId="0" applyAlignment="1" applyBorder="1" applyFont="1" applyNumberFormat="1">
      <alignment horizontal="center" readingOrder="0"/>
    </xf>
    <xf borderId="12" fillId="0" fontId="2" numFmtId="164" xfId="0" applyAlignment="1" applyBorder="1" applyFont="1" applyNumberFormat="1">
      <alignment horizontal="center"/>
    </xf>
    <xf borderId="10" fillId="7" fontId="2" numFmtId="0" xfId="0" applyAlignment="1" applyBorder="1" applyFill="1" applyFont="1">
      <alignment horizontal="center" readingOrder="0"/>
    </xf>
    <xf borderId="11" fillId="7" fontId="2" numFmtId="0" xfId="0" applyAlignment="1" applyBorder="1" applyFont="1">
      <alignment horizontal="center" readingOrder="0"/>
    </xf>
    <xf borderId="10" fillId="8" fontId="2" numFmtId="164" xfId="0" applyAlignment="1" applyBorder="1" applyFill="1" applyFont="1" applyNumberFormat="1">
      <alignment horizontal="center" readingOrder="0"/>
    </xf>
    <xf borderId="11" fillId="8" fontId="2" numFmtId="164" xfId="0" applyAlignment="1" applyBorder="1" applyFont="1" applyNumberFormat="1">
      <alignment horizontal="center" readingOrder="0"/>
    </xf>
    <xf borderId="10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 readingOrder="0"/>
    </xf>
    <xf borderId="11" fillId="0" fontId="2" numFmtId="164" xfId="0" applyAlignment="1" applyBorder="1" applyFont="1" applyNumberFormat="1">
      <alignment horizontal="center"/>
    </xf>
    <xf borderId="12" fillId="6" fontId="2" numFmtId="165" xfId="0" applyAlignment="1" applyBorder="1" applyFont="1" applyNumberFormat="1">
      <alignment horizontal="center"/>
    </xf>
    <xf borderId="10" fillId="0" fontId="2" numFmtId="1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 shrinkToFit="0" wrapText="1"/>
    </xf>
    <xf borderId="10" fillId="9" fontId="1" numFmtId="10" xfId="0" applyBorder="1" applyFill="1" applyFont="1" applyNumberFormat="1"/>
    <xf borderId="10" fillId="9" fontId="1" numFmtId="10" xfId="0" applyAlignment="1" applyBorder="1" applyFont="1" applyNumberFormat="1">
      <alignment horizontal="center" shrinkToFit="0" wrapText="1"/>
    </xf>
    <xf borderId="10" fillId="0" fontId="1" numFmtId="0" xfId="0" applyBorder="1" applyFont="1"/>
    <xf borderId="10" fillId="9" fontId="2" numFmtId="1" xfId="0" applyAlignment="1" applyBorder="1" applyFont="1" applyNumberFormat="1">
      <alignment horizontal="center"/>
    </xf>
    <xf borderId="10" fillId="9" fontId="2" numFmtId="164" xfId="0" applyAlignment="1" applyBorder="1" applyFont="1" applyNumberFormat="1">
      <alignment horizontal="center"/>
    </xf>
    <xf borderId="11" fillId="9" fontId="2" numFmtId="164" xfId="0" applyAlignment="1" applyBorder="1" applyFont="1" applyNumberFormat="1">
      <alignment horizontal="center"/>
    </xf>
    <xf borderId="10" fillId="9" fontId="2" numFmtId="164" xfId="0" applyAlignment="1" applyBorder="1" applyFont="1" applyNumberFormat="1">
      <alignment horizontal="center" readingOrder="0"/>
    </xf>
    <xf borderId="11" fillId="0" fontId="2" numFmtId="10" xfId="0" applyAlignment="1" applyBorder="1" applyFont="1" applyNumberFormat="1">
      <alignment horizontal="center"/>
    </xf>
    <xf borderId="12" fillId="0" fontId="2" numFmtId="10" xfId="0" applyAlignment="1" applyBorder="1" applyFont="1" applyNumberFormat="1">
      <alignment horizontal="center"/>
    </xf>
    <xf borderId="10" fillId="0" fontId="1" numFmtId="164" xfId="0" applyBorder="1" applyFont="1" applyNumberFormat="1"/>
    <xf borderId="10" fillId="0" fontId="1" numFmtId="0" xfId="0" applyAlignment="1" applyBorder="1" applyFont="1">
      <alignment readingOrder="0"/>
    </xf>
    <xf borderId="10" fillId="2" fontId="1" numFmtId="164" xfId="0" applyAlignment="1" applyBorder="1" applyFont="1" applyNumberFormat="1">
      <alignment horizontal="center" readingOrder="0" shrinkToFit="0" wrapText="1"/>
    </xf>
    <xf borderId="13" fillId="0" fontId="1" numFmtId="9" xfId="0" applyAlignment="1" applyBorder="1" applyFont="1" applyNumberFormat="1">
      <alignment horizontal="center" shrinkToFit="0" wrapText="1"/>
    </xf>
    <xf borderId="7" fillId="9" fontId="2" numFmtId="0" xfId="0" applyAlignment="1" applyBorder="1" applyFont="1">
      <alignment horizontal="center"/>
    </xf>
    <xf borderId="12" fillId="5" fontId="2" numFmtId="10" xfId="0" applyAlignment="1" applyBorder="1" applyFont="1" applyNumberFormat="1">
      <alignment horizontal="center" readingOrder="0"/>
    </xf>
    <xf borderId="8" fillId="5" fontId="2" numFmtId="10" xfId="0" applyAlignment="1" applyBorder="1" applyFont="1" applyNumberFormat="1">
      <alignment horizontal="center" readingOrder="0"/>
    </xf>
    <xf borderId="10" fillId="0" fontId="3" numFmtId="0" xfId="0" applyBorder="1" applyFont="1"/>
    <xf borderId="10" fillId="9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0" fillId="9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10" fillId="0" fontId="1" numFmtId="164" xfId="0" applyAlignment="1" applyBorder="1" applyFont="1" applyNumberFormat="1">
      <alignment readingOrder="0" shrinkToFit="0" wrapText="1"/>
    </xf>
    <xf borderId="10" fillId="9" fontId="1" numFmtId="0" xfId="0" applyAlignment="1" applyBorder="1" applyFont="1">
      <alignment readingOrder="0" vertical="center"/>
    </xf>
    <xf borderId="12" fillId="5" fontId="2" numFmtId="10" xfId="0" applyAlignment="1" applyBorder="1" applyFont="1" applyNumberFormat="1">
      <alignment horizontal="center"/>
    </xf>
    <xf borderId="11" fillId="5" fontId="1" numFmtId="3" xfId="0" applyAlignment="1" applyBorder="1" applyFont="1" applyNumberFormat="1">
      <alignment horizontal="center" readingOrder="0"/>
    </xf>
    <xf borderId="10" fillId="9" fontId="1" numFmtId="0" xfId="0" applyAlignment="1" applyBorder="1" applyFont="1">
      <alignment readingOrder="0" shrinkToFit="0" vertical="center" wrapText="1"/>
    </xf>
    <xf borderId="10" fillId="9" fontId="2" numFmtId="1" xfId="0" applyAlignment="1" applyBorder="1" applyFont="1" applyNumberFormat="1">
      <alignment horizontal="center" shrinkToFit="0" wrapText="1"/>
    </xf>
    <xf borderId="11" fillId="5" fontId="2" numFmtId="3" xfId="0" applyAlignment="1" applyBorder="1" applyFont="1" applyNumberFormat="1">
      <alignment horizontal="center" readingOrder="0"/>
    </xf>
    <xf borderId="14" fillId="0" fontId="2" numFmtId="164" xfId="0" applyAlignment="1" applyBorder="1" applyFont="1" applyNumberFormat="1">
      <alignment horizontal="center" readingOrder="0"/>
    </xf>
    <xf borderId="15" fillId="0" fontId="2" numFmtId="164" xfId="0" applyAlignment="1" applyBorder="1" applyFont="1" applyNumberFormat="1">
      <alignment horizontal="center" readingOrder="0"/>
    </xf>
    <xf borderId="16" fillId="0" fontId="2" numFmtId="164" xfId="0" applyAlignment="1" applyBorder="1" applyFont="1" applyNumberFormat="1">
      <alignment horizontal="center" readingOrder="0"/>
    </xf>
    <xf borderId="10" fillId="9" fontId="1" numFmtId="0" xfId="0" applyAlignment="1" applyBorder="1" applyFont="1">
      <alignment horizontal="center" readingOrder="0" shrinkToFit="0" wrapText="1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 shrinkToFit="0" wrapText="1"/>
    </xf>
    <xf borderId="14" fillId="0" fontId="4" numFmtId="164" xfId="0" applyAlignment="1" applyBorder="1" applyFont="1" applyNumberFormat="1">
      <alignment horizontal="center" readingOrder="0" shrinkToFit="0" wrapText="0"/>
    </xf>
    <xf borderId="15" fillId="0" fontId="4" numFmtId="164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/>
    </xf>
    <xf borderId="3" fillId="2" fontId="1" numFmtId="14" xfId="0" applyAlignment="1" applyBorder="1" applyFont="1" applyNumberFormat="1">
      <alignment horizontal="center"/>
    </xf>
    <xf borderId="14" fillId="0" fontId="2" numFmtId="164" xfId="0" applyAlignment="1" applyBorder="1" applyFont="1" applyNumberFormat="1">
      <alignment horizontal="center" readingOrder="0" vertical="center"/>
    </xf>
    <xf borderId="10" fillId="8" fontId="2" numFmtId="164" xfId="0" applyAlignment="1" applyBorder="1" applyFont="1" applyNumberFormat="1">
      <alignment horizontal="center"/>
    </xf>
    <xf borderId="10" fillId="0" fontId="2" numFmtId="167" xfId="0" applyAlignment="1" applyBorder="1" applyFont="1" applyNumberFormat="1">
      <alignment horizontal="center" readingOrder="0"/>
    </xf>
    <xf borderId="10" fillId="2" fontId="2" numFmtId="164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8" fontId="2" numFmtId="164" xfId="0" applyAlignment="1" applyBorder="1" applyFont="1" applyNumberFormat="1">
      <alignment horizontal="center"/>
    </xf>
    <xf borderId="10" fillId="2" fontId="2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 readingOrder="0" vertical="center"/>
    </xf>
    <xf borderId="10" fillId="6" fontId="1" numFmtId="164" xfId="0" applyAlignment="1" applyBorder="1" applyFont="1" applyNumberFormat="1">
      <alignment readingOrder="0" shrinkToFit="0" wrapText="1"/>
    </xf>
    <xf borderId="10" fillId="5" fontId="2" numFmtId="3" xfId="0" applyAlignment="1" applyBorder="1" applyFont="1" applyNumberFormat="1">
      <alignment horizontal="center" readingOrder="0" shrinkToFit="0" wrapText="1"/>
    </xf>
    <xf borderId="11" fillId="5" fontId="1" numFmtId="3" xfId="0" applyAlignment="1" applyBorder="1" applyFont="1" applyNumberFormat="1">
      <alignment readingOrder="0" shrinkToFit="0" wrapText="1"/>
    </xf>
    <xf borderId="0" fillId="0" fontId="6" numFmtId="0" xfId="0" applyFont="1"/>
    <xf borderId="10" fillId="4" fontId="2" numFmtId="164" xfId="0" applyAlignment="1" applyBorder="1" applyFont="1" applyNumberFormat="1">
      <alignment horizontal="center"/>
    </xf>
    <xf borderId="10" fillId="5" fontId="2" numFmtId="3" xfId="0" applyAlignment="1" applyBorder="1" applyFont="1" applyNumberFormat="1">
      <alignment horizontal="center"/>
    </xf>
    <xf borderId="10" fillId="2" fontId="2" numFmtId="3" xfId="0" applyAlignment="1" applyBorder="1" applyFont="1" applyNumberFormat="1">
      <alignment horizontal="center"/>
    </xf>
    <xf borderId="10" fillId="6" fontId="2" numFmtId="164" xfId="0" applyAlignment="1" applyBorder="1" applyFont="1" applyNumberFormat="1">
      <alignment horizontal="center"/>
    </xf>
    <xf borderId="10" fillId="6" fontId="2" numFmtId="164" xfId="0" applyAlignment="1" applyBorder="1" applyFont="1" applyNumberFormat="1">
      <alignment readingOrder="0" shrinkToFit="0" vertical="center" wrapText="1"/>
    </xf>
    <xf borderId="10" fillId="7" fontId="2" numFmtId="0" xfId="0" applyAlignment="1" applyBorder="1" applyFont="1">
      <alignment horizontal="center"/>
    </xf>
    <xf borderId="11" fillId="6" fontId="2" numFmtId="164" xfId="0" applyAlignment="1" applyBorder="1" applyFont="1" applyNumberFormat="1">
      <alignment horizontal="center"/>
    </xf>
    <xf borderId="10" fillId="2" fontId="1" numFmtId="164" xfId="0" applyAlignment="1" applyBorder="1" applyFont="1" applyNumberFormat="1">
      <alignment horizontal="center" shrinkToFit="0" wrapText="1"/>
    </xf>
    <xf borderId="11" fillId="4" fontId="2" numFmtId="164" xfId="0" applyAlignment="1" applyBorder="1" applyFont="1" applyNumberFormat="1">
      <alignment horizontal="center"/>
    </xf>
    <xf borderId="11" fillId="5" fontId="1" numFmtId="3" xfId="0" applyBorder="1" applyFont="1" applyNumberFormat="1"/>
    <xf borderId="11" fillId="2" fontId="2" numFmtId="164" xfId="0" applyAlignment="1" applyBorder="1" applyFont="1" applyNumberFormat="1">
      <alignment horizontal="center"/>
    </xf>
    <xf borderId="11" fillId="2" fontId="2" numFmtId="3" xfId="0" applyAlignment="1" applyBorder="1" applyFont="1" applyNumberFormat="1">
      <alignment horizontal="center"/>
    </xf>
    <xf borderId="10" fillId="6" fontId="1" numFmtId="164" xfId="0" applyBorder="1" applyFont="1" applyNumberFormat="1"/>
    <xf borderId="11" fillId="7" fontId="2" numFmtId="0" xfId="0" applyAlignment="1" applyBorder="1" applyFont="1">
      <alignment horizontal="center"/>
    </xf>
    <xf borderId="10" fillId="9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vertical="center"/>
    </xf>
    <xf borderId="10" fillId="0" fontId="1" numFmtId="0" xfId="0" applyAlignment="1" applyBorder="1" applyFont="1">
      <alignment shrinkToFit="0" vertical="center" wrapText="1"/>
    </xf>
    <xf borderId="14" fillId="0" fontId="1" numFmtId="164" xfId="0" applyAlignment="1" applyBorder="1" applyFont="1" applyNumberFormat="1">
      <alignment horizontal="center" shrinkToFit="0" wrapText="1"/>
    </xf>
    <xf borderId="14" fillId="0" fontId="1" numFmtId="10" xfId="0" applyAlignment="1" applyBorder="1" applyFont="1" applyNumberFormat="1">
      <alignment horizontal="center" shrinkToFit="0" wrapText="1"/>
    </xf>
    <xf borderId="14" fillId="0" fontId="2" numFmtId="164" xfId="0" applyAlignment="1" applyBorder="1" applyFont="1" applyNumberFormat="1">
      <alignment horizontal="center"/>
    </xf>
    <xf borderId="14" fillId="6" fontId="2" numFmtId="164" xfId="0" applyAlignment="1" applyBorder="1" applyFont="1" applyNumberFormat="1">
      <alignment horizontal="center"/>
    </xf>
    <xf borderId="14" fillId="0" fontId="2" numFmtId="10" xfId="0" applyAlignment="1" applyBorder="1" applyFont="1" applyNumberFormat="1">
      <alignment horizontal="center"/>
    </xf>
    <xf borderId="10" fillId="9" fontId="1" numFmtId="0" xfId="0" applyAlignment="1" applyBorder="1" applyFont="1">
      <alignment shrinkToFit="0" wrapText="1"/>
    </xf>
    <xf borderId="10" fillId="10" fontId="1" numFmtId="0" xfId="0" applyAlignment="1" applyBorder="1" applyFill="1" applyFont="1">
      <alignment vertical="center"/>
    </xf>
    <xf borderId="10" fillId="9" fontId="1" numFmtId="0" xfId="0" applyAlignment="1" applyBorder="1" applyFont="1">
      <alignment horizontal="center" shrinkToFit="0" wrapText="1"/>
    </xf>
    <xf borderId="11" fillId="5" fontId="2" numFmtId="3" xfId="0" applyAlignment="1" applyBorder="1" applyFont="1" applyNumberFormat="1">
      <alignment horizontal="center"/>
    </xf>
    <xf borderId="10" fillId="9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wrapText="1"/>
    </xf>
    <xf borderId="10" fillId="9" fontId="2" numFmtId="1" xfId="0" applyAlignment="1" applyBorder="1" applyFont="1" applyNumberFormat="1">
      <alignment horizontal="center" shrinkToFit="0" vertical="center" wrapText="1"/>
    </xf>
    <xf borderId="13" fillId="0" fontId="1" numFmtId="164" xfId="0" applyAlignment="1" applyBorder="1" applyFont="1" applyNumberFormat="1">
      <alignment horizontal="center" shrinkToFit="0" wrapText="1"/>
    </xf>
    <xf borderId="10" fillId="0" fontId="1" numFmtId="10" xfId="0" applyAlignment="1" applyBorder="1" applyFont="1" applyNumberFormat="1">
      <alignment horizontal="center" shrinkToFit="0" wrapText="1"/>
    </xf>
    <xf borderId="11" fillId="5" fontId="1" numFmtId="3" xfId="0" applyAlignment="1" applyBorder="1" applyFont="1" applyNumberFormat="1">
      <alignment horizontal="center" shrinkToFit="0" vertical="center" wrapText="1"/>
    </xf>
    <xf borderId="10" fillId="0" fontId="1" numFmtId="0" xfId="0" applyAlignment="1" applyBorder="1" applyFont="1">
      <alignment horizontal="center" shrinkToFit="0" wrapText="1"/>
    </xf>
    <xf borderId="14" fillId="0" fontId="1" numFmtId="9" xfId="0" applyAlignment="1" applyBorder="1" applyFont="1" applyNumberFormat="1">
      <alignment horizontal="center" shrinkToFit="0" wrapText="1"/>
    </xf>
    <xf borderId="4" fillId="2" fontId="2" numFmtId="0" xfId="0" applyAlignment="1" applyBorder="1" applyFont="1">
      <alignment horizontal="center"/>
    </xf>
    <xf borderId="5" fillId="2" fontId="1" numFmtId="14" xfId="0" applyAlignment="1" applyBorder="1" applyFont="1" applyNumberFormat="1">
      <alignment horizontal="center"/>
    </xf>
    <xf borderId="17" fillId="0" fontId="1" numFmtId="0" xfId="0" applyBorder="1" applyFont="1"/>
    <xf borderId="18" fillId="4" fontId="2" numFmtId="0" xfId="0" applyAlignment="1" applyBorder="1" applyFont="1">
      <alignment horizontal="center"/>
    </xf>
    <xf borderId="10" fillId="2" fontId="2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8" fillId="0" fontId="1" numFmtId="0" xfId="0" applyBorder="1" applyFont="1"/>
    <xf borderId="13" fillId="0" fontId="1" numFmtId="0" xfId="0" applyAlignment="1" applyBorder="1" applyFont="1">
      <alignment vertical="bottom"/>
    </xf>
    <xf borderId="10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wrapText="1"/>
    </xf>
    <xf borderId="8" fillId="9" fontId="2" numFmtId="0" xfId="0" applyAlignment="1" applyBorder="1" applyFont="1">
      <alignment horizontal="center"/>
    </xf>
    <xf borderId="10" fillId="11" fontId="2" numFmtId="0" xfId="0" applyAlignment="1" applyBorder="1" applyFill="1" applyFont="1">
      <alignment horizontal="center"/>
    </xf>
    <xf borderId="15" fillId="0" fontId="2" numFmtId="164" xfId="0" applyAlignment="1" applyBorder="1" applyFont="1" applyNumberFormat="1">
      <alignment horizontal="center"/>
    </xf>
    <xf borderId="16" fillId="0" fontId="2" numFmtId="164" xfId="0" applyAlignment="1" applyBorder="1" applyFont="1" applyNumberFormat="1">
      <alignment horizontal="center"/>
    </xf>
    <xf borderId="12" fillId="11" fontId="2" numFmtId="165" xfId="0" applyAlignment="1" applyBorder="1" applyFont="1" applyNumberFormat="1">
      <alignment horizontal="center"/>
    </xf>
    <xf borderId="13" fillId="0" fontId="1" numFmtId="0" xfId="0" applyBorder="1" applyFont="1"/>
    <xf borderId="20" fillId="2" fontId="1" numFmtId="164" xfId="0" applyAlignment="1" applyBorder="1" applyFont="1" applyNumberFormat="1">
      <alignment horizontal="center" shrinkToFit="0" wrapText="1"/>
    </xf>
    <xf borderId="6" fillId="5" fontId="2" numFmtId="10" xfId="0" applyAlignment="1" applyBorder="1" applyFont="1" applyNumberFormat="1">
      <alignment horizontal="center"/>
    </xf>
    <xf borderId="21" fillId="0" fontId="7" numFmtId="0" xfId="0" applyBorder="1" applyFont="1"/>
    <xf borderId="8" fillId="5" fontId="2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45229.0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45229.0</v>
      </c>
      <c r="D8" s="15">
        <f t="shared" ref="D8:I8" si="1">C8+1</f>
        <v>45230</v>
      </c>
      <c r="E8" s="15">
        <f t="shared" si="1"/>
        <v>45231</v>
      </c>
      <c r="F8" s="15">
        <f t="shared" si="1"/>
        <v>45232</v>
      </c>
      <c r="G8" s="15">
        <f t="shared" si="1"/>
        <v>45233</v>
      </c>
      <c r="H8" s="15">
        <f t="shared" si="1"/>
        <v>45234</v>
      </c>
      <c r="I8" s="16">
        <f t="shared" si="1"/>
        <v>45235</v>
      </c>
      <c r="J8" s="17" t="s">
        <v>10</v>
      </c>
    </row>
    <row r="9">
      <c r="B9" s="13" t="s">
        <v>11</v>
      </c>
      <c r="C9" s="18">
        <v>1295.5</v>
      </c>
      <c r="D9" s="18">
        <v>2110.0</v>
      </c>
      <c r="E9" s="18">
        <v>2235.36</v>
      </c>
      <c r="F9" s="18">
        <v>1737.3</v>
      </c>
      <c r="G9" s="18">
        <v>2711.5</v>
      </c>
      <c r="H9" s="18">
        <v>3194.55</v>
      </c>
      <c r="I9" s="19">
        <v>4001.2</v>
      </c>
      <c r="J9" s="20">
        <f t="shared" ref="J9:J17" si="2">SUM(C9:I9)</f>
        <v>17285.41</v>
      </c>
    </row>
    <row r="10">
      <c r="B10" s="13" t="s">
        <v>12</v>
      </c>
      <c r="C10" s="21">
        <v>38.0</v>
      </c>
      <c r="D10" s="21">
        <v>52.0</v>
      </c>
      <c r="E10" s="21">
        <v>65.0</v>
      </c>
      <c r="F10" s="21">
        <v>50.0</v>
      </c>
      <c r="G10" s="21">
        <v>73.0</v>
      </c>
      <c r="H10" s="21">
        <v>74.0</v>
      </c>
      <c r="I10" s="22">
        <v>92.0</v>
      </c>
      <c r="J10" s="23">
        <f t="shared" si="2"/>
        <v>444</v>
      </c>
    </row>
    <row r="11">
      <c r="B11" s="13" t="s">
        <v>13</v>
      </c>
      <c r="C11" s="24">
        <v>7615.2</v>
      </c>
      <c r="D11" s="24">
        <v>10638.55</v>
      </c>
      <c r="E11" s="24">
        <v>8012.25</v>
      </c>
      <c r="F11" s="24">
        <v>14891.4</v>
      </c>
      <c r="G11" s="24" t="s">
        <v>14</v>
      </c>
      <c r="H11" s="24">
        <v>21709.19</v>
      </c>
      <c r="I11" s="25">
        <v>9223.75</v>
      </c>
      <c r="J11" s="20">
        <f t="shared" si="2"/>
        <v>72090.34</v>
      </c>
    </row>
    <row r="12">
      <c r="B12" s="13" t="s">
        <v>15</v>
      </c>
      <c r="C12" s="26">
        <v>160.0</v>
      </c>
      <c r="D12" s="26">
        <v>227.0</v>
      </c>
      <c r="E12" s="26">
        <v>178.0</v>
      </c>
      <c r="F12" s="26">
        <v>264.0</v>
      </c>
      <c r="G12" s="26">
        <v>372.0</v>
      </c>
      <c r="H12" s="26">
        <v>436.0</v>
      </c>
      <c r="I12" s="27">
        <v>206.0</v>
      </c>
      <c r="J12" s="28">
        <f t="shared" si="2"/>
        <v>1843</v>
      </c>
    </row>
    <row r="13" ht="15.0" customHeight="1">
      <c r="B13" s="13" t="s">
        <v>16</v>
      </c>
      <c r="C13" s="29">
        <v>1646.5</v>
      </c>
      <c r="D13" s="29">
        <v>2750.5</v>
      </c>
      <c r="E13" s="29">
        <v>2058.0</v>
      </c>
      <c r="F13" s="29">
        <v>2839.8</v>
      </c>
      <c r="G13" s="30">
        <v>3834.5</v>
      </c>
      <c r="H13" s="29">
        <v>4253.26</v>
      </c>
      <c r="I13" s="31">
        <v>1557.0</v>
      </c>
      <c r="J13" s="32">
        <f t="shared" si="2"/>
        <v>18939.56</v>
      </c>
    </row>
    <row r="14">
      <c r="B14" s="13" t="s">
        <v>17</v>
      </c>
      <c r="C14" s="33">
        <v>28.0</v>
      </c>
      <c r="D14" s="33">
        <v>46.0</v>
      </c>
      <c r="E14" s="33">
        <v>44.0</v>
      </c>
      <c r="F14" s="33">
        <v>44.0</v>
      </c>
      <c r="G14" s="33">
        <v>77.0</v>
      </c>
      <c r="H14" s="33">
        <v>79.0</v>
      </c>
      <c r="I14" s="34">
        <v>27.0</v>
      </c>
      <c r="J14" s="28">
        <f t="shared" si="2"/>
        <v>345</v>
      </c>
    </row>
    <row r="15">
      <c r="B15" s="13" t="s">
        <v>18</v>
      </c>
      <c r="C15" s="35">
        <v>145.5</v>
      </c>
      <c r="D15" s="35">
        <v>303.0</v>
      </c>
      <c r="E15" s="35">
        <v>69.5</v>
      </c>
      <c r="F15" s="35">
        <v>37.0</v>
      </c>
      <c r="G15" s="35">
        <v>323.5</v>
      </c>
      <c r="H15" s="35">
        <v>180.5</v>
      </c>
      <c r="I15" s="36">
        <v>116.0</v>
      </c>
      <c r="J15" s="32">
        <f t="shared" si="2"/>
        <v>1175</v>
      </c>
    </row>
    <row r="16">
      <c r="B16" s="13" t="s">
        <v>19</v>
      </c>
      <c r="C16" s="37">
        <f t="shared" ref="C16:F16" si="3">C9+C11</f>
        <v>8910.7</v>
      </c>
      <c r="D16" s="37">
        <f t="shared" si="3"/>
        <v>12748.55</v>
      </c>
      <c r="E16" s="37">
        <f t="shared" si="3"/>
        <v>10247.61</v>
      </c>
      <c r="F16" s="37">
        <f t="shared" si="3"/>
        <v>16628.7</v>
      </c>
      <c r="G16" s="38">
        <v>22156.94</v>
      </c>
      <c r="H16" s="37">
        <f t="shared" ref="H16:I16" si="4">H9+H11</f>
        <v>24903.74</v>
      </c>
      <c r="I16" s="39">
        <f t="shared" si="4"/>
        <v>13224.95</v>
      </c>
      <c r="J16" s="20">
        <f t="shared" si="2"/>
        <v>108821.19</v>
      </c>
    </row>
    <row r="17">
      <c r="B17" s="13" t="s">
        <v>20</v>
      </c>
      <c r="C17" s="29">
        <v>12307.14</v>
      </c>
      <c r="D17" s="29">
        <v>11094.7</v>
      </c>
      <c r="E17" s="29">
        <v>16356.26</v>
      </c>
      <c r="F17" s="29">
        <v>18084.46</v>
      </c>
      <c r="G17" s="29">
        <v>23271.73</v>
      </c>
      <c r="H17" s="29">
        <v>28416.34</v>
      </c>
      <c r="I17" s="31">
        <v>18410.57</v>
      </c>
      <c r="J17" s="40">
        <f t="shared" si="2"/>
        <v>127941.2</v>
      </c>
    </row>
    <row r="18">
      <c r="B18" s="13" t="s">
        <v>21</v>
      </c>
      <c r="C18" s="41">
        <f t="shared" ref="C18:J18" si="5">(C16-C17)/C17</f>
        <v>-0.2759731343</v>
      </c>
      <c r="D18" s="41">
        <f t="shared" si="5"/>
        <v>0.1490666715</v>
      </c>
      <c r="E18" s="41">
        <f t="shared" si="5"/>
        <v>-0.373474743</v>
      </c>
      <c r="F18" s="41">
        <f t="shared" si="5"/>
        <v>-0.08049784179</v>
      </c>
      <c r="G18" s="41">
        <f t="shared" si="5"/>
        <v>-0.04790318554</v>
      </c>
      <c r="H18" s="41">
        <f t="shared" si="5"/>
        <v>-0.1236119782</v>
      </c>
      <c r="I18" s="41">
        <f t="shared" si="5"/>
        <v>-0.2816653694</v>
      </c>
      <c r="J18" s="41">
        <f t="shared" si="5"/>
        <v>-0.1494437288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6">C10+C12</f>
        <v>198</v>
      </c>
      <c r="D20" s="46">
        <f t="shared" si="6"/>
        <v>279</v>
      </c>
      <c r="E20" s="46">
        <f t="shared" si="6"/>
        <v>243</v>
      </c>
      <c r="F20" s="46">
        <f t="shared" si="6"/>
        <v>314</v>
      </c>
      <c r="G20" s="46">
        <f t="shared" si="6"/>
        <v>445</v>
      </c>
      <c r="H20" s="46">
        <f t="shared" si="6"/>
        <v>510</v>
      </c>
      <c r="I20" s="46">
        <f t="shared" si="6"/>
        <v>298</v>
      </c>
      <c r="J20" s="46">
        <f>SUM(C20:I20)</f>
        <v>2287</v>
      </c>
    </row>
    <row r="21">
      <c r="B21" s="13" t="s">
        <v>24</v>
      </c>
      <c r="C21" s="47">
        <f t="shared" ref="C21:J21" si="7">C9/C10</f>
        <v>34.09210526</v>
      </c>
      <c r="D21" s="47">
        <f t="shared" si="7"/>
        <v>40.57692308</v>
      </c>
      <c r="E21" s="47">
        <f t="shared" si="7"/>
        <v>34.39015385</v>
      </c>
      <c r="F21" s="47">
        <f t="shared" si="7"/>
        <v>34.746</v>
      </c>
      <c r="G21" s="47">
        <f t="shared" si="7"/>
        <v>37.14383562</v>
      </c>
      <c r="H21" s="47">
        <f t="shared" si="7"/>
        <v>43.16959459</v>
      </c>
      <c r="I21" s="48">
        <f t="shared" si="7"/>
        <v>43.49130435</v>
      </c>
      <c r="J21" s="32">
        <f t="shared" si="7"/>
        <v>38.9311036</v>
      </c>
    </row>
    <row r="22">
      <c r="B22" s="13" t="s">
        <v>25</v>
      </c>
      <c r="C22" s="47">
        <f t="shared" ref="C22:F22" si="8">C11/C12</f>
        <v>47.595</v>
      </c>
      <c r="D22" s="47">
        <f t="shared" si="8"/>
        <v>46.86585903</v>
      </c>
      <c r="E22" s="47">
        <f t="shared" si="8"/>
        <v>45.01264045</v>
      </c>
      <c r="F22" s="47">
        <f t="shared" si="8"/>
        <v>56.40681818</v>
      </c>
      <c r="G22" s="49">
        <v>52.2</v>
      </c>
      <c r="H22" s="47">
        <f t="shared" ref="H22:J22" si="9">H11/H12</f>
        <v>49.79172018</v>
      </c>
      <c r="I22" s="48">
        <f t="shared" si="9"/>
        <v>44.77548544</v>
      </c>
      <c r="J22" s="32">
        <f t="shared" si="9"/>
        <v>39.11575692</v>
      </c>
    </row>
    <row r="23">
      <c r="B23" s="42" t="s">
        <v>26</v>
      </c>
      <c r="C23" s="24">
        <v>86.0</v>
      </c>
      <c r="D23" s="24">
        <v>140.0</v>
      </c>
      <c r="E23" s="24">
        <v>205.0</v>
      </c>
      <c r="F23" s="24">
        <v>275.5</v>
      </c>
      <c r="G23" s="24">
        <v>248.0</v>
      </c>
      <c r="H23" s="24">
        <v>505.0</v>
      </c>
      <c r="I23" s="25">
        <v>251.0</v>
      </c>
      <c r="J23" s="32">
        <f>SUM(C23:I23)</f>
        <v>1710.5</v>
      </c>
    </row>
    <row r="24">
      <c r="B24" s="13" t="s">
        <v>27</v>
      </c>
      <c r="C24" s="41">
        <f t="shared" ref="C24:J24" si="10">C23/C16</f>
        <v>0.009651318078</v>
      </c>
      <c r="D24" s="41">
        <f t="shared" si="10"/>
        <v>0.01098164105</v>
      </c>
      <c r="E24" s="41">
        <f t="shared" si="10"/>
        <v>0.0200046645</v>
      </c>
      <c r="F24" s="41">
        <f t="shared" si="10"/>
        <v>0.01656774131</v>
      </c>
      <c r="G24" s="41">
        <f t="shared" si="10"/>
        <v>0.01119288133</v>
      </c>
      <c r="H24" s="41">
        <f t="shared" si="10"/>
        <v>0.02027807871</v>
      </c>
      <c r="I24" s="50">
        <f t="shared" si="10"/>
        <v>0.0189792778</v>
      </c>
      <c r="J24" s="51">
        <f t="shared" si="10"/>
        <v>0.01571844601</v>
      </c>
    </row>
    <row r="25">
      <c r="B25" s="42" t="s">
        <v>28</v>
      </c>
      <c r="C25" s="45"/>
      <c r="D25" s="52"/>
      <c r="E25" s="53" t="s">
        <v>29</v>
      </c>
      <c r="F25" s="45"/>
      <c r="G25" s="45"/>
      <c r="H25" s="45"/>
      <c r="I25" s="45"/>
      <c r="J25" s="45"/>
    </row>
    <row r="26">
      <c r="B26" s="42" t="s">
        <v>30</v>
      </c>
      <c r="C26" s="54">
        <v>2912.51</v>
      </c>
      <c r="D26" s="54">
        <v>3332.85</v>
      </c>
      <c r="E26" s="54">
        <v>3343.94</v>
      </c>
      <c r="F26" s="54">
        <v>4014.68</v>
      </c>
      <c r="G26" s="54">
        <v>4497.23</v>
      </c>
      <c r="H26" s="54">
        <v>5050.09</v>
      </c>
      <c r="I26" s="54">
        <v>3924.62</v>
      </c>
      <c r="J26" s="55">
        <f>SUM(C26:I26)/J16</f>
        <v>0.2488111001</v>
      </c>
    </row>
    <row r="27">
      <c r="B27" s="56" t="s">
        <v>31</v>
      </c>
      <c r="C27" s="57">
        <v>0.327</v>
      </c>
      <c r="D27" s="57">
        <v>0.261</v>
      </c>
      <c r="E27" s="57">
        <v>0.3263</v>
      </c>
      <c r="F27" s="57">
        <v>0.241</v>
      </c>
      <c r="G27" s="57">
        <v>0.2025</v>
      </c>
      <c r="H27" s="57">
        <v>0.2028</v>
      </c>
      <c r="I27" s="58">
        <v>0.297</v>
      </c>
      <c r="J27" s="59"/>
    </row>
  </sheetData>
  <mergeCells count="1">
    <mergeCell ref="J26:J2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45166.0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45166.0</v>
      </c>
      <c r="D8" s="15">
        <f t="shared" ref="D8:I8" si="1">C8+1</f>
        <v>45167</v>
      </c>
      <c r="E8" s="15">
        <f t="shared" si="1"/>
        <v>45168</v>
      </c>
      <c r="F8" s="15">
        <f t="shared" si="1"/>
        <v>45169</v>
      </c>
      <c r="G8" s="15">
        <f t="shared" si="1"/>
        <v>45170</v>
      </c>
      <c r="H8" s="15">
        <f t="shared" si="1"/>
        <v>45171</v>
      </c>
      <c r="I8" s="16">
        <f t="shared" si="1"/>
        <v>45172</v>
      </c>
      <c r="J8" s="17" t="s">
        <v>10</v>
      </c>
    </row>
    <row r="9">
      <c r="B9" s="13" t="s">
        <v>11</v>
      </c>
      <c r="C9" s="18">
        <v>1056.25</v>
      </c>
      <c r="D9" s="18">
        <v>1158.75</v>
      </c>
      <c r="E9" s="18">
        <v>2705.55</v>
      </c>
      <c r="F9" s="18">
        <v>1433.52</v>
      </c>
      <c r="G9" s="18">
        <v>3226.84</v>
      </c>
      <c r="H9" s="18">
        <v>2319.15</v>
      </c>
      <c r="I9" s="19">
        <v>3073.75</v>
      </c>
      <c r="J9" s="20">
        <f t="shared" ref="J9:J17" si="2">SUM(C9:I9)</f>
        <v>14973.81</v>
      </c>
    </row>
    <row r="10">
      <c r="B10" s="13" t="s">
        <v>12</v>
      </c>
      <c r="C10" s="21">
        <v>32.0</v>
      </c>
      <c r="D10" s="21">
        <v>35.0</v>
      </c>
      <c r="E10" s="21">
        <v>68.0</v>
      </c>
      <c r="F10" s="21">
        <v>33.0</v>
      </c>
      <c r="G10" s="21">
        <v>84.0</v>
      </c>
      <c r="H10" s="21">
        <v>53.0</v>
      </c>
      <c r="I10" s="67">
        <v>63.0</v>
      </c>
      <c r="J10" s="23">
        <f t="shared" si="2"/>
        <v>368</v>
      </c>
    </row>
    <row r="11">
      <c r="B11" s="13" t="s">
        <v>13</v>
      </c>
      <c r="C11" s="24">
        <v>4219.8</v>
      </c>
      <c r="D11" s="24">
        <v>4844.76</v>
      </c>
      <c r="E11" s="24">
        <v>5454.2</v>
      </c>
      <c r="F11" s="24">
        <v>6137.85</v>
      </c>
      <c r="G11" s="24">
        <v>15887.82</v>
      </c>
      <c r="H11" s="24">
        <v>17088.01</v>
      </c>
      <c r="I11" s="25">
        <v>8112.15</v>
      </c>
      <c r="J11" s="20">
        <f t="shared" si="2"/>
        <v>61744.59</v>
      </c>
    </row>
    <row r="12">
      <c r="B12" s="13" t="s">
        <v>15</v>
      </c>
      <c r="C12" s="26">
        <v>78.0</v>
      </c>
      <c r="D12" s="26">
        <v>96.0</v>
      </c>
      <c r="E12" s="26">
        <v>115.0</v>
      </c>
      <c r="F12" s="26">
        <v>135.0</v>
      </c>
      <c r="G12" s="26">
        <v>317.0</v>
      </c>
      <c r="H12" s="26">
        <v>341.0</v>
      </c>
      <c r="I12" s="27">
        <v>173.0</v>
      </c>
      <c r="J12" s="28">
        <f t="shared" si="2"/>
        <v>1255</v>
      </c>
    </row>
    <row r="13" ht="15.0" customHeight="1">
      <c r="B13" s="13" t="s">
        <v>16</v>
      </c>
      <c r="C13" s="29">
        <v>1832.5</v>
      </c>
      <c r="D13" s="29">
        <v>1035.76</v>
      </c>
      <c r="E13" s="29">
        <v>1875.34</v>
      </c>
      <c r="F13" s="29">
        <v>1412.0</v>
      </c>
      <c r="G13" s="30">
        <v>4213.0</v>
      </c>
      <c r="H13" s="29">
        <v>3676.26</v>
      </c>
      <c r="I13" s="31">
        <v>2518.5</v>
      </c>
      <c r="J13" s="32">
        <f t="shared" si="2"/>
        <v>16563.36</v>
      </c>
    </row>
    <row r="14">
      <c r="B14" s="13" t="s">
        <v>17</v>
      </c>
      <c r="C14" s="33">
        <v>26.0</v>
      </c>
      <c r="D14" s="33">
        <v>27.0</v>
      </c>
      <c r="E14" s="33">
        <v>34.0</v>
      </c>
      <c r="F14" s="33">
        <v>22.0</v>
      </c>
      <c r="G14" s="33">
        <v>68.0</v>
      </c>
      <c r="H14" s="33">
        <v>58.0</v>
      </c>
      <c r="I14" s="34">
        <v>37.0</v>
      </c>
      <c r="J14" s="28">
        <f t="shared" si="2"/>
        <v>272</v>
      </c>
    </row>
    <row r="15">
      <c r="B15" s="13" t="s">
        <v>18</v>
      </c>
      <c r="C15" s="35">
        <v>151.5</v>
      </c>
      <c r="D15" s="35">
        <v>105.0</v>
      </c>
      <c r="E15" s="35">
        <v>53.0</v>
      </c>
      <c r="F15" s="35">
        <v>188.0</v>
      </c>
      <c r="G15" s="35">
        <v>172.5</v>
      </c>
      <c r="H15" s="35">
        <v>79.0</v>
      </c>
      <c r="I15" s="36">
        <v>82.0</v>
      </c>
      <c r="J15" s="32">
        <f t="shared" si="2"/>
        <v>831</v>
      </c>
    </row>
    <row r="16">
      <c r="B16" s="13" t="s">
        <v>19</v>
      </c>
      <c r="C16" s="37">
        <f t="shared" ref="C16:I16" si="3">C9+C11</f>
        <v>5276.05</v>
      </c>
      <c r="D16" s="37">
        <f t="shared" si="3"/>
        <v>6003.51</v>
      </c>
      <c r="E16" s="37">
        <f t="shared" si="3"/>
        <v>8159.75</v>
      </c>
      <c r="F16" s="37">
        <f t="shared" si="3"/>
        <v>7571.37</v>
      </c>
      <c r="G16" s="37">
        <f t="shared" si="3"/>
        <v>19114.66</v>
      </c>
      <c r="H16" s="37">
        <f t="shared" si="3"/>
        <v>19407.16</v>
      </c>
      <c r="I16" s="39">
        <f t="shared" si="3"/>
        <v>11185.9</v>
      </c>
      <c r="J16" s="20">
        <f t="shared" si="2"/>
        <v>76718.4</v>
      </c>
    </row>
    <row r="17">
      <c r="B17" s="13" t="s">
        <v>20</v>
      </c>
      <c r="C17" s="29">
        <v>8157.51</v>
      </c>
      <c r="D17" s="29">
        <v>11246.42</v>
      </c>
      <c r="E17" s="29">
        <v>9129.25</v>
      </c>
      <c r="F17" s="29">
        <v>14179.14</v>
      </c>
      <c r="G17" s="29">
        <v>19454.0</v>
      </c>
      <c r="H17" s="29">
        <v>21955.44</v>
      </c>
      <c r="I17" s="31">
        <v>16131.74</v>
      </c>
      <c r="J17" s="40">
        <f t="shared" si="2"/>
        <v>100253.5</v>
      </c>
    </row>
    <row r="18">
      <c r="B18" s="13" t="s">
        <v>21</v>
      </c>
      <c r="C18" s="41">
        <f t="shared" ref="C18:J18" si="4">(C16-C17)/C17</f>
        <v>-0.3532278845</v>
      </c>
      <c r="D18" s="41">
        <f t="shared" si="4"/>
        <v>-0.4661847948</v>
      </c>
      <c r="E18" s="41">
        <f t="shared" si="4"/>
        <v>-0.1061971137</v>
      </c>
      <c r="F18" s="41">
        <f t="shared" si="4"/>
        <v>-0.4660205062</v>
      </c>
      <c r="G18" s="41">
        <f t="shared" si="4"/>
        <v>-0.01744319934</v>
      </c>
      <c r="H18" s="41">
        <f t="shared" si="4"/>
        <v>-0.1160659955</v>
      </c>
      <c r="I18" s="41">
        <f t="shared" si="4"/>
        <v>-0.3065906096</v>
      </c>
      <c r="J18" s="41">
        <f t="shared" si="4"/>
        <v>-0.2347558938</v>
      </c>
    </row>
    <row r="19">
      <c r="B19" s="42" t="s">
        <v>22</v>
      </c>
      <c r="C19" s="68" t="s">
        <v>43</v>
      </c>
      <c r="D19" s="62" t="s">
        <v>44</v>
      </c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110</v>
      </c>
      <c r="D20" s="69">
        <f t="shared" si="5"/>
        <v>131</v>
      </c>
      <c r="E20" s="46">
        <f t="shared" si="5"/>
        <v>183</v>
      </c>
      <c r="F20" s="46">
        <f t="shared" si="5"/>
        <v>168</v>
      </c>
      <c r="G20" s="46">
        <f t="shared" si="5"/>
        <v>401</v>
      </c>
      <c r="H20" s="46">
        <f t="shared" si="5"/>
        <v>394</v>
      </c>
      <c r="I20" s="46">
        <f t="shared" si="5"/>
        <v>236</v>
      </c>
      <c r="J20" s="46">
        <f>SUM(C20:I20)</f>
        <v>1623</v>
      </c>
    </row>
    <row r="21">
      <c r="B21" s="13" t="s">
        <v>24</v>
      </c>
      <c r="C21" s="47">
        <f t="shared" ref="C21:J21" si="6">C9/C10</f>
        <v>33.0078125</v>
      </c>
      <c r="D21" s="47">
        <f t="shared" si="6"/>
        <v>33.10714286</v>
      </c>
      <c r="E21" s="47">
        <f t="shared" si="6"/>
        <v>39.7875</v>
      </c>
      <c r="F21" s="47">
        <f t="shared" si="6"/>
        <v>43.44</v>
      </c>
      <c r="G21" s="47">
        <f t="shared" si="6"/>
        <v>38.4147619</v>
      </c>
      <c r="H21" s="47">
        <f t="shared" si="6"/>
        <v>43.75754717</v>
      </c>
      <c r="I21" s="48">
        <f t="shared" si="6"/>
        <v>48.78968254</v>
      </c>
      <c r="J21" s="32">
        <f t="shared" si="6"/>
        <v>40.68970109</v>
      </c>
    </row>
    <row r="22">
      <c r="B22" s="13" t="s">
        <v>25</v>
      </c>
      <c r="C22" s="47">
        <f t="shared" ref="C22:J22" si="7">C11/C12</f>
        <v>54.1</v>
      </c>
      <c r="D22" s="47">
        <f t="shared" si="7"/>
        <v>50.46625</v>
      </c>
      <c r="E22" s="47">
        <f t="shared" si="7"/>
        <v>47.42782609</v>
      </c>
      <c r="F22" s="47">
        <f t="shared" si="7"/>
        <v>45.46555556</v>
      </c>
      <c r="G22" s="47">
        <f t="shared" si="7"/>
        <v>50.11930599</v>
      </c>
      <c r="H22" s="47">
        <f t="shared" si="7"/>
        <v>50.11146628</v>
      </c>
      <c r="I22" s="48">
        <f t="shared" si="7"/>
        <v>46.89104046</v>
      </c>
      <c r="J22" s="32">
        <f t="shared" si="7"/>
        <v>49.19887649</v>
      </c>
    </row>
    <row r="23">
      <c r="B23" s="42" t="s">
        <v>26</v>
      </c>
      <c r="C23" s="24">
        <v>159.0</v>
      </c>
      <c r="D23" s="24">
        <v>110.5</v>
      </c>
      <c r="E23" s="24">
        <v>168.0</v>
      </c>
      <c r="F23" s="24">
        <v>240.0</v>
      </c>
      <c r="G23" s="24">
        <v>307.25</v>
      </c>
      <c r="H23" s="24">
        <v>168.75</v>
      </c>
      <c r="I23" s="25">
        <v>122.0</v>
      </c>
      <c r="J23" s="32">
        <f>SUM(C23:I23)</f>
        <v>1275.5</v>
      </c>
    </row>
    <row r="24">
      <c r="B24" s="13" t="s">
        <v>27</v>
      </c>
      <c r="C24" s="41">
        <f t="shared" ref="C24:J24" si="8">C23/C16</f>
        <v>0.03013618142</v>
      </c>
      <c r="D24" s="41">
        <f t="shared" si="8"/>
        <v>0.01840589922</v>
      </c>
      <c r="E24" s="41">
        <f t="shared" si="8"/>
        <v>0.02058886608</v>
      </c>
      <c r="F24" s="41">
        <f t="shared" si="8"/>
        <v>0.03169835842</v>
      </c>
      <c r="G24" s="41">
        <f t="shared" si="8"/>
        <v>0.01607404997</v>
      </c>
      <c r="H24" s="41">
        <f t="shared" si="8"/>
        <v>0.008695244436</v>
      </c>
      <c r="I24" s="50">
        <f t="shared" si="8"/>
        <v>0.01090658776</v>
      </c>
      <c r="J24" s="51">
        <f t="shared" si="8"/>
        <v>0.01662573776</v>
      </c>
    </row>
    <row r="25">
      <c r="B25" s="42" t="s">
        <v>28</v>
      </c>
      <c r="C25" s="63" t="s">
        <v>45</v>
      </c>
      <c r="D25" s="52"/>
      <c r="E25" s="63" t="s">
        <v>46</v>
      </c>
      <c r="F25" s="61" t="s">
        <v>47</v>
      </c>
      <c r="G25" s="45"/>
      <c r="H25" s="45"/>
      <c r="I25" s="45"/>
      <c r="J25" s="45"/>
    </row>
    <row r="26">
      <c r="B26" s="42" t="s">
        <v>30</v>
      </c>
      <c r="C26" s="54">
        <v>2394.49</v>
      </c>
      <c r="D26" s="54">
        <v>2122.71</v>
      </c>
      <c r="E26" s="54">
        <v>2406.62</v>
      </c>
      <c r="F26" s="54">
        <v>2761.3</v>
      </c>
      <c r="G26" s="54">
        <v>4020.21</v>
      </c>
      <c r="H26" s="54">
        <v>4107.87</v>
      </c>
      <c r="I26" s="54">
        <v>3598.6</v>
      </c>
      <c r="J26" s="55">
        <f>SUM(C26:I26)/J16</f>
        <v>0.2790960187</v>
      </c>
    </row>
    <row r="27">
      <c r="B27" s="56" t="s">
        <v>31</v>
      </c>
      <c r="C27" s="57">
        <f t="shared" ref="C27:I27" si="9">C26/C16</f>
        <v>0.4538414155</v>
      </c>
      <c r="D27" s="57">
        <f t="shared" si="9"/>
        <v>0.3535781568</v>
      </c>
      <c r="E27" s="57">
        <f t="shared" si="9"/>
        <v>0.2949379577</v>
      </c>
      <c r="F27" s="57">
        <f t="shared" si="9"/>
        <v>0.3647028213</v>
      </c>
      <c r="G27" s="57">
        <f t="shared" si="9"/>
        <v>0.2103207695</v>
      </c>
      <c r="H27" s="57">
        <f t="shared" si="9"/>
        <v>0.2116677556</v>
      </c>
      <c r="I27" s="57">
        <f t="shared" si="9"/>
        <v>0.3217085796</v>
      </c>
      <c r="J27" s="59"/>
    </row>
  </sheetData>
  <mergeCells count="1">
    <mergeCell ref="J26:J2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45159.0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45159.0</v>
      </c>
      <c r="D8" s="15">
        <f t="shared" ref="D8:I8" si="1">C8+1</f>
        <v>45160</v>
      </c>
      <c r="E8" s="15">
        <f t="shared" si="1"/>
        <v>45161</v>
      </c>
      <c r="F8" s="15">
        <f t="shared" si="1"/>
        <v>45162</v>
      </c>
      <c r="G8" s="15">
        <f t="shared" si="1"/>
        <v>45163</v>
      </c>
      <c r="H8" s="15">
        <f t="shared" si="1"/>
        <v>45164</v>
      </c>
      <c r="I8" s="16">
        <f t="shared" si="1"/>
        <v>45165</v>
      </c>
      <c r="J8" s="17" t="s">
        <v>10</v>
      </c>
    </row>
    <row r="9">
      <c r="B9" s="13" t="s">
        <v>11</v>
      </c>
      <c r="C9" s="18">
        <v>1727.75</v>
      </c>
      <c r="D9" s="18">
        <v>1527.25</v>
      </c>
      <c r="E9" s="18">
        <v>1185.75</v>
      </c>
      <c r="F9" s="18">
        <v>1491.5</v>
      </c>
      <c r="G9" s="18">
        <v>3820.08</v>
      </c>
      <c r="H9" s="18">
        <v>3672.0</v>
      </c>
      <c r="I9" s="19">
        <v>2759.0</v>
      </c>
      <c r="J9" s="20">
        <f t="shared" ref="J9:J17" si="2">SUM(C9:I9)</f>
        <v>16183.33</v>
      </c>
    </row>
    <row r="10">
      <c r="B10" s="13" t="s">
        <v>12</v>
      </c>
      <c r="C10" s="21">
        <v>45.0</v>
      </c>
      <c r="D10" s="21">
        <v>38.0</v>
      </c>
      <c r="E10" s="21">
        <v>34.0</v>
      </c>
      <c r="F10" s="21">
        <v>40.0</v>
      </c>
      <c r="G10" s="21">
        <v>93.0</v>
      </c>
      <c r="H10" s="21">
        <v>92.0</v>
      </c>
      <c r="I10" s="22">
        <v>68.0</v>
      </c>
      <c r="J10" s="23">
        <f t="shared" si="2"/>
        <v>410</v>
      </c>
    </row>
    <row r="11">
      <c r="B11" s="13" t="s">
        <v>13</v>
      </c>
      <c r="C11" s="24">
        <v>5903.9</v>
      </c>
      <c r="D11" s="24">
        <v>4971.7</v>
      </c>
      <c r="E11" s="24">
        <v>5715.38</v>
      </c>
      <c r="F11" s="24">
        <v>6678.55</v>
      </c>
      <c r="G11" s="24">
        <v>12947.63</v>
      </c>
      <c r="H11" s="24">
        <v>15300.9</v>
      </c>
      <c r="I11" s="25">
        <v>4091.0</v>
      </c>
      <c r="J11" s="20">
        <f t="shared" si="2"/>
        <v>55609.06</v>
      </c>
    </row>
    <row r="12">
      <c r="B12" s="13" t="s">
        <v>15</v>
      </c>
      <c r="C12" s="26">
        <v>136.0</v>
      </c>
      <c r="D12" s="26">
        <v>115.0</v>
      </c>
      <c r="E12" s="26">
        <v>131.0</v>
      </c>
      <c r="F12" s="26">
        <v>140.0</v>
      </c>
      <c r="G12" s="26">
        <v>269.0</v>
      </c>
      <c r="H12" s="26">
        <v>330.0</v>
      </c>
      <c r="I12" s="27">
        <v>96.0</v>
      </c>
      <c r="J12" s="28">
        <f t="shared" si="2"/>
        <v>1217</v>
      </c>
    </row>
    <row r="13" ht="15.0" customHeight="1">
      <c r="B13" s="13" t="s">
        <v>16</v>
      </c>
      <c r="C13" s="29">
        <v>1726.0</v>
      </c>
      <c r="D13" s="29">
        <v>2019.25</v>
      </c>
      <c r="E13" s="29">
        <v>1634.3</v>
      </c>
      <c r="F13" s="29">
        <v>1553.0</v>
      </c>
      <c r="G13" s="30">
        <v>3086.25</v>
      </c>
      <c r="H13" s="29">
        <v>3197.4</v>
      </c>
      <c r="I13" s="31">
        <v>1510.75</v>
      </c>
      <c r="J13" s="32">
        <f t="shared" si="2"/>
        <v>14726.95</v>
      </c>
    </row>
    <row r="14">
      <c r="B14" s="13" t="s">
        <v>17</v>
      </c>
      <c r="C14" s="33">
        <v>27.0</v>
      </c>
      <c r="D14" s="33">
        <v>29.0</v>
      </c>
      <c r="E14" s="33">
        <v>30.0</v>
      </c>
      <c r="F14" s="33">
        <v>28.0</v>
      </c>
      <c r="G14" s="33">
        <v>50.0</v>
      </c>
      <c r="H14" s="33">
        <v>59.0</v>
      </c>
      <c r="I14" s="34">
        <v>22.0</v>
      </c>
      <c r="J14" s="28">
        <f t="shared" si="2"/>
        <v>245</v>
      </c>
    </row>
    <row r="15">
      <c r="B15" s="13" t="s">
        <v>18</v>
      </c>
      <c r="C15" s="35">
        <v>201.0</v>
      </c>
      <c r="D15" s="35">
        <v>273.7</v>
      </c>
      <c r="E15" s="35">
        <v>92.0</v>
      </c>
      <c r="F15" s="35">
        <v>29.5</v>
      </c>
      <c r="G15" s="35">
        <v>108.0</v>
      </c>
      <c r="H15" s="35">
        <v>127.0</v>
      </c>
      <c r="I15" s="36">
        <v>50.5</v>
      </c>
      <c r="J15" s="32">
        <f t="shared" si="2"/>
        <v>881.7</v>
      </c>
    </row>
    <row r="16">
      <c r="B16" s="13" t="s">
        <v>19</v>
      </c>
      <c r="C16" s="37">
        <f t="shared" ref="C16:I16" si="3">C9+C11</f>
        <v>7631.65</v>
      </c>
      <c r="D16" s="37">
        <f t="shared" si="3"/>
        <v>6498.95</v>
      </c>
      <c r="E16" s="37">
        <f t="shared" si="3"/>
        <v>6901.13</v>
      </c>
      <c r="F16" s="37">
        <f t="shared" si="3"/>
        <v>8170.05</v>
      </c>
      <c r="G16" s="37">
        <f t="shared" si="3"/>
        <v>16767.71</v>
      </c>
      <c r="H16" s="37">
        <f t="shared" si="3"/>
        <v>18972.9</v>
      </c>
      <c r="I16" s="39">
        <f t="shared" si="3"/>
        <v>6850</v>
      </c>
      <c r="J16" s="20">
        <f t="shared" si="2"/>
        <v>71792.39</v>
      </c>
    </row>
    <row r="17">
      <c r="B17" s="13" t="s">
        <v>20</v>
      </c>
      <c r="C17" s="29">
        <v>7757.0</v>
      </c>
      <c r="D17" s="29">
        <v>7327.0</v>
      </c>
      <c r="E17" s="29">
        <v>9892.75</v>
      </c>
      <c r="F17" s="29">
        <v>11537.75</v>
      </c>
      <c r="G17" s="29">
        <v>19488.03</v>
      </c>
      <c r="H17" s="29">
        <v>20148.45</v>
      </c>
      <c r="I17" s="31">
        <v>8975.98</v>
      </c>
      <c r="J17" s="40">
        <f t="shared" si="2"/>
        <v>85126.96</v>
      </c>
    </row>
    <row r="18">
      <c r="B18" s="13" t="s">
        <v>21</v>
      </c>
      <c r="C18" s="41">
        <f t="shared" ref="C18:J18" si="4">(C16-C17)/C17</f>
        <v>-0.01615959778</v>
      </c>
      <c r="D18" s="41">
        <f t="shared" si="4"/>
        <v>-0.1130135117</v>
      </c>
      <c r="E18" s="41">
        <f t="shared" si="4"/>
        <v>-0.3024052968</v>
      </c>
      <c r="F18" s="41">
        <f t="shared" si="4"/>
        <v>-0.2918853329</v>
      </c>
      <c r="G18" s="41">
        <f t="shared" si="4"/>
        <v>-0.1395892761</v>
      </c>
      <c r="H18" s="41">
        <f t="shared" si="4"/>
        <v>-0.05834443841</v>
      </c>
      <c r="I18" s="41">
        <f t="shared" si="4"/>
        <v>-0.236852132</v>
      </c>
      <c r="J18" s="41">
        <f t="shared" si="4"/>
        <v>-0.1566433243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181</v>
      </c>
      <c r="D20" s="46">
        <f t="shared" si="5"/>
        <v>153</v>
      </c>
      <c r="E20" s="46">
        <f t="shared" si="5"/>
        <v>165</v>
      </c>
      <c r="F20" s="46">
        <f t="shared" si="5"/>
        <v>180</v>
      </c>
      <c r="G20" s="46">
        <f t="shared" si="5"/>
        <v>362</v>
      </c>
      <c r="H20" s="46">
        <f t="shared" si="5"/>
        <v>422</v>
      </c>
      <c r="I20" s="46">
        <f t="shared" si="5"/>
        <v>164</v>
      </c>
      <c r="J20" s="46">
        <f>SUM(C20:I20)</f>
        <v>1627</v>
      </c>
    </row>
    <row r="21">
      <c r="B21" s="13" t="s">
        <v>24</v>
      </c>
      <c r="C21" s="47">
        <f t="shared" ref="C21:J21" si="6">C9/C10</f>
        <v>38.39444444</v>
      </c>
      <c r="D21" s="47">
        <f t="shared" si="6"/>
        <v>40.19078947</v>
      </c>
      <c r="E21" s="47">
        <f t="shared" si="6"/>
        <v>34.875</v>
      </c>
      <c r="F21" s="47">
        <f t="shared" si="6"/>
        <v>37.2875</v>
      </c>
      <c r="G21" s="47">
        <f t="shared" si="6"/>
        <v>41.07612903</v>
      </c>
      <c r="H21" s="47">
        <f t="shared" si="6"/>
        <v>39.91304348</v>
      </c>
      <c r="I21" s="48">
        <f t="shared" si="6"/>
        <v>40.57352941</v>
      </c>
      <c r="J21" s="32">
        <f t="shared" si="6"/>
        <v>39.47153659</v>
      </c>
    </row>
    <row r="22">
      <c r="B22" s="13" t="s">
        <v>25</v>
      </c>
      <c r="C22" s="47">
        <f t="shared" ref="C22:J22" si="7">C11/C12</f>
        <v>43.41102941</v>
      </c>
      <c r="D22" s="47">
        <f t="shared" si="7"/>
        <v>43.23217391</v>
      </c>
      <c r="E22" s="47">
        <f t="shared" si="7"/>
        <v>43.62885496</v>
      </c>
      <c r="F22" s="47">
        <f t="shared" si="7"/>
        <v>47.70392857</v>
      </c>
      <c r="G22" s="47">
        <f t="shared" si="7"/>
        <v>48.13245353</v>
      </c>
      <c r="H22" s="47">
        <f t="shared" si="7"/>
        <v>46.36636364</v>
      </c>
      <c r="I22" s="48">
        <f t="shared" si="7"/>
        <v>42.61458333</v>
      </c>
      <c r="J22" s="32">
        <f t="shared" si="7"/>
        <v>45.69355793</v>
      </c>
    </row>
    <row r="23">
      <c r="B23" s="42" t="s">
        <v>26</v>
      </c>
      <c r="C23" s="24">
        <v>134.0</v>
      </c>
      <c r="D23" s="24">
        <v>34.0</v>
      </c>
      <c r="E23" s="24">
        <v>122.0</v>
      </c>
      <c r="F23" s="24">
        <v>84.0</v>
      </c>
      <c r="G23" s="24">
        <v>260.75</v>
      </c>
      <c r="H23" s="24">
        <v>316.0</v>
      </c>
      <c r="I23" s="25">
        <v>100.0</v>
      </c>
      <c r="J23" s="32">
        <f>SUM(C23:I23)</f>
        <v>1050.75</v>
      </c>
    </row>
    <row r="24">
      <c r="B24" s="13" t="s">
        <v>27</v>
      </c>
      <c r="C24" s="41">
        <f t="shared" ref="C24:J24" si="8">C23/C16</f>
        <v>0.01755845721</v>
      </c>
      <c r="D24" s="41">
        <f t="shared" si="8"/>
        <v>0.005231614338</v>
      </c>
      <c r="E24" s="41">
        <f t="shared" si="8"/>
        <v>0.01767826428</v>
      </c>
      <c r="F24" s="41">
        <f t="shared" si="8"/>
        <v>0.01028145483</v>
      </c>
      <c r="G24" s="41">
        <f t="shared" si="8"/>
        <v>0.01555072219</v>
      </c>
      <c r="H24" s="41">
        <f t="shared" si="8"/>
        <v>0.01665533471</v>
      </c>
      <c r="I24" s="50">
        <f t="shared" si="8"/>
        <v>0.01459854015</v>
      </c>
      <c r="J24" s="51">
        <f t="shared" si="8"/>
        <v>0.01463595236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2478.3</v>
      </c>
      <c r="D26" s="54">
        <v>2488.95</v>
      </c>
      <c r="E26" s="54">
        <v>2143.15</v>
      </c>
      <c r="F26" s="54">
        <v>2814.93</v>
      </c>
      <c r="G26" s="54">
        <v>3999.58</v>
      </c>
      <c r="H26" s="54">
        <v>4038.77</v>
      </c>
      <c r="I26" s="54">
        <v>3187.8</v>
      </c>
      <c r="J26" s="55">
        <f>SUM(C26:I26)/J16</f>
        <v>0.2946200844</v>
      </c>
    </row>
    <row r="27">
      <c r="B27" s="56" t="s">
        <v>31</v>
      </c>
      <c r="C27" s="57">
        <f t="shared" ref="C27:I27" si="9">C26/C16</f>
        <v>0.3247397352</v>
      </c>
      <c r="D27" s="57">
        <f t="shared" si="9"/>
        <v>0.3829772502</v>
      </c>
      <c r="E27" s="57">
        <f t="shared" si="9"/>
        <v>0.310550591</v>
      </c>
      <c r="F27" s="57">
        <f t="shared" si="9"/>
        <v>0.3445425671</v>
      </c>
      <c r="G27" s="57">
        <f t="shared" si="9"/>
        <v>0.2385286959</v>
      </c>
      <c r="H27" s="57">
        <f t="shared" si="9"/>
        <v>0.2128704626</v>
      </c>
      <c r="I27" s="57">
        <f t="shared" si="9"/>
        <v>0.4653722628</v>
      </c>
      <c r="J27" s="59"/>
    </row>
  </sheetData>
  <mergeCells count="1">
    <mergeCell ref="J26:J2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5"/>
  </cols>
  <sheetData>
    <row r="4">
      <c r="B4" s="1"/>
      <c r="C4" s="2" t="s">
        <v>0</v>
      </c>
      <c r="D4" s="3">
        <v>45152.0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45152.0</v>
      </c>
      <c r="D8" s="15">
        <f t="shared" ref="D8:I8" si="1">C8+1</f>
        <v>45153</v>
      </c>
      <c r="E8" s="15">
        <f t="shared" si="1"/>
        <v>45154</v>
      </c>
      <c r="F8" s="15">
        <f t="shared" si="1"/>
        <v>45155</v>
      </c>
      <c r="G8" s="15">
        <f t="shared" si="1"/>
        <v>45156</v>
      </c>
      <c r="H8" s="15">
        <f t="shared" si="1"/>
        <v>45157</v>
      </c>
      <c r="I8" s="16">
        <f t="shared" si="1"/>
        <v>45158</v>
      </c>
      <c r="J8" s="17" t="s">
        <v>10</v>
      </c>
    </row>
    <row r="9">
      <c r="B9" s="13" t="s">
        <v>11</v>
      </c>
      <c r="C9" s="18">
        <v>1193.0</v>
      </c>
      <c r="D9" s="18">
        <v>1346.0</v>
      </c>
      <c r="E9" s="18">
        <v>2337.5</v>
      </c>
      <c r="F9" s="18">
        <v>2629.0</v>
      </c>
      <c r="G9" s="18">
        <v>2362.83</v>
      </c>
      <c r="H9" s="18">
        <v>3563.45</v>
      </c>
      <c r="I9" s="19">
        <v>3185.0</v>
      </c>
      <c r="J9" s="20">
        <f t="shared" ref="J9:J17" si="2">SUM(C9:I9)</f>
        <v>16616.78</v>
      </c>
    </row>
    <row r="10">
      <c r="B10" s="13" t="s">
        <v>12</v>
      </c>
      <c r="C10" s="21">
        <v>40.0</v>
      </c>
      <c r="D10" s="21">
        <v>45.0</v>
      </c>
      <c r="E10" s="21">
        <v>61.0</v>
      </c>
      <c r="F10" s="21">
        <v>59.0</v>
      </c>
      <c r="G10" s="21">
        <v>63.0</v>
      </c>
      <c r="H10" s="21">
        <v>93.0</v>
      </c>
      <c r="I10" s="22">
        <v>85.0</v>
      </c>
      <c r="J10" s="23">
        <f t="shared" si="2"/>
        <v>446</v>
      </c>
    </row>
    <row r="11">
      <c r="B11" s="13" t="s">
        <v>13</v>
      </c>
      <c r="C11" s="24">
        <v>5603.25</v>
      </c>
      <c r="D11" s="24">
        <v>5669.26</v>
      </c>
      <c r="E11" s="24">
        <v>6457.5</v>
      </c>
      <c r="F11" s="24">
        <v>8913.75</v>
      </c>
      <c r="G11" s="24">
        <v>12481.97</v>
      </c>
      <c r="H11" s="24">
        <v>15018.16</v>
      </c>
      <c r="I11" s="25">
        <v>5706.59</v>
      </c>
      <c r="J11" s="20">
        <f t="shared" si="2"/>
        <v>59850.48</v>
      </c>
    </row>
    <row r="12">
      <c r="B12" s="13" t="s">
        <v>15</v>
      </c>
      <c r="C12" s="26">
        <v>106.0</v>
      </c>
      <c r="D12" s="26">
        <v>132.0</v>
      </c>
      <c r="E12" s="26">
        <v>129.0</v>
      </c>
      <c r="F12" s="26">
        <v>207.0</v>
      </c>
      <c r="G12" s="26">
        <v>281.0</v>
      </c>
      <c r="H12" s="26">
        <v>330.0</v>
      </c>
      <c r="I12" s="27">
        <v>117.0</v>
      </c>
      <c r="J12" s="28">
        <f t="shared" si="2"/>
        <v>1302</v>
      </c>
    </row>
    <row r="13" ht="15.0" customHeight="1">
      <c r="B13" s="13" t="s">
        <v>16</v>
      </c>
      <c r="C13" s="29">
        <v>1657.25</v>
      </c>
      <c r="D13" s="29">
        <v>2048.76</v>
      </c>
      <c r="E13" s="29">
        <v>2055.5</v>
      </c>
      <c r="F13" s="29">
        <v>2444.25</v>
      </c>
      <c r="G13" s="30">
        <v>2579.5</v>
      </c>
      <c r="H13" s="29">
        <v>3097.41</v>
      </c>
      <c r="I13" s="31">
        <v>2196.51</v>
      </c>
      <c r="J13" s="32">
        <f t="shared" si="2"/>
        <v>16079.18</v>
      </c>
    </row>
    <row r="14">
      <c r="B14" s="13" t="s">
        <v>17</v>
      </c>
      <c r="C14" s="33">
        <v>27.0</v>
      </c>
      <c r="D14" s="33">
        <v>38.0</v>
      </c>
      <c r="E14" s="33">
        <v>36.0</v>
      </c>
      <c r="F14" s="33">
        <v>48.0</v>
      </c>
      <c r="G14" s="33">
        <v>44.0</v>
      </c>
      <c r="H14" s="33">
        <v>48.0</v>
      </c>
      <c r="I14" s="34">
        <v>38.0</v>
      </c>
      <c r="J14" s="28">
        <f t="shared" si="2"/>
        <v>279</v>
      </c>
    </row>
    <row r="15">
      <c r="B15" s="13" t="s">
        <v>18</v>
      </c>
      <c r="C15" s="35">
        <v>64.0</v>
      </c>
      <c r="D15" s="35">
        <v>93.0</v>
      </c>
      <c r="E15" s="35">
        <v>125.0</v>
      </c>
      <c r="F15" s="35">
        <v>36.0</v>
      </c>
      <c r="G15" s="35">
        <v>52.0</v>
      </c>
      <c r="H15" s="35">
        <v>92.0</v>
      </c>
      <c r="I15" s="36">
        <v>22.0</v>
      </c>
      <c r="J15" s="32">
        <f t="shared" si="2"/>
        <v>484</v>
      </c>
    </row>
    <row r="16">
      <c r="B16" s="13" t="s">
        <v>19</v>
      </c>
      <c r="C16" s="37">
        <f t="shared" ref="C16:I16" si="3">C9+C11</f>
        <v>6796.25</v>
      </c>
      <c r="D16" s="37">
        <f t="shared" si="3"/>
        <v>7015.26</v>
      </c>
      <c r="E16" s="37">
        <f t="shared" si="3"/>
        <v>8795</v>
      </c>
      <c r="F16" s="37">
        <f t="shared" si="3"/>
        <v>11542.75</v>
      </c>
      <c r="G16" s="37">
        <f t="shared" si="3"/>
        <v>14844.8</v>
      </c>
      <c r="H16" s="37">
        <f t="shared" si="3"/>
        <v>18581.61</v>
      </c>
      <c r="I16" s="39">
        <f t="shared" si="3"/>
        <v>8891.59</v>
      </c>
      <c r="J16" s="20">
        <f t="shared" si="2"/>
        <v>76467.26</v>
      </c>
    </row>
    <row r="17">
      <c r="B17" s="13" t="s">
        <v>20</v>
      </c>
      <c r="C17" s="29">
        <v>12807.77</v>
      </c>
      <c r="D17" s="29">
        <v>8954.21</v>
      </c>
      <c r="E17" s="29">
        <v>11349.23</v>
      </c>
      <c r="F17" s="29">
        <v>13975.58</v>
      </c>
      <c r="G17" s="29">
        <v>18872.76</v>
      </c>
      <c r="H17" s="29">
        <v>19652.96</v>
      </c>
      <c r="I17" s="31">
        <v>8984.51</v>
      </c>
      <c r="J17" s="40">
        <f t="shared" si="2"/>
        <v>94597.02</v>
      </c>
    </row>
    <row r="18">
      <c r="B18" s="13" t="s">
        <v>21</v>
      </c>
      <c r="C18" s="41">
        <f t="shared" ref="C18:J18" si="4">(C16-C17)/C17</f>
        <v>-0.4693650807</v>
      </c>
      <c r="D18" s="41">
        <f t="shared" si="4"/>
        <v>-0.2165405993</v>
      </c>
      <c r="E18" s="41">
        <f t="shared" si="4"/>
        <v>-0.225057559</v>
      </c>
      <c r="F18" s="41">
        <f t="shared" si="4"/>
        <v>-0.1740772118</v>
      </c>
      <c r="G18" s="41">
        <f t="shared" si="4"/>
        <v>-0.2134271829</v>
      </c>
      <c r="H18" s="41">
        <f t="shared" si="4"/>
        <v>-0.05451341681</v>
      </c>
      <c r="I18" s="41">
        <f t="shared" si="4"/>
        <v>-0.0103422446</v>
      </c>
      <c r="J18" s="41">
        <f t="shared" si="4"/>
        <v>-0.1916525489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146</v>
      </c>
      <c r="D20" s="46">
        <f t="shared" si="5"/>
        <v>177</v>
      </c>
      <c r="E20" s="46">
        <f t="shared" si="5"/>
        <v>190</v>
      </c>
      <c r="F20" s="46">
        <f t="shared" si="5"/>
        <v>266</v>
      </c>
      <c r="G20" s="46">
        <f t="shared" si="5"/>
        <v>344</v>
      </c>
      <c r="H20" s="46">
        <f t="shared" si="5"/>
        <v>423</v>
      </c>
      <c r="I20" s="46">
        <f t="shared" si="5"/>
        <v>202</v>
      </c>
      <c r="J20" s="46">
        <f>SUM(C20:I20)</f>
        <v>1748</v>
      </c>
    </row>
    <row r="21">
      <c r="B21" s="13" t="s">
        <v>24</v>
      </c>
      <c r="C21" s="47">
        <f t="shared" ref="C21:J21" si="6">C9/C10</f>
        <v>29.825</v>
      </c>
      <c r="D21" s="47">
        <f t="shared" si="6"/>
        <v>29.91111111</v>
      </c>
      <c r="E21" s="47">
        <f t="shared" si="6"/>
        <v>38.31967213</v>
      </c>
      <c r="F21" s="47">
        <f t="shared" si="6"/>
        <v>44.55932203</v>
      </c>
      <c r="G21" s="47">
        <f t="shared" si="6"/>
        <v>37.5052381</v>
      </c>
      <c r="H21" s="47">
        <f t="shared" si="6"/>
        <v>38.31666667</v>
      </c>
      <c r="I21" s="48">
        <f t="shared" si="6"/>
        <v>37.47058824</v>
      </c>
      <c r="J21" s="32">
        <f t="shared" si="6"/>
        <v>37.25735426</v>
      </c>
    </row>
    <row r="22">
      <c r="B22" s="13" t="s">
        <v>25</v>
      </c>
      <c r="C22" s="47">
        <f t="shared" ref="C22:J22" si="7">C11/C12</f>
        <v>52.86084906</v>
      </c>
      <c r="D22" s="47">
        <f t="shared" si="7"/>
        <v>42.94893939</v>
      </c>
      <c r="E22" s="47">
        <f t="shared" si="7"/>
        <v>50.05813953</v>
      </c>
      <c r="F22" s="47">
        <f t="shared" si="7"/>
        <v>43.0615942</v>
      </c>
      <c r="G22" s="47">
        <f t="shared" si="7"/>
        <v>44.41982206</v>
      </c>
      <c r="H22" s="47">
        <f t="shared" si="7"/>
        <v>45.50957576</v>
      </c>
      <c r="I22" s="48">
        <f t="shared" si="7"/>
        <v>48.7742735</v>
      </c>
      <c r="J22" s="32">
        <f t="shared" si="7"/>
        <v>45.9681106</v>
      </c>
    </row>
    <row r="23">
      <c r="B23" s="42" t="s">
        <v>26</v>
      </c>
      <c r="C23" s="24">
        <v>17.0</v>
      </c>
      <c r="D23" s="24">
        <v>135.0</v>
      </c>
      <c r="E23" s="24">
        <v>139.5</v>
      </c>
      <c r="F23" s="24">
        <v>210.0</v>
      </c>
      <c r="G23" s="24">
        <v>283.0</v>
      </c>
      <c r="H23" s="24">
        <v>240.0</v>
      </c>
      <c r="I23" s="25">
        <v>109.0</v>
      </c>
      <c r="J23" s="32">
        <f>SUM(C23:I23)</f>
        <v>1133.5</v>
      </c>
    </row>
    <row r="24">
      <c r="B24" s="13" t="s">
        <v>27</v>
      </c>
      <c r="C24" s="41">
        <f t="shared" ref="C24:J24" si="8">C23/C16</f>
        <v>0.002501379437</v>
      </c>
      <c r="D24" s="41">
        <f t="shared" si="8"/>
        <v>0.01924376288</v>
      </c>
      <c r="E24" s="41">
        <f t="shared" si="8"/>
        <v>0.01586128482</v>
      </c>
      <c r="F24" s="41">
        <f t="shared" si="8"/>
        <v>0.01819323818</v>
      </c>
      <c r="G24" s="41">
        <f t="shared" si="8"/>
        <v>0.01906391464</v>
      </c>
      <c r="H24" s="41">
        <f t="shared" si="8"/>
        <v>0.01291599598</v>
      </c>
      <c r="I24" s="50">
        <f t="shared" si="8"/>
        <v>0.01225877486</v>
      </c>
      <c r="J24" s="51">
        <f t="shared" si="8"/>
        <v>0.01482333746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2152.32</v>
      </c>
      <c r="D26" s="54">
        <v>2479.08</v>
      </c>
      <c r="E26" s="54">
        <v>2251.48</v>
      </c>
      <c r="F26" s="54">
        <v>3162.76</v>
      </c>
      <c r="G26" s="54">
        <v>3657.87</v>
      </c>
      <c r="H26" s="54">
        <v>4079.0</v>
      </c>
      <c r="I26" s="54">
        <v>2756.99</v>
      </c>
      <c r="J26" s="55">
        <f>SUM(C26:I26)/J16</f>
        <v>0.2686051521</v>
      </c>
    </row>
    <row r="27">
      <c r="B27" s="56" t="s">
        <v>31</v>
      </c>
      <c r="C27" s="57">
        <f t="shared" ref="C27:I27" si="9">C26/C16</f>
        <v>0.3166922935</v>
      </c>
      <c r="D27" s="57">
        <f t="shared" si="9"/>
        <v>0.3533839088</v>
      </c>
      <c r="E27" s="57">
        <f t="shared" si="9"/>
        <v>0.255995452</v>
      </c>
      <c r="F27" s="57">
        <f t="shared" si="9"/>
        <v>0.2740040285</v>
      </c>
      <c r="G27" s="57">
        <f t="shared" si="9"/>
        <v>0.2464074962</v>
      </c>
      <c r="H27" s="57">
        <f t="shared" si="9"/>
        <v>0.219518115</v>
      </c>
      <c r="I27" s="57">
        <f t="shared" si="9"/>
        <v>0.3100671533</v>
      </c>
      <c r="J27" s="59"/>
    </row>
  </sheetData>
  <mergeCells count="1">
    <mergeCell ref="J26:J2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13"/>
  </cols>
  <sheetData>
    <row r="4">
      <c r="B4" s="1"/>
      <c r="C4" s="2" t="s">
        <v>0</v>
      </c>
      <c r="D4" s="3">
        <v>45145.0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45145.0</v>
      </c>
      <c r="D8" s="15">
        <f t="shared" ref="D8:I8" si="1">C8+1</f>
        <v>45146</v>
      </c>
      <c r="E8" s="15">
        <f t="shared" si="1"/>
        <v>45147</v>
      </c>
      <c r="F8" s="15">
        <f t="shared" si="1"/>
        <v>45148</v>
      </c>
      <c r="G8" s="15">
        <f t="shared" si="1"/>
        <v>45149</v>
      </c>
      <c r="H8" s="15">
        <f t="shared" si="1"/>
        <v>45150</v>
      </c>
      <c r="I8" s="16">
        <f t="shared" si="1"/>
        <v>45151</v>
      </c>
      <c r="J8" s="17" t="s">
        <v>10</v>
      </c>
    </row>
    <row r="9">
      <c r="B9" s="13" t="s">
        <v>11</v>
      </c>
      <c r="C9" s="18">
        <v>1317.0</v>
      </c>
      <c r="D9" s="18">
        <v>1241.5</v>
      </c>
      <c r="E9" s="18">
        <v>923.22</v>
      </c>
      <c r="F9" s="18">
        <v>1659.5</v>
      </c>
      <c r="G9" s="18">
        <v>2250.65</v>
      </c>
      <c r="H9" s="18">
        <v>3118.5</v>
      </c>
      <c r="I9" s="19">
        <v>5297.65</v>
      </c>
      <c r="J9" s="20">
        <f t="shared" ref="J9:J17" si="2">SUM(C9:I9)</f>
        <v>15808.02</v>
      </c>
    </row>
    <row r="10">
      <c r="B10" s="13" t="s">
        <v>12</v>
      </c>
      <c r="C10" s="21">
        <v>39.0</v>
      </c>
      <c r="D10" s="21">
        <v>38.0</v>
      </c>
      <c r="E10" s="21">
        <v>31.0</v>
      </c>
      <c r="F10" s="21">
        <v>53.0</v>
      </c>
      <c r="G10" s="21">
        <v>61.0</v>
      </c>
      <c r="H10" s="21">
        <v>72.0</v>
      </c>
      <c r="I10" s="70">
        <v>126.0</v>
      </c>
      <c r="J10" s="23">
        <f t="shared" si="2"/>
        <v>420</v>
      </c>
    </row>
    <row r="11">
      <c r="B11" s="13" t="s">
        <v>13</v>
      </c>
      <c r="C11" s="24">
        <v>4654.74</v>
      </c>
      <c r="D11" s="24">
        <v>5988.65</v>
      </c>
      <c r="E11" s="24">
        <v>6301.5</v>
      </c>
      <c r="F11" s="24">
        <v>4753.5</v>
      </c>
      <c r="G11" s="24">
        <v>15172.05</v>
      </c>
      <c r="H11" s="24">
        <v>18621.42</v>
      </c>
      <c r="I11" s="25">
        <v>6900.57</v>
      </c>
      <c r="J11" s="20">
        <f t="shared" si="2"/>
        <v>62392.43</v>
      </c>
    </row>
    <row r="12">
      <c r="B12" s="13" t="s">
        <v>15</v>
      </c>
      <c r="C12" s="26">
        <v>113.0</v>
      </c>
      <c r="D12" s="26">
        <v>132.0</v>
      </c>
      <c r="E12" s="26">
        <v>127.0</v>
      </c>
      <c r="F12" s="26">
        <v>115.0</v>
      </c>
      <c r="G12" s="26">
        <v>333.0</v>
      </c>
      <c r="H12" s="26">
        <v>406.0</v>
      </c>
      <c r="I12" s="27">
        <v>161.0</v>
      </c>
      <c r="J12" s="28">
        <f t="shared" si="2"/>
        <v>1387</v>
      </c>
    </row>
    <row r="13">
      <c r="B13" s="13" t="s">
        <v>16</v>
      </c>
      <c r="C13" s="29">
        <v>1209.43</v>
      </c>
      <c r="D13" s="29">
        <v>1172.65</v>
      </c>
      <c r="E13" s="29">
        <v>2553.85</v>
      </c>
      <c r="F13" s="29">
        <v>1418.5</v>
      </c>
      <c r="G13" s="29">
        <v>3665.0</v>
      </c>
      <c r="H13" s="29">
        <v>3698.01</v>
      </c>
      <c r="I13" s="31">
        <v>2271.0</v>
      </c>
      <c r="J13" s="32">
        <f t="shared" si="2"/>
        <v>15988.44</v>
      </c>
    </row>
    <row r="14">
      <c r="B14" s="13" t="s">
        <v>17</v>
      </c>
      <c r="C14" s="33">
        <v>26.0</v>
      </c>
      <c r="D14" s="33">
        <v>24.0</v>
      </c>
      <c r="E14" s="33">
        <v>48.0</v>
      </c>
      <c r="F14" s="33">
        <v>31.0</v>
      </c>
      <c r="G14" s="33">
        <v>65.0</v>
      </c>
      <c r="H14" s="33">
        <v>68.0</v>
      </c>
      <c r="I14" s="34">
        <v>34.0</v>
      </c>
      <c r="J14" s="28">
        <f t="shared" si="2"/>
        <v>296</v>
      </c>
    </row>
    <row r="15">
      <c r="B15" s="13" t="s">
        <v>18</v>
      </c>
      <c r="C15" s="35">
        <v>0.0</v>
      </c>
      <c r="D15" s="35">
        <v>57.0</v>
      </c>
      <c r="E15" s="35">
        <v>35.0</v>
      </c>
      <c r="F15" s="35">
        <v>77.5</v>
      </c>
      <c r="G15" s="35">
        <v>205.0</v>
      </c>
      <c r="H15" s="35">
        <v>54.5</v>
      </c>
      <c r="I15" s="36">
        <v>8.0</v>
      </c>
      <c r="J15" s="32">
        <f t="shared" si="2"/>
        <v>437</v>
      </c>
    </row>
    <row r="16">
      <c r="B16" s="13" t="s">
        <v>19</v>
      </c>
      <c r="C16" s="37">
        <f t="shared" ref="C16:I16" si="3">C9+C11</f>
        <v>5971.74</v>
      </c>
      <c r="D16" s="37">
        <f t="shared" si="3"/>
        <v>7230.15</v>
      </c>
      <c r="E16" s="37">
        <f t="shared" si="3"/>
        <v>7224.72</v>
      </c>
      <c r="F16" s="37">
        <f t="shared" si="3"/>
        <v>6413</v>
      </c>
      <c r="G16" s="37">
        <f t="shared" si="3"/>
        <v>17422.7</v>
      </c>
      <c r="H16" s="37">
        <f t="shared" si="3"/>
        <v>21739.92</v>
      </c>
      <c r="I16" s="39">
        <f t="shared" si="3"/>
        <v>12198.22</v>
      </c>
      <c r="J16" s="20">
        <f t="shared" si="2"/>
        <v>78200.45</v>
      </c>
    </row>
    <row r="17">
      <c r="B17" s="13" t="s">
        <v>20</v>
      </c>
      <c r="C17" s="71">
        <v>9709.33</v>
      </c>
      <c r="D17" s="72">
        <v>8995.46</v>
      </c>
      <c r="E17" s="72">
        <v>9678.75</v>
      </c>
      <c r="F17" s="72">
        <v>10485.1</v>
      </c>
      <c r="G17" s="72">
        <v>19672.52</v>
      </c>
      <c r="H17" s="72">
        <v>21560.66</v>
      </c>
      <c r="I17" s="73">
        <v>11688.0</v>
      </c>
      <c r="J17" s="40">
        <f t="shared" si="2"/>
        <v>91789.82</v>
      </c>
    </row>
    <row r="18">
      <c r="B18" s="13" t="s">
        <v>21</v>
      </c>
      <c r="C18" s="41">
        <f t="shared" ref="C18:J18" si="4">(C16-C17)/C17</f>
        <v>-0.384948292</v>
      </c>
      <c r="D18" s="41">
        <f t="shared" si="4"/>
        <v>-0.19624455</v>
      </c>
      <c r="E18" s="41">
        <f t="shared" si="4"/>
        <v>-0.2535482371</v>
      </c>
      <c r="F18" s="41">
        <f t="shared" si="4"/>
        <v>-0.3883701634</v>
      </c>
      <c r="G18" s="41">
        <f t="shared" si="4"/>
        <v>-0.1143635894</v>
      </c>
      <c r="H18" s="41">
        <f t="shared" si="4"/>
        <v>0.008314216726</v>
      </c>
      <c r="I18" s="41">
        <f t="shared" si="4"/>
        <v>0.04365331964</v>
      </c>
      <c r="J18" s="41">
        <f t="shared" si="4"/>
        <v>-0.1480487705</v>
      </c>
    </row>
    <row r="19">
      <c r="B19" s="42" t="s">
        <v>22</v>
      </c>
      <c r="C19" s="43"/>
      <c r="D19" s="43"/>
      <c r="E19" s="44"/>
      <c r="F19" s="74" t="s">
        <v>48</v>
      </c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152</v>
      </c>
      <c r="D20" s="46">
        <f t="shared" si="5"/>
        <v>170</v>
      </c>
      <c r="E20" s="46">
        <f t="shared" si="5"/>
        <v>158</v>
      </c>
      <c r="F20" s="46">
        <f t="shared" si="5"/>
        <v>168</v>
      </c>
      <c r="G20" s="46">
        <f t="shared" si="5"/>
        <v>394</v>
      </c>
      <c r="H20" s="46">
        <f t="shared" si="5"/>
        <v>478</v>
      </c>
      <c r="I20" s="46">
        <f t="shared" si="5"/>
        <v>287</v>
      </c>
      <c r="J20" s="46">
        <f>SUM(C20:I20)</f>
        <v>1807</v>
      </c>
    </row>
    <row r="21">
      <c r="B21" s="13" t="s">
        <v>24</v>
      </c>
      <c r="C21" s="47">
        <f t="shared" ref="C21:J21" si="6">C9/C10</f>
        <v>33.76923077</v>
      </c>
      <c r="D21" s="47">
        <f t="shared" si="6"/>
        <v>32.67105263</v>
      </c>
      <c r="E21" s="47">
        <f t="shared" si="6"/>
        <v>29.78129032</v>
      </c>
      <c r="F21" s="47">
        <f t="shared" si="6"/>
        <v>31.31132075</v>
      </c>
      <c r="G21" s="47">
        <f t="shared" si="6"/>
        <v>36.89590164</v>
      </c>
      <c r="H21" s="47">
        <f t="shared" si="6"/>
        <v>43.3125</v>
      </c>
      <c r="I21" s="48">
        <f t="shared" si="6"/>
        <v>42.04484127</v>
      </c>
      <c r="J21" s="32">
        <f t="shared" si="6"/>
        <v>37.63814286</v>
      </c>
    </row>
    <row r="22">
      <c r="B22" s="13" t="s">
        <v>25</v>
      </c>
      <c r="C22" s="47">
        <f t="shared" ref="C22:J22" si="7">C11/C12</f>
        <v>41.19238938</v>
      </c>
      <c r="D22" s="47">
        <f t="shared" si="7"/>
        <v>45.36856061</v>
      </c>
      <c r="E22" s="47">
        <f t="shared" si="7"/>
        <v>49.61811024</v>
      </c>
      <c r="F22" s="47">
        <f t="shared" si="7"/>
        <v>41.33478261</v>
      </c>
      <c r="G22" s="47">
        <f t="shared" si="7"/>
        <v>45.56171171</v>
      </c>
      <c r="H22" s="47">
        <f t="shared" si="7"/>
        <v>45.8655665</v>
      </c>
      <c r="I22" s="48">
        <f t="shared" si="7"/>
        <v>42.86068323</v>
      </c>
      <c r="J22" s="32">
        <f t="shared" si="7"/>
        <v>44.98372747</v>
      </c>
    </row>
    <row r="23">
      <c r="B23" s="42" t="s">
        <v>26</v>
      </c>
      <c r="C23" s="24">
        <v>131.77</v>
      </c>
      <c r="D23" s="24">
        <v>80.0</v>
      </c>
      <c r="E23" s="24">
        <v>136.15</v>
      </c>
      <c r="F23" s="24">
        <v>158.5</v>
      </c>
      <c r="G23" s="24">
        <v>372.0</v>
      </c>
      <c r="H23" s="24">
        <v>388.0</v>
      </c>
      <c r="I23" s="25">
        <v>159.0</v>
      </c>
      <c r="J23" s="32">
        <f>SUM(C23:I23)</f>
        <v>1425.42</v>
      </c>
    </row>
    <row r="24">
      <c r="B24" s="13" t="s">
        <v>27</v>
      </c>
      <c r="C24" s="41">
        <f t="shared" ref="C24:J24" si="8">C23/C16</f>
        <v>0.02206559562</v>
      </c>
      <c r="D24" s="41">
        <f t="shared" si="8"/>
        <v>0.01106477736</v>
      </c>
      <c r="E24" s="41">
        <f t="shared" si="8"/>
        <v>0.01884502098</v>
      </c>
      <c r="F24" s="41">
        <f t="shared" si="8"/>
        <v>0.0247154218</v>
      </c>
      <c r="G24" s="41">
        <f t="shared" si="8"/>
        <v>0.02135145529</v>
      </c>
      <c r="H24" s="41">
        <f t="shared" si="8"/>
        <v>0.01784735178</v>
      </c>
      <c r="I24" s="50">
        <f t="shared" si="8"/>
        <v>0.01303468867</v>
      </c>
      <c r="J24" s="51">
        <f t="shared" si="8"/>
        <v>0.01822777235</v>
      </c>
    </row>
    <row r="25">
      <c r="B25" s="42" t="s">
        <v>28</v>
      </c>
      <c r="C25" s="45"/>
      <c r="D25" s="75"/>
      <c r="E25" s="76"/>
      <c r="F25" s="63" t="s">
        <v>49</v>
      </c>
      <c r="G25" s="63" t="s">
        <v>50</v>
      </c>
      <c r="H25" s="53"/>
      <c r="I25" s="53"/>
      <c r="J25" s="45"/>
    </row>
    <row r="26">
      <c r="B26" s="42" t="s">
        <v>30</v>
      </c>
      <c r="C26" s="54">
        <v>2206.61</v>
      </c>
      <c r="D26" s="54">
        <v>2593.39</v>
      </c>
      <c r="E26" s="54">
        <v>2524.77</v>
      </c>
      <c r="F26" s="54">
        <v>2843.5</v>
      </c>
      <c r="G26" s="54">
        <v>3837.92</v>
      </c>
      <c r="H26" s="54">
        <v>4337.76</v>
      </c>
      <c r="I26" s="54">
        <v>2935.87</v>
      </c>
      <c r="J26" s="55">
        <f>SUM(C26:I26)/J16</f>
        <v>0.2721188945</v>
      </c>
    </row>
    <row r="27">
      <c r="B27" s="56" t="s">
        <v>31</v>
      </c>
      <c r="C27" s="57">
        <f t="shared" ref="C27:I27" si="9">C26/C16</f>
        <v>0.3695087194</v>
      </c>
      <c r="D27" s="57">
        <f t="shared" si="9"/>
        <v>0.3586910368</v>
      </c>
      <c r="E27" s="57">
        <f t="shared" si="9"/>
        <v>0.3494626781</v>
      </c>
      <c r="F27" s="57">
        <f t="shared" si="9"/>
        <v>0.4433962264</v>
      </c>
      <c r="G27" s="57">
        <f t="shared" si="9"/>
        <v>0.2202827346</v>
      </c>
      <c r="H27" s="57">
        <f t="shared" si="9"/>
        <v>0.1995297131</v>
      </c>
      <c r="I27" s="57">
        <f t="shared" si="9"/>
        <v>0.2406801976</v>
      </c>
      <c r="J27" s="59"/>
    </row>
  </sheetData>
  <mergeCells count="1">
    <mergeCell ref="J26:J2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6.63"/>
  </cols>
  <sheetData>
    <row r="4">
      <c r="B4" s="1"/>
      <c r="C4" s="2" t="s">
        <v>0</v>
      </c>
      <c r="D4" s="3">
        <v>45138.0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45138.0</v>
      </c>
      <c r="D8" s="15">
        <f t="shared" ref="D8:I8" si="1">C8+1</f>
        <v>45139</v>
      </c>
      <c r="E8" s="15">
        <f t="shared" si="1"/>
        <v>45140</v>
      </c>
      <c r="F8" s="15">
        <f t="shared" si="1"/>
        <v>45141</v>
      </c>
      <c r="G8" s="15">
        <f t="shared" si="1"/>
        <v>45142</v>
      </c>
      <c r="H8" s="15">
        <f t="shared" si="1"/>
        <v>45143</v>
      </c>
      <c r="I8" s="16">
        <f t="shared" si="1"/>
        <v>45144</v>
      </c>
      <c r="J8" s="17" t="s">
        <v>10</v>
      </c>
    </row>
    <row r="9">
      <c r="B9" s="13" t="s">
        <v>11</v>
      </c>
      <c r="C9" s="18">
        <v>1749.75</v>
      </c>
      <c r="D9" s="18">
        <v>1456.75</v>
      </c>
      <c r="E9" s="18">
        <v>1544.0</v>
      </c>
      <c r="F9" s="18">
        <v>1117.0</v>
      </c>
      <c r="G9" s="18">
        <v>1485.9</v>
      </c>
      <c r="H9" s="18">
        <v>2273.0</v>
      </c>
      <c r="I9" s="19">
        <v>3844.0</v>
      </c>
      <c r="J9" s="20">
        <f t="shared" ref="J9:J17" si="2">SUM(C9:I9)</f>
        <v>13470.4</v>
      </c>
    </row>
    <row r="10">
      <c r="B10" s="13" t="s">
        <v>12</v>
      </c>
      <c r="C10" s="21">
        <v>62.0</v>
      </c>
      <c r="D10" s="21">
        <v>42.0</v>
      </c>
      <c r="E10" s="21">
        <v>39.0</v>
      </c>
      <c r="F10" s="21">
        <v>31.0</v>
      </c>
      <c r="G10" s="21">
        <v>45.0</v>
      </c>
      <c r="H10" s="21">
        <v>63.0</v>
      </c>
      <c r="I10" s="70">
        <v>97.0</v>
      </c>
      <c r="J10" s="23">
        <f t="shared" si="2"/>
        <v>379</v>
      </c>
    </row>
    <row r="11">
      <c r="B11" s="13" t="s">
        <v>13</v>
      </c>
      <c r="C11" s="24">
        <v>6342.06</v>
      </c>
      <c r="D11" s="24">
        <v>6093.96</v>
      </c>
      <c r="E11" s="24">
        <v>7322.88</v>
      </c>
      <c r="F11" s="24">
        <v>7518.2</v>
      </c>
      <c r="G11" s="24">
        <v>13941.74</v>
      </c>
      <c r="H11" s="24">
        <v>13906.58</v>
      </c>
      <c r="I11" s="25">
        <v>7108.57</v>
      </c>
      <c r="J11" s="20">
        <f t="shared" si="2"/>
        <v>62233.99</v>
      </c>
    </row>
    <row r="12" ht="18.0" customHeight="1">
      <c r="B12" s="13" t="s">
        <v>15</v>
      </c>
      <c r="C12" s="26">
        <v>134.0</v>
      </c>
      <c r="D12" s="26">
        <v>146.0</v>
      </c>
      <c r="E12" s="26">
        <v>147.0</v>
      </c>
      <c r="F12" s="26">
        <v>184.0</v>
      </c>
      <c r="G12" s="26">
        <v>334.0</v>
      </c>
      <c r="H12" s="26">
        <v>316.0</v>
      </c>
      <c r="I12" s="27">
        <v>170.0</v>
      </c>
      <c r="J12" s="28">
        <f t="shared" si="2"/>
        <v>1431</v>
      </c>
    </row>
    <row r="13">
      <c r="B13" s="13" t="s">
        <v>16</v>
      </c>
      <c r="C13" s="29">
        <v>1168.51</v>
      </c>
      <c r="D13" s="29">
        <v>2098.95</v>
      </c>
      <c r="E13" s="29">
        <v>1990.58</v>
      </c>
      <c r="F13" s="29">
        <v>1807.85</v>
      </c>
      <c r="G13" s="29">
        <v>4083.0</v>
      </c>
      <c r="H13" s="29">
        <v>2835.25</v>
      </c>
      <c r="I13" s="31">
        <v>2150.26</v>
      </c>
      <c r="J13" s="32">
        <f t="shared" si="2"/>
        <v>16134.4</v>
      </c>
    </row>
    <row r="14">
      <c r="B14" s="13" t="s">
        <v>17</v>
      </c>
      <c r="C14" s="33">
        <v>24.0</v>
      </c>
      <c r="D14" s="33">
        <v>39.0</v>
      </c>
      <c r="E14" s="33">
        <v>30.0</v>
      </c>
      <c r="F14" s="33">
        <v>41.0</v>
      </c>
      <c r="G14" s="33">
        <v>72.0</v>
      </c>
      <c r="H14" s="33">
        <v>49.0</v>
      </c>
      <c r="I14" s="34">
        <v>28.0</v>
      </c>
      <c r="J14" s="28">
        <f t="shared" si="2"/>
        <v>283</v>
      </c>
    </row>
    <row r="15">
      <c r="B15" s="13" t="s">
        <v>18</v>
      </c>
      <c r="C15" s="35">
        <v>16.0</v>
      </c>
      <c r="D15" s="35">
        <v>29.5</v>
      </c>
      <c r="E15" s="35">
        <v>26.0</v>
      </c>
      <c r="F15" s="35">
        <v>70.0</v>
      </c>
      <c r="G15" s="35">
        <v>35.0</v>
      </c>
      <c r="H15" s="35">
        <v>163.0</v>
      </c>
      <c r="I15" s="36"/>
      <c r="J15" s="32">
        <f t="shared" si="2"/>
        <v>339.5</v>
      </c>
    </row>
    <row r="16">
      <c r="B16" s="13" t="s">
        <v>19</v>
      </c>
      <c r="C16" s="37">
        <f t="shared" ref="C16:I16" si="3">C9+C11</f>
        <v>8091.81</v>
      </c>
      <c r="D16" s="37">
        <f t="shared" si="3"/>
        <v>7550.71</v>
      </c>
      <c r="E16" s="37">
        <f t="shared" si="3"/>
        <v>8866.88</v>
      </c>
      <c r="F16" s="37">
        <f t="shared" si="3"/>
        <v>8635.2</v>
      </c>
      <c r="G16" s="37">
        <f t="shared" si="3"/>
        <v>15427.64</v>
      </c>
      <c r="H16" s="37">
        <f t="shared" si="3"/>
        <v>16179.58</v>
      </c>
      <c r="I16" s="39">
        <f t="shared" si="3"/>
        <v>10952.57</v>
      </c>
      <c r="J16" s="20">
        <f t="shared" si="2"/>
        <v>75704.39</v>
      </c>
    </row>
    <row r="17">
      <c r="B17" s="13" t="s">
        <v>20</v>
      </c>
      <c r="C17" s="77">
        <v>8109.01</v>
      </c>
      <c r="D17" s="78">
        <v>10029.0</v>
      </c>
      <c r="E17" s="78">
        <v>12896.4</v>
      </c>
      <c r="F17" s="78">
        <v>13419.56</v>
      </c>
      <c r="G17" s="78">
        <v>16862.75</v>
      </c>
      <c r="H17" s="78">
        <v>22156.98</v>
      </c>
      <c r="I17" s="78">
        <v>13378.75</v>
      </c>
      <c r="J17" s="40">
        <f t="shared" si="2"/>
        <v>96852.45</v>
      </c>
    </row>
    <row r="18">
      <c r="B18" s="13" t="s">
        <v>21</v>
      </c>
      <c r="C18" s="41">
        <f t="shared" ref="C18:J18" si="4">(C16-C17)/C17</f>
        <v>-0.002121097397</v>
      </c>
      <c r="D18" s="41">
        <f t="shared" si="4"/>
        <v>-0.2471123741</v>
      </c>
      <c r="E18" s="41">
        <f t="shared" si="4"/>
        <v>-0.3124530877</v>
      </c>
      <c r="F18" s="41">
        <f t="shared" si="4"/>
        <v>-0.3565213763</v>
      </c>
      <c r="G18" s="41">
        <f t="shared" si="4"/>
        <v>-0.08510533573</v>
      </c>
      <c r="H18" s="41">
        <f t="shared" si="4"/>
        <v>-0.2697750325</v>
      </c>
      <c r="I18" s="41">
        <f t="shared" si="4"/>
        <v>-0.1813457909</v>
      </c>
      <c r="J18" s="41">
        <f t="shared" si="4"/>
        <v>-0.2183533819</v>
      </c>
    </row>
    <row r="19" ht="33.0" customHeight="1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196</v>
      </c>
      <c r="D20" s="46">
        <f t="shared" si="5"/>
        <v>188</v>
      </c>
      <c r="E20" s="46">
        <f t="shared" si="5"/>
        <v>186</v>
      </c>
      <c r="F20" s="46">
        <f t="shared" si="5"/>
        <v>215</v>
      </c>
      <c r="G20" s="46">
        <f t="shared" si="5"/>
        <v>379</v>
      </c>
      <c r="H20" s="46">
        <f t="shared" si="5"/>
        <v>379</v>
      </c>
      <c r="I20" s="46">
        <f t="shared" si="5"/>
        <v>267</v>
      </c>
      <c r="J20" s="46">
        <f>SUM(C20:I20)</f>
        <v>1810</v>
      </c>
    </row>
    <row r="21">
      <c r="B21" s="13" t="s">
        <v>24</v>
      </c>
      <c r="C21" s="47">
        <f t="shared" ref="C21:J21" si="6">C9/C10</f>
        <v>28.22177419</v>
      </c>
      <c r="D21" s="47">
        <f t="shared" si="6"/>
        <v>34.68452381</v>
      </c>
      <c r="E21" s="47">
        <f t="shared" si="6"/>
        <v>39.58974359</v>
      </c>
      <c r="F21" s="47">
        <f t="shared" si="6"/>
        <v>36.03225806</v>
      </c>
      <c r="G21" s="47">
        <f t="shared" si="6"/>
        <v>33.02</v>
      </c>
      <c r="H21" s="47">
        <f t="shared" si="6"/>
        <v>36.07936508</v>
      </c>
      <c r="I21" s="48">
        <f t="shared" si="6"/>
        <v>39.62886598</v>
      </c>
      <c r="J21" s="32">
        <f t="shared" si="6"/>
        <v>35.54195251</v>
      </c>
    </row>
    <row r="22">
      <c r="B22" s="13" t="s">
        <v>25</v>
      </c>
      <c r="C22" s="47">
        <f t="shared" ref="C22:J22" si="7">C11/C12</f>
        <v>47.32880597</v>
      </c>
      <c r="D22" s="47">
        <f t="shared" si="7"/>
        <v>41.73945205</v>
      </c>
      <c r="E22" s="47">
        <f t="shared" si="7"/>
        <v>49.8155102</v>
      </c>
      <c r="F22" s="47">
        <f t="shared" si="7"/>
        <v>40.85978261</v>
      </c>
      <c r="G22" s="47">
        <f t="shared" si="7"/>
        <v>41.74173653</v>
      </c>
      <c r="H22" s="47">
        <f t="shared" si="7"/>
        <v>44.00816456</v>
      </c>
      <c r="I22" s="48">
        <f t="shared" si="7"/>
        <v>41.81511765</v>
      </c>
      <c r="J22" s="32">
        <f t="shared" si="7"/>
        <v>43.48986024</v>
      </c>
    </row>
    <row r="23">
      <c r="B23" s="42" t="s">
        <v>26</v>
      </c>
      <c r="C23" s="24">
        <v>148.7</v>
      </c>
      <c r="D23" s="24">
        <v>151.8</v>
      </c>
      <c r="E23" s="24">
        <v>278.12</v>
      </c>
      <c r="F23" s="24">
        <v>239.3</v>
      </c>
      <c r="G23" s="24">
        <v>397.85</v>
      </c>
      <c r="H23" s="24">
        <v>512.42</v>
      </c>
      <c r="I23" s="25">
        <v>320.7</v>
      </c>
      <c r="J23" s="32">
        <f>SUM(C23:I23)</f>
        <v>2048.89</v>
      </c>
    </row>
    <row r="24" ht="17.25" customHeight="1">
      <c r="B24" s="13" t="s">
        <v>27</v>
      </c>
      <c r="C24" s="41">
        <f t="shared" ref="C24:J24" si="8">C23/C16</f>
        <v>0.01837660548</v>
      </c>
      <c r="D24" s="41">
        <f t="shared" si="8"/>
        <v>0.02010406968</v>
      </c>
      <c r="E24" s="41">
        <f t="shared" si="8"/>
        <v>0.03136616262</v>
      </c>
      <c r="F24" s="41">
        <f t="shared" si="8"/>
        <v>0.0277121549</v>
      </c>
      <c r="G24" s="41">
        <f t="shared" si="8"/>
        <v>0.02578813091</v>
      </c>
      <c r="H24" s="41">
        <f t="shared" si="8"/>
        <v>0.03167078503</v>
      </c>
      <c r="I24" s="50">
        <f t="shared" si="8"/>
        <v>0.02928079894</v>
      </c>
      <c r="J24" s="51">
        <f t="shared" si="8"/>
        <v>0.02706434858</v>
      </c>
    </row>
    <row r="25">
      <c r="B25" s="42" t="s">
        <v>28</v>
      </c>
      <c r="C25" s="45"/>
      <c r="D25" s="75" t="s">
        <v>51</v>
      </c>
      <c r="E25" s="76" t="s">
        <v>52</v>
      </c>
      <c r="F25" s="53" t="s">
        <v>53</v>
      </c>
      <c r="G25" s="63" t="s">
        <v>54</v>
      </c>
      <c r="H25" s="53" t="s">
        <v>55</v>
      </c>
      <c r="I25" s="53" t="s">
        <v>55</v>
      </c>
      <c r="J25" s="45"/>
    </row>
    <row r="26">
      <c r="B26" s="42" t="s">
        <v>30</v>
      </c>
      <c r="C26" s="54">
        <v>2102.24</v>
      </c>
      <c r="D26" s="54">
        <v>2145.8</v>
      </c>
      <c r="E26" s="54">
        <v>2581.47</v>
      </c>
      <c r="F26" s="54">
        <v>3162.56</v>
      </c>
      <c r="G26" s="54">
        <v>3951.4</v>
      </c>
      <c r="H26" s="54">
        <v>4334.03</v>
      </c>
      <c r="I26" s="54">
        <v>3252.77</v>
      </c>
      <c r="J26" s="55">
        <f>SUM(C26:I26)/J16</f>
        <v>0.284399227</v>
      </c>
    </row>
    <row r="27">
      <c r="B27" s="56" t="s">
        <v>31</v>
      </c>
      <c r="C27" s="57">
        <f t="shared" ref="C27:I27" si="9">C26/C16</f>
        <v>0.2597984876</v>
      </c>
      <c r="D27" s="57">
        <f t="shared" si="9"/>
        <v>0.2841851958</v>
      </c>
      <c r="E27" s="57">
        <f t="shared" si="9"/>
        <v>0.2911362283</v>
      </c>
      <c r="F27" s="57">
        <f t="shared" si="9"/>
        <v>0.366240504</v>
      </c>
      <c r="G27" s="57">
        <f t="shared" si="9"/>
        <v>0.2561247216</v>
      </c>
      <c r="H27" s="57">
        <f t="shared" si="9"/>
        <v>0.267870365</v>
      </c>
      <c r="I27" s="57">
        <f t="shared" si="9"/>
        <v>0.2969869172</v>
      </c>
      <c r="J27" s="59"/>
    </row>
  </sheetData>
  <mergeCells count="1">
    <mergeCell ref="J26:J2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45131.0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45131.0</v>
      </c>
      <c r="D8" s="15">
        <f t="shared" ref="D8:I8" si="1">C8+1</f>
        <v>45132</v>
      </c>
      <c r="E8" s="15">
        <f t="shared" si="1"/>
        <v>45133</v>
      </c>
      <c r="F8" s="15">
        <f t="shared" si="1"/>
        <v>45134</v>
      </c>
      <c r="G8" s="15">
        <f t="shared" si="1"/>
        <v>45135</v>
      </c>
      <c r="H8" s="15">
        <f t="shared" si="1"/>
        <v>45136</v>
      </c>
      <c r="I8" s="16">
        <f t="shared" si="1"/>
        <v>45137</v>
      </c>
      <c r="J8" s="17" t="s">
        <v>10</v>
      </c>
    </row>
    <row r="9">
      <c r="B9" s="13" t="s">
        <v>11</v>
      </c>
      <c r="C9" s="18">
        <v>1389.5</v>
      </c>
      <c r="D9" s="18">
        <v>2237.0</v>
      </c>
      <c r="E9" s="18">
        <v>1426.75</v>
      </c>
      <c r="F9" s="18">
        <v>1632.25</v>
      </c>
      <c r="G9" s="18">
        <v>2179.5</v>
      </c>
      <c r="H9" s="18">
        <v>2509.83</v>
      </c>
      <c r="I9" s="19">
        <v>3788.41</v>
      </c>
      <c r="J9" s="20">
        <f t="shared" ref="J9:J17" si="2">SUM(C9:I9)</f>
        <v>15163.24</v>
      </c>
    </row>
    <row r="10">
      <c r="B10" s="13" t="s">
        <v>12</v>
      </c>
      <c r="C10" s="21">
        <v>28.0</v>
      </c>
      <c r="D10" s="21">
        <v>60.0</v>
      </c>
      <c r="E10" s="21">
        <v>47.0</v>
      </c>
      <c r="F10" s="21">
        <v>46.0</v>
      </c>
      <c r="G10" s="21">
        <v>61.0</v>
      </c>
      <c r="H10" s="21">
        <v>62.0</v>
      </c>
      <c r="I10" s="22">
        <v>96.0</v>
      </c>
      <c r="J10" s="23">
        <f t="shared" si="2"/>
        <v>400</v>
      </c>
    </row>
    <row r="11">
      <c r="B11" s="13" t="s">
        <v>13</v>
      </c>
      <c r="C11" s="24">
        <v>5512.51</v>
      </c>
      <c r="D11" s="24">
        <v>5393.85</v>
      </c>
      <c r="E11" s="24">
        <v>7281.15</v>
      </c>
      <c r="F11" s="24">
        <v>9079.8</v>
      </c>
      <c r="G11" s="24">
        <v>14098.0</v>
      </c>
      <c r="H11" s="24">
        <v>16762.7</v>
      </c>
      <c r="I11" s="25">
        <v>7356.25</v>
      </c>
      <c r="J11" s="20">
        <f t="shared" si="2"/>
        <v>65484.26</v>
      </c>
      <c r="K11" s="79">
        <v>8995.31</v>
      </c>
    </row>
    <row r="12">
      <c r="B12" s="13" t="s">
        <v>15</v>
      </c>
      <c r="C12" s="26">
        <v>127.0</v>
      </c>
      <c r="D12" s="26">
        <v>120.0</v>
      </c>
      <c r="E12" s="26">
        <v>150.0</v>
      </c>
      <c r="F12" s="26">
        <v>209.0</v>
      </c>
      <c r="G12" s="26">
        <v>305.0</v>
      </c>
      <c r="H12" s="26">
        <v>360.0</v>
      </c>
      <c r="I12" s="27">
        <v>158.0</v>
      </c>
      <c r="J12" s="28">
        <f t="shared" si="2"/>
        <v>1429</v>
      </c>
    </row>
    <row r="13">
      <c r="B13" s="13" t="s">
        <v>16</v>
      </c>
      <c r="C13" s="29">
        <v>2262.76</v>
      </c>
      <c r="D13" s="29">
        <v>1269.15</v>
      </c>
      <c r="E13" s="29">
        <v>1401.25</v>
      </c>
      <c r="F13" s="29">
        <v>1645.75</v>
      </c>
      <c r="G13" s="29">
        <v>3156.5</v>
      </c>
      <c r="H13" s="29">
        <v>3108.5</v>
      </c>
      <c r="I13" s="31">
        <v>1834.4</v>
      </c>
      <c r="J13" s="32">
        <f t="shared" si="2"/>
        <v>14678.31</v>
      </c>
    </row>
    <row r="14">
      <c r="B14" s="13" t="s">
        <v>17</v>
      </c>
      <c r="C14" s="33">
        <v>35.0</v>
      </c>
      <c r="D14" s="33">
        <v>28.0</v>
      </c>
      <c r="E14" s="33">
        <v>26.0</v>
      </c>
      <c r="F14" s="33">
        <v>36.0</v>
      </c>
      <c r="G14" s="33">
        <v>54.0</v>
      </c>
      <c r="H14" s="33">
        <v>55.0</v>
      </c>
      <c r="I14" s="34">
        <v>36.0</v>
      </c>
      <c r="J14" s="28">
        <f t="shared" si="2"/>
        <v>270</v>
      </c>
    </row>
    <row r="15">
      <c r="B15" s="13" t="s">
        <v>18</v>
      </c>
      <c r="C15" s="35">
        <v>119.0</v>
      </c>
      <c r="D15" s="35">
        <v>186.5</v>
      </c>
      <c r="E15" s="35">
        <v>74.0</v>
      </c>
      <c r="F15" s="35">
        <v>221.0</v>
      </c>
      <c r="G15" s="35">
        <v>282.0</v>
      </c>
      <c r="H15" s="35">
        <v>0.0</v>
      </c>
      <c r="I15" s="36">
        <v>119.0</v>
      </c>
      <c r="J15" s="32">
        <f t="shared" si="2"/>
        <v>1001.5</v>
      </c>
    </row>
    <row r="16">
      <c r="B16" s="13" t="s">
        <v>19</v>
      </c>
      <c r="C16" s="37">
        <f t="shared" ref="C16:I16" si="3">C9+C11</f>
        <v>6902.01</v>
      </c>
      <c r="D16" s="37">
        <f t="shared" si="3"/>
        <v>7630.85</v>
      </c>
      <c r="E16" s="37">
        <f t="shared" si="3"/>
        <v>8707.9</v>
      </c>
      <c r="F16" s="37">
        <f t="shared" si="3"/>
        <v>10712.05</v>
      </c>
      <c r="G16" s="37">
        <f t="shared" si="3"/>
        <v>16277.5</v>
      </c>
      <c r="H16" s="37">
        <f t="shared" si="3"/>
        <v>19272.53</v>
      </c>
      <c r="I16" s="39">
        <f t="shared" si="3"/>
        <v>11144.66</v>
      </c>
      <c r="J16" s="20">
        <f t="shared" si="2"/>
        <v>80647.5</v>
      </c>
    </row>
    <row r="17">
      <c r="B17" s="13" t="s">
        <v>20</v>
      </c>
      <c r="C17" s="71">
        <v>7635.41</v>
      </c>
      <c r="D17" s="72">
        <v>7926.4</v>
      </c>
      <c r="E17" s="72">
        <v>10145.5</v>
      </c>
      <c r="F17" s="72">
        <v>12807.34</v>
      </c>
      <c r="G17" s="72">
        <v>17418.84</v>
      </c>
      <c r="H17" s="72">
        <v>21368.75</v>
      </c>
      <c r="I17" s="73">
        <v>12316.0</v>
      </c>
      <c r="J17" s="40">
        <f t="shared" si="2"/>
        <v>89618.24</v>
      </c>
    </row>
    <row r="18">
      <c r="B18" s="13" t="s">
        <v>21</v>
      </c>
      <c r="C18" s="41">
        <f t="shared" ref="C18:J18" si="4">(C16-C17)/C17</f>
        <v>-0.09605247131</v>
      </c>
      <c r="D18" s="41">
        <f t="shared" si="4"/>
        <v>-0.03728678845</v>
      </c>
      <c r="E18" s="41">
        <f t="shared" si="4"/>
        <v>-0.1416982899</v>
      </c>
      <c r="F18" s="41">
        <f t="shared" si="4"/>
        <v>-0.1636007165</v>
      </c>
      <c r="G18" s="41">
        <f t="shared" si="4"/>
        <v>-0.06552330695</v>
      </c>
      <c r="H18" s="41">
        <f t="shared" si="4"/>
        <v>-0.0980974554</v>
      </c>
      <c r="I18" s="41">
        <f t="shared" si="4"/>
        <v>-0.09510717766</v>
      </c>
      <c r="J18" s="41">
        <f t="shared" si="4"/>
        <v>-0.1000994887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155</v>
      </c>
      <c r="D20" s="46">
        <f t="shared" si="5"/>
        <v>180</v>
      </c>
      <c r="E20" s="46">
        <f t="shared" si="5"/>
        <v>197</v>
      </c>
      <c r="F20" s="46">
        <f t="shared" si="5"/>
        <v>255</v>
      </c>
      <c r="G20" s="46">
        <f t="shared" si="5"/>
        <v>366</v>
      </c>
      <c r="H20" s="46">
        <f t="shared" si="5"/>
        <v>422</v>
      </c>
      <c r="I20" s="46">
        <f t="shared" si="5"/>
        <v>254</v>
      </c>
      <c r="J20" s="46">
        <f>SUM(C20:I20)</f>
        <v>1829</v>
      </c>
    </row>
    <row r="21">
      <c r="B21" s="13" t="s">
        <v>24</v>
      </c>
      <c r="C21" s="47">
        <f t="shared" ref="C21:J21" si="6">C9/C10</f>
        <v>49.625</v>
      </c>
      <c r="D21" s="47">
        <f t="shared" si="6"/>
        <v>37.28333333</v>
      </c>
      <c r="E21" s="47">
        <f t="shared" si="6"/>
        <v>30.35638298</v>
      </c>
      <c r="F21" s="47">
        <f t="shared" si="6"/>
        <v>35.48369565</v>
      </c>
      <c r="G21" s="47">
        <f t="shared" si="6"/>
        <v>35.7295082</v>
      </c>
      <c r="H21" s="47">
        <f t="shared" si="6"/>
        <v>40.48112903</v>
      </c>
      <c r="I21" s="48">
        <f t="shared" si="6"/>
        <v>39.46260417</v>
      </c>
      <c r="J21" s="32">
        <f t="shared" si="6"/>
        <v>37.9081</v>
      </c>
    </row>
    <row r="22">
      <c r="B22" s="13" t="s">
        <v>25</v>
      </c>
      <c r="C22" s="47">
        <f t="shared" ref="C22:J22" si="7">C11/C12</f>
        <v>43.40559055</v>
      </c>
      <c r="D22" s="47">
        <f t="shared" si="7"/>
        <v>44.94875</v>
      </c>
      <c r="E22" s="47">
        <f t="shared" si="7"/>
        <v>48.541</v>
      </c>
      <c r="F22" s="47">
        <f t="shared" si="7"/>
        <v>43.44401914</v>
      </c>
      <c r="G22" s="47">
        <f t="shared" si="7"/>
        <v>46.22295082</v>
      </c>
      <c r="H22" s="47">
        <f t="shared" si="7"/>
        <v>46.56305556</v>
      </c>
      <c r="I22" s="48">
        <f t="shared" si="7"/>
        <v>46.5585443</v>
      </c>
      <c r="J22" s="32">
        <f t="shared" si="7"/>
        <v>45.82523443</v>
      </c>
    </row>
    <row r="23">
      <c r="B23" s="42" t="s">
        <v>26</v>
      </c>
      <c r="C23" s="24">
        <v>124.5</v>
      </c>
      <c r="D23" s="24">
        <v>183.9</v>
      </c>
      <c r="E23" s="24">
        <v>562.7</v>
      </c>
      <c r="F23" s="24">
        <v>178.0</v>
      </c>
      <c r="G23" s="24">
        <v>306.5</v>
      </c>
      <c r="H23" s="24">
        <v>335.97</v>
      </c>
      <c r="I23" s="25">
        <v>263.84</v>
      </c>
      <c r="J23" s="32">
        <f>SUM(C23:I23)</f>
        <v>1955.41</v>
      </c>
    </row>
    <row r="24">
      <c r="B24" s="13" t="s">
        <v>27</v>
      </c>
      <c r="C24" s="41">
        <f t="shared" ref="C24:J24" si="8">C23/C16</f>
        <v>0.01803822365</v>
      </c>
      <c r="D24" s="41">
        <f t="shared" si="8"/>
        <v>0.0240995433</v>
      </c>
      <c r="E24" s="41">
        <f t="shared" si="8"/>
        <v>0.06461948346</v>
      </c>
      <c r="F24" s="41">
        <f t="shared" si="8"/>
        <v>0.01661680071</v>
      </c>
      <c r="G24" s="41">
        <f t="shared" si="8"/>
        <v>0.01882967286</v>
      </c>
      <c r="H24" s="41">
        <f t="shared" si="8"/>
        <v>0.0174325841</v>
      </c>
      <c r="I24" s="50">
        <f t="shared" si="8"/>
        <v>0.02367411837</v>
      </c>
      <c r="J24" s="51">
        <f t="shared" si="8"/>
        <v>0.02424638085</v>
      </c>
    </row>
    <row r="25">
      <c r="B25" s="42" t="s">
        <v>28</v>
      </c>
      <c r="C25" s="45"/>
      <c r="D25" s="75" t="s">
        <v>56</v>
      </c>
      <c r="E25" s="63" t="s">
        <v>57</v>
      </c>
      <c r="F25" s="45"/>
      <c r="G25" s="45"/>
      <c r="H25" s="45"/>
      <c r="I25" s="63" t="s">
        <v>58</v>
      </c>
      <c r="J25" s="45"/>
    </row>
    <row r="26">
      <c r="B26" s="42" t="s">
        <v>30</v>
      </c>
      <c r="C26" s="54">
        <v>3182.31</v>
      </c>
      <c r="D26" s="54">
        <v>2591.11</v>
      </c>
      <c r="E26" s="54">
        <v>2808.3</v>
      </c>
      <c r="F26" s="54">
        <v>3465.48</v>
      </c>
      <c r="G26" s="54">
        <v>3912.88</v>
      </c>
      <c r="H26" s="54">
        <v>4238.03</v>
      </c>
      <c r="I26" s="54">
        <v>3023.28</v>
      </c>
      <c r="J26" s="55">
        <f>SUM(C26:I26)/J16</f>
        <v>0.2879368858</v>
      </c>
    </row>
    <row r="27">
      <c r="B27" s="56" t="s">
        <v>31</v>
      </c>
      <c r="C27" s="57">
        <f t="shared" ref="C27:I27" si="9">C26/C16</f>
        <v>0.4610700361</v>
      </c>
      <c r="D27" s="57">
        <f t="shared" si="9"/>
        <v>0.3395571922</v>
      </c>
      <c r="E27" s="57">
        <f t="shared" si="9"/>
        <v>0.3225002584</v>
      </c>
      <c r="F27" s="57">
        <f t="shared" si="9"/>
        <v>0.3235123062</v>
      </c>
      <c r="G27" s="57">
        <f t="shared" si="9"/>
        <v>0.2403858086</v>
      </c>
      <c r="H27" s="57">
        <f t="shared" si="9"/>
        <v>0.2199000339</v>
      </c>
      <c r="I27" s="57">
        <f t="shared" si="9"/>
        <v>0.2712761089</v>
      </c>
      <c r="J27" s="59"/>
    </row>
  </sheetData>
  <mergeCells count="1">
    <mergeCell ref="J26:J2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45124.0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45124.0</v>
      </c>
      <c r="D8" s="15">
        <f t="shared" ref="D8:I8" si="1">C8+1</f>
        <v>45125</v>
      </c>
      <c r="E8" s="15">
        <f t="shared" si="1"/>
        <v>45126</v>
      </c>
      <c r="F8" s="15">
        <f t="shared" si="1"/>
        <v>45127</v>
      </c>
      <c r="G8" s="15">
        <f t="shared" si="1"/>
        <v>45128</v>
      </c>
      <c r="H8" s="15">
        <f t="shared" si="1"/>
        <v>45129</v>
      </c>
      <c r="I8" s="16">
        <f t="shared" si="1"/>
        <v>45130</v>
      </c>
      <c r="J8" s="17" t="s">
        <v>10</v>
      </c>
    </row>
    <row r="9">
      <c r="B9" s="13" t="s">
        <v>11</v>
      </c>
      <c r="C9" s="18">
        <v>972.5</v>
      </c>
      <c r="D9" s="18">
        <v>1162.75</v>
      </c>
      <c r="E9" s="18">
        <v>1220.25</v>
      </c>
      <c r="F9" s="18">
        <v>1095.5</v>
      </c>
      <c r="G9" s="18">
        <v>3129.23</v>
      </c>
      <c r="H9" s="18">
        <v>2800.01</v>
      </c>
      <c r="I9" s="19">
        <v>4308.0</v>
      </c>
      <c r="J9" s="20">
        <f t="shared" ref="J9:J17" si="2">SUM(C9:I9)</f>
        <v>14688.24</v>
      </c>
    </row>
    <row r="10">
      <c r="B10" s="13" t="s">
        <v>12</v>
      </c>
      <c r="C10" s="21">
        <v>31.0</v>
      </c>
      <c r="D10" s="21">
        <v>36.0</v>
      </c>
      <c r="E10" s="21">
        <v>40.0</v>
      </c>
      <c r="F10" s="21">
        <v>31.0</v>
      </c>
      <c r="G10" s="21">
        <v>88.0</v>
      </c>
      <c r="H10" s="21">
        <v>69.0</v>
      </c>
      <c r="I10" s="22">
        <v>92.0</v>
      </c>
      <c r="J10" s="23">
        <f t="shared" si="2"/>
        <v>387</v>
      </c>
    </row>
    <row r="11">
      <c r="B11" s="13" t="s">
        <v>13</v>
      </c>
      <c r="C11" s="24">
        <v>6270.91</v>
      </c>
      <c r="D11" s="24">
        <v>7623.25</v>
      </c>
      <c r="E11" s="24">
        <v>7313.31</v>
      </c>
      <c r="F11" s="24">
        <v>9038.56</v>
      </c>
      <c r="G11" s="24">
        <v>16642.5</v>
      </c>
      <c r="H11" s="24">
        <v>23291.45</v>
      </c>
      <c r="I11" s="25">
        <v>7360.51</v>
      </c>
      <c r="J11" s="20">
        <f t="shared" si="2"/>
        <v>77540.49</v>
      </c>
      <c r="K11" s="79">
        <v>8995.31</v>
      </c>
    </row>
    <row r="12">
      <c r="B12" s="13" t="s">
        <v>15</v>
      </c>
      <c r="C12" s="26">
        <v>127.0</v>
      </c>
      <c r="D12" s="26">
        <v>190.0</v>
      </c>
      <c r="E12" s="26">
        <v>160.0</v>
      </c>
      <c r="F12" s="26">
        <v>212.0</v>
      </c>
      <c r="G12" s="26">
        <v>343.0</v>
      </c>
      <c r="H12" s="26">
        <v>456.0</v>
      </c>
      <c r="I12" s="27">
        <v>165.0</v>
      </c>
      <c r="J12" s="28">
        <f t="shared" si="2"/>
        <v>1653</v>
      </c>
    </row>
    <row r="13">
      <c r="B13" s="13" t="s">
        <v>16</v>
      </c>
      <c r="C13" s="29">
        <v>1303.0</v>
      </c>
      <c r="D13" s="29">
        <v>1659.0</v>
      </c>
      <c r="E13" s="29">
        <v>1333.51</v>
      </c>
      <c r="F13" s="29">
        <v>1936.51</v>
      </c>
      <c r="G13" s="30">
        <v>3695.0</v>
      </c>
      <c r="H13" s="29">
        <v>4077.95</v>
      </c>
      <c r="I13" s="31">
        <v>2750.0</v>
      </c>
      <c r="J13" s="32">
        <f t="shared" si="2"/>
        <v>16754.97</v>
      </c>
    </row>
    <row r="14">
      <c r="B14" s="13" t="s">
        <v>17</v>
      </c>
      <c r="C14" s="33">
        <v>16.0</v>
      </c>
      <c r="D14" s="33">
        <v>40.0</v>
      </c>
      <c r="E14" s="33">
        <v>40.0</v>
      </c>
      <c r="F14" s="33">
        <v>44.0</v>
      </c>
      <c r="G14" s="33">
        <v>62.0</v>
      </c>
      <c r="H14" s="33">
        <v>70.0</v>
      </c>
      <c r="I14" s="34">
        <v>42.0</v>
      </c>
      <c r="J14" s="28">
        <f t="shared" si="2"/>
        <v>314</v>
      </c>
    </row>
    <row r="15">
      <c r="B15" s="13" t="s">
        <v>18</v>
      </c>
      <c r="C15" s="35">
        <v>28.99</v>
      </c>
      <c r="D15" s="35">
        <v>33.0</v>
      </c>
      <c r="E15" s="35">
        <v>0.0</v>
      </c>
      <c r="F15" s="35">
        <v>152.0</v>
      </c>
      <c r="G15" s="35">
        <v>0.0</v>
      </c>
      <c r="H15" s="35">
        <v>175.0</v>
      </c>
      <c r="I15" s="36">
        <v>12.0</v>
      </c>
      <c r="J15" s="32">
        <f t="shared" si="2"/>
        <v>400.99</v>
      </c>
    </row>
    <row r="16">
      <c r="B16" s="13" t="s">
        <v>19</v>
      </c>
      <c r="C16" s="37">
        <f t="shared" ref="C16:I16" si="3">C9+C11</f>
        <v>7243.41</v>
      </c>
      <c r="D16" s="37">
        <f t="shared" si="3"/>
        <v>8786</v>
      </c>
      <c r="E16" s="37">
        <f t="shared" si="3"/>
        <v>8533.56</v>
      </c>
      <c r="F16" s="37">
        <f t="shared" si="3"/>
        <v>10134.06</v>
      </c>
      <c r="G16" s="37">
        <f t="shared" si="3"/>
        <v>19771.73</v>
      </c>
      <c r="H16" s="37">
        <f t="shared" si="3"/>
        <v>26091.46</v>
      </c>
      <c r="I16" s="39">
        <f t="shared" si="3"/>
        <v>11668.51</v>
      </c>
      <c r="J16" s="20">
        <f t="shared" si="2"/>
        <v>92228.73</v>
      </c>
    </row>
    <row r="17">
      <c r="B17" s="13" t="s">
        <v>20</v>
      </c>
      <c r="C17" s="71">
        <v>7522.29</v>
      </c>
      <c r="D17" s="72">
        <v>10124.95</v>
      </c>
      <c r="E17" s="72">
        <v>11073.01</v>
      </c>
      <c r="F17" s="72">
        <v>13014.9</v>
      </c>
      <c r="G17" s="72">
        <v>17592.5</v>
      </c>
      <c r="H17" s="72">
        <v>20896.42</v>
      </c>
      <c r="I17" s="73">
        <v>12148.75</v>
      </c>
      <c r="J17" s="40">
        <f t="shared" si="2"/>
        <v>92372.82</v>
      </c>
    </row>
    <row r="18">
      <c r="B18" s="13" t="s">
        <v>21</v>
      </c>
      <c r="C18" s="41">
        <f t="shared" ref="C18:J18" si="4">(C16-C17)/C17</f>
        <v>-0.03707381662</v>
      </c>
      <c r="D18" s="41">
        <f t="shared" si="4"/>
        <v>-0.1322426284</v>
      </c>
      <c r="E18" s="41">
        <f t="shared" si="4"/>
        <v>-0.2293369192</v>
      </c>
      <c r="F18" s="41">
        <f t="shared" si="4"/>
        <v>-0.2213493765</v>
      </c>
      <c r="G18" s="41">
        <f t="shared" si="4"/>
        <v>0.123872673</v>
      </c>
      <c r="H18" s="41">
        <f t="shared" si="4"/>
        <v>0.2486090919</v>
      </c>
      <c r="I18" s="41">
        <f t="shared" si="4"/>
        <v>-0.0395299928</v>
      </c>
      <c r="J18" s="41">
        <f t="shared" si="4"/>
        <v>-0.001559874431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158</v>
      </c>
      <c r="D20" s="46">
        <f t="shared" si="5"/>
        <v>226</v>
      </c>
      <c r="E20" s="46">
        <f t="shared" si="5"/>
        <v>200</v>
      </c>
      <c r="F20" s="46">
        <f t="shared" si="5"/>
        <v>243</v>
      </c>
      <c r="G20" s="46">
        <f t="shared" si="5"/>
        <v>431</v>
      </c>
      <c r="H20" s="46">
        <f t="shared" si="5"/>
        <v>525</v>
      </c>
      <c r="I20" s="46">
        <f t="shared" si="5"/>
        <v>257</v>
      </c>
      <c r="J20" s="46">
        <f>SUM(C20:I20)</f>
        <v>2040</v>
      </c>
    </row>
    <row r="21">
      <c r="B21" s="13" t="s">
        <v>24</v>
      </c>
      <c r="C21" s="47">
        <f t="shared" ref="C21:J21" si="6">C9/C10</f>
        <v>31.37096774</v>
      </c>
      <c r="D21" s="47">
        <f t="shared" si="6"/>
        <v>32.29861111</v>
      </c>
      <c r="E21" s="47">
        <f t="shared" si="6"/>
        <v>30.50625</v>
      </c>
      <c r="F21" s="47">
        <f t="shared" si="6"/>
        <v>35.33870968</v>
      </c>
      <c r="G21" s="47">
        <f t="shared" si="6"/>
        <v>35.55943182</v>
      </c>
      <c r="H21" s="47">
        <f t="shared" si="6"/>
        <v>40.57985507</v>
      </c>
      <c r="I21" s="48">
        <f t="shared" si="6"/>
        <v>46.82608696</v>
      </c>
      <c r="J21" s="32">
        <f t="shared" si="6"/>
        <v>37.95410853</v>
      </c>
    </row>
    <row r="22">
      <c r="B22" s="13" t="s">
        <v>25</v>
      </c>
      <c r="C22" s="47">
        <f t="shared" ref="C22:J22" si="7">C11/C12</f>
        <v>49.37724409</v>
      </c>
      <c r="D22" s="47">
        <f t="shared" si="7"/>
        <v>40.12236842</v>
      </c>
      <c r="E22" s="47">
        <f t="shared" si="7"/>
        <v>45.7081875</v>
      </c>
      <c r="F22" s="47">
        <f t="shared" si="7"/>
        <v>42.63471698</v>
      </c>
      <c r="G22" s="47">
        <f t="shared" si="7"/>
        <v>48.52040816</v>
      </c>
      <c r="H22" s="47">
        <f t="shared" si="7"/>
        <v>51.07774123</v>
      </c>
      <c r="I22" s="48">
        <f t="shared" si="7"/>
        <v>44.60915152</v>
      </c>
      <c r="J22" s="32">
        <f t="shared" si="7"/>
        <v>46.90894737</v>
      </c>
    </row>
    <row r="23">
      <c r="B23" s="42" t="s">
        <v>26</v>
      </c>
      <c r="C23" s="24">
        <v>95.33</v>
      </c>
      <c r="D23" s="24">
        <v>155.5</v>
      </c>
      <c r="E23" s="24">
        <v>309.45</v>
      </c>
      <c r="F23" s="24">
        <v>148.95</v>
      </c>
      <c r="G23" s="24">
        <v>298.5</v>
      </c>
      <c r="H23" s="24">
        <v>427.0</v>
      </c>
      <c r="I23" s="25">
        <v>190.0</v>
      </c>
      <c r="J23" s="32">
        <f>SUM(C23:I23)</f>
        <v>1624.73</v>
      </c>
    </row>
    <row r="24">
      <c r="B24" s="13" t="s">
        <v>27</v>
      </c>
      <c r="C24" s="41">
        <f t="shared" ref="C24:J24" si="8">C23/C16</f>
        <v>0.01316092835</v>
      </c>
      <c r="D24" s="41">
        <f t="shared" si="8"/>
        <v>0.01769861143</v>
      </c>
      <c r="E24" s="41">
        <f t="shared" si="8"/>
        <v>0.03626270865</v>
      </c>
      <c r="F24" s="41">
        <f t="shared" si="8"/>
        <v>0.01469795916</v>
      </c>
      <c r="G24" s="41">
        <f t="shared" si="8"/>
        <v>0.01509731318</v>
      </c>
      <c r="H24" s="41">
        <f t="shared" si="8"/>
        <v>0.0163655081</v>
      </c>
      <c r="I24" s="50">
        <f t="shared" si="8"/>
        <v>0.01628314155</v>
      </c>
      <c r="J24" s="51">
        <f t="shared" si="8"/>
        <v>0.0176163111</v>
      </c>
    </row>
    <row r="25">
      <c r="B25" s="42" t="s">
        <v>28</v>
      </c>
      <c r="C25" s="45"/>
      <c r="D25" s="52"/>
      <c r="E25" s="63" t="s">
        <v>59</v>
      </c>
      <c r="F25" s="45"/>
      <c r="G25" s="45"/>
      <c r="H25" s="45"/>
      <c r="I25" s="53"/>
      <c r="J25" s="45"/>
    </row>
    <row r="26">
      <c r="B26" s="42" t="s">
        <v>30</v>
      </c>
      <c r="C26" s="54">
        <v>2518.67</v>
      </c>
      <c r="D26" s="54">
        <v>2332.65</v>
      </c>
      <c r="E26" s="54">
        <v>2522.57</v>
      </c>
      <c r="F26" s="54">
        <v>3338.49</v>
      </c>
      <c r="G26" s="54">
        <v>3743.82</v>
      </c>
      <c r="H26" s="54">
        <v>4479.89</v>
      </c>
      <c r="I26" s="54">
        <v>3257.86</v>
      </c>
      <c r="J26" s="55">
        <f>SUM(C26:I26)/J16</f>
        <v>0.2406403081</v>
      </c>
    </row>
    <row r="27">
      <c r="B27" s="56" t="s">
        <v>31</v>
      </c>
      <c r="C27" s="57">
        <f t="shared" ref="C27:I27" si="9">C26/C16</f>
        <v>0.347718823</v>
      </c>
      <c r="D27" s="57">
        <f t="shared" si="9"/>
        <v>0.265496244</v>
      </c>
      <c r="E27" s="57">
        <f t="shared" si="9"/>
        <v>0.2956058198</v>
      </c>
      <c r="F27" s="57">
        <f t="shared" si="9"/>
        <v>0.3294326262</v>
      </c>
      <c r="G27" s="57">
        <f t="shared" si="9"/>
        <v>0.189352171</v>
      </c>
      <c r="H27" s="57">
        <f t="shared" si="9"/>
        <v>0.1716994756</v>
      </c>
      <c r="I27" s="57">
        <f t="shared" si="9"/>
        <v>0.2792010291</v>
      </c>
      <c r="J27" s="59"/>
    </row>
  </sheetData>
  <mergeCells count="1">
    <mergeCell ref="J26:J2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45117.0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45117.0</v>
      </c>
      <c r="D8" s="15">
        <f t="shared" ref="D8:I8" si="1">C8+1</f>
        <v>45118</v>
      </c>
      <c r="E8" s="15">
        <f t="shared" si="1"/>
        <v>45119</v>
      </c>
      <c r="F8" s="15">
        <f t="shared" si="1"/>
        <v>45120</v>
      </c>
      <c r="G8" s="15">
        <f t="shared" si="1"/>
        <v>45121</v>
      </c>
      <c r="H8" s="15">
        <f t="shared" si="1"/>
        <v>45122</v>
      </c>
      <c r="I8" s="16">
        <f t="shared" si="1"/>
        <v>45123</v>
      </c>
      <c r="J8" s="17" t="s">
        <v>10</v>
      </c>
    </row>
    <row r="9">
      <c r="B9" s="13" t="s">
        <v>11</v>
      </c>
      <c r="C9" s="18">
        <v>1514.25</v>
      </c>
      <c r="D9" s="18">
        <v>1708.14</v>
      </c>
      <c r="E9" s="18">
        <v>1642.24</v>
      </c>
      <c r="F9" s="18">
        <v>2506.26</v>
      </c>
      <c r="G9" s="18">
        <v>2411.0</v>
      </c>
      <c r="H9" s="18">
        <v>3187.69</v>
      </c>
      <c r="I9" s="19">
        <v>3538.3</v>
      </c>
      <c r="J9" s="20">
        <f t="shared" ref="J9:J17" si="2">SUM(C9:I9)</f>
        <v>16507.88</v>
      </c>
    </row>
    <row r="10">
      <c r="B10" s="13" t="s">
        <v>12</v>
      </c>
      <c r="C10" s="21">
        <v>45.0</v>
      </c>
      <c r="D10" s="21">
        <v>42.0</v>
      </c>
      <c r="E10" s="21">
        <v>43.0</v>
      </c>
      <c r="F10" s="21">
        <v>66.0</v>
      </c>
      <c r="G10" s="21">
        <v>66.0</v>
      </c>
      <c r="H10" s="21">
        <v>77.0</v>
      </c>
      <c r="I10" s="22">
        <v>86.0</v>
      </c>
      <c r="J10" s="23">
        <f t="shared" si="2"/>
        <v>425</v>
      </c>
    </row>
    <row r="11">
      <c r="B11" s="13" t="s">
        <v>13</v>
      </c>
      <c r="C11" s="24">
        <v>5632.14</v>
      </c>
      <c r="D11" s="24">
        <v>10125.6</v>
      </c>
      <c r="E11" s="24">
        <v>7672.15</v>
      </c>
      <c r="F11" s="24">
        <v>11108.73</v>
      </c>
      <c r="G11" s="24">
        <v>14720.51</v>
      </c>
      <c r="H11" s="24">
        <v>18326.69</v>
      </c>
      <c r="I11" s="25">
        <v>6950.5</v>
      </c>
      <c r="J11" s="20">
        <f t="shared" si="2"/>
        <v>74536.32</v>
      </c>
    </row>
    <row r="12">
      <c r="B12" s="13" t="s">
        <v>15</v>
      </c>
      <c r="C12" s="26">
        <v>111.0</v>
      </c>
      <c r="D12" s="26">
        <v>191.0</v>
      </c>
      <c r="E12" s="26">
        <v>174.0</v>
      </c>
      <c r="F12" s="26">
        <v>245.0</v>
      </c>
      <c r="G12" s="26">
        <v>321.0</v>
      </c>
      <c r="H12" s="26">
        <v>402.0</v>
      </c>
      <c r="I12" s="27">
        <v>174.0</v>
      </c>
      <c r="J12" s="28">
        <f t="shared" si="2"/>
        <v>1618</v>
      </c>
    </row>
    <row r="13">
      <c r="B13" s="13" t="s">
        <v>16</v>
      </c>
      <c r="C13" s="29">
        <v>2099.6</v>
      </c>
      <c r="D13" s="29">
        <v>3000.5</v>
      </c>
      <c r="E13" s="29">
        <v>2096.62</v>
      </c>
      <c r="F13" s="29">
        <v>2196.26</v>
      </c>
      <c r="G13" s="30">
        <v>3268.0</v>
      </c>
      <c r="H13" s="29">
        <v>3717.08</v>
      </c>
      <c r="I13" s="31">
        <v>2385.0</v>
      </c>
      <c r="J13" s="32">
        <f t="shared" si="2"/>
        <v>18763.06</v>
      </c>
    </row>
    <row r="14">
      <c r="B14" s="13" t="s">
        <v>17</v>
      </c>
      <c r="C14" s="33">
        <v>35.0</v>
      </c>
      <c r="D14" s="33">
        <v>52.0</v>
      </c>
      <c r="E14" s="33">
        <v>46.0</v>
      </c>
      <c r="F14" s="33">
        <v>51.0</v>
      </c>
      <c r="G14" s="33">
        <v>54.0</v>
      </c>
      <c r="H14" s="33">
        <v>66.0</v>
      </c>
      <c r="I14" s="34">
        <v>45.0</v>
      </c>
      <c r="J14" s="28">
        <f t="shared" si="2"/>
        <v>349</v>
      </c>
    </row>
    <row r="15">
      <c r="B15" s="13" t="s">
        <v>18</v>
      </c>
      <c r="C15" s="35">
        <v>68.5</v>
      </c>
      <c r="D15" s="35">
        <v>19.0</v>
      </c>
      <c r="E15" s="35">
        <v>52.99</v>
      </c>
      <c r="F15" s="35">
        <v>88.0</v>
      </c>
      <c r="G15" s="35">
        <v>22.0</v>
      </c>
      <c r="H15" s="35">
        <v>106.99</v>
      </c>
      <c r="I15" s="36">
        <v>0.0</v>
      </c>
      <c r="J15" s="32">
        <f t="shared" si="2"/>
        <v>357.48</v>
      </c>
    </row>
    <row r="16">
      <c r="B16" s="13" t="s">
        <v>19</v>
      </c>
      <c r="C16" s="37">
        <f t="shared" ref="C16:I16" si="3">C9+C11</f>
        <v>7146.39</v>
      </c>
      <c r="D16" s="37">
        <f t="shared" si="3"/>
        <v>11833.74</v>
      </c>
      <c r="E16" s="37">
        <f t="shared" si="3"/>
        <v>9314.39</v>
      </c>
      <c r="F16" s="37">
        <f t="shared" si="3"/>
        <v>13614.99</v>
      </c>
      <c r="G16" s="37">
        <f t="shared" si="3"/>
        <v>17131.51</v>
      </c>
      <c r="H16" s="37">
        <f t="shared" si="3"/>
        <v>21514.38</v>
      </c>
      <c r="I16" s="39">
        <f t="shared" si="3"/>
        <v>10488.8</v>
      </c>
      <c r="J16" s="20">
        <f t="shared" si="2"/>
        <v>91044.2</v>
      </c>
    </row>
    <row r="17">
      <c r="B17" s="13" t="s">
        <v>20</v>
      </c>
      <c r="C17" s="71">
        <v>6983.73</v>
      </c>
      <c r="D17" s="72">
        <v>9334.72</v>
      </c>
      <c r="E17" s="72">
        <v>11814.29</v>
      </c>
      <c r="F17" s="72">
        <v>12447.3</v>
      </c>
      <c r="G17" s="72">
        <v>18496.61</v>
      </c>
      <c r="H17" s="72">
        <v>20823.75</v>
      </c>
      <c r="I17" s="73">
        <v>13044.5</v>
      </c>
      <c r="J17" s="40">
        <f t="shared" si="2"/>
        <v>92944.9</v>
      </c>
    </row>
    <row r="18">
      <c r="B18" s="13" t="s">
        <v>21</v>
      </c>
      <c r="C18" s="41">
        <f t="shared" ref="C18:J18" si="4">(C16-C17)/C17</f>
        <v>0.02329127844</v>
      </c>
      <c r="D18" s="41">
        <f t="shared" si="4"/>
        <v>0.2677123684</v>
      </c>
      <c r="E18" s="41">
        <f t="shared" si="4"/>
        <v>-0.2115996814</v>
      </c>
      <c r="F18" s="41">
        <f t="shared" si="4"/>
        <v>0.09381070594</v>
      </c>
      <c r="G18" s="41">
        <f t="shared" si="4"/>
        <v>-0.07380271304</v>
      </c>
      <c r="H18" s="41">
        <f t="shared" si="4"/>
        <v>0.03316549613</v>
      </c>
      <c r="I18" s="41">
        <f t="shared" si="4"/>
        <v>-0.1959216528</v>
      </c>
      <c r="J18" s="41">
        <f t="shared" si="4"/>
        <v>-0.02044975034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156</v>
      </c>
      <c r="D20" s="46">
        <f t="shared" si="5"/>
        <v>233</v>
      </c>
      <c r="E20" s="46">
        <f t="shared" si="5"/>
        <v>217</v>
      </c>
      <c r="F20" s="46">
        <f t="shared" si="5"/>
        <v>311</v>
      </c>
      <c r="G20" s="46">
        <f t="shared" si="5"/>
        <v>387</v>
      </c>
      <c r="H20" s="46">
        <f t="shared" si="5"/>
        <v>479</v>
      </c>
      <c r="I20" s="46">
        <f t="shared" si="5"/>
        <v>260</v>
      </c>
      <c r="J20" s="46">
        <f>SUM(C20:I20)</f>
        <v>2043</v>
      </c>
    </row>
    <row r="21">
      <c r="B21" s="13" t="s">
        <v>24</v>
      </c>
      <c r="C21" s="47">
        <f t="shared" ref="C21:J21" si="6">C9/C10</f>
        <v>33.65</v>
      </c>
      <c r="D21" s="47">
        <f t="shared" si="6"/>
        <v>40.67</v>
      </c>
      <c r="E21" s="47">
        <f t="shared" si="6"/>
        <v>38.19162791</v>
      </c>
      <c r="F21" s="47">
        <f t="shared" si="6"/>
        <v>37.97363636</v>
      </c>
      <c r="G21" s="47">
        <f t="shared" si="6"/>
        <v>36.53030303</v>
      </c>
      <c r="H21" s="47">
        <f t="shared" si="6"/>
        <v>41.39857143</v>
      </c>
      <c r="I21" s="48">
        <f t="shared" si="6"/>
        <v>41.14302326</v>
      </c>
      <c r="J21" s="32">
        <f t="shared" si="6"/>
        <v>38.84207059</v>
      </c>
    </row>
    <row r="22">
      <c r="B22" s="13" t="s">
        <v>25</v>
      </c>
      <c r="C22" s="47">
        <f t="shared" ref="C22:J22" si="7">C11/C12</f>
        <v>50.74</v>
      </c>
      <c r="D22" s="47">
        <f t="shared" si="7"/>
        <v>53.01361257</v>
      </c>
      <c r="E22" s="47">
        <f t="shared" si="7"/>
        <v>44.09281609</v>
      </c>
      <c r="F22" s="47">
        <f t="shared" si="7"/>
        <v>45.3417551</v>
      </c>
      <c r="G22" s="47">
        <f t="shared" si="7"/>
        <v>45.8582866</v>
      </c>
      <c r="H22" s="47">
        <f t="shared" si="7"/>
        <v>45.58878109</v>
      </c>
      <c r="I22" s="48">
        <f t="shared" si="7"/>
        <v>39.9454023</v>
      </c>
      <c r="J22" s="32">
        <f t="shared" si="7"/>
        <v>46.06694685</v>
      </c>
    </row>
    <row r="23">
      <c r="B23" s="42" t="s">
        <v>26</v>
      </c>
      <c r="C23" s="24">
        <v>161.0</v>
      </c>
      <c r="D23" s="24">
        <v>200.0</v>
      </c>
      <c r="E23" s="24">
        <v>122.85</v>
      </c>
      <c r="F23" s="24">
        <v>315.29</v>
      </c>
      <c r="G23" s="24">
        <v>283.75</v>
      </c>
      <c r="H23" s="24">
        <v>355.85</v>
      </c>
      <c r="I23" s="25">
        <v>362.95</v>
      </c>
      <c r="J23" s="32">
        <f>SUM(C23:I23)</f>
        <v>1801.69</v>
      </c>
    </row>
    <row r="24">
      <c r="B24" s="13" t="s">
        <v>27</v>
      </c>
      <c r="C24" s="41">
        <f t="shared" ref="C24:J24" si="8">C23/C16</f>
        <v>0.02252885723</v>
      </c>
      <c r="D24" s="41">
        <f t="shared" si="8"/>
        <v>0.01690082763</v>
      </c>
      <c r="E24" s="41">
        <f t="shared" si="8"/>
        <v>0.01318926951</v>
      </c>
      <c r="F24" s="41">
        <f t="shared" si="8"/>
        <v>0.02315756383</v>
      </c>
      <c r="G24" s="41">
        <f t="shared" si="8"/>
        <v>0.01656304669</v>
      </c>
      <c r="H24" s="41">
        <f t="shared" si="8"/>
        <v>0.01654010016</v>
      </c>
      <c r="I24" s="50">
        <f t="shared" si="8"/>
        <v>0.03460357715</v>
      </c>
      <c r="J24" s="51">
        <f t="shared" si="8"/>
        <v>0.01978917932</v>
      </c>
    </row>
    <row r="25">
      <c r="B25" s="42" t="s">
        <v>28</v>
      </c>
      <c r="C25" s="45"/>
      <c r="D25" s="52"/>
      <c r="E25" s="53"/>
      <c r="F25" s="45"/>
      <c r="G25" s="45"/>
      <c r="H25" s="45"/>
      <c r="I25" s="53" t="s">
        <v>60</v>
      </c>
      <c r="J25" s="45"/>
    </row>
    <row r="26">
      <c r="B26" s="42" t="s">
        <v>30</v>
      </c>
      <c r="C26" s="54">
        <v>2447.19</v>
      </c>
      <c r="D26" s="54">
        <v>2416.52</v>
      </c>
      <c r="E26" s="54">
        <v>2524.59</v>
      </c>
      <c r="F26" s="54">
        <v>3164.74</v>
      </c>
      <c r="G26" s="54">
        <v>3662.23</v>
      </c>
      <c r="H26" s="54">
        <v>4252.47</v>
      </c>
      <c r="I26" s="54">
        <v>2912.38</v>
      </c>
      <c r="J26" s="55">
        <f>SUM(C26:I26)/J16</f>
        <v>0.2348323122</v>
      </c>
    </row>
    <row r="27">
      <c r="B27" s="56" t="s">
        <v>31</v>
      </c>
      <c r="C27" s="57">
        <f t="shared" ref="C27:I27" si="9">C26/C16</f>
        <v>0.3424372305</v>
      </c>
      <c r="D27" s="57">
        <f t="shared" si="9"/>
        <v>0.20420594</v>
      </c>
      <c r="E27" s="57">
        <f t="shared" si="9"/>
        <v>0.271041904</v>
      </c>
      <c r="F27" s="57">
        <f t="shared" si="9"/>
        <v>0.232445268</v>
      </c>
      <c r="G27" s="57">
        <f t="shared" si="9"/>
        <v>0.2137715823</v>
      </c>
      <c r="H27" s="57">
        <f t="shared" si="9"/>
        <v>0.1976571019</v>
      </c>
      <c r="I27" s="57">
        <f t="shared" si="9"/>
        <v>0.2776657006</v>
      </c>
      <c r="J27" s="59"/>
    </row>
  </sheetData>
  <mergeCells count="1">
    <mergeCell ref="J26:J2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45110.0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45110.0</v>
      </c>
      <c r="D8" s="15">
        <f t="shared" ref="D8:I8" si="1">C8+1</f>
        <v>45111</v>
      </c>
      <c r="E8" s="15">
        <f t="shared" si="1"/>
        <v>45112</v>
      </c>
      <c r="F8" s="15">
        <f t="shared" si="1"/>
        <v>45113</v>
      </c>
      <c r="G8" s="15">
        <f t="shared" si="1"/>
        <v>45114</v>
      </c>
      <c r="H8" s="15">
        <f t="shared" si="1"/>
        <v>45115</v>
      </c>
      <c r="I8" s="16">
        <f t="shared" si="1"/>
        <v>45116</v>
      </c>
      <c r="J8" s="17" t="s">
        <v>10</v>
      </c>
    </row>
    <row r="9">
      <c r="B9" s="13" t="s">
        <v>11</v>
      </c>
      <c r="C9" s="18">
        <v>2110.5</v>
      </c>
      <c r="D9" s="18">
        <v>1623.5</v>
      </c>
      <c r="E9" s="18">
        <v>1081.5</v>
      </c>
      <c r="F9" s="18">
        <v>2781.25</v>
      </c>
      <c r="G9" s="18">
        <v>1480.15</v>
      </c>
      <c r="H9" s="18">
        <v>3357.66</v>
      </c>
      <c r="I9" s="19">
        <v>3481.9</v>
      </c>
      <c r="J9" s="20">
        <f t="shared" ref="J9:J17" si="2">SUM(C9:I9)</f>
        <v>15916.46</v>
      </c>
    </row>
    <row r="10">
      <c r="B10" s="13" t="s">
        <v>12</v>
      </c>
      <c r="C10" s="21">
        <v>49.0</v>
      </c>
      <c r="D10" s="21">
        <v>38.0</v>
      </c>
      <c r="E10" s="21">
        <v>29.0</v>
      </c>
      <c r="F10" s="21">
        <v>61.0</v>
      </c>
      <c r="G10" s="21">
        <v>40.0</v>
      </c>
      <c r="H10" s="21">
        <v>94.0</v>
      </c>
      <c r="I10" s="22">
        <v>92.0</v>
      </c>
      <c r="J10" s="23">
        <f t="shared" si="2"/>
        <v>403</v>
      </c>
    </row>
    <row r="11">
      <c r="B11" s="13" t="s">
        <v>13</v>
      </c>
      <c r="C11" s="24">
        <v>11510.2</v>
      </c>
      <c r="D11" s="24">
        <v>7072.36</v>
      </c>
      <c r="E11" s="24">
        <v>8070.25</v>
      </c>
      <c r="F11" s="24">
        <v>9304.21</v>
      </c>
      <c r="G11" s="24">
        <v>17136.04</v>
      </c>
      <c r="H11" s="24">
        <v>16009.13</v>
      </c>
      <c r="I11" s="25">
        <v>7954.7</v>
      </c>
      <c r="J11" s="20">
        <f t="shared" si="2"/>
        <v>77056.89</v>
      </c>
    </row>
    <row r="12">
      <c r="B12" s="13" t="s">
        <v>15</v>
      </c>
      <c r="C12" s="26">
        <v>267.0</v>
      </c>
      <c r="D12" s="26">
        <v>188.0</v>
      </c>
      <c r="E12" s="26">
        <v>161.0</v>
      </c>
      <c r="F12" s="26">
        <v>217.0</v>
      </c>
      <c r="G12" s="26">
        <v>336.0</v>
      </c>
      <c r="H12" s="26">
        <v>361.0</v>
      </c>
      <c r="I12" s="27">
        <v>163.0</v>
      </c>
      <c r="J12" s="28">
        <f t="shared" si="2"/>
        <v>1693</v>
      </c>
    </row>
    <row r="13" ht="15.0" customHeight="1">
      <c r="B13" s="13" t="s">
        <v>16</v>
      </c>
      <c r="C13" s="29">
        <v>2522.25</v>
      </c>
      <c r="D13" s="29">
        <v>1949.26</v>
      </c>
      <c r="E13" s="29">
        <v>1880.75</v>
      </c>
      <c r="F13" s="29">
        <v>2694.25</v>
      </c>
      <c r="G13" s="30">
        <v>3150.5</v>
      </c>
      <c r="H13" s="29">
        <v>3392.5</v>
      </c>
      <c r="I13" s="31">
        <v>2271.15</v>
      </c>
      <c r="J13" s="32">
        <f t="shared" si="2"/>
        <v>17860.66</v>
      </c>
    </row>
    <row r="14">
      <c r="B14" s="13" t="s">
        <v>17</v>
      </c>
      <c r="C14" s="33">
        <v>36.0</v>
      </c>
      <c r="D14" s="33">
        <v>40.0</v>
      </c>
      <c r="E14" s="33">
        <v>30.0</v>
      </c>
      <c r="F14" s="33">
        <v>50.0</v>
      </c>
      <c r="G14" s="33">
        <v>57.0</v>
      </c>
      <c r="H14" s="33">
        <v>68.0</v>
      </c>
      <c r="I14" s="34">
        <v>39.0</v>
      </c>
      <c r="J14" s="28">
        <f t="shared" si="2"/>
        <v>320</v>
      </c>
    </row>
    <row r="15">
      <c r="B15" s="13" t="s">
        <v>18</v>
      </c>
      <c r="C15" s="35">
        <v>68.0</v>
      </c>
      <c r="D15" s="35">
        <v>18.0</v>
      </c>
      <c r="E15" s="35">
        <v>0.0</v>
      </c>
      <c r="F15" s="35">
        <v>55.0</v>
      </c>
      <c r="G15" s="35">
        <v>86.49</v>
      </c>
      <c r="H15" s="35">
        <v>0.0</v>
      </c>
      <c r="I15" s="36">
        <v>0.0</v>
      </c>
      <c r="J15" s="32">
        <f t="shared" si="2"/>
        <v>227.49</v>
      </c>
    </row>
    <row r="16">
      <c r="B16" s="13" t="s">
        <v>19</v>
      </c>
      <c r="C16" s="37">
        <f t="shared" ref="C16:I16" si="3">C9+C11</f>
        <v>13620.7</v>
      </c>
      <c r="D16" s="37">
        <f t="shared" si="3"/>
        <v>8695.86</v>
      </c>
      <c r="E16" s="37">
        <f t="shared" si="3"/>
        <v>9151.75</v>
      </c>
      <c r="F16" s="37">
        <f t="shared" si="3"/>
        <v>12085.46</v>
      </c>
      <c r="G16" s="37">
        <f t="shared" si="3"/>
        <v>18616.19</v>
      </c>
      <c r="H16" s="37">
        <f t="shared" si="3"/>
        <v>19366.79</v>
      </c>
      <c r="I16" s="39">
        <f t="shared" si="3"/>
        <v>11436.6</v>
      </c>
      <c r="J16" s="20">
        <f t="shared" si="2"/>
        <v>92973.35</v>
      </c>
    </row>
    <row r="17">
      <c r="B17" s="13" t="s">
        <v>20</v>
      </c>
      <c r="C17" s="29">
        <v>7938.55</v>
      </c>
      <c r="D17" s="29">
        <v>9229.5</v>
      </c>
      <c r="E17" s="29">
        <v>8552.55</v>
      </c>
      <c r="F17" s="29">
        <v>14540.52</v>
      </c>
      <c r="G17" s="29">
        <v>19250.16</v>
      </c>
      <c r="H17" s="29">
        <v>22589.15</v>
      </c>
      <c r="I17" s="31">
        <v>10653.25</v>
      </c>
      <c r="J17" s="40">
        <f t="shared" si="2"/>
        <v>92753.68</v>
      </c>
    </row>
    <row r="18">
      <c r="B18" s="13" t="s">
        <v>21</v>
      </c>
      <c r="C18" s="41">
        <f t="shared" ref="C18:J18" si="4">(C16-C17)/C17</f>
        <v>0.7157667332</v>
      </c>
      <c r="D18" s="41">
        <f t="shared" si="4"/>
        <v>-0.05781895011</v>
      </c>
      <c r="E18" s="41">
        <f t="shared" si="4"/>
        <v>0.07006097597</v>
      </c>
      <c r="F18" s="41">
        <f t="shared" si="4"/>
        <v>-0.1688426549</v>
      </c>
      <c r="G18" s="41">
        <f t="shared" si="4"/>
        <v>-0.03293323276</v>
      </c>
      <c r="H18" s="41">
        <f t="shared" si="4"/>
        <v>-0.1426507859</v>
      </c>
      <c r="I18" s="41">
        <f t="shared" si="4"/>
        <v>0.0735315514</v>
      </c>
      <c r="J18" s="41">
        <f t="shared" si="4"/>
        <v>0.002368315737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316</v>
      </c>
      <c r="D20" s="46">
        <f t="shared" si="5"/>
        <v>226</v>
      </c>
      <c r="E20" s="46">
        <f t="shared" si="5"/>
        <v>190</v>
      </c>
      <c r="F20" s="46">
        <f t="shared" si="5"/>
        <v>278</v>
      </c>
      <c r="G20" s="46">
        <f t="shared" si="5"/>
        <v>376</v>
      </c>
      <c r="H20" s="46">
        <f t="shared" si="5"/>
        <v>455</v>
      </c>
      <c r="I20" s="46">
        <f t="shared" si="5"/>
        <v>255</v>
      </c>
      <c r="J20" s="46">
        <f>SUM(C20:I20)</f>
        <v>2096</v>
      </c>
    </row>
    <row r="21">
      <c r="B21" s="13" t="s">
        <v>24</v>
      </c>
      <c r="C21" s="47">
        <f t="shared" ref="C21:J21" si="6">C9/C10</f>
        <v>43.07142857</v>
      </c>
      <c r="D21" s="47">
        <f t="shared" si="6"/>
        <v>42.72368421</v>
      </c>
      <c r="E21" s="47">
        <f t="shared" si="6"/>
        <v>37.29310345</v>
      </c>
      <c r="F21" s="47">
        <f t="shared" si="6"/>
        <v>45.5942623</v>
      </c>
      <c r="G21" s="47">
        <f t="shared" si="6"/>
        <v>37.00375</v>
      </c>
      <c r="H21" s="47">
        <f t="shared" si="6"/>
        <v>35.71978723</v>
      </c>
      <c r="I21" s="48">
        <f t="shared" si="6"/>
        <v>37.84673913</v>
      </c>
      <c r="J21" s="32">
        <f t="shared" si="6"/>
        <v>39.49493797</v>
      </c>
    </row>
    <row r="22">
      <c r="B22" s="13" t="s">
        <v>25</v>
      </c>
      <c r="C22" s="47">
        <f t="shared" ref="C22:J22" si="7">C11/C12</f>
        <v>43.1093633</v>
      </c>
      <c r="D22" s="47">
        <f t="shared" si="7"/>
        <v>37.61893617</v>
      </c>
      <c r="E22" s="47">
        <f t="shared" si="7"/>
        <v>50.1257764</v>
      </c>
      <c r="F22" s="47">
        <f t="shared" si="7"/>
        <v>42.87654378</v>
      </c>
      <c r="G22" s="47">
        <f t="shared" si="7"/>
        <v>51.00011905</v>
      </c>
      <c r="H22" s="47">
        <f t="shared" si="7"/>
        <v>44.3466205</v>
      </c>
      <c r="I22" s="48">
        <f t="shared" si="7"/>
        <v>48.80184049</v>
      </c>
      <c r="J22" s="32">
        <f t="shared" si="7"/>
        <v>45.51499705</v>
      </c>
    </row>
    <row r="23">
      <c r="B23" s="42" t="s">
        <v>26</v>
      </c>
      <c r="C23" s="24">
        <v>235.5</v>
      </c>
      <c r="D23" s="24">
        <v>196.0</v>
      </c>
      <c r="E23" s="24">
        <v>201.0</v>
      </c>
      <c r="F23" s="24">
        <v>187.0</v>
      </c>
      <c r="G23" s="24">
        <v>270.0</v>
      </c>
      <c r="H23" s="24">
        <v>319.71</v>
      </c>
      <c r="I23" s="25">
        <v>301.4</v>
      </c>
      <c r="J23" s="32">
        <f>SUM(C23:I23)</f>
        <v>1710.61</v>
      </c>
    </row>
    <row r="24">
      <c r="B24" s="13" t="s">
        <v>27</v>
      </c>
      <c r="C24" s="41">
        <f t="shared" ref="C24:J24" si="8">C23/C16</f>
        <v>0.01728986029</v>
      </c>
      <c r="D24" s="41">
        <f t="shared" si="8"/>
        <v>0.02253946131</v>
      </c>
      <c r="E24" s="41">
        <f t="shared" si="8"/>
        <v>0.02196301254</v>
      </c>
      <c r="F24" s="41">
        <f t="shared" si="8"/>
        <v>0.0154731388</v>
      </c>
      <c r="G24" s="41">
        <f t="shared" si="8"/>
        <v>0.01450350475</v>
      </c>
      <c r="H24" s="41">
        <f t="shared" si="8"/>
        <v>0.01650815649</v>
      </c>
      <c r="I24" s="50">
        <f t="shared" si="8"/>
        <v>0.02635398632</v>
      </c>
      <c r="J24" s="51">
        <f t="shared" si="8"/>
        <v>0.0183989283</v>
      </c>
    </row>
    <row r="25">
      <c r="B25" s="42" t="s">
        <v>28</v>
      </c>
      <c r="C25" s="45"/>
      <c r="D25" s="52"/>
      <c r="E25" s="53" t="s">
        <v>51</v>
      </c>
      <c r="F25" s="45"/>
      <c r="G25" s="45"/>
      <c r="H25" s="45"/>
      <c r="I25" s="45"/>
      <c r="J25" s="45"/>
    </row>
    <row r="26">
      <c r="B26" s="42" t="s">
        <v>30</v>
      </c>
      <c r="C26" s="54">
        <v>2796.75</v>
      </c>
      <c r="D26" s="54">
        <v>2612.17</v>
      </c>
      <c r="E26" s="54">
        <v>2648.58</v>
      </c>
      <c r="F26" s="54">
        <v>3367.04</v>
      </c>
      <c r="G26" s="54">
        <v>4252.27</v>
      </c>
      <c r="H26" s="54">
        <v>4232.85</v>
      </c>
      <c r="I26" s="54">
        <v>2977.61</v>
      </c>
      <c r="J26" s="55">
        <f>SUM(C26:I26)/J16</f>
        <v>0.2461702197</v>
      </c>
    </row>
    <row r="27">
      <c r="B27" s="56" t="s">
        <v>31</v>
      </c>
      <c r="C27" s="57">
        <f t="shared" ref="C27:I27" si="9">C26/C16</f>
        <v>0.2053308567</v>
      </c>
      <c r="D27" s="57">
        <f t="shared" si="9"/>
        <v>0.3003923706</v>
      </c>
      <c r="E27" s="57">
        <f t="shared" si="9"/>
        <v>0.289406944</v>
      </c>
      <c r="F27" s="57">
        <f t="shared" si="9"/>
        <v>0.2786025522</v>
      </c>
      <c r="G27" s="57">
        <f t="shared" si="9"/>
        <v>0.2284178449</v>
      </c>
      <c r="H27" s="57">
        <f t="shared" si="9"/>
        <v>0.2185622914</v>
      </c>
      <c r="I27" s="57">
        <f t="shared" si="9"/>
        <v>0.2603579735</v>
      </c>
      <c r="J27" s="59"/>
    </row>
  </sheetData>
  <mergeCells count="1">
    <mergeCell ref="J26:J2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80">
        <v>44627.0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45103.0</v>
      </c>
      <c r="D8" s="15">
        <f t="shared" ref="D8:I8" si="1">C8+1</f>
        <v>45104</v>
      </c>
      <c r="E8" s="15">
        <f t="shared" si="1"/>
        <v>45105</v>
      </c>
      <c r="F8" s="15">
        <f t="shared" si="1"/>
        <v>45106</v>
      </c>
      <c r="G8" s="15">
        <f t="shared" si="1"/>
        <v>45107</v>
      </c>
      <c r="H8" s="15">
        <f t="shared" si="1"/>
        <v>45108</v>
      </c>
      <c r="I8" s="16">
        <f t="shared" si="1"/>
        <v>45109</v>
      </c>
      <c r="J8" s="17" t="s">
        <v>10</v>
      </c>
    </row>
    <row r="9">
      <c r="B9" s="13" t="s">
        <v>11</v>
      </c>
      <c r="C9" s="18">
        <v>1315.0</v>
      </c>
      <c r="D9" s="18">
        <v>1990.4</v>
      </c>
      <c r="E9" s="18">
        <v>1334.5</v>
      </c>
      <c r="F9" s="18">
        <v>1175.5</v>
      </c>
      <c r="G9" s="18">
        <v>2068.5</v>
      </c>
      <c r="H9" s="18">
        <v>2985.98</v>
      </c>
      <c r="I9" s="19">
        <v>3927.73</v>
      </c>
      <c r="J9" s="20">
        <f t="shared" ref="J9:J17" si="2">SUM(C9:I9)</f>
        <v>14797.61</v>
      </c>
    </row>
    <row r="10">
      <c r="B10" s="13" t="s">
        <v>12</v>
      </c>
      <c r="C10" s="21">
        <v>32.0</v>
      </c>
      <c r="D10" s="21">
        <v>43.0</v>
      </c>
      <c r="E10" s="21">
        <v>41.0</v>
      </c>
      <c r="F10" s="21">
        <v>41.0</v>
      </c>
      <c r="G10" s="21">
        <v>50.0</v>
      </c>
      <c r="H10" s="21">
        <v>59.0</v>
      </c>
      <c r="I10" s="22">
        <v>113.0</v>
      </c>
      <c r="J10" s="23">
        <f t="shared" si="2"/>
        <v>379</v>
      </c>
    </row>
    <row r="11">
      <c r="B11" s="13" t="s">
        <v>13</v>
      </c>
      <c r="C11" s="24">
        <v>3287.75</v>
      </c>
      <c r="D11" s="24">
        <v>6735.85</v>
      </c>
      <c r="E11" s="24">
        <v>8693.0</v>
      </c>
      <c r="F11" s="24">
        <v>10044.39</v>
      </c>
      <c r="G11" s="24">
        <v>13630.51</v>
      </c>
      <c r="H11" s="24">
        <v>15434.0</v>
      </c>
      <c r="I11" s="25">
        <v>11359.35</v>
      </c>
      <c r="J11" s="20">
        <f t="shared" si="2"/>
        <v>69184.85</v>
      </c>
    </row>
    <row r="12">
      <c r="B12" s="13" t="s">
        <v>15</v>
      </c>
      <c r="C12" s="26">
        <v>68.0</v>
      </c>
      <c r="D12" s="26">
        <v>153.0</v>
      </c>
      <c r="E12" s="26">
        <v>175.0</v>
      </c>
      <c r="F12" s="26">
        <v>214.0</v>
      </c>
      <c r="G12" s="26">
        <v>284.0</v>
      </c>
      <c r="H12" s="26">
        <v>343.0</v>
      </c>
      <c r="I12" s="27">
        <v>253.0</v>
      </c>
      <c r="J12" s="28">
        <f t="shared" si="2"/>
        <v>1490</v>
      </c>
    </row>
    <row r="13" ht="15.0" customHeight="1">
      <c r="B13" s="13" t="s">
        <v>16</v>
      </c>
      <c r="C13" s="29">
        <v>1698.6</v>
      </c>
      <c r="D13" s="29">
        <v>2509.75</v>
      </c>
      <c r="E13" s="29">
        <v>2219.75</v>
      </c>
      <c r="F13" s="29">
        <v>3062.75</v>
      </c>
      <c r="G13" s="30">
        <v>3613.0</v>
      </c>
      <c r="H13" s="29">
        <v>3606.0</v>
      </c>
      <c r="I13" s="31">
        <v>2258.55</v>
      </c>
      <c r="J13" s="32">
        <f t="shared" si="2"/>
        <v>18968.4</v>
      </c>
    </row>
    <row r="14">
      <c r="B14" s="13" t="s">
        <v>17</v>
      </c>
      <c r="C14" s="33">
        <v>24.0</v>
      </c>
      <c r="D14" s="33">
        <v>49.0</v>
      </c>
      <c r="E14" s="33">
        <v>35.0</v>
      </c>
      <c r="F14" s="33">
        <v>56.0</v>
      </c>
      <c r="G14" s="33">
        <v>67.0</v>
      </c>
      <c r="H14" s="33">
        <v>56.0</v>
      </c>
      <c r="I14" s="34">
        <v>43.0</v>
      </c>
      <c r="J14" s="28">
        <f t="shared" si="2"/>
        <v>330</v>
      </c>
    </row>
    <row r="15">
      <c r="B15" s="13" t="s">
        <v>18</v>
      </c>
      <c r="C15" s="35">
        <v>16.0</v>
      </c>
      <c r="D15" s="35">
        <v>38.0</v>
      </c>
      <c r="E15" s="35">
        <v>60.0</v>
      </c>
      <c r="F15" s="35">
        <v>0.0</v>
      </c>
      <c r="G15" s="35">
        <v>99.0</v>
      </c>
      <c r="H15" s="35">
        <v>63.5</v>
      </c>
      <c r="I15" s="36">
        <v>123.0</v>
      </c>
      <c r="J15" s="32">
        <f t="shared" si="2"/>
        <v>399.5</v>
      </c>
    </row>
    <row r="16">
      <c r="B16" s="13" t="s">
        <v>19</v>
      </c>
      <c r="C16" s="37">
        <f t="shared" ref="C16:I16" si="3">C9+C11</f>
        <v>4602.75</v>
      </c>
      <c r="D16" s="37">
        <f t="shared" si="3"/>
        <v>8726.25</v>
      </c>
      <c r="E16" s="37">
        <f t="shared" si="3"/>
        <v>10027.5</v>
      </c>
      <c r="F16" s="37">
        <f t="shared" si="3"/>
        <v>11219.89</v>
      </c>
      <c r="G16" s="37">
        <f t="shared" si="3"/>
        <v>15699.01</v>
      </c>
      <c r="H16" s="37">
        <f t="shared" si="3"/>
        <v>18419.98</v>
      </c>
      <c r="I16" s="39">
        <f t="shared" si="3"/>
        <v>15287.08</v>
      </c>
      <c r="J16" s="20">
        <f t="shared" si="2"/>
        <v>83982.46</v>
      </c>
    </row>
    <row r="17">
      <c r="B17" s="13" t="s">
        <v>20</v>
      </c>
      <c r="C17" s="29">
        <v>9169.15</v>
      </c>
      <c r="D17" s="29">
        <v>11052.35</v>
      </c>
      <c r="E17" s="29">
        <v>12032.75</v>
      </c>
      <c r="F17" s="29">
        <v>11096.18</v>
      </c>
      <c r="G17" s="29">
        <v>14052.96</v>
      </c>
      <c r="H17" s="29">
        <v>19726.62</v>
      </c>
      <c r="I17" s="31">
        <v>16525.21</v>
      </c>
      <c r="J17" s="40">
        <f t="shared" si="2"/>
        <v>93655.22</v>
      </c>
    </row>
    <row r="18">
      <c r="B18" s="13" t="s">
        <v>21</v>
      </c>
      <c r="C18" s="41">
        <f t="shared" ref="C18:J18" si="4">(C16-C17)/C17</f>
        <v>-0.4980178097</v>
      </c>
      <c r="D18" s="41">
        <f t="shared" si="4"/>
        <v>-0.2104620284</v>
      </c>
      <c r="E18" s="41">
        <f t="shared" si="4"/>
        <v>-0.1666493528</v>
      </c>
      <c r="F18" s="41">
        <f t="shared" si="4"/>
        <v>0.01114888187</v>
      </c>
      <c r="G18" s="41">
        <f t="shared" si="4"/>
        <v>0.1171319067</v>
      </c>
      <c r="H18" s="41">
        <f t="shared" si="4"/>
        <v>-0.06623739901</v>
      </c>
      <c r="I18" s="41">
        <f t="shared" si="4"/>
        <v>-0.07492370747</v>
      </c>
      <c r="J18" s="41">
        <f t="shared" si="4"/>
        <v>-0.1032805219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100</v>
      </c>
      <c r="D20" s="46">
        <f t="shared" si="5"/>
        <v>196</v>
      </c>
      <c r="E20" s="46">
        <f t="shared" si="5"/>
        <v>216</v>
      </c>
      <c r="F20" s="46">
        <f t="shared" si="5"/>
        <v>255</v>
      </c>
      <c r="G20" s="46">
        <f t="shared" si="5"/>
        <v>334</v>
      </c>
      <c r="H20" s="46">
        <f t="shared" si="5"/>
        <v>402</v>
      </c>
      <c r="I20" s="46">
        <f t="shared" si="5"/>
        <v>366</v>
      </c>
      <c r="J20" s="46">
        <f>SUM(C20:I20)</f>
        <v>1869</v>
      </c>
    </row>
    <row r="21">
      <c r="B21" s="13" t="s">
        <v>24</v>
      </c>
      <c r="C21" s="47">
        <f t="shared" ref="C21:J21" si="6">C9/C10</f>
        <v>41.09375</v>
      </c>
      <c r="D21" s="47">
        <f t="shared" si="6"/>
        <v>46.28837209</v>
      </c>
      <c r="E21" s="47">
        <f t="shared" si="6"/>
        <v>32.54878049</v>
      </c>
      <c r="F21" s="47">
        <f t="shared" si="6"/>
        <v>28.67073171</v>
      </c>
      <c r="G21" s="47">
        <f t="shared" si="6"/>
        <v>41.37</v>
      </c>
      <c r="H21" s="47">
        <f t="shared" si="6"/>
        <v>50.60983051</v>
      </c>
      <c r="I21" s="48">
        <f t="shared" si="6"/>
        <v>34.75867257</v>
      </c>
      <c r="J21" s="32">
        <f t="shared" si="6"/>
        <v>39.04382586</v>
      </c>
    </row>
    <row r="22">
      <c r="B22" s="13" t="s">
        <v>25</v>
      </c>
      <c r="C22" s="47">
        <f t="shared" ref="C22:J22" si="7">C11/C12</f>
        <v>48.34926471</v>
      </c>
      <c r="D22" s="47">
        <f t="shared" si="7"/>
        <v>44.0251634</v>
      </c>
      <c r="E22" s="47">
        <f t="shared" si="7"/>
        <v>49.67428571</v>
      </c>
      <c r="F22" s="47">
        <f t="shared" si="7"/>
        <v>46.93640187</v>
      </c>
      <c r="G22" s="47">
        <f t="shared" si="7"/>
        <v>47.99475352</v>
      </c>
      <c r="H22" s="47">
        <f t="shared" si="7"/>
        <v>44.99708455</v>
      </c>
      <c r="I22" s="48">
        <f t="shared" si="7"/>
        <v>44.8986166</v>
      </c>
      <c r="J22" s="32">
        <f t="shared" si="7"/>
        <v>46.43278523</v>
      </c>
    </row>
    <row r="23">
      <c r="B23" s="42" t="s">
        <v>26</v>
      </c>
      <c r="C23" s="24">
        <v>21.0</v>
      </c>
      <c r="D23" s="24">
        <v>267.75</v>
      </c>
      <c r="E23" s="24">
        <v>149.25</v>
      </c>
      <c r="F23" s="24">
        <v>202.12</v>
      </c>
      <c r="G23" s="24">
        <v>447.0</v>
      </c>
      <c r="H23" s="24">
        <v>201.0</v>
      </c>
      <c r="I23" s="25">
        <v>268.0</v>
      </c>
      <c r="J23" s="32">
        <f>SUM(C23:I23)</f>
        <v>1556.12</v>
      </c>
    </row>
    <row r="24">
      <c r="B24" s="13" t="s">
        <v>27</v>
      </c>
      <c r="C24" s="41">
        <f t="shared" ref="C24:J24" si="8">C23/C16</f>
        <v>0.004562489816</v>
      </c>
      <c r="D24" s="41">
        <f t="shared" si="8"/>
        <v>0.0306832832</v>
      </c>
      <c r="E24" s="41">
        <f t="shared" si="8"/>
        <v>0.01488406881</v>
      </c>
      <c r="F24" s="41">
        <f t="shared" si="8"/>
        <v>0.01801443686</v>
      </c>
      <c r="G24" s="41">
        <f t="shared" si="8"/>
        <v>0.02847313302</v>
      </c>
      <c r="H24" s="41">
        <f t="shared" si="8"/>
        <v>0.01091206397</v>
      </c>
      <c r="I24" s="50">
        <f t="shared" si="8"/>
        <v>0.01753114395</v>
      </c>
      <c r="J24" s="51">
        <f t="shared" si="8"/>
        <v>0.01852910715</v>
      </c>
    </row>
    <row r="25">
      <c r="B25" s="42" t="s">
        <v>28</v>
      </c>
      <c r="C25" s="45"/>
      <c r="D25" s="64" t="s">
        <v>61</v>
      </c>
      <c r="E25" s="45"/>
      <c r="F25" s="45"/>
      <c r="G25" s="63" t="s">
        <v>62</v>
      </c>
      <c r="H25" s="45"/>
      <c r="I25" s="45"/>
      <c r="J25" s="45"/>
    </row>
    <row r="26">
      <c r="B26" s="42" t="s">
        <v>30</v>
      </c>
      <c r="C26" s="54">
        <v>2119.47</v>
      </c>
      <c r="D26" s="54">
        <v>2308.05</v>
      </c>
      <c r="E26" s="54">
        <v>2583.02</v>
      </c>
      <c r="F26" s="54">
        <v>3174.39</v>
      </c>
      <c r="G26" s="54">
        <v>4262.5</v>
      </c>
      <c r="H26" s="54">
        <v>4083.75</v>
      </c>
      <c r="I26" s="54">
        <v>2980.35</v>
      </c>
      <c r="J26" s="55">
        <f>SUM(C26:I26)/J16</f>
        <v>0.256143128</v>
      </c>
    </row>
    <row r="27">
      <c r="B27" s="56" t="s">
        <v>31</v>
      </c>
      <c r="C27" s="57">
        <f t="shared" ref="C27:I27" si="9">C26/C16</f>
        <v>0.4604790614</v>
      </c>
      <c r="D27" s="57">
        <f t="shared" si="9"/>
        <v>0.264495058</v>
      </c>
      <c r="E27" s="57">
        <f t="shared" si="9"/>
        <v>0.2575936176</v>
      </c>
      <c r="F27" s="57">
        <f t="shared" si="9"/>
        <v>0.2829252337</v>
      </c>
      <c r="G27" s="57">
        <f t="shared" si="9"/>
        <v>0.2715139362</v>
      </c>
      <c r="H27" s="57">
        <f t="shared" si="9"/>
        <v>0.2217021951</v>
      </c>
      <c r="I27" s="57">
        <f t="shared" si="9"/>
        <v>0.1949587495</v>
      </c>
      <c r="J27" s="59"/>
    </row>
  </sheetData>
  <mergeCells count="1">
    <mergeCell ref="J26:J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45222.0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45222.0</v>
      </c>
      <c r="D8" s="15">
        <f t="shared" ref="D8:I8" si="1">C8+1</f>
        <v>45223</v>
      </c>
      <c r="E8" s="15">
        <f t="shared" si="1"/>
        <v>45224</v>
      </c>
      <c r="F8" s="15">
        <f t="shared" si="1"/>
        <v>45225</v>
      </c>
      <c r="G8" s="15">
        <f t="shared" si="1"/>
        <v>45226</v>
      </c>
      <c r="H8" s="15">
        <f t="shared" si="1"/>
        <v>45227</v>
      </c>
      <c r="I8" s="16">
        <f t="shared" si="1"/>
        <v>45228</v>
      </c>
      <c r="J8" s="17" t="s">
        <v>10</v>
      </c>
    </row>
    <row r="9">
      <c r="B9" s="13" t="s">
        <v>11</v>
      </c>
      <c r="C9" s="18">
        <v>1876.5</v>
      </c>
      <c r="D9" s="18">
        <v>1764.5</v>
      </c>
      <c r="E9" s="18">
        <v>2000.86</v>
      </c>
      <c r="F9" s="18">
        <v>1716.25</v>
      </c>
      <c r="G9" s="18">
        <v>2664.69</v>
      </c>
      <c r="H9" s="18">
        <v>3305.95</v>
      </c>
      <c r="I9" s="19">
        <v>3098.75</v>
      </c>
      <c r="J9" s="20">
        <f t="shared" ref="J9:J17" si="2">SUM(C9:I9)</f>
        <v>16427.5</v>
      </c>
    </row>
    <row r="10">
      <c r="B10" s="13" t="s">
        <v>12</v>
      </c>
      <c r="C10" s="21">
        <v>50.0</v>
      </c>
      <c r="D10" s="21">
        <v>58.0</v>
      </c>
      <c r="E10" s="21">
        <v>51.0</v>
      </c>
      <c r="F10" s="21">
        <v>62.0</v>
      </c>
      <c r="G10" s="21">
        <v>66.0</v>
      </c>
      <c r="H10" s="21">
        <v>91.0</v>
      </c>
      <c r="I10" s="22">
        <v>79.0</v>
      </c>
      <c r="J10" s="23">
        <f t="shared" si="2"/>
        <v>457</v>
      </c>
    </row>
    <row r="11">
      <c r="B11" s="13" t="s">
        <v>13</v>
      </c>
      <c r="C11" s="24">
        <v>7627.25</v>
      </c>
      <c r="D11" s="24">
        <v>6132.45</v>
      </c>
      <c r="E11" s="24">
        <v>12819.2</v>
      </c>
      <c r="F11" s="24">
        <v>15854.47</v>
      </c>
      <c r="G11" s="24">
        <v>18592.96</v>
      </c>
      <c r="H11" s="24">
        <v>13733.37</v>
      </c>
      <c r="I11" s="25">
        <v>7091.77</v>
      </c>
      <c r="J11" s="20">
        <f t="shared" si="2"/>
        <v>81851.47</v>
      </c>
    </row>
    <row r="12">
      <c r="B12" s="13" t="s">
        <v>15</v>
      </c>
      <c r="C12" s="26">
        <v>147.0</v>
      </c>
      <c r="D12" s="26">
        <v>118.0</v>
      </c>
      <c r="E12" s="26">
        <v>278.0</v>
      </c>
      <c r="F12" s="26">
        <v>284.0</v>
      </c>
      <c r="G12" s="26">
        <v>339.0</v>
      </c>
      <c r="H12" s="26">
        <v>289.0</v>
      </c>
      <c r="I12" s="27">
        <v>168.0</v>
      </c>
      <c r="J12" s="28">
        <f t="shared" si="2"/>
        <v>1623</v>
      </c>
    </row>
    <row r="13" ht="15.0" customHeight="1">
      <c r="B13" s="13" t="s">
        <v>16</v>
      </c>
      <c r="C13" s="29">
        <v>1905.5</v>
      </c>
      <c r="D13" s="29">
        <v>1659.25</v>
      </c>
      <c r="E13" s="29">
        <v>2611.86</v>
      </c>
      <c r="F13" s="29">
        <v>2436.01</v>
      </c>
      <c r="G13" s="30">
        <v>2956.95</v>
      </c>
      <c r="H13" s="29">
        <v>3086.25</v>
      </c>
      <c r="I13" s="31">
        <v>1924.51</v>
      </c>
      <c r="J13" s="32">
        <f t="shared" si="2"/>
        <v>16580.33</v>
      </c>
    </row>
    <row r="14">
      <c r="B14" s="13" t="s">
        <v>17</v>
      </c>
      <c r="C14" s="33">
        <v>26.0</v>
      </c>
      <c r="D14" s="33">
        <v>31.0</v>
      </c>
      <c r="E14" s="33">
        <v>53.0</v>
      </c>
      <c r="F14" s="33">
        <v>38.0</v>
      </c>
      <c r="G14" s="33">
        <v>60.0</v>
      </c>
      <c r="H14" s="33">
        <v>56.0</v>
      </c>
      <c r="I14" s="34">
        <v>36.0</v>
      </c>
      <c r="J14" s="28">
        <f t="shared" si="2"/>
        <v>300</v>
      </c>
    </row>
    <row r="15">
      <c r="B15" s="13" t="s">
        <v>18</v>
      </c>
      <c r="C15" s="35">
        <v>11.5</v>
      </c>
      <c r="D15" s="35">
        <v>11.0</v>
      </c>
      <c r="E15" s="35">
        <v>154.0</v>
      </c>
      <c r="F15" s="35">
        <v>65.0</v>
      </c>
      <c r="G15" s="35">
        <v>111.5</v>
      </c>
      <c r="H15" s="35">
        <v>13.0</v>
      </c>
      <c r="I15" s="36">
        <v>25.0</v>
      </c>
      <c r="J15" s="32">
        <f t="shared" si="2"/>
        <v>391</v>
      </c>
    </row>
    <row r="16">
      <c r="B16" s="13" t="s">
        <v>19</v>
      </c>
      <c r="C16" s="37">
        <f t="shared" ref="C16:I16" si="3">C9+C11</f>
        <v>9503.75</v>
      </c>
      <c r="D16" s="37">
        <f t="shared" si="3"/>
        <v>7896.95</v>
      </c>
      <c r="E16" s="37">
        <f t="shared" si="3"/>
        <v>14820.06</v>
      </c>
      <c r="F16" s="37">
        <f t="shared" si="3"/>
        <v>17570.72</v>
      </c>
      <c r="G16" s="37">
        <f t="shared" si="3"/>
        <v>21257.65</v>
      </c>
      <c r="H16" s="37">
        <f t="shared" si="3"/>
        <v>17039.32</v>
      </c>
      <c r="I16" s="39">
        <f t="shared" si="3"/>
        <v>10190.52</v>
      </c>
      <c r="J16" s="20">
        <f t="shared" si="2"/>
        <v>98278.97</v>
      </c>
    </row>
    <row r="17">
      <c r="B17" s="13" t="s">
        <v>20</v>
      </c>
      <c r="C17" s="29">
        <v>12085.78</v>
      </c>
      <c r="D17" s="29">
        <v>14674.0</v>
      </c>
      <c r="E17" s="29">
        <v>16311.0</v>
      </c>
      <c r="F17" s="29">
        <v>18770.08</v>
      </c>
      <c r="G17" s="29">
        <v>24842.78</v>
      </c>
      <c r="H17" s="29">
        <v>26284.5</v>
      </c>
      <c r="I17" s="31">
        <v>15455.0</v>
      </c>
      <c r="J17" s="40">
        <f t="shared" si="2"/>
        <v>128423.14</v>
      </c>
    </row>
    <row r="18">
      <c r="B18" s="13" t="s">
        <v>21</v>
      </c>
      <c r="C18" s="41">
        <f t="shared" ref="C18:J18" si="4">(C16-C17)/C17</f>
        <v>-0.2136419826</v>
      </c>
      <c r="D18" s="41">
        <f t="shared" si="4"/>
        <v>-0.4618406706</v>
      </c>
      <c r="E18" s="41">
        <f t="shared" si="4"/>
        <v>-0.09140702593</v>
      </c>
      <c r="F18" s="41">
        <f t="shared" si="4"/>
        <v>-0.06389743677</v>
      </c>
      <c r="G18" s="41">
        <f t="shared" si="4"/>
        <v>-0.144312754</v>
      </c>
      <c r="H18" s="41">
        <f t="shared" si="4"/>
        <v>-0.351735053</v>
      </c>
      <c r="I18" s="41">
        <f t="shared" si="4"/>
        <v>-0.3406328049</v>
      </c>
      <c r="J18" s="41">
        <f t="shared" si="4"/>
        <v>-0.2347253774</v>
      </c>
    </row>
    <row r="19">
      <c r="B19" s="42" t="s">
        <v>22</v>
      </c>
      <c r="C19" s="43"/>
      <c r="D19" s="43"/>
      <c r="E19" s="60" t="s">
        <v>32</v>
      </c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197</v>
      </c>
      <c r="D20" s="46">
        <f t="shared" si="5"/>
        <v>176</v>
      </c>
      <c r="E20" s="46">
        <f t="shared" si="5"/>
        <v>329</v>
      </c>
      <c r="F20" s="46">
        <f t="shared" si="5"/>
        <v>346</v>
      </c>
      <c r="G20" s="46">
        <f t="shared" si="5"/>
        <v>405</v>
      </c>
      <c r="H20" s="46">
        <f t="shared" si="5"/>
        <v>380</v>
      </c>
      <c r="I20" s="46">
        <f t="shared" si="5"/>
        <v>247</v>
      </c>
      <c r="J20" s="46">
        <f>SUM(C20:I20)</f>
        <v>2080</v>
      </c>
    </row>
    <row r="21">
      <c r="B21" s="13" t="s">
        <v>24</v>
      </c>
      <c r="C21" s="47">
        <f t="shared" ref="C21:J21" si="6">C9/C10</f>
        <v>37.53</v>
      </c>
      <c r="D21" s="47">
        <f t="shared" si="6"/>
        <v>30.42241379</v>
      </c>
      <c r="E21" s="47">
        <f t="shared" si="6"/>
        <v>39.23254902</v>
      </c>
      <c r="F21" s="47">
        <f t="shared" si="6"/>
        <v>27.68145161</v>
      </c>
      <c r="G21" s="47">
        <f t="shared" si="6"/>
        <v>40.37409091</v>
      </c>
      <c r="H21" s="47">
        <f t="shared" si="6"/>
        <v>36.32912088</v>
      </c>
      <c r="I21" s="48">
        <f t="shared" si="6"/>
        <v>39.22468354</v>
      </c>
      <c r="J21" s="32">
        <f t="shared" si="6"/>
        <v>35.9463895</v>
      </c>
    </row>
    <row r="22">
      <c r="B22" s="13" t="s">
        <v>25</v>
      </c>
      <c r="C22" s="47">
        <f t="shared" ref="C22:J22" si="7">C11/C12</f>
        <v>51.88605442</v>
      </c>
      <c r="D22" s="47">
        <f t="shared" si="7"/>
        <v>51.96991525</v>
      </c>
      <c r="E22" s="47">
        <f t="shared" si="7"/>
        <v>46.11223022</v>
      </c>
      <c r="F22" s="47">
        <f t="shared" si="7"/>
        <v>55.82559859</v>
      </c>
      <c r="G22" s="47">
        <f t="shared" si="7"/>
        <v>54.84648968</v>
      </c>
      <c r="H22" s="47">
        <f t="shared" si="7"/>
        <v>47.52031142</v>
      </c>
      <c r="I22" s="48">
        <f t="shared" si="7"/>
        <v>42.21291667</v>
      </c>
      <c r="J22" s="32">
        <f t="shared" si="7"/>
        <v>50.43220579</v>
      </c>
    </row>
    <row r="23">
      <c r="B23" s="42" t="s">
        <v>26</v>
      </c>
      <c r="C23" s="24">
        <v>64.0</v>
      </c>
      <c r="D23" s="24">
        <v>108.0</v>
      </c>
      <c r="E23" s="24">
        <v>192.0</v>
      </c>
      <c r="F23" s="24">
        <v>353.0</v>
      </c>
      <c r="G23" s="24">
        <v>331.0</v>
      </c>
      <c r="H23" s="24">
        <v>162.5</v>
      </c>
      <c r="I23" s="25">
        <v>93.0</v>
      </c>
      <c r="J23" s="32">
        <f>SUM(C23:I23)</f>
        <v>1303.5</v>
      </c>
    </row>
    <row r="24">
      <c r="B24" s="13" t="s">
        <v>27</v>
      </c>
      <c r="C24" s="41">
        <f t="shared" ref="C24:J24" si="8">C23/C16</f>
        <v>0.006734183875</v>
      </c>
      <c r="D24" s="41">
        <f t="shared" si="8"/>
        <v>0.01367616611</v>
      </c>
      <c r="E24" s="41">
        <f t="shared" si="8"/>
        <v>0.01295541314</v>
      </c>
      <c r="F24" s="41">
        <f t="shared" si="8"/>
        <v>0.02009024104</v>
      </c>
      <c r="G24" s="41">
        <f t="shared" si="8"/>
        <v>0.01557086508</v>
      </c>
      <c r="H24" s="41">
        <f t="shared" si="8"/>
        <v>0.009536765552</v>
      </c>
      <c r="I24" s="50">
        <f t="shared" si="8"/>
        <v>0.00912612899</v>
      </c>
      <c r="J24" s="51">
        <f t="shared" si="8"/>
        <v>0.01326326477</v>
      </c>
    </row>
    <row r="25">
      <c r="B25" s="42" t="s">
        <v>28</v>
      </c>
      <c r="C25" s="45"/>
      <c r="D25" s="52"/>
      <c r="E25" s="45"/>
      <c r="F25" s="61" t="s">
        <v>33</v>
      </c>
      <c r="G25" s="45"/>
      <c r="H25" s="45"/>
      <c r="I25" s="45"/>
      <c r="J25" s="45"/>
    </row>
    <row r="26">
      <c r="B26" s="42" t="s">
        <v>30</v>
      </c>
      <c r="C26" s="54">
        <v>2982.44</v>
      </c>
      <c r="D26" s="54">
        <v>2725.81</v>
      </c>
      <c r="E26" s="54">
        <v>3823.51</v>
      </c>
      <c r="F26" s="54">
        <v>4368.48</v>
      </c>
      <c r="G26" s="54">
        <v>4643.91</v>
      </c>
      <c r="H26" s="54">
        <v>4794.83</v>
      </c>
      <c r="I26" s="54">
        <v>3506.16</v>
      </c>
      <c r="J26" s="55">
        <f>SUM(C26:I26)/J16</f>
        <v>0.2731524354</v>
      </c>
    </row>
    <row r="27">
      <c r="B27" s="56" t="s">
        <v>31</v>
      </c>
      <c r="C27" s="57">
        <v>0.314</v>
      </c>
      <c r="D27" s="57">
        <v>0.3425</v>
      </c>
      <c r="E27" s="57">
        <v>0.258</v>
      </c>
      <c r="F27" s="57">
        <v>0.249</v>
      </c>
      <c r="G27" s="57">
        <v>0.2185</v>
      </c>
      <c r="H27" s="57">
        <v>0.281</v>
      </c>
      <c r="I27" s="58">
        <v>0.344</v>
      </c>
      <c r="J27" s="59"/>
    </row>
  </sheetData>
  <mergeCells count="1">
    <mergeCell ref="J26:J2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45096.0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45096.0</v>
      </c>
      <c r="D8" s="15">
        <f t="shared" ref="D8:I8" si="1">C8+1</f>
        <v>45097</v>
      </c>
      <c r="E8" s="15">
        <f t="shared" si="1"/>
        <v>45098</v>
      </c>
      <c r="F8" s="15">
        <f t="shared" si="1"/>
        <v>45099</v>
      </c>
      <c r="G8" s="15">
        <f t="shared" si="1"/>
        <v>45100</v>
      </c>
      <c r="H8" s="15">
        <f t="shared" si="1"/>
        <v>45101</v>
      </c>
      <c r="I8" s="16">
        <f t="shared" si="1"/>
        <v>45102</v>
      </c>
      <c r="J8" s="17" t="s">
        <v>10</v>
      </c>
    </row>
    <row r="9">
      <c r="B9" s="13" t="s">
        <v>11</v>
      </c>
      <c r="C9" s="18">
        <v>1273.45</v>
      </c>
      <c r="D9" s="18">
        <v>1298.75</v>
      </c>
      <c r="E9" s="18">
        <v>1985.5</v>
      </c>
      <c r="F9" s="18">
        <v>985.5</v>
      </c>
      <c r="G9" s="18">
        <v>1530.0</v>
      </c>
      <c r="H9" s="18">
        <v>3578.75</v>
      </c>
      <c r="I9" s="19">
        <v>4744.28</v>
      </c>
      <c r="J9" s="20">
        <f t="shared" ref="J9:J17" si="2">SUM(C9:I9)</f>
        <v>15396.23</v>
      </c>
    </row>
    <row r="10">
      <c r="B10" s="13" t="s">
        <v>12</v>
      </c>
      <c r="C10" s="21">
        <v>34.0</v>
      </c>
      <c r="D10" s="21">
        <v>37.0</v>
      </c>
      <c r="E10" s="21">
        <v>48.0</v>
      </c>
      <c r="F10" s="21">
        <v>28.0</v>
      </c>
      <c r="G10" s="21">
        <v>44.0</v>
      </c>
      <c r="H10" s="21">
        <v>98.0</v>
      </c>
      <c r="I10" s="22">
        <v>120.0</v>
      </c>
      <c r="J10" s="23">
        <f t="shared" si="2"/>
        <v>409</v>
      </c>
    </row>
    <row r="11">
      <c r="B11" s="13" t="s">
        <v>13</v>
      </c>
      <c r="C11" s="24">
        <v>5705.25</v>
      </c>
      <c r="D11" s="24">
        <v>6240.79</v>
      </c>
      <c r="E11" s="24">
        <v>5544.35</v>
      </c>
      <c r="F11" s="24">
        <v>8969.26</v>
      </c>
      <c r="G11" s="24">
        <v>12901.15</v>
      </c>
      <c r="H11" s="24">
        <v>19156.47</v>
      </c>
      <c r="I11" s="25">
        <v>6881.63</v>
      </c>
      <c r="J11" s="20">
        <f t="shared" si="2"/>
        <v>65398.9</v>
      </c>
    </row>
    <row r="12">
      <c r="B12" s="13" t="s">
        <v>15</v>
      </c>
      <c r="C12" s="26">
        <v>112.0</v>
      </c>
      <c r="D12" s="26">
        <v>125.0</v>
      </c>
      <c r="E12" s="26">
        <v>116.0</v>
      </c>
      <c r="F12" s="26">
        <v>188.0</v>
      </c>
      <c r="G12" s="26">
        <v>212.0</v>
      </c>
      <c r="H12" s="26">
        <v>379.0</v>
      </c>
      <c r="I12" s="27">
        <v>152.0</v>
      </c>
      <c r="J12" s="28">
        <f t="shared" si="2"/>
        <v>1284</v>
      </c>
    </row>
    <row r="13" ht="15.0" customHeight="1">
      <c r="B13" s="13" t="s">
        <v>16</v>
      </c>
      <c r="C13" s="29">
        <v>1911.5</v>
      </c>
      <c r="D13" s="29">
        <v>1617.0</v>
      </c>
      <c r="E13" s="29">
        <v>1914.0</v>
      </c>
      <c r="F13" s="29">
        <v>1883.0</v>
      </c>
      <c r="G13" s="30">
        <v>3332.25</v>
      </c>
      <c r="H13" s="29">
        <v>3629.24</v>
      </c>
      <c r="I13" s="31">
        <v>2354.5</v>
      </c>
      <c r="J13" s="32">
        <f t="shared" si="2"/>
        <v>16641.49</v>
      </c>
    </row>
    <row r="14">
      <c r="B14" s="13" t="s">
        <v>17</v>
      </c>
      <c r="C14" s="33">
        <v>25.0</v>
      </c>
      <c r="D14" s="33">
        <v>26.0</v>
      </c>
      <c r="E14" s="33">
        <v>30.0</v>
      </c>
      <c r="F14" s="33">
        <v>32.0</v>
      </c>
      <c r="G14" s="33">
        <v>45.0</v>
      </c>
      <c r="H14" s="33">
        <v>66.0</v>
      </c>
      <c r="I14" s="34">
        <v>34.0</v>
      </c>
      <c r="J14" s="28">
        <f t="shared" si="2"/>
        <v>258</v>
      </c>
    </row>
    <row r="15">
      <c r="B15" s="13" t="s">
        <v>18</v>
      </c>
      <c r="C15" s="35">
        <v>94.0</v>
      </c>
      <c r="D15" s="35">
        <v>243.0</v>
      </c>
      <c r="E15" s="35">
        <v>26.0</v>
      </c>
      <c r="F15" s="35">
        <v>29.0</v>
      </c>
      <c r="G15" s="35">
        <v>101.0</v>
      </c>
      <c r="H15" s="35">
        <v>197.0</v>
      </c>
      <c r="I15" s="36">
        <v>159.45</v>
      </c>
      <c r="J15" s="32">
        <f t="shared" si="2"/>
        <v>849.45</v>
      </c>
    </row>
    <row r="16">
      <c r="B16" s="13" t="s">
        <v>19</v>
      </c>
      <c r="C16" s="37">
        <f t="shared" ref="C16:I16" si="3">C9+C11</f>
        <v>6978.7</v>
      </c>
      <c r="D16" s="37">
        <f t="shared" si="3"/>
        <v>7539.54</v>
      </c>
      <c r="E16" s="37">
        <f t="shared" si="3"/>
        <v>7529.85</v>
      </c>
      <c r="F16" s="37">
        <f t="shared" si="3"/>
        <v>9954.76</v>
      </c>
      <c r="G16" s="37">
        <f t="shared" si="3"/>
        <v>14431.15</v>
      </c>
      <c r="H16" s="37">
        <f t="shared" si="3"/>
        <v>22735.22</v>
      </c>
      <c r="I16" s="39">
        <f t="shared" si="3"/>
        <v>11625.91</v>
      </c>
      <c r="J16" s="20">
        <f t="shared" si="2"/>
        <v>80795.13</v>
      </c>
    </row>
    <row r="17">
      <c r="B17" s="13" t="s">
        <v>20</v>
      </c>
      <c r="C17" s="29">
        <v>7127.25</v>
      </c>
      <c r="D17" s="29">
        <v>8674.5</v>
      </c>
      <c r="E17" s="29">
        <v>10901.25</v>
      </c>
      <c r="F17" s="29">
        <v>11770.24</v>
      </c>
      <c r="G17" s="29">
        <v>19578.0</v>
      </c>
      <c r="H17" s="29">
        <v>18240.37</v>
      </c>
      <c r="I17" s="31">
        <v>13708.26</v>
      </c>
      <c r="J17" s="40">
        <f t="shared" si="2"/>
        <v>89999.87</v>
      </c>
    </row>
    <row r="18">
      <c r="B18" s="13" t="s">
        <v>21</v>
      </c>
      <c r="C18" s="41">
        <f t="shared" ref="C18:J18" si="4">(C16-C17)/C17</f>
        <v>-0.02084254095</v>
      </c>
      <c r="D18" s="41">
        <f t="shared" si="4"/>
        <v>-0.1308386651</v>
      </c>
      <c r="E18" s="41">
        <f t="shared" si="4"/>
        <v>-0.3092672859</v>
      </c>
      <c r="F18" s="41">
        <f t="shared" si="4"/>
        <v>-0.154243244</v>
      </c>
      <c r="G18" s="41">
        <f t="shared" si="4"/>
        <v>-0.2628894678</v>
      </c>
      <c r="H18" s="41">
        <f t="shared" si="4"/>
        <v>0.2464231811</v>
      </c>
      <c r="I18" s="41">
        <f t="shared" si="4"/>
        <v>-0.151904764</v>
      </c>
      <c r="J18" s="41">
        <f t="shared" si="4"/>
        <v>-0.1022750366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146</v>
      </c>
      <c r="D20" s="46">
        <f t="shared" si="5"/>
        <v>162</v>
      </c>
      <c r="E20" s="46">
        <f t="shared" si="5"/>
        <v>164</v>
      </c>
      <c r="F20" s="46">
        <f t="shared" si="5"/>
        <v>216</v>
      </c>
      <c r="G20" s="46">
        <f t="shared" si="5"/>
        <v>256</v>
      </c>
      <c r="H20" s="46">
        <f t="shared" si="5"/>
        <v>477</v>
      </c>
      <c r="I20" s="46">
        <f t="shared" si="5"/>
        <v>272</v>
      </c>
      <c r="J20" s="46">
        <f>SUM(C20:I20)</f>
        <v>1693</v>
      </c>
    </row>
    <row r="21">
      <c r="B21" s="13" t="s">
        <v>24</v>
      </c>
      <c r="C21" s="47">
        <f t="shared" ref="C21:J21" si="6">C9/C10</f>
        <v>37.45441176</v>
      </c>
      <c r="D21" s="47">
        <f t="shared" si="6"/>
        <v>35.10135135</v>
      </c>
      <c r="E21" s="47">
        <f t="shared" si="6"/>
        <v>41.36458333</v>
      </c>
      <c r="F21" s="47">
        <f t="shared" si="6"/>
        <v>35.19642857</v>
      </c>
      <c r="G21" s="47">
        <f t="shared" si="6"/>
        <v>34.77272727</v>
      </c>
      <c r="H21" s="47">
        <f t="shared" si="6"/>
        <v>36.51785714</v>
      </c>
      <c r="I21" s="48">
        <f t="shared" si="6"/>
        <v>39.53566667</v>
      </c>
      <c r="J21" s="32">
        <f t="shared" si="6"/>
        <v>37.64359413</v>
      </c>
    </row>
    <row r="22">
      <c r="B22" s="13" t="s">
        <v>25</v>
      </c>
      <c r="C22" s="47">
        <f t="shared" ref="C22:J22" si="7">C11/C12</f>
        <v>50.93973214</v>
      </c>
      <c r="D22" s="47">
        <f t="shared" si="7"/>
        <v>49.92632</v>
      </c>
      <c r="E22" s="47">
        <f t="shared" si="7"/>
        <v>47.79612069</v>
      </c>
      <c r="F22" s="47">
        <f t="shared" si="7"/>
        <v>47.70882979</v>
      </c>
      <c r="G22" s="47">
        <f t="shared" si="7"/>
        <v>60.85448113</v>
      </c>
      <c r="H22" s="47">
        <f t="shared" si="7"/>
        <v>50.54477573</v>
      </c>
      <c r="I22" s="48">
        <f t="shared" si="7"/>
        <v>45.27388158</v>
      </c>
      <c r="J22" s="32">
        <f t="shared" si="7"/>
        <v>50.93372274</v>
      </c>
    </row>
    <row r="23">
      <c r="B23" s="42" t="s">
        <v>26</v>
      </c>
      <c r="C23" s="24">
        <v>29.0</v>
      </c>
      <c r="D23" s="24">
        <v>71.46</v>
      </c>
      <c r="E23" s="24">
        <v>60.9</v>
      </c>
      <c r="F23" s="24">
        <v>44.0</v>
      </c>
      <c r="G23" s="24">
        <v>385.1</v>
      </c>
      <c r="H23" s="24">
        <v>389.5</v>
      </c>
      <c r="I23" s="25">
        <v>109.0</v>
      </c>
      <c r="J23" s="32">
        <f>SUM(C23:I23)</f>
        <v>1088.96</v>
      </c>
    </row>
    <row r="24">
      <c r="B24" s="13" t="s">
        <v>27</v>
      </c>
      <c r="C24" s="41">
        <f t="shared" ref="C24:J24" si="8">C23/C16</f>
        <v>0.004155501741</v>
      </c>
      <c r="D24" s="41">
        <f t="shared" si="8"/>
        <v>0.009478031816</v>
      </c>
      <c r="E24" s="41">
        <f t="shared" si="8"/>
        <v>0.008087810514</v>
      </c>
      <c r="F24" s="41">
        <f t="shared" si="8"/>
        <v>0.004419996062</v>
      </c>
      <c r="G24" s="41">
        <f t="shared" si="8"/>
        <v>0.02668533</v>
      </c>
      <c r="H24" s="41">
        <f t="shared" si="8"/>
        <v>0.01713200928</v>
      </c>
      <c r="I24" s="50">
        <f t="shared" si="8"/>
        <v>0.009375610167</v>
      </c>
      <c r="J24" s="51">
        <f t="shared" si="8"/>
        <v>0.01347804007</v>
      </c>
    </row>
    <row r="25">
      <c r="B25" s="42" t="s">
        <v>28</v>
      </c>
      <c r="C25" s="45"/>
      <c r="D25" s="52"/>
      <c r="E25" s="45"/>
      <c r="F25" s="45"/>
      <c r="G25" s="53" t="s">
        <v>63</v>
      </c>
      <c r="H25" s="45"/>
      <c r="I25" s="45"/>
      <c r="J25" s="45"/>
    </row>
    <row r="26">
      <c r="B26" s="42" t="s">
        <v>30</v>
      </c>
      <c r="C26" s="54">
        <v>2271.08</v>
      </c>
      <c r="D26" s="54">
        <v>2657.43</v>
      </c>
      <c r="E26" s="54">
        <v>2500.07</v>
      </c>
      <c r="F26" s="54">
        <v>3172.1</v>
      </c>
      <c r="G26" s="54">
        <v>4039.89</v>
      </c>
      <c r="H26" s="54">
        <v>4521.96</v>
      </c>
      <c r="I26" s="54">
        <v>2883.57</v>
      </c>
      <c r="J26" s="55">
        <f>SUM(C26:I26)/J16</f>
        <v>0.2728642184</v>
      </c>
    </row>
    <row r="27">
      <c r="B27" s="56" t="s">
        <v>31</v>
      </c>
      <c r="C27" s="57">
        <f t="shared" ref="C27:I27" si="9">C26/C16</f>
        <v>0.3254302377</v>
      </c>
      <c r="D27" s="57">
        <f t="shared" si="9"/>
        <v>0.3524658003</v>
      </c>
      <c r="E27" s="57">
        <f t="shared" si="9"/>
        <v>0.3320212222</v>
      </c>
      <c r="F27" s="57">
        <f t="shared" si="9"/>
        <v>0.3186515797</v>
      </c>
      <c r="G27" s="57">
        <f t="shared" si="9"/>
        <v>0.2799423469</v>
      </c>
      <c r="H27" s="57">
        <f t="shared" si="9"/>
        <v>0.1988966898</v>
      </c>
      <c r="I27" s="57">
        <f t="shared" si="9"/>
        <v>0.2480296166</v>
      </c>
      <c r="J27" s="59"/>
    </row>
  </sheetData>
  <mergeCells count="1">
    <mergeCell ref="J26:J27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45089.0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45089.0</v>
      </c>
      <c r="D8" s="15">
        <f t="shared" ref="D8:I8" si="1">C8+1</f>
        <v>45090</v>
      </c>
      <c r="E8" s="15">
        <f t="shared" si="1"/>
        <v>45091</v>
      </c>
      <c r="F8" s="15">
        <f t="shared" si="1"/>
        <v>45092</v>
      </c>
      <c r="G8" s="15">
        <f t="shared" si="1"/>
        <v>45093</v>
      </c>
      <c r="H8" s="15">
        <f t="shared" si="1"/>
        <v>45094</v>
      </c>
      <c r="I8" s="16">
        <f t="shared" si="1"/>
        <v>45095</v>
      </c>
      <c r="J8" s="17" t="s">
        <v>10</v>
      </c>
    </row>
    <row r="9">
      <c r="B9" s="13" t="s">
        <v>11</v>
      </c>
      <c r="C9" s="18">
        <v>1803.25</v>
      </c>
      <c r="D9" s="18">
        <v>2921.5</v>
      </c>
      <c r="E9" s="18">
        <v>1469.5</v>
      </c>
      <c r="F9" s="18">
        <v>2329.92</v>
      </c>
      <c r="G9" s="18">
        <v>2806.0</v>
      </c>
      <c r="H9" s="18">
        <v>2625.5</v>
      </c>
      <c r="I9" s="19">
        <v>4940.15</v>
      </c>
      <c r="J9" s="20">
        <f t="shared" ref="J9:J17" si="2">SUM(C9:I9)</f>
        <v>18895.82</v>
      </c>
    </row>
    <row r="10">
      <c r="B10" s="13" t="s">
        <v>12</v>
      </c>
      <c r="C10" s="21">
        <v>43.0</v>
      </c>
      <c r="D10" s="21">
        <v>71.0</v>
      </c>
      <c r="E10" s="21">
        <v>45.0</v>
      </c>
      <c r="F10" s="21">
        <v>70.0</v>
      </c>
      <c r="G10" s="21">
        <v>69.0</v>
      </c>
      <c r="H10" s="21">
        <v>67.0</v>
      </c>
      <c r="I10" s="70">
        <v>133.0</v>
      </c>
      <c r="J10" s="23">
        <f t="shared" si="2"/>
        <v>498</v>
      </c>
    </row>
    <row r="11">
      <c r="B11" s="13" t="s">
        <v>13</v>
      </c>
      <c r="C11" s="24">
        <v>5487.05</v>
      </c>
      <c r="D11" s="24">
        <v>5758.75</v>
      </c>
      <c r="E11" s="24">
        <v>10482.15</v>
      </c>
      <c r="F11" s="24">
        <v>9988.71</v>
      </c>
      <c r="G11" s="24">
        <v>17657.76</v>
      </c>
      <c r="H11" s="24">
        <v>14430.5</v>
      </c>
      <c r="I11" s="25">
        <v>10542.29</v>
      </c>
      <c r="J11" s="20">
        <f t="shared" si="2"/>
        <v>74347.21</v>
      </c>
    </row>
    <row r="12">
      <c r="B12" s="13" t="s">
        <v>15</v>
      </c>
      <c r="C12" s="26">
        <v>111.0</v>
      </c>
      <c r="D12" s="26">
        <v>114.0</v>
      </c>
      <c r="E12" s="26">
        <v>211.0</v>
      </c>
      <c r="F12" s="26">
        <v>209.0</v>
      </c>
      <c r="G12" s="26">
        <v>382.0</v>
      </c>
      <c r="H12" s="26">
        <v>332.0</v>
      </c>
      <c r="I12" s="27">
        <v>223.0</v>
      </c>
      <c r="J12" s="28">
        <f t="shared" si="2"/>
        <v>1582</v>
      </c>
    </row>
    <row r="13" ht="15.0" customHeight="1">
      <c r="B13" s="13" t="s">
        <v>16</v>
      </c>
      <c r="C13" s="29">
        <v>1849.8</v>
      </c>
      <c r="D13" s="29">
        <v>2012.25</v>
      </c>
      <c r="E13" s="29">
        <v>2507.0</v>
      </c>
      <c r="F13" s="29">
        <v>1722.6</v>
      </c>
      <c r="G13" s="30">
        <v>3693.01</v>
      </c>
      <c r="H13" s="29">
        <v>3020.25</v>
      </c>
      <c r="I13" s="31">
        <v>2211.4</v>
      </c>
      <c r="J13" s="32">
        <f t="shared" si="2"/>
        <v>17016.31</v>
      </c>
    </row>
    <row r="14">
      <c r="B14" s="13" t="s">
        <v>17</v>
      </c>
      <c r="C14" s="33">
        <v>31.0</v>
      </c>
      <c r="D14" s="33">
        <v>33.0</v>
      </c>
      <c r="E14" s="33">
        <v>40.0</v>
      </c>
      <c r="F14" s="33">
        <v>34.0</v>
      </c>
      <c r="G14" s="33">
        <v>66.0</v>
      </c>
      <c r="H14" s="33">
        <v>59.0</v>
      </c>
      <c r="I14" s="34">
        <v>41.0</v>
      </c>
      <c r="J14" s="28">
        <f t="shared" si="2"/>
        <v>304</v>
      </c>
    </row>
    <row r="15">
      <c r="B15" s="13" t="s">
        <v>18</v>
      </c>
      <c r="C15" s="35">
        <v>19.0</v>
      </c>
      <c r="D15" s="35">
        <v>16.0</v>
      </c>
      <c r="E15" s="35">
        <v>111.0</v>
      </c>
      <c r="F15" s="35">
        <v>137.0</v>
      </c>
      <c r="G15" s="35">
        <v>197.0</v>
      </c>
      <c r="H15" s="35">
        <v>31.0</v>
      </c>
      <c r="I15" s="36">
        <v>137.0</v>
      </c>
      <c r="J15" s="32">
        <f t="shared" si="2"/>
        <v>648</v>
      </c>
    </row>
    <row r="16">
      <c r="B16" s="13" t="s">
        <v>19</v>
      </c>
      <c r="C16" s="37">
        <f t="shared" ref="C16:I16" si="3">C9+C11</f>
        <v>7290.3</v>
      </c>
      <c r="D16" s="37">
        <f t="shared" si="3"/>
        <v>8680.25</v>
      </c>
      <c r="E16" s="37">
        <f t="shared" si="3"/>
        <v>11951.65</v>
      </c>
      <c r="F16" s="37">
        <f t="shared" si="3"/>
        <v>12318.63</v>
      </c>
      <c r="G16" s="37">
        <f t="shared" si="3"/>
        <v>20463.76</v>
      </c>
      <c r="H16" s="37">
        <f t="shared" si="3"/>
        <v>17056</v>
      </c>
      <c r="I16" s="39">
        <f t="shared" si="3"/>
        <v>15482.44</v>
      </c>
      <c r="J16" s="20">
        <f t="shared" si="2"/>
        <v>93243.03</v>
      </c>
    </row>
    <row r="17">
      <c r="B17" s="13" t="s">
        <v>20</v>
      </c>
      <c r="C17" s="29">
        <v>9169.8</v>
      </c>
      <c r="D17" s="29">
        <v>10423.75</v>
      </c>
      <c r="E17" s="29">
        <v>9543.65</v>
      </c>
      <c r="F17" s="29">
        <v>12759.7</v>
      </c>
      <c r="G17" s="29">
        <v>23489.52</v>
      </c>
      <c r="H17" s="29">
        <v>20463.25</v>
      </c>
      <c r="I17" s="31">
        <v>13666.92</v>
      </c>
      <c r="J17" s="40">
        <f t="shared" si="2"/>
        <v>99516.59</v>
      </c>
    </row>
    <row r="18">
      <c r="B18" s="13" t="s">
        <v>21</v>
      </c>
      <c r="C18" s="41">
        <f t="shared" ref="C18:J18" si="4">(C16-C17)/C17</f>
        <v>-0.2049663024</v>
      </c>
      <c r="D18" s="41">
        <f t="shared" si="4"/>
        <v>-0.1672622617</v>
      </c>
      <c r="E18" s="41">
        <f t="shared" si="4"/>
        <v>0.2523143661</v>
      </c>
      <c r="F18" s="41">
        <f t="shared" si="4"/>
        <v>-0.03456742713</v>
      </c>
      <c r="G18" s="41">
        <f t="shared" si="4"/>
        <v>-0.1288131899</v>
      </c>
      <c r="H18" s="41">
        <f t="shared" si="4"/>
        <v>-0.1665058092</v>
      </c>
      <c r="I18" s="41">
        <f t="shared" si="4"/>
        <v>0.1328404644</v>
      </c>
      <c r="J18" s="41">
        <f t="shared" si="4"/>
        <v>-0.06304034332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154</v>
      </c>
      <c r="D20" s="46">
        <f t="shared" si="5"/>
        <v>185</v>
      </c>
      <c r="E20" s="46">
        <f t="shared" si="5"/>
        <v>256</v>
      </c>
      <c r="F20" s="46">
        <f t="shared" si="5"/>
        <v>279</v>
      </c>
      <c r="G20" s="46">
        <f t="shared" si="5"/>
        <v>451</v>
      </c>
      <c r="H20" s="46">
        <f t="shared" si="5"/>
        <v>399</v>
      </c>
      <c r="I20" s="46">
        <f t="shared" si="5"/>
        <v>356</v>
      </c>
      <c r="J20" s="46">
        <f>SUM(C20:I20)</f>
        <v>2080</v>
      </c>
    </row>
    <row r="21">
      <c r="B21" s="13" t="s">
        <v>24</v>
      </c>
      <c r="C21" s="47">
        <f t="shared" ref="C21:J21" si="6">C9/C10</f>
        <v>41.93604651</v>
      </c>
      <c r="D21" s="47">
        <f t="shared" si="6"/>
        <v>41.14788732</v>
      </c>
      <c r="E21" s="47">
        <f t="shared" si="6"/>
        <v>32.65555556</v>
      </c>
      <c r="F21" s="47">
        <f t="shared" si="6"/>
        <v>33.28457143</v>
      </c>
      <c r="G21" s="47">
        <f t="shared" si="6"/>
        <v>40.66666667</v>
      </c>
      <c r="H21" s="47">
        <f t="shared" si="6"/>
        <v>39.18656716</v>
      </c>
      <c r="I21" s="48">
        <f t="shared" si="6"/>
        <v>37.14398496</v>
      </c>
      <c r="J21" s="32">
        <f t="shared" si="6"/>
        <v>37.94341365</v>
      </c>
    </row>
    <row r="22">
      <c r="B22" s="13" t="s">
        <v>25</v>
      </c>
      <c r="C22" s="47">
        <f t="shared" ref="C22:J22" si="7">C11/C12</f>
        <v>49.43288288</v>
      </c>
      <c r="D22" s="47">
        <f t="shared" si="7"/>
        <v>50.51535088</v>
      </c>
      <c r="E22" s="47">
        <f t="shared" si="7"/>
        <v>49.67843602</v>
      </c>
      <c r="F22" s="47">
        <f t="shared" si="7"/>
        <v>47.79287081</v>
      </c>
      <c r="G22" s="47">
        <f t="shared" si="7"/>
        <v>46.22450262</v>
      </c>
      <c r="H22" s="47">
        <f t="shared" si="7"/>
        <v>43.46536145</v>
      </c>
      <c r="I22" s="48">
        <f t="shared" si="7"/>
        <v>47.27484305</v>
      </c>
      <c r="J22" s="32">
        <f t="shared" si="7"/>
        <v>46.99570796</v>
      </c>
    </row>
    <row r="23">
      <c r="B23" s="42" t="s">
        <v>26</v>
      </c>
      <c r="C23" s="24">
        <v>261.5</v>
      </c>
      <c r="D23" s="24">
        <v>126.0</v>
      </c>
      <c r="E23" s="24">
        <v>454.0</v>
      </c>
      <c r="F23" s="24">
        <v>306.75</v>
      </c>
      <c r="G23" s="24">
        <v>328.0</v>
      </c>
      <c r="H23" s="24">
        <v>302.5</v>
      </c>
      <c r="I23" s="25">
        <v>287.56</v>
      </c>
      <c r="J23" s="32">
        <f>SUM(C23:I23)</f>
        <v>2066.31</v>
      </c>
    </row>
    <row r="24">
      <c r="B24" s="13" t="s">
        <v>27</v>
      </c>
      <c r="C24" s="41">
        <f t="shared" ref="C24:J24" si="8">C23/C16</f>
        <v>0.03586958013</v>
      </c>
      <c r="D24" s="41">
        <f t="shared" si="8"/>
        <v>0.01451571095</v>
      </c>
      <c r="E24" s="41">
        <f t="shared" si="8"/>
        <v>0.03798638682</v>
      </c>
      <c r="F24" s="41">
        <f t="shared" si="8"/>
        <v>0.02490130802</v>
      </c>
      <c r="G24" s="41">
        <f t="shared" si="8"/>
        <v>0.01602833497</v>
      </c>
      <c r="H24" s="41">
        <f t="shared" si="8"/>
        <v>0.01773569418</v>
      </c>
      <c r="I24" s="50">
        <f t="shared" si="8"/>
        <v>0.01857329982</v>
      </c>
      <c r="J24" s="51">
        <f t="shared" si="8"/>
        <v>0.02216047677</v>
      </c>
    </row>
    <row r="25">
      <c r="B25" s="42" t="s">
        <v>28</v>
      </c>
      <c r="C25" s="53" t="s">
        <v>42</v>
      </c>
      <c r="D25" s="52"/>
      <c r="E25" s="63" t="s">
        <v>64</v>
      </c>
      <c r="F25" s="63" t="s">
        <v>37</v>
      </c>
      <c r="G25" s="45"/>
      <c r="H25" s="45"/>
      <c r="I25" s="45"/>
      <c r="J25" s="45"/>
    </row>
    <row r="26">
      <c r="B26" s="42" t="s">
        <v>30</v>
      </c>
      <c r="C26" s="54">
        <v>2316.46</v>
      </c>
      <c r="D26" s="54">
        <v>2789.37</v>
      </c>
      <c r="E26" s="54">
        <v>3048.39</v>
      </c>
      <c r="F26" s="54">
        <v>3267.81</v>
      </c>
      <c r="G26" s="54">
        <v>3761.05</v>
      </c>
      <c r="H26" s="54">
        <v>4621.83</v>
      </c>
      <c r="I26" s="54">
        <v>3386.36</v>
      </c>
      <c r="J26" s="55">
        <f>SUM(C26:I26)/J16</f>
        <v>0.2487185369</v>
      </c>
    </row>
    <row r="27">
      <c r="B27" s="56" t="s">
        <v>31</v>
      </c>
      <c r="C27" s="57">
        <f t="shared" ref="C27:I27" si="9">C26/C16</f>
        <v>0.3177454974</v>
      </c>
      <c r="D27" s="57">
        <f t="shared" si="9"/>
        <v>0.3213467354</v>
      </c>
      <c r="E27" s="57">
        <f t="shared" si="9"/>
        <v>0.25506018</v>
      </c>
      <c r="F27" s="57">
        <f t="shared" si="9"/>
        <v>0.265273817</v>
      </c>
      <c r="G27" s="57">
        <f t="shared" si="9"/>
        <v>0.1837907599</v>
      </c>
      <c r="H27" s="57">
        <f t="shared" si="9"/>
        <v>0.2709797139</v>
      </c>
      <c r="I27" s="57">
        <f t="shared" si="9"/>
        <v>0.2187226303</v>
      </c>
      <c r="J27" s="59"/>
    </row>
  </sheetData>
  <mergeCells count="1">
    <mergeCell ref="J26:J27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88"/>
  </cols>
  <sheetData>
    <row r="4">
      <c r="B4" s="1"/>
      <c r="C4" s="2" t="s">
        <v>0</v>
      </c>
      <c r="D4" s="3">
        <v>45082.0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45082.0</v>
      </c>
      <c r="D8" s="15">
        <f t="shared" ref="D8:I8" si="1">C8+1</f>
        <v>45083</v>
      </c>
      <c r="E8" s="15">
        <f t="shared" si="1"/>
        <v>45084</v>
      </c>
      <c r="F8" s="15">
        <f t="shared" si="1"/>
        <v>45085</v>
      </c>
      <c r="G8" s="15">
        <f t="shared" si="1"/>
        <v>45086</v>
      </c>
      <c r="H8" s="15">
        <f t="shared" si="1"/>
        <v>45087</v>
      </c>
      <c r="I8" s="16">
        <f t="shared" si="1"/>
        <v>45088</v>
      </c>
      <c r="J8" s="17" t="s">
        <v>10</v>
      </c>
    </row>
    <row r="9">
      <c r="B9" s="13" t="s">
        <v>11</v>
      </c>
      <c r="C9" s="18">
        <v>1781.75</v>
      </c>
      <c r="D9" s="18">
        <v>3352.75</v>
      </c>
      <c r="E9" s="18">
        <v>1776.15</v>
      </c>
      <c r="F9" s="18">
        <v>2235.5</v>
      </c>
      <c r="G9" s="18">
        <v>1845.5</v>
      </c>
      <c r="H9" s="18">
        <v>2160.5</v>
      </c>
      <c r="I9" s="19">
        <v>4900.15</v>
      </c>
      <c r="J9" s="20">
        <f t="shared" ref="J9:J17" si="2">SUM(C9:I9)</f>
        <v>18052.3</v>
      </c>
    </row>
    <row r="10">
      <c r="B10" s="13" t="s">
        <v>12</v>
      </c>
      <c r="C10" s="21">
        <v>52.0</v>
      </c>
      <c r="D10" s="21">
        <v>62.0</v>
      </c>
      <c r="E10" s="21">
        <v>45.0</v>
      </c>
      <c r="F10" s="21">
        <v>55.0</v>
      </c>
      <c r="G10" s="21">
        <v>56.0</v>
      </c>
      <c r="H10" s="21">
        <v>56.0</v>
      </c>
      <c r="I10" s="22">
        <v>119.0</v>
      </c>
      <c r="J10" s="23">
        <f t="shared" si="2"/>
        <v>445</v>
      </c>
    </row>
    <row r="11">
      <c r="B11" s="13" t="s">
        <v>13</v>
      </c>
      <c r="C11" s="24">
        <v>6611.05</v>
      </c>
      <c r="D11" s="24">
        <v>5284.65</v>
      </c>
      <c r="E11" s="24">
        <v>6946.1</v>
      </c>
      <c r="F11" s="24">
        <v>8622.11</v>
      </c>
      <c r="G11" s="24">
        <v>13568.42</v>
      </c>
      <c r="H11" s="24">
        <v>15060.45</v>
      </c>
      <c r="I11" s="25">
        <v>6106.3</v>
      </c>
      <c r="J11" s="20">
        <f t="shared" si="2"/>
        <v>62199.08</v>
      </c>
    </row>
    <row r="12">
      <c r="B12" s="13" t="s">
        <v>15</v>
      </c>
      <c r="C12" s="26">
        <v>115.0</v>
      </c>
      <c r="D12" s="26">
        <v>98.0</v>
      </c>
      <c r="E12" s="26">
        <v>146.0</v>
      </c>
      <c r="F12" s="26">
        <v>193.0</v>
      </c>
      <c r="G12" s="26">
        <v>270.0</v>
      </c>
      <c r="H12" s="26">
        <v>325.0</v>
      </c>
      <c r="I12" s="27">
        <v>147.0</v>
      </c>
      <c r="J12" s="28">
        <f t="shared" si="2"/>
        <v>1294</v>
      </c>
    </row>
    <row r="13" ht="15.0" customHeight="1">
      <c r="B13" s="13" t="s">
        <v>16</v>
      </c>
      <c r="C13" s="29">
        <v>1889.0</v>
      </c>
      <c r="D13" s="29">
        <v>1752.25</v>
      </c>
      <c r="E13" s="29">
        <v>1725.4</v>
      </c>
      <c r="F13" s="29">
        <v>1994.1</v>
      </c>
      <c r="G13" s="30">
        <v>3031.5</v>
      </c>
      <c r="H13" s="29">
        <v>2740.0</v>
      </c>
      <c r="I13" s="31">
        <v>1848.25</v>
      </c>
      <c r="J13" s="32">
        <f t="shared" si="2"/>
        <v>14980.5</v>
      </c>
    </row>
    <row r="14">
      <c r="B14" s="13" t="s">
        <v>17</v>
      </c>
      <c r="C14" s="33">
        <v>24.0</v>
      </c>
      <c r="D14" s="33">
        <v>25.0</v>
      </c>
      <c r="E14" s="33">
        <v>28.0</v>
      </c>
      <c r="F14" s="33">
        <v>48.0</v>
      </c>
      <c r="G14" s="33">
        <v>46.0</v>
      </c>
      <c r="H14" s="33">
        <v>48.0</v>
      </c>
      <c r="I14" s="34">
        <v>43.0</v>
      </c>
      <c r="J14" s="28">
        <f t="shared" si="2"/>
        <v>262</v>
      </c>
    </row>
    <row r="15">
      <c r="B15" s="13" t="s">
        <v>18</v>
      </c>
      <c r="C15" s="35">
        <v>71.0</v>
      </c>
      <c r="D15" s="35">
        <v>20.0</v>
      </c>
      <c r="E15" s="35">
        <v>19.0</v>
      </c>
      <c r="F15" s="35">
        <v>21.0</v>
      </c>
      <c r="G15" s="35">
        <v>31.0</v>
      </c>
      <c r="H15" s="35">
        <v>51.0</v>
      </c>
      <c r="I15" s="36">
        <v>163.0</v>
      </c>
      <c r="J15" s="32">
        <f t="shared" si="2"/>
        <v>376</v>
      </c>
    </row>
    <row r="16">
      <c r="B16" s="13" t="s">
        <v>19</v>
      </c>
      <c r="C16" s="37">
        <f t="shared" ref="C16:I16" si="3">C9+C11</f>
        <v>8392.8</v>
      </c>
      <c r="D16" s="37">
        <f t="shared" si="3"/>
        <v>8637.4</v>
      </c>
      <c r="E16" s="37">
        <f t="shared" si="3"/>
        <v>8722.25</v>
      </c>
      <c r="F16" s="37">
        <f t="shared" si="3"/>
        <v>10857.61</v>
      </c>
      <c r="G16" s="37">
        <f t="shared" si="3"/>
        <v>15413.92</v>
      </c>
      <c r="H16" s="37">
        <f t="shared" si="3"/>
        <v>17220.95</v>
      </c>
      <c r="I16" s="39">
        <f t="shared" si="3"/>
        <v>11006.45</v>
      </c>
      <c r="J16" s="20">
        <f t="shared" si="2"/>
        <v>80251.38</v>
      </c>
    </row>
    <row r="17">
      <c r="B17" s="13" t="s">
        <v>20</v>
      </c>
      <c r="C17" s="29">
        <v>10518.76</v>
      </c>
      <c r="D17" s="29">
        <v>9497.34</v>
      </c>
      <c r="E17" s="29">
        <v>11143.69</v>
      </c>
      <c r="F17" s="29">
        <v>14193.5</v>
      </c>
      <c r="G17" s="29">
        <v>18082.5</v>
      </c>
      <c r="H17" s="29">
        <v>25958.25</v>
      </c>
      <c r="I17" s="31">
        <v>13645.75</v>
      </c>
      <c r="J17" s="40">
        <f t="shared" si="2"/>
        <v>103039.79</v>
      </c>
    </row>
    <row r="18">
      <c r="B18" s="13" t="s">
        <v>21</v>
      </c>
      <c r="C18" s="41">
        <f t="shared" ref="C18:J18" si="4">(C16-C17)/C17</f>
        <v>-0.2021112755</v>
      </c>
      <c r="D18" s="41">
        <f t="shared" si="4"/>
        <v>-0.0905453527</v>
      </c>
      <c r="E18" s="41">
        <f t="shared" si="4"/>
        <v>-0.2172924767</v>
      </c>
      <c r="F18" s="41">
        <f t="shared" si="4"/>
        <v>-0.2350294149</v>
      </c>
      <c r="G18" s="41">
        <f t="shared" si="4"/>
        <v>-0.1475780451</v>
      </c>
      <c r="H18" s="41">
        <f t="shared" si="4"/>
        <v>-0.3365904866</v>
      </c>
      <c r="I18" s="41">
        <f t="shared" si="4"/>
        <v>-0.1934155323</v>
      </c>
      <c r="J18" s="41">
        <f t="shared" si="4"/>
        <v>-0.2211612621</v>
      </c>
    </row>
    <row r="19">
      <c r="B19" s="42" t="s">
        <v>22</v>
      </c>
      <c r="C19" s="43"/>
      <c r="D19" s="62" t="s">
        <v>65</v>
      </c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167</v>
      </c>
      <c r="D20" s="46">
        <f t="shared" si="5"/>
        <v>160</v>
      </c>
      <c r="E20" s="46">
        <f t="shared" si="5"/>
        <v>191</v>
      </c>
      <c r="F20" s="46">
        <f t="shared" si="5"/>
        <v>248</v>
      </c>
      <c r="G20" s="46">
        <f t="shared" si="5"/>
        <v>326</v>
      </c>
      <c r="H20" s="46">
        <f t="shared" si="5"/>
        <v>381</v>
      </c>
      <c r="I20" s="46">
        <f t="shared" si="5"/>
        <v>266</v>
      </c>
      <c r="J20" s="46">
        <f>SUM(C20:I20)</f>
        <v>1739</v>
      </c>
    </row>
    <row r="21">
      <c r="B21" s="13" t="s">
        <v>24</v>
      </c>
      <c r="C21" s="47">
        <f t="shared" ref="C21:J21" si="6">C9/C10</f>
        <v>34.26442308</v>
      </c>
      <c r="D21" s="47">
        <f t="shared" si="6"/>
        <v>54.0766129</v>
      </c>
      <c r="E21" s="47">
        <f t="shared" si="6"/>
        <v>39.47</v>
      </c>
      <c r="F21" s="47">
        <f t="shared" si="6"/>
        <v>40.64545455</v>
      </c>
      <c r="G21" s="47">
        <f t="shared" si="6"/>
        <v>32.95535714</v>
      </c>
      <c r="H21" s="47">
        <f t="shared" si="6"/>
        <v>38.58035714</v>
      </c>
      <c r="I21" s="48">
        <f t="shared" si="6"/>
        <v>41.17773109</v>
      </c>
      <c r="J21" s="32">
        <f t="shared" si="6"/>
        <v>40.56696629</v>
      </c>
    </row>
    <row r="22">
      <c r="B22" s="13" t="s">
        <v>25</v>
      </c>
      <c r="C22" s="47">
        <f t="shared" ref="C22:J22" si="7">C11/C12</f>
        <v>57.4873913</v>
      </c>
      <c r="D22" s="47">
        <f t="shared" si="7"/>
        <v>53.925</v>
      </c>
      <c r="E22" s="47">
        <f t="shared" si="7"/>
        <v>47.5760274</v>
      </c>
      <c r="F22" s="47">
        <f t="shared" si="7"/>
        <v>44.67414508</v>
      </c>
      <c r="G22" s="47">
        <f t="shared" si="7"/>
        <v>50.25340741</v>
      </c>
      <c r="H22" s="47">
        <f t="shared" si="7"/>
        <v>46.33984615</v>
      </c>
      <c r="I22" s="48">
        <f t="shared" si="7"/>
        <v>41.53945578</v>
      </c>
      <c r="J22" s="32">
        <f t="shared" si="7"/>
        <v>48.06729521</v>
      </c>
    </row>
    <row r="23">
      <c r="B23" s="42" t="s">
        <v>26</v>
      </c>
      <c r="C23" s="24">
        <v>86.0</v>
      </c>
      <c r="D23" s="24">
        <v>178.0</v>
      </c>
      <c r="E23" s="24">
        <v>140.0</v>
      </c>
      <c r="F23" s="24">
        <v>148.4</v>
      </c>
      <c r="G23" s="24">
        <v>265.75</v>
      </c>
      <c r="H23" s="24">
        <v>386.0</v>
      </c>
      <c r="I23" s="25">
        <v>297.5</v>
      </c>
      <c r="J23" s="32">
        <f>SUM(C23:I23)</f>
        <v>1501.65</v>
      </c>
    </row>
    <row r="24">
      <c r="B24" s="13" t="s">
        <v>27</v>
      </c>
      <c r="C24" s="41">
        <f t="shared" ref="C24:J24" si="8">C23/C16</f>
        <v>0.01024687828</v>
      </c>
      <c r="D24" s="41">
        <f t="shared" si="8"/>
        <v>0.02060805335</v>
      </c>
      <c r="E24" s="41">
        <f t="shared" si="8"/>
        <v>0.0160509043</v>
      </c>
      <c r="F24" s="41">
        <f t="shared" si="8"/>
        <v>0.01366783298</v>
      </c>
      <c r="G24" s="41">
        <f t="shared" si="8"/>
        <v>0.01724090952</v>
      </c>
      <c r="H24" s="41">
        <f t="shared" si="8"/>
        <v>0.02241455901</v>
      </c>
      <c r="I24" s="50">
        <f t="shared" si="8"/>
        <v>0.02702960537</v>
      </c>
      <c r="J24" s="51">
        <f t="shared" si="8"/>
        <v>0.01871182776</v>
      </c>
    </row>
    <row r="25">
      <c r="B25" s="42" t="s">
        <v>28</v>
      </c>
      <c r="C25" s="45"/>
      <c r="D25" s="52"/>
      <c r="E25" s="45"/>
      <c r="F25" s="45"/>
      <c r="G25" s="45"/>
      <c r="H25" s="63" t="s">
        <v>40</v>
      </c>
      <c r="I25" s="61" t="s">
        <v>66</v>
      </c>
      <c r="J25" s="45"/>
    </row>
    <row r="26">
      <c r="B26" s="42" t="s">
        <v>30</v>
      </c>
      <c r="C26" s="54">
        <v>2210.6</v>
      </c>
      <c r="D26" s="54">
        <v>2505.32</v>
      </c>
      <c r="E26" s="54">
        <v>2654.62</v>
      </c>
      <c r="F26" s="54">
        <v>2952.12</v>
      </c>
      <c r="G26" s="54">
        <v>4697.74</v>
      </c>
      <c r="H26" s="54">
        <v>4415.53</v>
      </c>
      <c r="I26" s="54">
        <v>2994.49</v>
      </c>
      <c r="J26" s="55">
        <f>SUM(C26:I26)/J16</f>
        <v>0.2795019849</v>
      </c>
    </row>
    <row r="27">
      <c r="B27" s="56" t="s">
        <v>31</v>
      </c>
      <c r="C27" s="66">
        <f t="shared" ref="C27:I27" si="9">C26/C16</f>
        <v>0.2633924316</v>
      </c>
      <c r="D27" s="66">
        <f t="shared" si="9"/>
        <v>0.2900548776</v>
      </c>
      <c r="E27" s="66">
        <f t="shared" si="9"/>
        <v>0.3043503683</v>
      </c>
      <c r="F27" s="66">
        <f t="shared" si="9"/>
        <v>0.2718940909</v>
      </c>
      <c r="G27" s="66">
        <f t="shared" si="9"/>
        <v>0.3047725692</v>
      </c>
      <c r="H27" s="66">
        <f t="shared" si="9"/>
        <v>0.2564045538</v>
      </c>
      <c r="I27" s="66">
        <f t="shared" si="9"/>
        <v>0.2720668335</v>
      </c>
      <c r="J27" s="59"/>
    </row>
  </sheetData>
  <mergeCells count="1">
    <mergeCell ref="J26:J27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45075.0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45075.0</v>
      </c>
      <c r="D8" s="15">
        <f t="shared" ref="D8:I8" si="1">C8+1</f>
        <v>45076</v>
      </c>
      <c r="E8" s="15">
        <f t="shared" si="1"/>
        <v>45077</v>
      </c>
      <c r="F8" s="15">
        <f t="shared" si="1"/>
        <v>45078</v>
      </c>
      <c r="G8" s="15">
        <f t="shared" si="1"/>
        <v>45079</v>
      </c>
      <c r="H8" s="15">
        <f t="shared" si="1"/>
        <v>45080</v>
      </c>
      <c r="I8" s="16">
        <f t="shared" si="1"/>
        <v>45081</v>
      </c>
      <c r="J8" s="17" t="s">
        <v>10</v>
      </c>
    </row>
    <row r="9">
      <c r="B9" s="13" t="s">
        <v>11</v>
      </c>
      <c r="C9" s="18">
        <v>3735.95</v>
      </c>
      <c r="D9" s="18">
        <v>1858.0</v>
      </c>
      <c r="E9" s="18">
        <v>980.01</v>
      </c>
      <c r="F9" s="18">
        <v>2608.5</v>
      </c>
      <c r="G9" s="18">
        <v>3858.5</v>
      </c>
      <c r="H9" s="18">
        <v>2411.0</v>
      </c>
      <c r="I9" s="19">
        <v>4401.75</v>
      </c>
      <c r="J9" s="20">
        <f t="shared" ref="J9:J17" si="2">SUM(C9:I9)</f>
        <v>19853.71</v>
      </c>
    </row>
    <row r="10">
      <c r="B10" s="13" t="s">
        <v>12</v>
      </c>
      <c r="C10" s="21">
        <v>89.0</v>
      </c>
      <c r="D10" s="21">
        <v>52.0</v>
      </c>
      <c r="E10" s="21">
        <v>30.0</v>
      </c>
      <c r="F10" s="21">
        <v>74.0</v>
      </c>
      <c r="G10" s="21">
        <v>85.0</v>
      </c>
      <c r="H10" s="21">
        <v>63.0</v>
      </c>
      <c r="I10" s="22">
        <v>97.0</v>
      </c>
      <c r="J10" s="23">
        <f t="shared" si="2"/>
        <v>490</v>
      </c>
    </row>
    <row r="11">
      <c r="B11" s="13" t="s">
        <v>13</v>
      </c>
      <c r="C11" s="24">
        <v>7973.15</v>
      </c>
      <c r="D11" s="24">
        <v>8192.1</v>
      </c>
      <c r="E11" s="24">
        <v>6601.0</v>
      </c>
      <c r="F11" s="24">
        <v>10196.05</v>
      </c>
      <c r="G11" s="24">
        <v>14746.19</v>
      </c>
      <c r="H11" s="24">
        <v>20037.59</v>
      </c>
      <c r="I11" s="25">
        <v>7341.4</v>
      </c>
      <c r="J11" s="20">
        <f t="shared" si="2"/>
        <v>75087.48</v>
      </c>
    </row>
    <row r="12">
      <c r="B12" s="13" t="s">
        <v>15</v>
      </c>
      <c r="C12" s="26">
        <v>160.0</v>
      </c>
      <c r="D12" s="26">
        <v>153.0</v>
      </c>
      <c r="E12" s="26">
        <v>142.0</v>
      </c>
      <c r="F12" s="26">
        <v>202.0</v>
      </c>
      <c r="G12" s="26">
        <v>304.0</v>
      </c>
      <c r="H12" s="26">
        <v>407.0</v>
      </c>
      <c r="I12" s="27">
        <v>164.0</v>
      </c>
      <c r="J12" s="28">
        <f t="shared" si="2"/>
        <v>1532</v>
      </c>
    </row>
    <row r="13" ht="15.0" customHeight="1">
      <c r="B13" s="13" t="s">
        <v>16</v>
      </c>
      <c r="C13" s="29">
        <v>2780.8</v>
      </c>
      <c r="D13" s="29">
        <v>1520.5</v>
      </c>
      <c r="E13" s="29">
        <v>1724.0</v>
      </c>
      <c r="F13" s="29">
        <v>2015.55</v>
      </c>
      <c r="G13" s="30">
        <v>3534.0</v>
      </c>
      <c r="H13" s="29">
        <v>3627.7</v>
      </c>
      <c r="I13" s="31">
        <v>2394.0</v>
      </c>
      <c r="J13" s="32">
        <f t="shared" si="2"/>
        <v>17596.55</v>
      </c>
    </row>
    <row r="14">
      <c r="B14" s="13" t="s">
        <v>17</v>
      </c>
      <c r="C14" s="33">
        <v>37.0</v>
      </c>
      <c r="D14" s="33">
        <v>21.0</v>
      </c>
      <c r="E14" s="33">
        <v>31.0</v>
      </c>
      <c r="F14" s="33">
        <v>41.0</v>
      </c>
      <c r="G14" s="33">
        <v>52.0</v>
      </c>
      <c r="H14" s="33">
        <v>64.0</v>
      </c>
      <c r="I14" s="34">
        <v>34.0</v>
      </c>
      <c r="J14" s="28">
        <f t="shared" si="2"/>
        <v>280</v>
      </c>
    </row>
    <row r="15">
      <c r="B15" s="13" t="s">
        <v>18</v>
      </c>
      <c r="C15" s="35">
        <v>111.5</v>
      </c>
      <c r="D15" s="35">
        <v>19.0</v>
      </c>
      <c r="E15" s="35">
        <v>80.0</v>
      </c>
      <c r="F15" s="35">
        <v>328.0</v>
      </c>
      <c r="G15" s="35">
        <v>268.5</v>
      </c>
      <c r="H15" s="35">
        <v>385.18</v>
      </c>
      <c r="I15" s="36">
        <v>57.5</v>
      </c>
      <c r="J15" s="32">
        <f t="shared" si="2"/>
        <v>1249.68</v>
      </c>
    </row>
    <row r="16">
      <c r="B16" s="13" t="s">
        <v>19</v>
      </c>
      <c r="C16" s="37">
        <f t="shared" ref="C16:I16" si="3">C9+C11</f>
        <v>11709.1</v>
      </c>
      <c r="D16" s="37">
        <f t="shared" si="3"/>
        <v>10050.1</v>
      </c>
      <c r="E16" s="37">
        <f t="shared" si="3"/>
        <v>7581.01</v>
      </c>
      <c r="F16" s="37">
        <f t="shared" si="3"/>
        <v>12804.55</v>
      </c>
      <c r="G16" s="37">
        <f t="shared" si="3"/>
        <v>18604.69</v>
      </c>
      <c r="H16" s="37">
        <f t="shared" si="3"/>
        <v>22448.59</v>
      </c>
      <c r="I16" s="37">
        <f t="shared" si="3"/>
        <v>11743.15</v>
      </c>
      <c r="J16" s="20">
        <f t="shared" si="2"/>
        <v>94941.19</v>
      </c>
    </row>
    <row r="17">
      <c r="B17" s="13" t="s">
        <v>20</v>
      </c>
      <c r="C17" s="81">
        <v>13558.5</v>
      </c>
      <c r="D17" s="72">
        <v>9742.75</v>
      </c>
      <c r="E17" s="72">
        <v>10146.5</v>
      </c>
      <c r="F17" s="72">
        <v>15119.25</v>
      </c>
      <c r="G17" s="72">
        <v>12341.53</v>
      </c>
      <c r="H17" s="72">
        <v>22703.02</v>
      </c>
      <c r="I17" s="73">
        <v>12741.26</v>
      </c>
      <c r="J17" s="40">
        <f t="shared" si="2"/>
        <v>96352.81</v>
      </c>
    </row>
    <row r="18">
      <c r="B18" s="13" t="s">
        <v>21</v>
      </c>
      <c r="C18" s="41">
        <f t="shared" ref="C18:J18" si="4">(C16-C17)/C17</f>
        <v>-0.1364015193</v>
      </c>
      <c r="D18" s="41">
        <f t="shared" si="4"/>
        <v>0.0315465346</v>
      </c>
      <c r="E18" s="41">
        <f t="shared" si="4"/>
        <v>-0.2528448233</v>
      </c>
      <c r="F18" s="41">
        <f t="shared" si="4"/>
        <v>-0.1530962184</v>
      </c>
      <c r="G18" s="41">
        <f t="shared" si="4"/>
        <v>0.507486511</v>
      </c>
      <c r="H18" s="41">
        <f t="shared" si="4"/>
        <v>-0.01120687908</v>
      </c>
      <c r="I18" s="41">
        <f t="shared" si="4"/>
        <v>-0.07833683639</v>
      </c>
      <c r="J18" s="41">
        <f t="shared" si="4"/>
        <v>-0.01465053277</v>
      </c>
    </row>
    <row r="19">
      <c r="B19" s="42" t="s">
        <v>22</v>
      </c>
      <c r="C19" s="43"/>
      <c r="D19" s="43"/>
      <c r="E19" s="74" t="s">
        <v>67</v>
      </c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249</v>
      </c>
      <c r="D20" s="46">
        <f t="shared" si="5"/>
        <v>205</v>
      </c>
      <c r="E20" s="46">
        <f t="shared" si="5"/>
        <v>172</v>
      </c>
      <c r="F20" s="46">
        <f t="shared" si="5"/>
        <v>276</v>
      </c>
      <c r="G20" s="46">
        <f t="shared" si="5"/>
        <v>389</v>
      </c>
      <c r="H20" s="46">
        <f t="shared" si="5"/>
        <v>470</v>
      </c>
      <c r="I20" s="46">
        <f t="shared" si="5"/>
        <v>261</v>
      </c>
      <c r="J20" s="46">
        <f>SUM(C20:I20)</f>
        <v>2022</v>
      </c>
    </row>
    <row r="21">
      <c r="B21" s="13" t="s">
        <v>24</v>
      </c>
      <c r="C21" s="47">
        <f t="shared" ref="C21:J21" si="6">C9/C10</f>
        <v>41.97696629</v>
      </c>
      <c r="D21" s="47">
        <f t="shared" si="6"/>
        <v>35.73076923</v>
      </c>
      <c r="E21" s="47">
        <f t="shared" si="6"/>
        <v>32.667</v>
      </c>
      <c r="F21" s="47">
        <f t="shared" si="6"/>
        <v>35.25</v>
      </c>
      <c r="G21" s="47">
        <f t="shared" si="6"/>
        <v>45.39411765</v>
      </c>
      <c r="H21" s="47">
        <f t="shared" si="6"/>
        <v>38.26984127</v>
      </c>
      <c r="I21" s="48">
        <f t="shared" si="6"/>
        <v>45.37886598</v>
      </c>
      <c r="J21" s="32">
        <f t="shared" si="6"/>
        <v>40.51777551</v>
      </c>
    </row>
    <row r="22">
      <c r="B22" s="13" t="s">
        <v>25</v>
      </c>
      <c r="C22" s="47">
        <f t="shared" ref="C22:J22" si="7">C11/C12</f>
        <v>49.8321875</v>
      </c>
      <c r="D22" s="47">
        <f t="shared" si="7"/>
        <v>53.54313725</v>
      </c>
      <c r="E22" s="47">
        <f t="shared" si="7"/>
        <v>46.48591549</v>
      </c>
      <c r="F22" s="47">
        <f t="shared" si="7"/>
        <v>50.47549505</v>
      </c>
      <c r="G22" s="47">
        <f t="shared" si="7"/>
        <v>48.50720395</v>
      </c>
      <c r="H22" s="47">
        <f t="shared" si="7"/>
        <v>49.23240786</v>
      </c>
      <c r="I22" s="48">
        <f t="shared" si="7"/>
        <v>44.76463415</v>
      </c>
      <c r="J22" s="32">
        <f t="shared" si="7"/>
        <v>49.0127154</v>
      </c>
    </row>
    <row r="23">
      <c r="B23" s="42" t="s">
        <v>26</v>
      </c>
      <c r="C23" s="24">
        <v>223.3</v>
      </c>
      <c r="D23" s="24">
        <v>198.0</v>
      </c>
      <c r="E23" s="24">
        <v>223.0</v>
      </c>
      <c r="F23" s="24">
        <v>112.0</v>
      </c>
      <c r="G23" s="24">
        <v>388.75</v>
      </c>
      <c r="H23" s="24">
        <v>471.91</v>
      </c>
      <c r="I23" s="25">
        <v>110.1</v>
      </c>
      <c r="J23" s="32">
        <f>SUM(C23:I23)</f>
        <v>1727.06</v>
      </c>
    </row>
    <row r="24">
      <c r="B24" s="13" t="s">
        <v>27</v>
      </c>
      <c r="C24" s="41">
        <f t="shared" ref="C24:J24" si="8">C23/C16</f>
        <v>0.01907063737</v>
      </c>
      <c r="D24" s="41">
        <f t="shared" si="8"/>
        <v>0.0197012965</v>
      </c>
      <c r="E24" s="41">
        <f t="shared" si="8"/>
        <v>0.02941560557</v>
      </c>
      <c r="F24" s="41">
        <f t="shared" si="8"/>
        <v>0.008746890754</v>
      </c>
      <c r="G24" s="41">
        <f t="shared" si="8"/>
        <v>0.02089526888</v>
      </c>
      <c r="H24" s="41">
        <f t="shared" si="8"/>
        <v>0.02102181028</v>
      </c>
      <c r="I24" s="50">
        <f t="shared" si="8"/>
        <v>0.009375678587</v>
      </c>
      <c r="J24" s="51">
        <f t="shared" si="8"/>
        <v>0.01819084003</v>
      </c>
    </row>
    <row r="25">
      <c r="B25" s="42" t="s">
        <v>28</v>
      </c>
      <c r="C25" s="45"/>
      <c r="D25" s="52"/>
      <c r="E25" s="45"/>
      <c r="F25" s="45"/>
      <c r="G25" s="53" t="s">
        <v>68</v>
      </c>
      <c r="H25" s="53" t="s">
        <v>68</v>
      </c>
      <c r="I25" s="45"/>
      <c r="J25" s="45"/>
    </row>
    <row r="26">
      <c r="B26" s="42" t="s">
        <v>30</v>
      </c>
      <c r="C26" s="54">
        <v>2610.53</v>
      </c>
      <c r="D26" s="54">
        <v>2624.34</v>
      </c>
      <c r="E26" s="54">
        <v>2512.92</v>
      </c>
      <c r="F26" s="54">
        <v>2771.96</v>
      </c>
      <c r="G26" s="54">
        <v>3997.58</v>
      </c>
      <c r="H26" s="54">
        <v>4566.23</v>
      </c>
      <c r="I26" s="54">
        <v>3091.79</v>
      </c>
      <c r="J26" s="55">
        <f>SUM(C26:I26)/J16</f>
        <v>0.2335693285</v>
      </c>
    </row>
    <row r="27">
      <c r="B27" s="56" t="s">
        <v>31</v>
      </c>
      <c r="C27" s="66">
        <f t="shared" ref="C27:I27" si="9">C26/C16</f>
        <v>0.2229488176</v>
      </c>
      <c r="D27" s="66">
        <f t="shared" si="9"/>
        <v>0.2611257599</v>
      </c>
      <c r="E27" s="66">
        <f t="shared" si="9"/>
        <v>0.3314756213</v>
      </c>
      <c r="F27" s="66">
        <f t="shared" si="9"/>
        <v>0.2164824223</v>
      </c>
      <c r="G27" s="66">
        <f t="shared" si="9"/>
        <v>0.2148694765</v>
      </c>
      <c r="H27" s="66">
        <f t="shared" si="9"/>
        <v>0.203408321</v>
      </c>
      <c r="I27" s="66">
        <f t="shared" si="9"/>
        <v>0.2632845531</v>
      </c>
      <c r="J27" s="59"/>
    </row>
  </sheetData>
  <mergeCells count="1">
    <mergeCell ref="J26:J27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45068.0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45068.0</v>
      </c>
      <c r="D8" s="15">
        <f t="shared" ref="D8:I8" si="1">C8+1</f>
        <v>45069</v>
      </c>
      <c r="E8" s="15">
        <f t="shared" si="1"/>
        <v>45070</v>
      </c>
      <c r="F8" s="15">
        <f t="shared" si="1"/>
        <v>45071</v>
      </c>
      <c r="G8" s="15">
        <f t="shared" si="1"/>
        <v>45072</v>
      </c>
      <c r="H8" s="15">
        <f t="shared" si="1"/>
        <v>45073</v>
      </c>
      <c r="I8" s="16">
        <f t="shared" si="1"/>
        <v>45074</v>
      </c>
      <c r="J8" s="17" t="s">
        <v>10</v>
      </c>
    </row>
    <row r="9">
      <c r="B9" s="13" t="s">
        <v>11</v>
      </c>
      <c r="C9" s="18">
        <v>1404.75</v>
      </c>
      <c r="D9" s="18">
        <v>2326.75</v>
      </c>
      <c r="E9" s="18">
        <v>1840.25</v>
      </c>
      <c r="F9" s="18">
        <v>2366.75</v>
      </c>
      <c r="G9" s="18">
        <v>2528.25</v>
      </c>
      <c r="H9" s="18">
        <v>2523.75</v>
      </c>
      <c r="I9" s="19">
        <v>3409.7</v>
      </c>
      <c r="J9" s="20">
        <f t="shared" ref="J9:J17" si="2">SUM(C9:I9)</f>
        <v>16400.2</v>
      </c>
    </row>
    <row r="10">
      <c r="B10" s="13" t="s">
        <v>12</v>
      </c>
      <c r="C10" s="21">
        <v>47.0</v>
      </c>
      <c r="D10" s="21">
        <v>55.0</v>
      </c>
      <c r="E10" s="21">
        <v>50.0</v>
      </c>
      <c r="F10" s="21">
        <v>70.0</v>
      </c>
      <c r="G10" s="21">
        <v>63.0</v>
      </c>
      <c r="H10" s="21">
        <v>76.0</v>
      </c>
      <c r="I10" s="22">
        <v>84.0</v>
      </c>
      <c r="J10" s="23">
        <f t="shared" si="2"/>
        <v>445</v>
      </c>
    </row>
    <row r="11">
      <c r="B11" s="13" t="s">
        <v>13</v>
      </c>
      <c r="C11" s="24">
        <v>8134.6</v>
      </c>
      <c r="D11" s="24">
        <v>6167.68</v>
      </c>
      <c r="E11" s="24">
        <v>11311.62</v>
      </c>
      <c r="F11" s="24">
        <v>14679.3</v>
      </c>
      <c r="G11" s="24">
        <v>19774.99</v>
      </c>
      <c r="H11" s="24">
        <v>20543.73</v>
      </c>
      <c r="I11" s="25">
        <v>16889.014</v>
      </c>
      <c r="J11" s="20">
        <f t="shared" si="2"/>
        <v>97500.934</v>
      </c>
    </row>
    <row r="12">
      <c r="B12" s="13" t="s">
        <v>15</v>
      </c>
      <c r="C12" s="26">
        <v>140.0</v>
      </c>
      <c r="D12" s="26">
        <v>131.0</v>
      </c>
      <c r="E12" s="26">
        <v>215.0</v>
      </c>
      <c r="F12" s="26">
        <v>279.0</v>
      </c>
      <c r="G12" s="26">
        <v>376.0</v>
      </c>
      <c r="H12" s="26">
        <v>407.0</v>
      </c>
      <c r="I12" s="27">
        <v>317.0</v>
      </c>
      <c r="J12" s="28">
        <f t="shared" si="2"/>
        <v>1865</v>
      </c>
    </row>
    <row r="13" ht="15.0" customHeight="1">
      <c r="B13" s="13" t="s">
        <v>16</v>
      </c>
      <c r="C13" s="29">
        <v>1764.85</v>
      </c>
      <c r="D13" s="29">
        <v>2117.18</v>
      </c>
      <c r="E13" s="29">
        <v>2413.25</v>
      </c>
      <c r="F13" s="29">
        <v>2784.75</v>
      </c>
      <c r="G13" s="30">
        <v>4642.01</v>
      </c>
      <c r="H13" s="29">
        <v>3173.15</v>
      </c>
      <c r="I13" s="31">
        <v>2651.25</v>
      </c>
      <c r="J13" s="32">
        <f t="shared" si="2"/>
        <v>19546.44</v>
      </c>
    </row>
    <row r="14">
      <c r="B14" s="13" t="s">
        <v>17</v>
      </c>
      <c r="C14" s="33">
        <v>27.0</v>
      </c>
      <c r="D14" s="33">
        <v>39.0</v>
      </c>
      <c r="E14" s="33">
        <v>38.0</v>
      </c>
      <c r="F14" s="33">
        <v>47.0</v>
      </c>
      <c r="G14" s="33">
        <v>68.0</v>
      </c>
      <c r="H14" s="33">
        <v>62.0</v>
      </c>
      <c r="I14" s="34">
        <v>46.0</v>
      </c>
      <c r="J14" s="28">
        <f t="shared" si="2"/>
        <v>327</v>
      </c>
    </row>
    <row r="15">
      <c r="B15" s="13" t="s">
        <v>18</v>
      </c>
      <c r="C15" s="35">
        <v>42.0</v>
      </c>
      <c r="D15" s="35">
        <v>70.0</v>
      </c>
      <c r="E15" s="35">
        <v>12.0</v>
      </c>
      <c r="F15" s="35">
        <v>146.0</v>
      </c>
      <c r="G15" s="82"/>
      <c r="H15" s="35">
        <v>144.0</v>
      </c>
      <c r="I15" s="36">
        <v>178.0</v>
      </c>
      <c r="J15" s="32">
        <f t="shared" si="2"/>
        <v>592</v>
      </c>
    </row>
    <row r="16">
      <c r="B16" s="13" t="s">
        <v>19</v>
      </c>
      <c r="C16" s="37">
        <f t="shared" ref="C16:I16" si="3">C9+C11</f>
        <v>9539.35</v>
      </c>
      <c r="D16" s="37">
        <f t="shared" si="3"/>
        <v>8494.43</v>
      </c>
      <c r="E16" s="37">
        <f t="shared" si="3"/>
        <v>13151.87</v>
      </c>
      <c r="F16" s="37">
        <f t="shared" si="3"/>
        <v>17046.05</v>
      </c>
      <c r="G16" s="37">
        <f t="shared" si="3"/>
        <v>22303.24</v>
      </c>
      <c r="H16" s="37">
        <f t="shared" si="3"/>
        <v>23067.48</v>
      </c>
      <c r="I16" s="39">
        <f t="shared" si="3"/>
        <v>20298.714</v>
      </c>
      <c r="J16" s="20">
        <f t="shared" si="2"/>
        <v>113901.134</v>
      </c>
    </row>
    <row r="17">
      <c r="B17" s="13" t="s">
        <v>20</v>
      </c>
      <c r="C17" s="29">
        <v>9982.25</v>
      </c>
      <c r="D17" s="29">
        <v>12573.01</v>
      </c>
      <c r="E17" s="29">
        <v>13587.0</v>
      </c>
      <c r="F17" s="29">
        <v>13882.75</v>
      </c>
      <c r="G17" s="29">
        <v>25117.25</v>
      </c>
      <c r="H17" s="29">
        <v>25047.26</v>
      </c>
      <c r="I17" s="31">
        <v>17574.5</v>
      </c>
      <c r="J17" s="40">
        <f t="shared" si="2"/>
        <v>117764.02</v>
      </c>
    </row>
    <row r="18">
      <c r="B18" s="13" t="s">
        <v>21</v>
      </c>
      <c r="C18" s="41">
        <f t="shared" ref="C18:J18" si="4">(C16-C17)/C17</f>
        <v>-0.04436875454</v>
      </c>
      <c r="D18" s="41">
        <f t="shared" si="4"/>
        <v>-0.324391693</v>
      </c>
      <c r="E18" s="41">
        <f t="shared" si="4"/>
        <v>-0.03202546552</v>
      </c>
      <c r="F18" s="41">
        <f t="shared" si="4"/>
        <v>0.2278583134</v>
      </c>
      <c r="G18" s="41">
        <f t="shared" si="4"/>
        <v>-0.1120349561</v>
      </c>
      <c r="H18" s="41">
        <f t="shared" si="4"/>
        <v>-0.07904177942</v>
      </c>
      <c r="I18" s="41">
        <f t="shared" si="4"/>
        <v>0.155009474</v>
      </c>
      <c r="J18" s="41">
        <f t="shared" si="4"/>
        <v>-0.03280192031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187</v>
      </c>
      <c r="D20" s="46">
        <f t="shared" si="5"/>
        <v>186</v>
      </c>
      <c r="E20" s="46">
        <f t="shared" si="5"/>
        <v>265</v>
      </c>
      <c r="F20" s="46">
        <f t="shared" si="5"/>
        <v>349</v>
      </c>
      <c r="G20" s="46">
        <f t="shared" si="5"/>
        <v>439</v>
      </c>
      <c r="H20" s="46">
        <f t="shared" si="5"/>
        <v>483</v>
      </c>
      <c r="I20" s="46">
        <f t="shared" si="5"/>
        <v>401</v>
      </c>
      <c r="J20" s="46">
        <f>SUM(C20:I20)</f>
        <v>2310</v>
      </c>
    </row>
    <row r="21">
      <c r="B21" s="13" t="s">
        <v>24</v>
      </c>
      <c r="C21" s="47">
        <f t="shared" ref="C21:J21" si="6">C9/C10</f>
        <v>29.88829787</v>
      </c>
      <c r="D21" s="47">
        <f t="shared" si="6"/>
        <v>42.30454545</v>
      </c>
      <c r="E21" s="47">
        <f t="shared" si="6"/>
        <v>36.805</v>
      </c>
      <c r="F21" s="47">
        <f t="shared" si="6"/>
        <v>33.81071429</v>
      </c>
      <c r="G21" s="47">
        <f t="shared" si="6"/>
        <v>40.13095238</v>
      </c>
      <c r="H21" s="47">
        <f t="shared" si="6"/>
        <v>33.20723684</v>
      </c>
      <c r="I21" s="48">
        <f t="shared" si="6"/>
        <v>40.59166667</v>
      </c>
      <c r="J21" s="32">
        <f t="shared" si="6"/>
        <v>36.85438202</v>
      </c>
    </row>
    <row r="22">
      <c r="B22" s="13" t="s">
        <v>25</v>
      </c>
      <c r="C22" s="47">
        <f t="shared" ref="C22:J22" si="7">C11/C12</f>
        <v>58.10428571</v>
      </c>
      <c r="D22" s="47">
        <f t="shared" si="7"/>
        <v>47.08152672</v>
      </c>
      <c r="E22" s="47">
        <f t="shared" si="7"/>
        <v>52.61218605</v>
      </c>
      <c r="F22" s="47">
        <f t="shared" si="7"/>
        <v>52.61397849</v>
      </c>
      <c r="G22" s="47">
        <f t="shared" si="7"/>
        <v>52.59305851</v>
      </c>
      <c r="H22" s="47">
        <f t="shared" si="7"/>
        <v>50.47599509</v>
      </c>
      <c r="I22" s="48">
        <f t="shared" si="7"/>
        <v>53.27764669</v>
      </c>
      <c r="J22" s="32">
        <f t="shared" si="7"/>
        <v>52.27932118</v>
      </c>
    </row>
    <row r="23">
      <c r="B23" s="42" t="s">
        <v>26</v>
      </c>
      <c r="C23" s="24">
        <v>187.0</v>
      </c>
      <c r="D23" s="24">
        <v>102.0</v>
      </c>
      <c r="E23" s="24">
        <v>162.0</v>
      </c>
      <c r="F23" s="24">
        <v>340.0</v>
      </c>
      <c r="G23" s="24">
        <v>305.0</v>
      </c>
      <c r="H23" s="24">
        <v>271.0</v>
      </c>
      <c r="I23" s="25">
        <v>165.0</v>
      </c>
      <c r="J23" s="32">
        <f>SUM(C23:I23)</f>
        <v>1532</v>
      </c>
    </row>
    <row r="24">
      <c r="B24" s="13" t="s">
        <v>27</v>
      </c>
      <c r="C24" s="41">
        <f t="shared" ref="C24:J24" si="8">C23/C16</f>
        <v>0.01960301278</v>
      </c>
      <c r="D24" s="41">
        <f t="shared" si="8"/>
        <v>0.01200786869</v>
      </c>
      <c r="E24" s="41">
        <f t="shared" si="8"/>
        <v>0.01231764</v>
      </c>
      <c r="F24" s="41">
        <f t="shared" si="8"/>
        <v>0.01994596989</v>
      </c>
      <c r="G24" s="41">
        <f t="shared" si="8"/>
        <v>0.01367514316</v>
      </c>
      <c r="H24" s="41">
        <f t="shared" si="8"/>
        <v>0.01174814067</v>
      </c>
      <c r="I24" s="50">
        <f t="shared" si="8"/>
        <v>0.008128593762</v>
      </c>
      <c r="J24" s="51">
        <f t="shared" si="8"/>
        <v>0.01345026117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2386.54</v>
      </c>
      <c r="D26" s="54">
        <v>2412.47</v>
      </c>
      <c r="E26" s="54">
        <v>2846.37</v>
      </c>
      <c r="F26" s="54">
        <v>3480.71</v>
      </c>
      <c r="G26" s="54">
        <v>4073.06</v>
      </c>
      <c r="H26" s="54">
        <v>4667.39</v>
      </c>
      <c r="I26" s="54">
        <v>3479.76</v>
      </c>
      <c r="J26" s="55">
        <f>SUM(C26:I26)/J16</f>
        <v>0.2049698645</v>
      </c>
    </row>
    <row r="27">
      <c r="B27" s="56" t="s">
        <v>31</v>
      </c>
      <c r="C27" s="66">
        <f t="shared" ref="C27:I27" si="9">C26/C16</f>
        <v>0.2501784713</v>
      </c>
      <c r="D27" s="66">
        <f t="shared" si="9"/>
        <v>0.2840061075</v>
      </c>
      <c r="E27" s="66">
        <f t="shared" si="9"/>
        <v>0.2164232159</v>
      </c>
      <c r="F27" s="66">
        <f t="shared" si="9"/>
        <v>0.2041945201</v>
      </c>
      <c r="G27" s="66">
        <f t="shared" si="9"/>
        <v>0.1826218971</v>
      </c>
      <c r="H27" s="66">
        <f t="shared" si="9"/>
        <v>0.2023363627</v>
      </c>
      <c r="I27" s="66">
        <f t="shared" si="9"/>
        <v>0.1714276087</v>
      </c>
      <c r="J27" s="59"/>
    </row>
  </sheetData>
  <mergeCells count="1">
    <mergeCell ref="J26:J27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45061.0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45061.0</v>
      </c>
      <c r="D8" s="15">
        <f t="shared" ref="D8:I8" si="1">C8+1</f>
        <v>45062</v>
      </c>
      <c r="E8" s="15">
        <f t="shared" si="1"/>
        <v>45063</v>
      </c>
      <c r="F8" s="15">
        <f t="shared" si="1"/>
        <v>45064</v>
      </c>
      <c r="G8" s="15">
        <f t="shared" si="1"/>
        <v>45065</v>
      </c>
      <c r="H8" s="15">
        <f t="shared" si="1"/>
        <v>45066</v>
      </c>
      <c r="I8" s="16">
        <f t="shared" si="1"/>
        <v>45067</v>
      </c>
      <c r="J8" s="17" t="s">
        <v>10</v>
      </c>
    </row>
    <row r="9">
      <c r="B9" s="13" t="s">
        <v>11</v>
      </c>
      <c r="C9" s="18">
        <v>1582.75</v>
      </c>
      <c r="D9" s="18">
        <v>2427.75</v>
      </c>
      <c r="E9" s="18">
        <v>1956.25</v>
      </c>
      <c r="F9" s="18">
        <v>1765.25</v>
      </c>
      <c r="G9" s="18">
        <v>2439.25</v>
      </c>
      <c r="H9" s="18">
        <v>2744.75</v>
      </c>
      <c r="I9" s="19">
        <v>4678.35</v>
      </c>
      <c r="J9" s="20">
        <f t="shared" ref="J9:J17" si="2">SUM(C9:I9)</f>
        <v>17594.35</v>
      </c>
    </row>
    <row r="10">
      <c r="B10" s="13" t="s">
        <v>12</v>
      </c>
      <c r="C10" s="21">
        <v>44.0</v>
      </c>
      <c r="D10" s="21">
        <v>68.0</v>
      </c>
      <c r="E10" s="21">
        <v>38.0</v>
      </c>
      <c r="F10" s="21">
        <v>51.0</v>
      </c>
      <c r="G10" s="21">
        <v>63.0</v>
      </c>
      <c r="H10" s="21">
        <v>83.0</v>
      </c>
      <c r="I10" s="22">
        <v>117.0</v>
      </c>
      <c r="J10" s="23">
        <f t="shared" si="2"/>
        <v>464</v>
      </c>
    </row>
    <row r="11">
      <c r="B11" s="13" t="s">
        <v>13</v>
      </c>
      <c r="C11" s="24">
        <v>6632.25</v>
      </c>
      <c r="D11" s="24">
        <v>6964.22</v>
      </c>
      <c r="E11" s="24">
        <v>10160.45</v>
      </c>
      <c r="F11" s="24">
        <v>14550.85</v>
      </c>
      <c r="G11" s="24">
        <v>18165.88</v>
      </c>
      <c r="H11" s="24">
        <v>22981.11</v>
      </c>
      <c r="I11" s="25">
        <v>10184.3</v>
      </c>
      <c r="J11" s="20">
        <f t="shared" si="2"/>
        <v>89639.06</v>
      </c>
    </row>
    <row r="12">
      <c r="B12" s="13" t="s">
        <v>15</v>
      </c>
      <c r="C12" s="26">
        <v>141.0</v>
      </c>
      <c r="D12" s="26">
        <v>149.0</v>
      </c>
      <c r="E12" s="26">
        <v>197.0</v>
      </c>
      <c r="F12" s="26">
        <v>276.0</v>
      </c>
      <c r="G12" s="26">
        <v>371.0</v>
      </c>
      <c r="H12" s="26">
        <v>407.0</v>
      </c>
      <c r="I12" s="27">
        <v>211.0</v>
      </c>
      <c r="J12" s="28">
        <f t="shared" si="2"/>
        <v>1752</v>
      </c>
    </row>
    <row r="13" ht="15.0" customHeight="1">
      <c r="B13" s="13" t="s">
        <v>16</v>
      </c>
      <c r="C13" s="29">
        <v>1832.9</v>
      </c>
      <c r="D13" s="29">
        <v>2045.75</v>
      </c>
      <c r="E13" s="29">
        <v>1528.0</v>
      </c>
      <c r="F13" s="29">
        <v>2606.75</v>
      </c>
      <c r="G13" s="30">
        <v>3154.39</v>
      </c>
      <c r="H13" s="29">
        <v>3615.25</v>
      </c>
      <c r="I13" s="31">
        <v>2363.75</v>
      </c>
      <c r="J13" s="32">
        <f t="shared" si="2"/>
        <v>17146.79</v>
      </c>
    </row>
    <row r="14">
      <c r="B14" s="13" t="s">
        <v>17</v>
      </c>
      <c r="C14" s="33">
        <v>30.0</v>
      </c>
      <c r="D14" s="33">
        <v>37.0</v>
      </c>
      <c r="E14" s="33">
        <v>27.0</v>
      </c>
      <c r="F14" s="33">
        <v>47.0</v>
      </c>
      <c r="G14" s="33">
        <v>60.0</v>
      </c>
      <c r="H14" s="33">
        <v>63.0</v>
      </c>
      <c r="I14" s="34">
        <v>42.0</v>
      </c>
      <c r="J14" s="28">
        <f t="shared" si="2"/>
        <v>306</v>
      </c>
    </row>
    <row r="15">
      <c r="B15" s="13" t="s">
        <v>18</v>
      </c>
      <c r="C15" s="35">
        <v>82.0</v>
      </c>
      <c r="D15" s="35">
        <v>93.0</v>
      </c>
      <c r="E15" s="35">
        <v>87.0</v>
      </c>
      <c r="F15" s="35">
        <v>136.5</v>
      </c>
      <c r="G15" s="35">
        <v>16.0</v>
      </c>
      <c r="H15" s="35">
        <v>242.0</v>
      </c>
      <c r="I15" s="36">
        <v>49.0</v>
      </c>
      <c r="J15" s="32">
        <f t="shared" si="2"/>
        <v>705.5</v>
      </c>
    </row>
    <row r="16">
      <c r="B16" s="13" t="s">
        <v>19</v>
      </c>
      <c r="C16" s="37">
        <f t="shared" ref="C16:I16" si="3">C9+C11</f>
        <v>8215</v>
      </c>
      <c r="D16" s="37">
        <f t="shared" si="3"/>
        <v>9391.97</v>
      </c>
      <c r="E16" s="37">
        <f t="shared" si="3"/>
        <v>12116.7</v>
      </c>
      <c r="F16" s="37">
        <f t="shared" si="3"/>
        <v>16316.1</v>
      </c>
      <c r="G16" s="37">
        <f t="shared" si="3"/>
        <v>20605.13</v>
      </c>
      <c r="H16" s="37">
        <f t="shared" si="3"/>
        <v>25725.86</v>
      </c>
      <c r="I16" s="39">
        <f t="shared" si="3"/>
        <v>14862.65</v>
      </c>
      <c r="J16" s="20">
        <f t="shared" si="2"/>
        <v>107233.41</v>
      </c>
    </row>
    <row r="17">
      <c r="B17" s="13" t="s">
        <v>20</v>
      </c>
      <c r="C17" s="29">
        <v>8656.5</v>
      </c>
      <c r="D17" s="29">
        <v>15017.0</v>
      </c>
      <c r="E17" s="29">
        <v>16478.5</v>
      </c>
      <c r="F17" s="29">
        <v>14604.75</v>
      </c>
      <c r="G17" s="29">
        <v>20823.29</v>
      </c>
      <c r="H17" s="29">
        <v>24772.25</v>
      </c>
      <c r="I17" s="31">
        <v>18644.25</v>
      </c>
      <c r="J17" s="40">
        <f t="shared" si="2"/>
        <v>118996.54</v>
      </c>
    </row>
    <row r="18">
      <c r="B18" s="13" t="s">
        <v>21</v>
      </c>
      <c r="C18" s="41">
        <f t="shared" ref="C18:J18" si="4">(C16-C17)/C17</f>
        <v>-0.05100213712</v>
      </c>
      <c r="D18" s="41">
        <f t="shared" si="4"/>
        <v>-0.3745774789</v>
      </c>
      <c r="E18" s="41">
        <f t="shared" si="4"/>
        <v>-0.2646964226</v>
      </c>
      <c r="F18" s="41">
        <f t="shared" si="4"/>
        <v>0.1171776306</v>
      </c>
      <c r="G18" s="41">
        <f t="shared" si="4"/>
        <v>-0.01047673062</v>
      </c>
      <c r="H18" s="41">
        <f t="shared" si="4"/>
        <v>0.03849509027</v>
      </c>
      <c r="I18" s="41">
        <f t="shared" si="4"/>
        <v>-0.2028292905</v>
      </c>
      <c r="J18" s="41">
        <f t="shared" si="4"/>
        <v>-0.09885270614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185</v>
      </c>
      <c r="D20" s="46">
        <f t="shared" si="5"/>
        <v>217</v>
      </c>
      <c r="E20" s="46">
        <f t="shared" si="5"/>
        <v>235</v>
      </c>
      <c r="F20" s="46">
        <f t="shared" si="5"/>
        <v>327</v>
      </c>
      <c r="G20" s="46">
        <f t="shared" si="5"/>
        <v>434</v>
      </c>
      <c r="H20" s="46">
        <f t="shared" si="5"/>
        <v>490</v>
      </c>
      <c r="I20" s="46">
        <f t="shared" si="5"/>
        <v>328</v>
      </c>
      <c r="J20" s="46">
        <f>SUM(C20:I20)</f>
        <v>2216</v>
      </c>
    </row>
    <row r="21">
      <c r="B21" s="13" t="s">
        <v>24</v>
      </c>
      <c r="C21" s="47">
        <f t="shared" ref="C21:J21" si="6">C9/C10</f>
        <v>35.97159091</v>
      </c>
      <c r="D21" s="47">
        <f t="shared" si="6"/>
        <v>35.70220588</v>
      </c>
      <c r="E21" s="47">
        <f t="shared" si="6"/>
        <v>51.48026316</v>
      </c>
      <c r="F21" s="47">
        <f t="shared" si="6"/>
        <v>34.6127451</v>
      </c>
      <c r="G21" s="47">
        <f t="shared" si="6"/>
        <v>38.71825397</v>
      </c>
      <c r="H21" s="47">
        <f t="shared" si="6"/>
        <v>33.06927711</v>
      </c>
      <c r="I21" s="48">
        <f t="shared" si="6"/>
        <v>39.98589744</v>
      </c>
      <c r="J21" s="32">
        <f t="shared" si="6"/>
        <v>37.91885776</v>
      </c>
    </row>
    <row r="22">
      <c r="B22" s="13" t="s">
        <v>25</v>
      </c>
      <c r="C22" s="47">
        <f t="shared" ref="C22:J22" si="7">C11/C12</f>
        <v>47.03723404</v>
      </c>
      <c r="D22" s="47">
        <f t="shared" si="7"/>
        <v>46.73973154</v>
      </c>
      <c r="E22" s="47">
        <f t="shared" si="7"/>
        <v>51.57588832</v>
      </c>
      <c r="F22" s="47">
        <f t="shared" si="7"/>
        <v>52.72047101</v>
      </c>
      <c r="G22" s="47">
        <f t="shared" si="7"/>
        <v>48.96463612</v>
      </c>
      <c r="H22" s="47">
        <f t="shared" si="7"/>
        <v>56.46464373</v>
      </c>
      <c r="I22" s="48">
        <f t="shared" si="7"/>
        <v>48.26682464</v>
      </c>
      <c r="J22" s="32">
        <f t="shared" si="7"/>
        <v>51.16384703</v>
      </c>
    </row>
    <row r="23">
      <c r="B23" s="42" t="s">
        <v>26</v>
      </c>
      <c r="C23" s="24">
        <v>172.0</v>
      </c>
      <c r="D23" s="24">
        <v>242.33</v>
      </c>
      <c r="E23" s="24">
        <v>235.0</v>
      </c>
      <c r="F23" s="24">
        <v>152.0</v>
      </c>
      <c r="G23" s="24">
        <v>588.12</v>
      </c>
      <c r="H23" s="24">
        <v>481.0</v>
      </c>
      <c r="I23" s="25">
        <v>311.7</v>
      </c>
      <c r="J23" s="32">
        <f>SUM(C23:I23)</f>
        <v>2182.15</v>
      </c>
    </row>
    <row r="24">
      <c r="B24" s="13" t="s">
        <v>27</v>
      </c>
      <c r="C24" s="41">
        <f t="shared" ref="C24:J24" si="8">C23/C16</f>
        <v>0.0209373098</v>
      </c>
      <c r="D24" s="41">
        <f t="shared" si="8"/>
        <v>0.02580182858</v>
      </c>
      <c r="E24" s="41">
        <f t="shared" si="8"/>
        <v>0.01939471968</v>
      </c>
      <c r="F24" s="41">
        <f t="shared" si="8"/>
        <v>0.009315951729</v>
      </c>
      <c r="G24" s="41">
        <f t="shared" si="8"/>
        <v>0.02854240667</v>
      </c>
      <c r="H24" s="41">
        <f t="shared" si="8"/>
        <v>0.01869713977</v>
      </c>
      <c r="I24" s="50">
        <f t="shared" si="8"/>
        <v>0.02097203392</v>
      </c>
      <c r="J24" s="51">
        <f t="shared" si="8"/>
        <v>0.02034953472</v>
      </c>
    </row>
    <row r="25" ht="80.25" customHeight="1">
      <c r="B25" s="42" t="s">
        <v>28</v>
      </c>
      <c r="C25" s="61" t="s">
        <v>69</v>
      </c>
      <c r="D25" s="64" t="s">
        <v>70</v>
      </c>
      <c r="E25" s="45"/>
      <c r="F25" s="45"/>
      <c r="G25" s="63" t="s">
        <v>71</v>
      </c>
      <c r="H25" s="45"/>
      <c r="I25" s="61" t="s">
        <v>37</v>
      </c>
      <c r="J25" s="45"/>
    </row>
    <row r="26">
      <c r="B26" s="42" t="s">
        <v>30</v>
      </c>
      <c r="C26" s="54">
        <v>2791.57</v>
      </c>
      <c r="D26" s="54">
        <v>2648.65</v>
      </c>
      <c r="E26" s="54">
        <v>2560.62</v>
      </c>
      <c r="F26" s="54">
        <v>3423.82</v>
      </c>
      <c r="G26" s="54">
        <v>4066.49</v>
      </c>
      <c r="H26" s="54">
        <v>5296.91</v>
      </c>
      <c r="I26" s="54">
        <v>3454.73</v>
      </c>
      <c r="J26" s="55">
        <f>SUM(C26:I26)/J16</f>
        <v>0.2260749705</v>
      </c>
    </row>
    <row r="27">
      <c r="B27" s="56" t="s">
        <v>31</v>
      </c>
      <c r="C27" s="57">
        <f t="shared" ref="C27:I27" si="9">C26/C16</f>
        <v>0.3398137553</v>
      </c>
      <c r="D27" s="57">
        <f t="shared" si="9"/>
        <v>0.282012187</v>
      </c>
      <c r="E27" s="57">
        <f t="shared" si="9"/>
        <v>0.2113298175</v>
      </c>
      <c r="F27" s="57">
        <f t="shared" si="9"/>
        <v>0.2098430385</v>
      </c>
      <c r="G27" s="57">
        <f t="shared" si="9"/>
        <v>0.1973532805</v>
      </c>
      <c r="H27" s="57">
        <f t="shared" si="9"/>
        <v>0.2058982673</v>
      </c>
      <c r="I27" s="57">
        <f t="shared" si="9"/>
        <v>0.2324437432</v>
      </c>
      <c r="J27" s="59"/>
    </row>
  </sheetData>
  <mergeCells count="1">
    <mergeCell ref="J26:J27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45047.0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83">
        <v>45054.0</v>
      </c>
      <c r="D8" s="15">
        <f t="shared" ref="D8:I8" si="1">C8+1</f>
        <v>45055</v>
      </c>
      <c r="E8" s="15">
        <f t="shared" si="1"/>
        <v>45056</v>
      </c>
      <c r="F8" s="15">
        <f t="shared" si="1"/>
        <v>45057</v>
      </c>
      <c r="G8" s="15">
        <f t="shared" si="1"/>
        <v>45058</v>
      </c>
      <c r="H8" s="15">
        <f t="shared" si="1"/>
        <v>45059</v>
      </c>
      <c r="I8" s="16">
        <f t="shared" si="1"/>
        <v>45060</v>
      </c>
      <c r="J8" s="17" t="s">
        <v>10</v>
      </c>
    </row>
    <row r="9">
      <c r="B9" s="13" t="s">
        <v>11</v>
      </c>
      <c r="C9" s="18">
        <v>1452.0</v>
      </c>
      <c r="D9" s="18">
        <v>3940.85</v>
      </c>
      <c r="E9" s="18">
        <v>2174.55</v>
      </c>
      <c r="F9" s="18">
        <v>2381.75</v>
      </c>
      <c r="G9" s="18">
        <v>2339.0</v>
      </c>
      <c r="H9" s="18">
        <v>3122.25</v>
      </c>
      <c r="I9" s="19">
        <v>11650.32</v>
      </c>
      <c r="J9" s="20">
        <f t="shared" ref="J9:J17" si="2">SUM(C9:I9)</f>
        <v>27060.72</v>
      </c>
    </row>
    <row r="10">
      <c r="B10" s="13" t="s">
        <v>12</v>
      </c>
      <c r="C10" s="21">
        <v>36.0</v>
      </c>
      <c r="D10" s="21">
        <v>63.0</v>
      </c>
      <c r="E10" s="21">
        <v>69.0</v>
      </c>
      <c r="F10" s="21">
        <v>69.0</v>
      </c>
      <c r="G10" s="21">
        <v>57.0</v>
      </c>
      <c r="H10" s="21">
        <v>75.0</v>
      </c>
      <c r="I10" s="22">
        <v>294.0</v>
      </c>
      <c r="J10" s="23">
        <f t="shared" si="2"/>
        <v>663</v>
      </c>
    </row>
    <row r="11">
      <c r="B11" s="13" t="s">
        <v>13</v>
      </c>
      <c r="C11" s="24">
        <v>5027.4</v>
      </c>
      <c r="D11" s="24">
        <v>8716.94</v>
      </c>
      <c r="E11" s="24">
        <v>12769.6</v>
      </c>
      <c r="F11" s="24">
        <v>10535.46</v>
      </c>
      <c r="G11" s="24">
        <v>21030.55</v>
      </c>
      <c r="H11" s="24">
        <v>22222.95</v>
      </c>
      <c r="I11" s="25">
        <v>13340.18</v>
      </c>
      <c r="J11" s="20">
        <f t="shared" si="2"/>
        <v>93643.08</v>
      </c>
    </row>
    <row r="12">
      <c r="B12" s="13" t="s">
        <v>15</v>
      </c>
      <c r="C12" s="26">
        <v>108.0</v>
      </c>
      <c r="D12" s="26">
        <v>163.0</v>
      </c>
      <c r="E12" s="26">
        <v>243.0</v>
      </c>
      <c r="F12" s="26">
        <v>210.0</v>
      </c>
      <c r="G12" s="26">
        <v>392.0</v>
      </c>
      <c r="H12" s="26">
        <v>459.0</v>
      </c>
      <c r="I12" s="27">
        <v>274.0</v>
      </c>
      <c r="J12" s="28">
        <f t="shared" si="2"/>
        <v>1849</v>
      </c>
    </row>
    <row r="13">
      <c r="B13" s="13" t="s">
        <v>16</v>
      </c>
      <c r="C13" s="29">
        <v>1480.15</v>
      </c>
      <c r="D13" s="29">
        <v>2409.95</v>
      </c>
      <c r="E13" s="29">
        <v>2129.1</v>
      </c>
      <c r="F13" s="29">
        <v>2121.5</v>
      </c>
      <c r="G13" s="29">
        <v>3909.0</v>
      </c>
      <c r="H13" s="29">
        <v>3871.0</v>
      </c>
      <c r="I13" s="31">
        <v>2168.95</v>
      </c>
      <c r="J13" s="32">
        <f t="shared" si="2"/>
        <v>18089.65</v>
      </c>
    </row>
    <row r="14">
      <c r="B14" s="13" t="s">
        <v>17</v>
      </c>
      <c r="C14" s="33">
        <v>27.0</v>
      </c>
      <c r="D14" s="33">
        <v>39.0</v>
      </c>
      <c r="E14" s="33">
        <v>36.0</v>
      </c>
      <c r="F14" s="33">
        <v>36.0</v>
      </c>
      <c r="G14" s="33">
        <v>57.0</v>
      </c>
      <c r="H14" s="33">
        <v>76.0</v>
      </c>
      <c r="I14" s="34">
        <v>35.0</v>
      </c>
      <c r="J14" s="28">
        <f t="shared" si="2"/>
        <v>306</v>
      </c>
    </row>
    <row r="15">
      <c r="B15" s="13" t="s">
        <v>18</v>
      </c>
      <c r="C15" s="35">
        <v>14.0</v>
      </c>
      <c r="D15" s="35"/>
      <c r="E15" s="35">
        <v>79.0</v>
      </c>
      <c r="F15" s="35">
        <v>217.0</v>
      </c>
      <c r="G15" s="35">
        <v>58.5</v>
      </c>
      <c r="H15" s="35">
        <v>120.0</v>
      </c>
      <c r="I15" s="36">
        <v>307.0</v>
      </c>
      <c r="J15" s="32">
        <f t="shared" si="2"/>
        <v>795.5</v>
      </c>
    </row>
    <row r="16">
      <c r="B16" s="13" t="s">
        <v>19</v>
      </c>
      <c r="C16" s="37">
        <f t="shared" ref="C16:I16" si="3">C11+C9</f>
        <v>6479.4</v>
      </c>
      <c r="D16" s="37">
        <f t="shared" si="3"/>
        <v>12657.79</v>
      </c>
      <c r="E16" s="37">
        <f t="shared" si="3"/>
        <v>14944.15</v>
      </c>
      <c r="F16" s="37">
        <f t="shared" si="3"/>
        <v>12917.21</v>
      </c>
      <c r="G16" s="37">
        <f t="shared" si="3"/>
        <v>23369.55</v>
      </c>
      <c r="H16" s="37">
        <f t="shared" si="3"/>
        <v>25345.2</v>
      </c>
      <c r="I16" s="37">
        <f t="shared" si="3"/>
        <v>24990.5</v>
      </c>
      <c r="J16" s="20">
        <f t="shared" si="2"/>
        <v>120703.8</v>
      </c>
    </row>
    <row r="17">
      <c r="B17" s="13" t="s">
        <v>20</v>
      </c>
      <c r="C17" s="71">
        <v>12287.99</v>
      </c>
      <c r="D17" s="72">
        <v>15316.25</v>
      </c>
      <c r="E17" s="72">
        <v>14495.0</v>
      </c>
      <c r="F17" s="72">
        <v>13886.75</v>
      </c>
      <c r="G17" s="72">
        <v>23301.24</v>
      </c>
      <c r="H17" s="72">
        <v>24906.49</v>
      </c>
      <c r="I17" s="73">
        <v>13167.01</v>
      </c>
      <c r="J17" s="40">
        <f t="shared" si="2"/>
        <v>117360.73</v>
      </c>
    </row>
    <row r="18">
      <c r="B18" s="13" t="s">
        <v>21</v>
      </c>
      <c r="C18" s="41">
        <f t="shared" ref="C18:J18" si="4">(C16-C17)/C17</f>
        <v>-0.472704649</v>
      </c>
      <c r="D18" s="41">
        <f t="shared" si="4"/>
        <v>-0.1735712071</v>
      </c>
      <c r="E18" s="41">
        <f t="shared" si="4"/>
        <v>0.03098654709</v>
      </c>
      <c r="F18" s="41">
        <f t="shared" si="4"/>
        <v>-0.06981763192</v>
      </c>
      <c r="G18" s="41">
        <f t="shared" si="4"/>
        <v>0.00293160364</v>
      </c>
      <c r="H18" s="41">
        <f t="shared" si="4"/>
        <v>0.01761428447</v>
      </c>
      <c r="I18" s="41">
        <f t="shared" si="4"/>
        <v>0.897963167</v>
      </c>
      <c r="J18" s="41">
        <f t="shared" si="4"/>
        <v>0.02848542268</v>
      </c>
    </row>
    <row r="19">
      <c r="B19" s="42" t="s">
        <v>22</v>
      </c>
      <c r="C19" s="62" t="s">
        <v>72</v>
      </c>
      <c r="D19" s="43"/>
      <c r="E19" s="44"/>
      <c r="F19" s="44"/>
      <c r="G19" s="74"/>
      <c r="H19" s="45"/>
      <c r="I19" s="44"/>
      <c r="J19" s="43"/>
    </row>
    <row r="20">
      <c r="B20" s="42" t="s">
        <v>23</v>
      </c>
      <c r="C20" s="46">
        <f t="shared" ref="C20:I20" si="5">C10+C12</f>
        <v>144</v>
      </c>
      <c r="D20" s="46">
        <f t="shared" si="5"/>
        <v>226</v>
      </c>
      <c r="E20" s="46">
        <f t="shared" si="5"/>
        <v>312</v>
      </c>
      <c r="F20" s="46">
        <f t="shared" si="5"/>
        <v>279</v>
      </c>
      <c r="G20" s="46">
        <f t="shared" si="5"/>
        <v>449</v>
      </c>
      <c r="H20" s="46">
        <f t="shared" si="5"/>
        <v>534</v>
      </c>
      <c r="I20" s="46">
        <f t="shared" si="5"/>
        <v>568</v>
      </c>
      <c r="J20" s="46">
        <f>SUM(C20:I20)</f>
        <v>2512</v>
      </c>
    </row>
    <row r="21">
      <c r="B21" s="13" t="s">
        <v>24</v>
      </c>
      <c r="C21" s="47">
        <f t="shared" ref="C21:J21" si="6">C9/C10</f>
        <v>40.33333333</v>
      </c>
      <c r="D21" s="47">
        <f t="shared" si="6"/>
        <v>62.5531746</v>
      </c>
      <c r="E21" s="47">
        <f t="shared" si="6"/>
        <v>31.51521739</v>
      </c>
      <c r="F21" s="47">
        <f t="shared" si="6"/>
        <v>34.51811594</v>
      </c>
      <c r="G21" s="47">
        <f t="shared" si="6"/>
        <v>41.03508772</v>
      </c>
      <c r="H21" s="47">
        <f t="shared" si="6"/>
        <v>41.63</v>
      </c>
      <c r="I21" s="48">
        <f t="shared" si="6"/>
        <v>39.62693878</v>
      </c>
      <c r="J21" s="32">
        <f t="shared" si="6"/>
        <v>40.81556561</v>
      </c>
    </row>
    <row r="22">
      <c r="B22" s="13" t="s">
        <v>25</v>
      </c>
      <c r="C22" s="47">
        <f t="shared" ref="C22:J22" si="7">C11/C12</f>
        <v>46.55</v>
      </c>
      <c r="D22" s="47">
        <f t="shared" si="7"/>
        <v>53.47815951</v>
      </c>
      <c r="E22" s="47">
        <f t="shared" si="7"/>
        <v>52.54979424</v>
      </c>
      <c r="F22" s="47">
        <f t="shared" si="7"/>
        <v>50.16885714</v>
      </c>
      <c r="G22" s="47">
        <f t="shared" si="7"/>
        <v>53.64936224</v>
      </c>
      <c r="H22" s="47">
        <f t="shared" si="7"/>
        <v>48.41601307</v>
      </c>
      <c r="I22" s="48">
        <f t="shared" si="7"/>
        <v>48.68678832</v>
      </c>
      <c r="J22" s="32">
        <f t="shared" si="7"/>
        <v>50.6452569</v>
      </c>
    </row>
    <row r="23">
      <c r="B23" s="42" t="s">
        <v>26</v>
      </c>
      <c r="C23" s="84">
        <v>192.1</v>
      </c>
      <c r="D23" s="24">
        <v>42.0</v>
      </c>
      <c r="E23" s="24">
        <v>308.35</v>
      </c>
      <c r="F23" s="24">
        <v>214.0</v>
      </c>
      <c r="G23" s="24">
        <v>532.95</v>
      </c>
      <c r="H23" s="24">
        <v>623.3</v>
      </c>
      <c r="I23" s="25">
        <v>500.25</v>
      </c>
      <c r="J23" s="32">
        <f>SUM(C23:I23)</f>
        <v>2412.95</v>
      </c>
    </row>
    <row r="24">
      <c r="B24" s="13" t="s">
        <v>27</v>
      </c>
      <c r="C24" s="41">
        <f t="shared" ref="C24:J24" si="8">C23/C16</f>
        <v>0.0296478069</v>
      </c>
      <c r="D24" s="41">
        <f t="shared" si="8"/>
        <v>0.003318114774</v>
      </c>
      <c r="E24" s="41">
        <f t="shared" si="8"/>
        <v>0.02063349204</v>
      </c>
      <c r="F24" s="41">
        <f t="shared" si="8"/>
        <v>0.01656704505</v>
      </c>
      <c r="G24" s="41">
        <f t="shared" si="8"/>
        <v>0.02280531718</v>
      </c>
      <c r="H24" s="41">
        <f t="shared" si="8"/>
        <v>0.02459242776</v>
      </c>
      <c r="I24" s="50">
        <f t="shared" si="8"/>
        <v>0.02001760669</v>
      </c>
      <c r="J24" s="51">
        <f t="shared" si="8"/>
        <v>0.01999067138</v>
      </c>
    </row>
    <row r="25">
      <c r="B25" s="42" t="s">
        <v>28</v>
      </c>
      <c r="C25" s="85" t="s">
        <v>73</v>
      </c>
      <c r="D25" s="52"/>
      <c r="E25" s="63" t="s">
        <v>68</v>
      </c>
      <c r="F25" s="45"/>
      <c r="G25" s="63" t="s">
        <v>68</v>
      </c>
      <c r="H25" s="63" t="s">
        <v>68</v>
      </c>
      <c r="I25" s="45"/>
      <c r="J25" s="45"/>
    </row>
    <row r="26">
      <c r="B26" s="42" t="s">
        <v>30</v>
      </c>
      <c r="C26" s="54">
        <v>3256.12</v>
      </c>
      <c r="D26" s="54">
        <v>3132.73</v>
      </c>
      <c r="E26" s="54">
        <v>3602.89</v>
      </c>
      <c r="F26" s="54">
        <v>4106.05</v>
      </c>
      <c r="G26" s="54">
        <v>4332.26</v>
      </c>
      <c r="H26" s="54">
        <v>4933.94</v>
      </c>
      <c r="I26" s="54">
        <v>4851.76</v>
      </c>
      <c r="J26" s="55">
        <f>SUM(C26:I26)/J16</f>
        <v>0.2337602462</v>
      </c>
    </row>
    <row r="27">
      <c r="B27" s="56" t="s">
        <v>31</v>
      </c>
      <c r="C27" s="66">
        <f t="shared" ref="C27:I27" si="9">C26/C16</f>
        <v>0.5025341853</v>
      </c>
      <c r="D27" s="66">
        <f t="shared" si="9"/>
        <v>0.2474942308</v>
      </c>
      <c r="E27" s="66">
        <f t="shared" si="9"/>
        <v>0.2410903263</v>
      </c>
      <c r="F27" s="66">
        <f t="shared" si="9"/>
        <v>0.3178743707</v>
      </c>
      <c r="G27" s="66">
        <f t="shared" si="9"/>
        <v>0.1853805486</v>
      </c>
      <c r="H27" s="66">
        <f t="shared" si="9"/>
        <v>0.1946696021</v>
      </c>
      <c r="I27" s="66">
        <f t="shared" si="9"/>
        <v>0.1941441748</v>
      </c>
      <c r="J27" s="59"/>
    </row>
  </sheetData>
  <mergeCells count="1">
    <mergeCell ref="J26:J27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9" t="s">
        <v>74</v>
      </c>
    </row>
    <row r="4">
      <c r="B4" s="1"/>
      <c r="C4" s="2" t="s">
        <v>0</v>
      </c>
      <c r="D4" s="3">
        <v>45047.0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45047.0</v>
      </c>
      <c r="D8" s="15">
        <f t="shared" ref="D8:I8" si="1">C8+1</f>
        <v>45048</v>
      </c>
      <c r="E8" s="15">
        <f t="shared" si="1"/>
        <v>45049</v>
      </c>
      <c r="F8" s="15">
        <f t="shared" si="1"/>
        <v>45050</v>
      </c>
      <c r="G8" s="15">
        <f t="shared" si="1"/>
        <v>45051</v>
      </c>
      <c r="H8" s="15">
        <f t="shared" si="1"/>
        <v>45052</v>
      </c>
      <c r="I8" s="16">
        <f t="shared" si="1"/>
        <v>45053</v>
      </c>
      <c r="J8" s="17" t="s">
        <v>10</v>
      </c>
    </row>
    <row r="9">
      <c r="B9" s="13" t="s">
        <v>11</v>
      </c>
      <c r="C9" s="18">
        <v>1957.75</v>
      </c>
      <c r="D9" s="18">
        <v>1524.75</v>
      </c>
      <c r="E9" s="18">
        <v>2743.756</v>
      </c>
      <c r="F9" s="18">
        <v>2530.65</v>
      </c>
      <c r="G9" s="18">
        <v>2147.5</v>
      </c>
      <c r="H9" s="18">
        <v>3426.0</v>
      </c>
      <c r="I9" s="19">
        <v>5476.75</v>
      </c>
      <c r="J9" s="20">
        <f t="shared" ref="J9:J17" si="2">SUM(C9:I9)</f>
        <v>19807.156</v>
      </c>
    </row>
    <row r="10">
      <c r="B10" s="13" t="s">
        <v>12</v>
      </c>
      <c r="C10" s="21">
        <v>63.0</v>
      </c>
      <c r="D10" s="21">
        <v>53.0</v>
      </c>
      <c r="E10" s="21">
        <v>82.0</v>
      </c>
      <c r="F10" s="21">
        <v>65.0</v>
      </c>
      <c r="G10" s="21">
        <v>64.0</v>
      </c>
      <c r="H10" s="21">
        <v>83.0</v>
      </c>
      <c r="I10" s="22">
        <v>139.0</v>
      </c>
      <c r="J10" s="23">
        <f t="shared" si="2"/>
        <v>549</v>
      </c>
    </row>
    <row r="11">
      <c r="B11" s="13" t="s">
        <v>13</v>
      </c>
      <c r="C11" s="24">
        <v>10366.73</v>
      </c>
      <c r="D11" s="24">
        <v>6962.23</v>
      </c>
      <c r="E11" s="24">
        <v>11087.13</v>
      </c>
      <c r="F11" s="24">
        <v>15654.77</v>
      </c>
      <c r="G11" s="24">
        <v>26227.34</v>
      </c>
      <c r="H11" s="24">
        <v>20816.87</v>
      </c>
      <c r="I11" s="25">
        <v>10360.45</v>
      </c>
      <c r="J11" s="20">
        <f t="shared" si="2"/>
        <v>101475.52</v>
      </c>
    </row>
    <row r="12">
      <c r="B12" s="13" t="s">
        <v>15</v>
      </c>
      <c r="C12" s="26">
        <v>193.0</v>
      </c>
      <c r="D12" s="26">
        <v>138.0</v>
      </c>
      <c r="E12" s="26">
        <v>224.0</v>
      </c>
      <c r="F12" s="26">
        <v>280.0</v>
      </c>
      <c r="G12" s="26">
        <v>545.0</v>
      </c>
      <c r="H12" s="26">
        <v>437.0</v>
      </c>
      <c r="I12" s="27">
        <v>201.0</v>
      </c>
      <c r="J12" s="28">
        <f t="shared" si="2"/>
        <v>2018</v>
      </c>
    </row>
    <row r="13" ht="15.0" customHeight="1">
      <c r="B13" s="13" t="s">
        <v>16</v>
      </c>
      <c r="C13" s="29">
        <v>1806.75</v>
      </c>
      <c r="D13" s="29">
        <v>1660.62</v>
      </c>
      <c r="E13" s="29">
        <v>1763.5</v>
      </c>
      <c r="F13" s="29">
        <v>2537.85</v>
      </c>
      <c r="G13" s="30">
        <v>5052.5</v>
      </c>
      <c r="H13" s="29">
        <v>3829.5</v>
      </c>
      <c r="I13" s="31">
        <v>2237.0</v>
      </c>
      <c r="J13" s="32">
        <f t="shared" si="2"/>
        <v>18887.72</v>
      </c>
    </row>
    <row r="14">
      <c r="B14" s="13" t="s">
        <v>17</v>
      </c>
      <c r="C14" s="33">
        <v>31.0</v>
      </c>
      <c r="D14" s="33">
        <v>31.0</v>
      </c>
      <c r="E14" s="33">
        <v>31.0</v>
      </c>
      <c r="F14" s="33">
        <v>47.0</v>
      </c>
      <c r="G14" s="33">
        <v>97.0</v>
      </c>
      <c r="H14" s="33">
        <v>68.0</v>
      </c>
      <c r="I14" s="34">
        <v>42.0</v>
      </c>
      <c r="J14" s="28">
        <f t="shared" si="2"/>
        <v>347</v>
      </c>
    </row>
    <row r="15">
      <c r="B15" s="13" t="s">
        <v>18</v>
      </c>
      <c r="C15" s="35">
        <v>26.0</v>
      </c>
      <c r="D15" s="35">
        <v>12.0</v>
      </c>
      <c r="E15" s="35">
        <v>102.0</v>
      </c>
      <c r="F15" s="35">
        <v>56.0</v>
      </c>
      <c r="G15" s="35">
        <v>311.65</v>
      </c>
      <c r="H15" s="35">
        <v>131.5</v>
      </c>
      <c r="I15" s="36">
        <v>98.5</v>
      </c>
      <c r="J15" s="32">
        <f t="shared" si="2"/>
        <v>737.65</v>
      </c>
    </row>
    <row r="16">
      <c r="B16" s="13" t="s">
        <v>19</v>
      </c>
      <c r="C16" s="37">
        <f t="shared" ref="C16:I16" si="3">C9+C11</f>
        <v>12324.48</v>
      </c>
      <c r="D16" s="37">
        <f t="shared" si="3"/>
        <v>8486.98</v>
      </c>
      <c r="E16" s="37">
        <f t="shared" si="3"/>
        <v>13830.886</v>
      </c>
      <c r="F16" s="37">
        <f t="shared" si="3"/>
        <v>18185.42</v>
      </c>
      <c r="G16" s="37">
        <f t="shared" si="3"/>
        <v>28374.84</v>
      </c>
      <c r="H16" s="37">
        <f t="shared" si="3"/>
        <v>24242.87</v>
      </c>
      <c r="I16" s="39">
        <f t="shared" si="3"/>
        <v>15837.2</v>
      </c>
      <c r="J16" s="20">
        <f t="shared" si="2"/>
        <v>121282.676</v>
      </c>
    </row>
    <row r="17">
      <c r="B17" s="13" t="s">
        <v>20</v>
      </c>
      <c r="C17" s="29">
        <v>12880.5</v>
      </c>
      <c r="D17" s="29">
        <v>12971.0</v>
      </c>
      <c r="E17" s="29">
        <v>15266.5</v>
      </c>
      <c r="F17" s="29">
        <v>20736.5</v>
      </c>
      <c r="G17" s="29">
        <v>19998.51</v>
      </c>
      <c r="H17" s="29">
        <v>25043.49</v>
      </c>
      <c r="I17" s="31">
        <v>28054.0</v>
      </c>
      <c r="J17" s="40">
        <f t="shared" si="2"/>
        <v>134950.5</v>
      </c>
    </row>
    <row r="18">
      <c r="B18" s="13" t="s">
        <v>21</v>
      </c>
      <c r="C18" s="41">
        <f t="shared" ref="C18:J18" si="4">(C16-C17)/C17</f>
        <v>-0.0431675789</v>
      </c>
      <c r="D18" s="41">
        <f t="shared" si="4"/>
        <v>-0.3456957829</v>
      </c>
      <c r="E18" s="41">
        <f t="shared" si="4"/>
        <v>-0.09403687813</v>
      </c>
      <c r="F18" s="41">
        <f t="shared" si="4"/>
        <v>-0.1230236539</v>
      </c>
      <c r="G18" s="41">
        <f t="shared" si="4"/>
        <v>0.4188477042</v>
      </c>
      <c r="H18" s="41">
        <f t="shared" si="4"/>
        <v>-0.0319691864</v>
      </c>
      <c r="I18" s="41">
        <f t="shared" si="4"/>
        <v>-0.4354744421</v>
      </c>
      <c r="J18" s="41">
        <f t="shared" si="4"/>
        <v>-0.1012802768</v>
      </c>
    </row>
    <row r="19">
      <c r="B19" s="42" t="s">
        <v>22</v>
      </c>
      <c r="C19" s="43"/>
      <c r="D19" s="43"/>
      <c r="E19" s="44"/>
      <c r="F19" s="44"/>
      <c r="G19" s="74" t="s">
        <v>75</v>
      </c>
      <c r="H19" s="45"/>
      <c r="I19" s="44"/>
      <c r="J19" s="43"/>
    </row>
    <row r="20">
      <c r="B20" s="42" t="s">
        <v>23</v>
      </c>
      <c r="C20" s="46">
        <f t="shared" ref="C20:I20" si="5">C10+C12</f>
        <v>256</v>
      </c>
      <c r="D20" s="46">
        <f t="shared" si="5"/>
        <v>191</v>
      </c>
      <c r="E20" s="46">
        <f t="shared" si="5"/>
        <v>306</v>
      </c>
      <c r="F20" s="46">
        <f t="shared" si="5"/>
        <v>345</v>
      </c>
      <c r="G20" s="46">
        <f t="shared" si="5"/>
        <v>609</v>
      </c>
      <c r="H20" s="46">
        <f t="shared" si="5"/>
        <v>520</v>
      </c>
      <c r="I20" s="46">
        <f t="shared" si="5"/>
        <v>340</v>
      </c>
      <c r="J20" s="46">
        <f>SUM(C20:I20)</f>
        <v>2567</v>
      </c>
    </row>
    <row r="21">
      <c r="B21" s="13" t="s">
        <v>24</v>
      </c>
      <c r="C21" s="47">
        <f t="shared" ref="C21:J21" si="6">C9/C10</f>
        <v>31.07539683</v>
      </c>
      <c r="D21" s="47">
        <f t="shared" si="6"/>
        <v>28.76886792</v>
      </c>
      <c r="E21" s="47">
        <f t="shared" si="6"/>
        <v>33.46043902</v>
      </c>
      <c r="F21" s="47">
        <f t="shared" si="6"/>
        <v>38.93307692</v>
      </c>
      <c r="G21" s="47">
        <f t="shared" si="6"/>
        <v>33.5546875</v>
      </c>
      <c r="H21" s="47">
        <f t="shared" si="6"/>
        <v>41.27710843</v>
      </c>
      <c r="I21" s="48">
        <f t="shared" si="6"/>
        <v>39.40107914</v>
      </c>
      <c r="J21" s="32">
        <f t="shared" si="6"/>
        <v>36.07860838</v>
      </c>
    </row>
    <row r="22">
      <c r="B22" s="13" t="s">
        <v>25</v>
      </c>
      <c r="C22" s="47">
        <f t="shared" ref="C22:J22" si="7">C11/C12</f>
        <v>53.71362694</v>
      </c>
      <c r="D22" s="47">
        <f t="shared" si="7"/>
        <v>50.45094203</v>
      </c>
      <c r="E22" s="47">
        <f t="shared" si="7"/>
        <v>49.49611607</v>
      </c>
      <c r="F22" s="47">
        <f t="shared" si="7"/>
        <v>55.90989286</v>
      </c>
      <c r="G22" s="47">
        <f t="shared" si="7"/>
        <v>48.12355963</v>
      </c>
      <c r="H22" s="47">
        <f t="shared" si="7"/>
        <v>47.63585812</v>
      </c>
      <c r="I22" s="48">
        <f t="shared" si="7"/>
        <v>51.54452736</v>
      </c>
      <c r="J22" s="32">
        <f t="shared" si="7"/>
        <v>50.28519326</v>
      </c>
    </row>
    <row r="23">
      <c r="B23" s="42" t="s">
        <v>26</v>
      </c>
      <c r="C23" s="24">
        <v>98.0</v>
      </c>
      <c r="D23" s="24">
        <v>58.0</v>
      </c>
      <c r="E23" s="24">
        <v>71.0</v>
      </c>
      <c r="F23" s="24">
        <v>503.98</v>
      </c>
      <c r="G23" s="24">
        <v>801.66</v>
      </c>
      <c r="H23" s="24">
        <v>611.13</v>
      </c>
      <c r="I23" s="25">
        <v>150.0</v>
      </c>
      <c r="J23" s="32">
        <f>SUM(C23:I23)</f>
        <v>2293.77</v>
      </c>
    </row>
    <row r="24">
      <c r="B24" s="13" t="s">
        <v>27</v>
      </c>
      <c r="C24" s="41">
        <f t="shared" ref="C24:J24" si="8">C23/C16</f>
        <v>0.007951653944</v>
      </c>
      <c r="D24" s="41">
        <f t="shared" si="8"/>
        <v>0.006833997488</v>
      </c>
      <c r="E24" s="41">
        <f t="shared" si="8"/>
        <v>0.005133438306</v>
      </c>
      <c r="F24" s="41">
        <f t="shared" si="8"/>
        <v>0.02771340997</v>
      </c>
      <c r="G24" s="41">
        <f t="shared" si="8"/>
        <v>0.02825249411</v>
      </c>
      <c r="H24" s="41">
        <f t="shared" si="8"/>
        <v>0.02520864898</v>
      </c>
      <c r="I24" s="50">
        <f t="shared" si="8"/>
        <v>0.009471371202</v>
      </c>
      <c r="J24" s="51">
        <f t="shared" si="8"/>
        <v>0.01891259391</v>
      </c>
    </row>
    <row r="25">
      <c r="B25" s="42" t="s">
        <v>28</v>
      </c>
      <c r="C25" s="45"/>
      <c r="D25" s="52"/>
      <c r="E25" s="45"/>
      <c r="F25" s="45"/>
      <c r="G25" s="63" t="s">
        <v>76</v>
      </c>
      <c r="H25" s="63" t="s">
        <v>77</v>
      </c>
      <c r="I25" s="45"/>
      <c r="J25" s="45"/>
    </row>
    <row r="26">
      <c r="B26" s="42" t="s">
        <v>30</v>
      </c>
      <c r="C26" s="54">
        <v>3806.52</v>
      </c>
      <c r="D26" s="54">
        <v>3346.54</v>
      </c>
      <c r="E26" s="54">
        <v>3762.43</v>
      </c>
      <c r="F26" s="54">
        <v>4207.29</v>
      </c>
      <c r="G26" s="54">
        <v>5458.97</v>
      </c>
      <c r="H26" s="54">
        <v>5952.2</v>
      </c>
      <c r="I26" s="54">
        <v>4125.72</v>
      </c>
      <c r="J26" s="55">
        <f>SUM(C26:I26)/J16</f>
        <v>0.2527951313</v>
      </c>
    </row>
    <row r="27">
      <c r="B27" s="56" t="s">
        <v>31</v>
      </c>
      <c r="C27" s="66">
        <f t="shared" ref="C27:I27" si="9">C26/C16</f>
        <v>0.3088584671</v>
      </c>
      <c r="D27" s="66">
        <f t="shared" si="9"/>
        <v>0.3943145854</v>
      </c>
      <c r="E27" s="66">
        <f t="shared" si="9"/>
        <v>0.2720310181</v>
      </c>
      <c r="F27" s="66">
        <f t="shared" si="9"/>
        <v>0.2313551186</v>
      </c>
      <c r="G27" s="66">
        <f t="shared" si="9"/>
        <v>0.1923876928</v>
      </c>
      <c r="H27" s="66">
        <f t="shared" si="9"/>
        <v>0.2455237354</v>
      </c>
      <c r="I27" s="66">
        <f t="shared" si="9"/>
        <v>0.2605081706</v>
      </c>
      <c r="J27" s="59"/>
    </row>
  </sheetData>
  <mergeCells count="1">
    <mergeCell ref="J26:J27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45040.0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45040.0</v>
      </c>
      <c r="D8" s="15">
        <f t="shared" ref="D8:I8" si="1">C8+1</f>
        <v>45041</v>
      </c>
      <c r="E8" s="15">
        <f t="shared" si="1"/>
        <v>45042</v>
      </c>
      <c r="F8" s="15">
        <f t="shared" si="1"/>
        <v>45043</v>
      </c>
      <c r="G8" s="15">
        <f t="shared" si="1"/>
        <v>45044</v>
      </c>
      <c r="H8" s="15">
        <f t="shared" si="1"/>
        <v>45045</v>
      </c>
      <c r="I8" s="16">
        <f t="shared" si="1"/>
        <v>45046</v>
      </c>
      <c r="J8" s="17" t="s">
        <v>10</v>
      </c>
    </row>
    <row r="9">
      <c r="B9" s="13" t="s">
        <v>11</v>
      </c>
      <c r="C9" s="18">
        <v>2454.5</v>
      </c>
      <c r="D9" s="18">
        <v>1841.05</v>
      </c>
      <c r="E9" s="18">
        <v>3114.52</v>
      </c>
      <c r="F9" s="18">
        <v>2673.25</v>
      </c>
      <c r="G9" s="18">
        <v>2858.0</v>
      </c>
      <c r="H9" s="18">
        <v>3850.5</v>
      </c>
      <c r="I9" s="19">
        <v>5636.0</v>
      </c>
      <c r="J9" s="20">
        <f t="shared" ref="J9:J17" si="2">SUM(C9:I9)</f>
        <v>22427.82</v>
      </c>
    </row>
    <row r="10">
      <c r="B10" s="13" t="s">
        <v>12</v>
      </c>
      <c r="C10" s="21">
        <v>63.0</v>
      </c>
      <c r="D10" s="21">
        <v>59.0</v>
      </c>
      <c r="E10" s="21">
        <v>83.0</v>
      </c>
      <c r="F10" s="21">
        <v>72.0</v>
      </c>
      <c r="G10" s="21">
        <v>69.0</v>
      </c>
      <c r="H10" s="21">
        <v>85.0</v>
      </c>
      <c r="I10" s="22">
        <v>140.0</v>
      </c>
      <c r="J10" s="23">
        <f t="shared" si="2"/>
        <v>571</v>
      </c>
    </row>
    <row r="11">
      <c r="B11" s="13" t="s">
        <v>13</v>
      </c>
      <c r="C11" s="24">
        <v>12261.71</v>
      </c>
      <c r="D11" s="24">
        <v>15764.75</v>
      </c>
      <c r="E11" s="24">
        <v>11604.77</v>
      </c>
      <c r="F11" s="24">
        <v>14720.33</v>
      </c>
      <c r="G11" s="24">
        <v>24775.64</v>
      </c>
      <c r="H11" s="24">
        <v>25775.66</v>
      </c>
      <c r="I11" s="25">
        <v>14429.18</v>
      </c>
      <c r="J11" s="20">
        <f t="shared" si="2"/>
        <v>119332.04</v>
      </c>
    </row>
    <row r="12">
      <c r="B12" s="13" t="s">
        <v>15</v>
      </c>
      <c r="C12" s="26">
        <v>218.0</v>
      </c>
      <c r="D12" s="26">
        <v>277.0</v>
      </c>
      <c r="E12" s="26">
        <v>235.0</v>
      </c>
      <c r="F12" s="26">
        <v>260.0</v>
      </c>
      <c r="G12" s="26">
        <v>469.0</v>
      </c>
      <c r="H12" s="26">
        <v>479.0</v>
      </c>
      <c r="I12" s="27">
        <v>279.0</v>
      </c>
      <c r="J12" s="28">
        <f t="shared" si="2"/>
        <v>2217</v>
      </c>
    </row>
    <row r="13" ht="15.0" customHeight="1">
      <c r="B13" s="13" t="s">
        <v>16</v>
      </c>
      <c r="C13" s="29">
        <v>3046.76</v>
      </c>
      <c r="D13" s="29">
        <v>1979.05</v>
      </c>
      <c r="E13" s="29">
        <v>2060.27</v>
      </c>
      <c r="F13" s="29">
        <v>3034.35</v>
      </c>
      <c r="G13" s="29">
        <v>4379.05</v>
      </c>
      <c r="H13" s="29">
        <v>4964.26</v>
      </c>
      <c r="I13" s="31">
        <v>3442.0</v>
      </c>
      <c r="J13" s="32">
        <f t="shared" si="2"/>
        <v>22905.74</v>
      </c>
    </row>
    <row r="14">
      <c r="B14" s="13" t="s">
        <v>17</v>
      </c>
      <c r="C14" s="33">
        <v>46.0</v>
      </c>
      <c r="D14" s="33">
        <v>36.0</v>
      </c>
      <c r="E14" s="33">
        <v>46.0</v>
      </c>
      <c r="F14" s="33">
        <v>51.0</v>
      </c>
      <c r="G14" s="33">
        <v>74.0</v>
      </c>
      <c r="H14" s="33">
        <v>73.0</v>
      </c>
      <c r="I14" s="34">
        <v>50.0</v>
      </c>
      <c r="J14" s="28">
        <f t="shared" si="2"/>
        <v>376</v>
      </c>
    </row>
    <row r="15">
      <c r="B15" s="13" t="s">
        <v>18</v>
      </c>
      <c r="C15" s="35">
        <v>55.0</v>
      </c>
      <c r="D15" s="35">
        <v>122.0</v>
      </c>
      <c r="E15" s="35">
        <v>102.5</v>
      </c>
      <c r="F15" s="35">
        <v>203.0</v>
      </c>
      <c r="G15" s="35">
        <v>157.0</v>
      </c>
      <c r="H15" s="35">
        <v>199.5</v>
      </c>
      <c r="I15" s="36">
        <v>350.0</v>
      </c>
      <c r="J15" s="32">
        <f t="shared" si="2"/>
        <v>1189</v>
      </c>
    </row>
    <row r="16">
      <c r="B16" s="13" t="s">
        <v>19</v>
      </c>
      <c r="C16" s="37">
        <f t="shared" ref="C16:I16" si="3">C9+C11</f>
        <v>14716.21</v>
      </c>
      <c r="D16" s="37">
        <f t="shared" si="3"/>
        <v>17605.8</v>
      </c>
      <c r="E16" s="37">
        <f t="shared" si="3"/>
        <v>14719.29</v>
      </c>
      <c r="F16" s="37">
        <f t="shared" si="3"/>
        <v>17393.58</v>
      </c>
      <c r="G16" s="37">
        <f t="shared" si="3"/>
        <v>27633.64</v>
      </c>
      <c r="H16" s="37">
        <f t="shared" si="3"/>
        <v>29626.16</v>
      </c>
      <c r="I16" s="39">
        <f t="shared" si="3"/>
        <v>20065.18</v>
      </c>
      <c r="J16" s="20">
        <f t="shared" si="2"/>
        <v>141759.86</v>
      </c>
    </row>
    <row r="17">
      <c r="B17" s="13" t="s">
        <v>20</v>
      </c>
      <c r="C17" s="29">
        <v>17508.5</v>
      </c>
      <c r="D17" s="29">
        <v>20328.95</v>
      </c>
      <c r="E17" s="29">
        <v>20532.98</v>
      </c>
      <c r="F17" s="29">
        <v>20011.0</v>
      </c>
      <c r="G17" s="29">
        <v>20317.09</v>
      </c>
      <c r="H17" s="29">
        <v>26132.25</v>
      </c>
      <c r="I17" s="31">
        <v>16590.0</v>
      </c>
      <c r="J17" s="40">
        <f t="shared" si="2"/>
        <v>141420.77</v>
      </c>
    </row>
    <row r="18">
      <c r="B18" s="13" t="s">
        <v>21</v>
      </c>
      <c r="C18" s="41">
        <f t="shared" ref="C18:J18" si="4">(C16-C17)/C17</f>
        <v>-0.1594819659</v>
      </c>
      <c r="D18" s="41">
        <f t="shared" si="4"/>
        <v>-0.1339542869</v>
      </c>
      <c r="E18" s="41">
        <f t="shared" si="4"/>
        <v>-0.2831391254</v>
      </c>
      <c r="F18" s="41">
        <f t="shared" si="4"/>
        <v>-0.1307990605</v>
      </c>
      <c r="G18" s="41">
        <f t="shared" si="4"/>
        <v>0.360118009</v>
      </c>
      <c r="H18" s="41">
        <f t="shared" si="4"/>
        <v>0.1337010782</v>
      </c>
      <c r="I18" s="41">
        <f t="shared" si="4"/>
        <v>0.2094743822</v>
      </c>
      <c r="J18" s="41">
        <f t="shared" si="4"/>
        <v>0.002397738324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281</v>
      </c>
      <c r="D20" s="46">
        <f t="shared" si="5"/>
        <v>336</v>
      </c>
      <c r="E20" s="46">
        <f t="shared" si="5"/>
        <v>318</v>
      </c>
      <c r="F20" s="46">
        <f t="shared" si="5"/>
        <v>332</v>
      </c>
      <c r="G20" s="46">
        <f t="shared" si="5"/>
        <v>538</v>
      </c>
      <c r="H20" s="46">
        <f t="shared" si="5"/>
        <v>564</v>
      </c>
      <c r="I20" s="46">
        <f t="shared" si="5"/>
        <v>419</v>
      </c>
      <c r="J20" s="46">
        <f>SUM(C20:I20)</f>
        <v>2788</v>
      </c>
    </row>
    <row r="21">
      <c r="B21" s="13" t="s">
        <v>24</v>
      </c>
      <c r="C21" s="47">
        <f t="shared" ref="C21:J21" si="6">C9/C10</f>
        <v>38.96031746</v>
      </c>
      <c r="D21" s="47">
        <f t="shared" si="6"/>
        <v>31.20423729</v>
      </c>
      <c r="E21" s="47">
        <f t="shared" si="6"/>
        <v>37.52433735</v>
      </c>
      <c r="F21" s="47">
        <f t="shared" si="6"/>
        <v>37.12847222</v>
      </c>
      <c r="G21" s="47">
        <f t="shared" si="6"/>
        <v>41.42028986</v>
      </c>
      <c r="H21" s="47">
        <f t="shared" si="6"/>
        <v>45.3</v>
      </c>
      <c r="I21" s="48">
        <f t="shared" si="6"/>
        <v>40.25714286</v>
      </c>
      <c r="J21" s="32">
        <f t="shared" si="6"/>
        <v>39.27814361</v>
      </c>
    </row>
    <row r="22">
      <c r="B22" s="13" t="s">
        <v>25</v>
      </c>
      <c r="C22" s="47">
        <f t="shared" ref="C22:J22" si="7">C11/C12</f>
        <v>56.24637615</v>
      </c>
      <c r="D22" s="47">
        <f t="shared" si="7"/>
        <v>56.91245487</v>
      </c>
      <c r="E22" s="47">
        <f t="shared" si="7"/>
        <v>49.382</v>
      </c>
      <c r="F22" s="47">
        <f t="shared" si="7"/>
        <v>56.61665385</v>
      </c>
      <c r="G22" s="47">
        <f t="shared" si="7"/>
        <v>52.82652452</v>
      </c>
      <c r="H22" s="47">
        <f t="shared" si="7"/>
        <v>53.81139875</v>
      </c>
      <c r="I22" s="48">
        <f t="shared" si="7"/>
        <v>51.71749104</v>
      </c>
      <c r="J22" s="32">
        <f t="shared" si="7"/>
        <v>53.82590889</v>
      </c>
    </row>
    <row r="23">
      <c r="B23" s="42" t="s">
        <v>26</v>
      </c>
      <c r="C23" s="24">
        <v>202.0</v>
      </c>
      <c r="D23" s="24">
        <v>279.45</v>
      </c>
      <c r="E23" s="24">
        <v>138.0</v>
      </c>
      <c r="F23" s="24">
        <v>319.9</v>
      </c>
      <c r="G23" s="24">
        <v>544.62</v>
      </c>
      <c r="H23" s="24">
        <v>535.0</v>
      </c>
      <c r="I23" s="25">
        <v>163.5</v>
      </c>
      <c r="J23" s="32">
        <f>SUM(C23:I23)</f>
        <v>2182.47</v>
      </c>
    </row>
    <row r="24">
      <c r="B24" s="13" t="s">
        <v>27</v>
      </c>
      <c r="C24" s="41">
        <f t="shared" ref="C24:J24" si="8">C23/C16</f>
        <v>0.01372636025</v>
      </c>
      <c r="D24" s="41">
        <f t="shared" si="8"/>
        <v>0.01587261016</v>
      </c>
      <c r="E24" s="41">
        <f t="shared" si="8"/>
        <v>0.009375452213</v>
      </c>
      <c r="F24" s="41">
        <f t="shared" si="8"/>
        <v>0.01839184343</v>
      </c>
      <c r="G24" s="41">
        <f t="shared" si="8"/>
        <v>0.01970858707</v>
      </c>
      <c r="H24" s="41">
        <f t="shared" si="8"/>
        <v>0.01805836463</v>
      </c>
      <c r="I24" s="50">
        <f t="shared" si="8"/>
        <v>0.00814844422</v>
      </c>
      <c r="J24" s="51">
        <f t="shared" si="8"/>
        <v>0.01539554286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3730.56</v>
      </c>
      <c r="D26" s="54">
        <v>3983.46</v>
      </c>
      <c r="E26" s="54">
        <v>3730.99</v>
      </c>
      <c r="F26" s="54">
        <v>4505.25</v>
      </c>
      <c r="G26" s="54">
        <v>5117.48</v>
      </c>
      <c r="H26" s="54">
        <v>6380.91</v>
      </c>
      <c r="I26" s="54">
        <v>4680.53</v>
      </c>
      <c r="J26" s="55">
        <f>SUM(C26:I26)/J16</f>
        <v>0.2266451166</v>
      </c>
    </row>
    <row r="27">
      <c r="B27" s="56" t="s">
        <v>31</v>
      </c>
      <c r="C27" s="66">
        <f t="shared" ref="C27:I27" si="9">C26/C16</f>
        <v>0.253500052</v>
      </c>
      <c r="D27" s="66">
        <f t="shared" si="9"/>
        <v>0.2262583921</v>
      </c>
      <c r="E27" s="66">
        <f t="shared" si="9"/>
        <v>0.2534762207</v>
      </c>
      <c r="F27" s="66">
        <f t="shared" si="9"/>
        <v>0.2590179825</v>
      </c>
      <c r="G27" s="66">
        <f t="shared" si="9"/>
        <v>0.1851902247</v>
      </c>
      <c r="H27" s="66">
        <f t="shared" si="9"/>
        <v>0.2153809336</v>
      </c>
      <c r="I27" s="66">
        <f t="shared" si="9"/>
        <v>0.2332662852</v>
      </c>
      <c r="J27" s="59"/>
    </row>
  </sheetData>
  <mergeCells count="1">
    <mergeCell ref="J26:J27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45033.0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45033.0</v>
      </c>
      <c r="D8" s="15">
        <f t="shared" ref="D8:I8" si="1">C8+1</f>
        <v>45034</v>
      </c>
      <c r="E8" s="15">
        <f t="shared" si="1"/>
        <v>45035</v>
      </c>
      <c r="F8" s="15">
        <f t="shared" si="1"/>
        <v>45036</v>
      </c>
      <c r="G8" s="15">
        <f t="shared" si="1"/>
        <v>45037</v>
      </c>
      <c r="H8" s="15">
        <f t="shared" si="1"/>
        <v>45038</v>
      </c>
      <c r="I8" s="16">
        <f t="shared" si="1"/>
        <v>45039</v>
      </c>
      <c r="J8" s="17" t="s">
        <v>10</v>
      </c>
    </row>
    <row r="9">
      <c r="B9" s="13" t="s">
        <v>11</v>
      </c>
      <c r="C9" s="18">
        <v>3504.33</v>
      </c>
      <c r="D9" s="18">
        <v>2740.75</v>
      </c>
      <c r="E9" s="18">
        <v>2003.25</v>
      </c>
      <c r="F9" s="18">
        <v>2384.5</v>
      </c>
      <c r="G9" s="18">
        <v>4108.5</v>
      </c>
      <c r="H9" s="18">
        <v>4971.0</v>
      </c>
      <c r="I9" s="19">
        <v>4636.3</v>
      </c>
      <c r="J9" s="20">
        <f t="shared" ref="J9:J17" si="2">SUM(C9:I9)</f>
        <v>24348.63</v>
      </c>
    </row>
    <row r="10">
      <c r="B10" s="13" t="s">
        <v>12</v>
      </c>
      <c r="C10" s="21">
        <v>85.0</v>
      </c>
      <c r="D10" s="21">
        <v>82.0</v>
      </c>
      <c r="E10" s="21">
        <v>59.0</v>
      </c>
      <c r="F10" s="21">
        <v>64.0</v>
      </c>
      <c r="G10" s="21">
        <v>85.0</v>
      </c>
      <c r="H10" s="21">
        <v>121.0</v>
      </c>
      <c r="I10" s="22">
        <v>111.0</v>
      </c>
      <c r="J10" s="23">
        <f t="shared" si="2"/>
        <v>607</v>
      </c>
    </row>
    <row r="11">
      <c r="B11" s="13" t="s">
        <v>13</v>
      </c>
      <c r="C11" s="24">
        <v>13929.95</v>
      </c>
      <c r="D11" s="24">
        <v>13222.73</v>
      </c>
      <c r="E11" s="24">
        <v>12730.14</v>
      </c>
      <c r="F11" s="24">
        <v>21310.58</v>
      </c>
      <c r="G11" s="24">
        <v>26720.51</v>
      </c>
      <c r="H11" s="24">
        <v>26306.72</v>
      </c>
      <c r="I11" s="25">
        <v>14392.2</v>
      </c>
      <c r="J11" s="20">
        <f t="shared" si="2"/>
        <v>128612.83</v>
      </c>
    </row>
    <row r="12">
      <c r="B12" s="13" t="s">
        <v>15</v>
      </c>
      <c r="C12" s="26">
        <v>266.0</v>
      </c>
      <c r="D12" s="26">
        <v>244.0</v>
      </c>
      <c r="E12" s="26">
        <v>255.0</v>
      </c>
      <c r="F12" s="26">
        <v>386.0</v>
      </c>
      <c r="G12" s="26">
        <v>544.0</v>
      </c>
      <c r="H12" s="26">
        <v>484.0</v>
      </c>
      <c r="I12" s="27">
        <v>291.0</v>
      </c>
      <c r="J12" s="28">
        <f t="shared" si="2"/>
        <v>2470</v>
      </c>
    </row>
    <row r="13" ht="15.0" customHeight="1">
      <c r="B13" s="13" t="s">
        <v>16</v>
      </c>
      <c r="C13" s="29">
        <v>2682.0</v>
      </c>
      <c r="D13" s="29">
        <v>2604.0</v>
      </c>
      <c r="E13" s="29">
        <v>2149.89</v>
      </c>
      <c r="F13" s="29">
        <v>3108.0</v>
      </c>
      <c r="G13" s="30">
        <v>4850.15</v>
      </c>
      <c r="H13" s="29">
        <v>4212.0</v>
      </c>
      <c r="I13" s="31">
        <v>3035.0</v>
      </c>
      <c r="J13" s="32">
        <f t="shared" si="2"/>
        <v>22641.04</v>
      </c>
    </row>
    <row r="14">
      <c r="B14" s="13" t="s">
        <v>17</v>
      </c>
      <c r="C14" s="33">
        <v>42.0</v>
      </c>
      <c r="D14" s="33">
        <v>42.0</v>
      </c>
      <c r="E14" s="33">
        <v>43.0</v>
      </c>
      <c r="F14" s="33">
        <v>54.0</v>
      </c>
      <c r="G14" s="33">
        <v>77.0</v>
      </c>
      <c r="H14" s="33">
        <v>69.0</v>
      </c>
      <c r="I14" s="34">
        <v>45.0</v>
      </c>
      <c r="J14" s="28">
        <f t="shared" si="2"/>
        <v>372</v>
      </c>
    </row>
    <row r="15">
      <c r="B15" s="13" t="s">
        <v>18</v>
      </c>
      <c r="C15" s="35">
        <v>140.0</v>
      </c>
      <c r="D15" s="35">
        <v>25.0</v>
      </c>
      <c r="E15" s="35">
        <v>198.5</v>
      </c>
      <c r="F15" s="35">
        <v>176.0</v>
      </c>
      <c r="G15" s="35">
        <v>209.0</v>
      </c>
      <c r="H15" s="35">
        <v>105.0</v>
      </c>
      <c r="I15" s="86"/>
      <c r="J15" s="32">
        <f t="shared" si="2"/>
        <v>853.5</v>
      </c>
    </row>
    <row r="16">
      <c r="B16" s="13" t="s">
        <v>19</v>
      </c>
      <c r="C16" s="37">
        <f t="shared" ref="C16:I16" si="3">C9+C11</f>
        <v>17434.28</v>
      </c>
      <c r="D16" s="37">
        <f t="shared" si="3"/>
        <v>15963.48</v>
      </c>
      <c r="E16" s="37">
        <f t="shared" si="3"/>
        <v>14733.39</v>
      </c>
      <c r="F16" s="37">
        <f t="shared" si="3"/>
        <v>23695.08</v>
      </c>
      <c r="G16" s="37">
        <f t="shared" si="3"/>
        <v>30829.01</v>
      </c>
      <c r="H16" s="37">
        <f t="shared" si="3"/>
        <v>31277.72</v>
      </c>
      <c r="I16" s="39">
        <f t="shared" si="3"/>
        <v>19028.5</v>
      </c>
      <c r="J16" s="20">
        <f t="shared" si="2"/>
        <v>152961.46</v>
      </c>
    </row>
    <row r="17">
      <c r="B17" s="13" t="s">
        <v>20</v>
      </c>
      <c r="C17" s="29">
        <v>17551.5</v>
      </c>
      <c r="D17" s="29">
        <v>15612.75</v>
      </c>
      <c r="E17" s="29">
        <v>20843.0</v>
      </c>
      <c r="F17" s="29">
        <v>22897.29</v>
      </c>
      <c r="G17" s="29">
        <v>29449.55</v>
      </c>
      <c r="H17" s="29">
        <v>30918.75</v>
      </c>
      <c r="I17" s="31">
        <v>22107.5</v>
      </c>
      <c r="J17" s="40">
        <f t="shared" si="2"/>
        <v>159380.34</v>
      </c>
    </row>
    <row r="18">
      <c r="B18" s="13" t="s">
        <v>21</v>
      </c>
      <c r="C18" s="41">
        <f t="shared" ref="C18:J18" si="4">(C16-C17)/C17</f>
        <v>-0.006678631456</v>
      </c>
      <c r="D18" s="41">
        <f t="shared" si="4"/>
        <v>0.02246433204</v>
      </c>
      <c r="E18" s="41">
        <f t="shared" si="4"/>
        <v>-0.2931252699</v>
      </c>
      <c r="F18" s="41">
        <f t="shared" si="4"/>
        <v>0.0348421145</v>
      </c>
      <c r="G18" s="41">
        <f t="shared" si="4"/>
        <v>0.04684146277</v>
      </c>
      <c r="H18" s="41">
        <f t="shared" si="4"/>
        <v>0.01161010714</v>
      </c>
      <c r="I18" s="41">
        <f t="shared" si="4"/>
        <v>-0.139274002</v>
      </c>
      <c r="J18" s="41">
        <f t="shared" si="4"/>
        <v>-0.04027397608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351</v>
      </c>
      <c r="D20" s="46">
        <f t="shared" si="5"/>
        <v>326</v>
      </c>
      <c r="E20" s="46">
        <f t="shared" si="5"/>
        <v>314</v>
      </c>
      <c r="F20" s="46">
        <f t="shared" si="5"/>
        <v>450</v>
      </c>
      <c r="G20" s="46">
        <f t="shared" si="5"/>
        <v>629</v>
      </c>
      <c r="H20" s="46">
        <f t="shared" si="5"/>
        <v>605</v>
      </c>
      <c r="I20" s="46">
        <f t="shared" si="5"/>
        <v>402</v>
      </c>
      <c r="J20" s="46">
        <f>SUM(C20:I20)</f>
        <v>3077</v>
      </c>
    </row>
    <row r="21">
      <c r="B21" s="13" t="s">
        <v>24</v>
      </c>
      <c r="C21" s="47">
        <f t="shared" ref="C21:J21" si="6">C9/C10</f>
        <v>41.22741176</v>
      </c>
      <c r="D21" s="47">
        <f t="shared" si="6"/>
        <v>33.42378049</v>
      </c>
      <c r="E21" s="47">
        <f t="shared" si="6"/>
        <v>33.95338983</v>
      </c>
      <c r="F21" s="47">
        <f t="shared" si="6"/>
        <v>37.2578125</v>
      </c>
      <c r="G21" s="47">
        <f t="shared" si="6"/>
        <v>48.33529412</v>
      </c>
      <c r="H21" s="47">
        <f t="shared" si="6"/>
        <v>41.08264463</v>
      </c>
      <c r="I21" s="48">
        <f t="shared" si="6"/>
        <v>41.76846847</v>
      </c>
      <c r="J21" s="32">
        <f t="shared" si="6"/>
        <v>40.11306425</v>
      </c>
    </row>
    <row r="22">
      <c r="B22" s="13" t="s">
        <v>25</v>
      </c>
      <c r="C22" s="47">
        <f t="shared" ref="C22:J22" si="7">C11/C12</f>
        <v>52.36823308</v>
      </c>
      <c r="D22" s="47">
        <f t="shared" si="7"/>
        <v>54.19151639</v>
      </c>
      <c r="E22" s="47">
        <f t="shared" si="7"/>
        <v>49.92211765</v>
      </c>
      <c r="F22" s="47">
        <f t="shared" si="7"/>
        <v>55.20875648</v>
      </c>
      <c r="G22" s="47">
        <f t="shared" si="7"/>
        <v>49.11858456</v>
      </c>
      <c r="H22" s="47">
        <f t="shared" si="7"/>
        <v>54.35272727</v>
      </c>
      <c r="I22" s="48">
        <f t="shared" si="7"/>
        <v>49.45773196</v>
      </c>
      <c r="J22" s="32">
        <f t="shared" si="7"/>
        <v>52.06997166</v>
      </c>
    </row>
    <row r="23">
      <c r="B23" s="42" t="s">
        <v>26</v>
      </c>
      <c r="C23" s="24">
        <v>233.0</v>
      </c>
      <c r="D23" s="24">
        <v>350.52</v>
      </c>
      <c r="E23" s="87">
        <v>0.0</v>
      </c>
      <c r="F23" s="24">
        <v>408.42</v>
      </c>
      <c r="G23" s="24">
        <v>766.75</v>
      </c>
      <c r="H23" s="24">
        <v>239.5</v>
      </c>
      <c r="I23" s="25">
        <v>152.5</v>
      </c>
      <c r="J23" s="32">
        <f>SUM(C23:I23)</f>
        <v>2150.69</v>
      </c>
    </row>
    <row r="24">
      <c r="B24" s="13" t="s">
        <v>27</v>
      </c>
      <c r="C24" s="41">
        <f t="shared" ref="C24:J24" si="8">C23/C16</f>
        <v>0.01336447505</v>
      </c>
      <c r="D24" s="41">
        <f t="shared" si="8"/>
        <v>0.02195761826</v>
      </c>
      <c r="E24" s="41">
        <f t="shared" si="8"/>
        <v>0</v>
      </c>
      <c r="F24" s="41">
        <f t="shared" si="8"/>
        <v>0.0172364896</v>
      </c>
      <c r="G24" s="41">
        <f t="shared" si="8"/>
        <v>0.02487105489</v>
      </c>
      <c r="H24" s="41">
        <f t="shared" si="8"/>
        <v>0.00765720775</v>
      </c>
      <c r="I24" s="50">
        <f t="shared" si="8"/>
        <v>0.008014294348</v>
      </c>
      <c r="J24" s="51">
        <f t="shared" si="8"/>
        <v>0.01406033912</v>
      </c>
    </row>
    <row r="25">
      <c r="B25" s="42" t="s">
        <v>28</v>
      </c>
      <c r="C25" s="45"/>
      <c r="D25" s="88" t="s">
        <v>78</v>
      </c>
      <c r="E25" s="45"/>
      <c r="F25" s="45"/>
      <c r="G25" s="63" t="s">
        <v>79</v>
      </c>
      <c r="H25" s="45"/>
      <c r="I25" s="45"/>
      <c r="J25" s="45"/>
    </row>
    <row r="26">
      <c r="B26" s="42" t="s">
        <v>30</v>
      </c>
      <c r="C26" s="54">
        <v>3550.97</v>
      </c>
      <c r="D26" s="54">
        <v>4229.75</v>
      </c>
      <c r="E26" s="54">
        <v>4137.03</v>
      </c>
      <c r="F26" s="54">
        <v>4807.7</v>
      </c>
      <c r="G26" s="54">
        <v>5334.64</v>
      </c>
      <c r="H26" s="54">
        <v>5808.0</v>
      </c>
      <c r="I26" s="54">
        <v>4980.53</v>
      </c>
      <c r="J26" s="55">
        <f>SUM(C26:I26)/J16</f>
        <v>0.2147509575</v>
      </c>
    </row>
    <row r="27">
      <c r="B27" s="56" t="s">
        <v>31</v>
      </c>
      <c r="C27" s="66">
        <f t="shared" ref="C27:I27" si="9">C26/C16</f>
        <v>0.2036774676</v>
      </c>
      <c r="D27" s="66">
        <f t="shared" si="9"/>
        <v>0.2649641557</v>
      </c>
      <c r="E27" s="66">
        <f t="shared" si="9"/>
        <v>0.2807928114</v>
      </c>
      <c r="F27" s="66">
        <f t="shared" si="9"/>
        <v>0.2028986608</v>
      </c>
      <c r="G27" s="66">
        <f t="shared" si="9"/>
        <v>0.1730396143</v>
      </c>
      <c r="H27" s="66">
        <f t="shared" si="9"/>
        <v>0.1856912844</v>
      </c>
      <c r="I27" s="66">
        <f t="shared" si="9"/>
        <v>0.2617405471</v>
      </c>
      <c r="J27" s="59"/>
    </row>
  </sheetData>
  <mergeCells count="1">
    <mergeCell ref="J26:J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</cols>
  <sheetData>
    <row r="4">
      <c r="B4" s="1"/>
      <c r="C4" s="2" t="s">
        <v>0</v>
      </c>
      <c r="D4" s="3">
        <v>45215.0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45215.0</v>
      </c>
      <c r="D8" s="15">
        <f t="shared" ref="D8:I8" si="1">C8+1</f>
        <v>45216</v>
      </c>
      <c r="E8" s="15">
        <f t="shared" si="1"/>
        <v>45217</v>
      </c>
      <c r="F8" s="15">
        <f t="shared" si="1"/>
        <v>45218</v>
      </c>
      <c r="G8" s="15">
        <f t="shared" si="1"/>
        <v>45219</v>
      </c>
      <c r="H8" s="15">
        <f t="shared" si="1"/>
        <v>45220</v>
      </c>
      <c r="I8" s="16">
        <f t="shared" si="1"/>
        <v>45221</v>
      </c>
      <c r="J8" s="17" t="s">
        <v>10</v>
      </c>
    </row>
    <row r="9">
      <c r="B9" s="13" t="s">
        <v>11</v>
      </c>
      <c r="C9" s="18">
        <v>1073.75</v>
      </c>
      <c r="D9" s="18">
        <v>1550.5</v>
      </c>
      <c r="E9" s="18">
        <v>1961.5</v>
      </c>
      <c r="F9" s="18">
        <v>2493.5</v>
      </c>
      <c r="G9" s="18">
        <v>1506.75</v>
      </c>
      <c r="H9" s="18">
        <v>2172.68</v>
      </c>
      <c r="I9" s="19">
        <v>3295.65</v>
      </c>
      <c r="J9" s="20">
        <f t="shared" ref="J9:J17" si="2">SUM(C9:I9)</f>
        <v>14054.33</v>
      </c>
    </row>
    <row r="10">
      <c r="B10" s="13" t="s">
        <v>12</v>
      </c>
      <c r="C10" s="21">
        <v>37.0</v>
      </c>
      <c r="D10" s="21">
        <v>50.0</v>
      </c>
      <c r="E10" s="21">
        <v>58.0</v>
      </c>
      <c r="F10" s="21">
        <v>70.0</v>
      </c>
      <c r="G10" s="21">
        <v>43.0</v>
      </c>
      <c r="H10" s="21">
        <v>68.0</v>
      </c>
      <c r="I10" s="22">
        <v>82.0</v>
      </c>
      <c r="J10" s="23">
        <f t="shared" si="2"/>
        <v>408</v>
      </c>
    </row>
    <row r="11">
      <c r="B11" s="13" t="s">
        <v>13</v>
      </c>
      <c r="C11" s="24">
        <v>7733.85</v>
      </c>
      <c r="D11" s="24">
        <v>9660.33</v>
      </c>
      <c r="E11" s="24">
        <v>7201.06</v>
      </c>
      <c r="F11" s="24">
        <v>8573.35</v>
      </c>
      <c r="G11" s="24">
        <v>14269.4</v>
      </c>
      <c r="H11" s="24">
        <v>17698.96</v>
      </c>
      <c r="I11" s="25">
        <v>6968.37</v>
      </c>
      <c r="J11" s="20">
        <f t="shared" si="2"/>
        <v>72105.32</v>
      </c>
    </row>
    <row r="12">
      <c r="B12" s="13" t="s">
        <v>15</v>
      </c>
      <c r="C12" s="26">
        <v>159.0</v>
      </c>
      <c r="D12" s="26">
        <v>221.0</v>
      </c>
      <c r="E12" s="26">
        <v>131.0</v>
      </c>
      <c r="F12" s="26">
        <v>180.0</v>
      </c>
      <c r="G12" s="26">
        <v>309.0</v>
      </c>
      <c r="H12" s="26">
        <v>356.0</v>
      </c>
      <c r="I12" s="27">
        <v>157.0</v>
      </c>
      <c r="J12" s="28">
        <f t="shared" si="2"/>
        <v>1513</v>
      </c>
    </row>
    <row r="13" ht="15.0" customHeight="1">
      <c r="B13" s="13" t="s">
        <v>16</v>
      </c>
      <c r="C13" s="29">
        <v>1754.0</v>
      </c>
      <c r="D13" s="29">
        <v>2296.25</v>
      </c>
      <c r="E13" s="29">
        <v>1807.26</v>
      </c>
      <c r="F13" s="29">
        <v>1977.6</v>
      </c>
      <c r="G13" s="30">
        <v>2466.75</v>
      </c>
      <c r="H13" s="29">
        <v>2953.76</v>
      </c>
      <c r="I13" s="31">
        <v>1993.4</v>
      </c>
      <c r="J13" s="32">
        <f t="shared" si="2"/>
        <v>15249.02</v>
      </c>
    </row>
    <row r="14">
      <c r="B14" s="13" t="s">
        <v>17</v>
      </c>
      <c r="C14" s="33">
        <v>29.0</v>
      </c>
      <c r="D14" s="33">
        <v>43.0</v>
      </c>
      <c r="E14" s="33">
        <v>35.0</v>
      </c>
      <c r="F14" s="33">
        <v>40.0</v>
      </c>
      <c r="G14" s="33">
        <v>54.0</v>
      </c>
      <c r="H14" s="33">
        <v>54.0</v>
      </c>
      <c r="I14" s="34">
        <v>35.0</v>
      </c>
      <c r="J14" s="28">
        <f t="shared" si="2"/>
        <v>290</v>
      </c>
    </row>
    <row r="15">
      <c r="B15" s="13" t="s">
        <v>18</v>
      </c>
      <c r="C15" s="35">
        <v>239.5</v>
      </c>
      <c r="D15" s="35">
        <v>23.0</v>
      </c>
      <c r="E15" s="35">
        <v>119.0</v>
      </c>
      <c r="F15" s="35">
        <v>262.5</v>
      </c>
      <c r="G15" s="35">
        <v>0.0</v>
      </c>
      <c r="H15" s="35">
        <v>134.5</v>
      </c>
      <c r="I15" s="36">
        <v>33.0</v>
      </c>
      <c r="J15" s="32">
        <f t="shared" si="2"/>
        <v>811.5</v>
      </c>
    </row>
    <row r="16">
      <c r="B16" s="13" t="s">
        <v>19</v>
      </c>
      <c r="C16" s="37">
        <f>C9+C11</f>
        <v>8807.6</v>
      </c>
      <c r="D16" s="38">
        <v>11610.83</v>
      </c>
      <c r="E16" s="37">
        <f t="shared" ref="E16:I16" si="3">E9+E11</f>
        <v>9162.56</v>
      </c>
      <c r="F16" s="37">
        <f t="shared" si="3"/>
        <v>11066.85</v>
      </c>
      <c r="G16" s="37">
        <f t="shared" si="3"/>
        <v>15776.15</v>
      </c>
      <c r="H16" s="37">
        <f t="shared" si="3"/>
        <v>19871.64</v>
      </c>
      <c r="I16" s="39">
        <f t="shared" si="3"/>
        <v>10264.02</v>
      </c>
      <c r="J16" s="20">
        <f t="shared" si="2"/>
        <v>86559.65</v>
      </c>
    </row>
    <row r="17">
      <c r="B17" s="13" t="s">
        <v>20</v>
      </c>
      <c r="C17" s="29">
        <v>10486.45</v>
      </c>
      <c r="D17" s="29">
        <v>11253.28</v>
      </c>
      <c r="E17" s="29">
        <v>12554.88</v>
      </c>
      <c r="F17" s="29">
        <v>15999.5</v>
      </c>
      <c r="G17" s="29">
        <v>22370.21</v>
      </c>
      <c r="H17" s="29">
        <v>24690.46</v>
      </c>
      <c r="I17" s="31">
        <v>17549.75</v>
      </c>
      <c r="J17" s="40">
        <f t="shared" si="2"/>
        <v>114904.53</v>
      </c>
    </row>
    <row r="18">
      <c r="B18" s="13" t="s">
        <v>21</v>
      </c>
      <c r="C18" s="41">
        <f t="shared" ref="C18:J18" si="4">(C16-C17)/C17</f>
        <v>-0.1600970777</v>
      </c>
      <c r="D18" s="41">
        <f t="shared" si="4"/>
        <v>0.03177295864</v>
      </c>
      <c r="E18" s="41">
        <f t="shared" si="4"/>
        <v>-0.2701993169</v>
      </c>
      <c r="F18" s="41">
        <f t="shared" si="4"/>
        <v>-0.3083002594</v>
      </c>
      <c r="G18" s="41">
        <f t="shared" si="4"/>
        <v>-0.2947696959</v>
      </c>
      <c r="H18" s="41">
        <f t="shared" si="4"/>
        <v>-0.1951693083</v>
      </c>
      <c r="I18" s="41">
        <f t="shared" si="4"/>
        <v>-0.4151472243</v>
      </c>
      <c r="J18" s="41">
        <f t="shared" si="4"/>
        <v>-0.2466820064</v>
      </c>
    </row>
    <row r="19">
      <c r="B19" s="42" t="s">
        <v>22</v>
      </c>
      <c r="C19" s="43"/>
      <c r="D19" s="62" t="s">
        <v>34</v>
      </c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196</v>
      </c>
      <c r="D20" s="46">
        <f t="shared" si="5"/>
        <v>271</v>
      </c>
      <c r="E20" s="46">
        <f t="shared" si="5"/>
        <v>189</v>
      </c>
      <c r="F20" s="46">
        <f t="shared" si="5"/>
        <v>250</v>
      </c>
      <c r="G20" s="46">
        <f t="shared" si="5"/>
        <v>352</v>
      </c>
      <c r="H20" s="46">
        <f t="shared" si="5"/>
        <v>424</v>
      </c>
      <c r="I20" s="46">
        <f t="shared" si="5"/>
        <v>239</v>
      </c>
      <c r="J20" s="46">
        <f>SUM(C20:I20)</f>
        <v>1921</v>
      </c>
    </row>
    <row r="21">
      <c r="B21" s="13" t="s">
        <v>24</v>
      </c>
      <c r="C21" s="47">
        <f t="shared" ref="C21:J21" si="6">C9/C10</f>
        <v>29.02027027</v>
      </c>
      <c r="D21" s="47">
        <f t="shared" si="6"/>
        <v>31.01</v>
      </c>
      <c r="E21" s="47">
        <f t="shared" si="6"/>
        <v>33.81896552</v>
      </c>
      <c r="F21" s="47">
        <f t="shared" si="6"/>
        <v>35.62142857</v>
      </c>
      <c r="G21" s="47">
        <f t="shared" si="6"/>
        <v>35.04069767</v>
      </c>
      <c r="H21" s="47">
        <f t="shared" si="6"/>
        <v>31.95117647</v>
      </c>
      <c r="I21" s="48">
        <f t="shared" si="6"/>
        <v>40.19085366</v>
      </c>
      <c r="J21" s="32">
        <f t="shared" si="6"/>
        <v>34.44688725</v>
      </c>
    </row>
    <row r="22">
      <c r="B22" s="13" t="s">
        <v>25</v>
      </c>
      <c r="C22" s="47">
        <f t="shared" ref="C22:J22" si="7">C11/C12</f>
        <v>48.64056604</v>
      </c>
      <c r="D22" s="47">
        <f t="shared" si="7"/>
        <v>43.71190045</v>
      </c>
      <c r="E22" s="47">
        <f t="shared" si="7"/>
        <v>54.96992366</v>
      </c>
      <c r="F22" s="47">
        <f t="shared" si="7"/>
        <v>47.62972222</v>
      </c>
      <c r="G22" s="47">
        <f t="shared" si="7"/>
        <v>46.17928803</v>
      </c>
      <c r="H22" s="47">
        <f t="shared" si="7"/>
        <v>49.71617978</v>
      </c>
      <c r="I22" s="48">
        <f t="shared" si="7"/>
        <v>44.38452229</v>
      </c>
      <c r="J22" s="32">
        <f t="shared" si="7"/>
        <v>47.6571844</v>
      </c>
    </row>
    <row r="23">
      <c r="B23" s="42" t="s">
        <v>26</v>
      </c>
      <c r="C23" s="24">
        <v>186.25</v>
      </c>
      <c r="D23" s="24">
        <v>255.0</v>
      </c>
      <c r="E23" s="24">
        <v>74.5</v>
      </c>
      <c r="F23" s="24">
        <v>69.0</v>
      </c>
      <c r="G23" s="24">
        <v>215.0</v>
      </c>
      <c r="H23" s="24">
        <v>197.0</v>
      </c>
      <c r="I23" s="25">
        <v>241.5</v>
      </c>
      <c r="J23" s="32">
        <f>SUM(C23:I23)</f>
        <v>1238.25</v>
      </c>
    </row>
    <row r="24">
      <c r="B24" s="13" t="s">
        <v>27</v>
      </c>
      <c r="C24" s="41">
        <f t="shared" ref="C24:J24" si="8">C23/C16</f>
        <v>0.02114650983</v>
      </c>
      <c r="D24" s="41">
        <f t="shared" si="8"/>
        <v>0.02196225421</v>
      </c>
      <c r="E24" s="41">
        <f t="shared" si="8"/>
        <v>0.008130915377</v>
      </c>
      <c r="F24" s="41">
        <f t="shared" si="8"/>
        <v>0.006234836471</v>
      </c>
      <c r="G24" s="41">
        <f t="shared" si="8"/>
        <v>0.01362816657</v>
      </c>
      <c r="H24" s="41">
        <f t="shared" si="8"/>
        <v>0.009913625649</v>
      </c>
      <c r="I24" s="50">
        <f t="shared" si="8"/>
        <v>0.02352879281</v>
      </c>
      <c r="J24" s="51">
        <f t="shared" si="8"/>
        <v>0.01430516413</v>
      </c>
    </row>
    <row r="25">
      <c r="B25" s="42" t="s">
        <v>28</v>
      </c>
      <c r="C25" s="63" t="s">
        <v>35</v>
      </c>
      <c r="D25" s="64" t="s">
        <v>36</v>
      </c>
      <c r="E25" s="45"/>
      <c r="F25" s="45"/>
      <c r="G25" s="45"/>
      <c r="H25" s="45"/>
      <c r="I25" s="61" t="s">
        <v>37</v>
      </c>
      <c r="J25" s="45"/>
    </row>
    <row r="26">
      <c r="B26" s="42" t="s">
        <v>30</v>
      </c>
      <c r="C26" s="54">
        <v>2793.58</v>
      </c>
      <c r="D26" s="54">
        <v>2930.06</v>
      </c>
      <c r="E26" s="54">
        <v>3084.81</v>
      </c>
      <c r="F26" s="54">
        <v>3669.68</v>
      </c>
      <c r="G26" s="54">
        <v>4613.47</v>
      </c>
      <c r="H26" s="54">
        <v>4578.47</v>
      </c>
      <c r="I26" s="54">
        <v>3550.44</v>
      </c>
      <c r="J26" s="55">
        <f>SUM(C26:I26)/J16</f>
        <v>0.2913656652</v>
      </c>
    </row>
    <row r="27">
      <c r="B27" s="56" t="s">
        <v>31</v>
      </c>
      <c r="C27" s="57">
        <f t="shared" ref="C27:I27" si="9">C26/C16</f>
        <v>0.317178346</v>
      </c>
      <c r="D27" s="57">
        <f t="shared" si="9"/>
        <v>0.2523557747</v>
      </c>
      <c r="E27" s="57">
        <f t="shared" si="9"/>
        <v>0.3366755579</v>
      </c>
      <c r="F27" s="57">
        <f t="shared" si="9"/>
        <v>0.3315920971</v>
      </c>
      <c r="G27" s="57">
        <f t="shared" si="9"/>
        <v>0.2924331982</v>
      </c>
      <c r="H27" s="57">
        <f t="shared" si="9"/>
        <v>0.2304022215</v>
      </c>
      <c r="I27" s="57">
        <f t="shared" si="9"/>
        <v>0.3459112511</v>
      </c>
      <c r="J27" s="59"/>
    </row>
  </sheetData>
  <mergeCells count="1">
    <mergeCell ref="J26:J27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45026.0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45026.0</v>
      </c>
      <c r="D8" s="15">
        <f t="shared" ref="D8:I8" si="1">C8+1</f>
        <v>45027</v>
      </c>
      <c r="E8" s="15">
        <f t="shared" si="1"/>
        <v>45028</v>
      </c>
      <c r="F8" s="15">
        <f t="shared" si="1"/>
        <v>45029</v>
      </c>
      <c r="G8" s="15">
        <f t="shared" si="1"/>
        <v>45030</v>
      </c>
      <c r="H8" s="15">
        <f t="shared" si="1"/>
        <v>45031</v>
      </c>
      <c r="I8" s="16">
        <f t="shared" si="1"/>
        <v>45032</v>
      </c>
      <c r="J8" s="17" t="s">
        <v>10</v>
      </c>
    </row>
    <row r="9">
      <c r="B9" s="13" t="s">
        <v>11</v>
      </c>
      <c r="C9" s="18">
        <v>2931.45</v>
      </c>
      <c r="D9" s="18">
        <v>4094.0</v>
      </c>
      <c r="E9" s="18">
        <v>2844.49</v>
      </c>
      <c r="F9" s="18">
        <v>3333.5</v>
      </c>
      <c r="G9" s="18">
        <v>3692.3</v>
      </c>
      <c r="H9" s="18">
        <v>4716.0</v>
      </c>
      <c r="I9" s="19">
        <v>5047.25</v>
      </c>
      <c r="J9" s="20">
        <f t="shared" ref="J9:J17" si="2">SUM(C9:I9)</f>
        <v>26658.99</v>
      </c>
    </row>
    <row r="10">
      <c r="B10" s="13" t="s">
        <v>12</v>
      </c>
      <c r="C10" s="21">
        <v>94.0</v>
      </c>
      <c r="D10" s="21">
        <v>110.0</v>
      </c>
      <c r="E10" s="21">
        <v>81.0</v>
      </c>
      <c r="F10" s="21">
        <v>99.0</v>
      </c>
      <c r="G10" s="21">
        <v>103.0</v>
      </c>
      <c r="H10" s="21">
        <v>114.0</v>
      </c>
      <c r="I10" s="22">
        <v>122.0</v>
      </c>
      <c r="J10" s="23">
        <f t="shared" si="2"/>
        <v>723</v>
      </c>
    </row>
    <row r="11">
      <c r="B11" s="13" t="s">
        <v>13</v>
      </c>
      <c r="C11" s="24">
        <v>15031.0</v>
      </c>
      <c r="D11" s="24">
        <v>15720.98</v>
      </c>
      <c r="E11" s="24">
        <v>18932.17</v>
      </c>
      <c r="F11" s="24">
        <v>18657.53</v>
      </c>
      <c r="G11" s="24">
        <v>25163.13</v>
      </c>
      <c r="H11" s="24">
        <v>26105.36</v>
      </c>
      <c r="I11" s="25">
        <v>14480.6</v>
      </c>
      <c r="J11" s="20">
        <f t="shared" si="2"/>
        <v>134090.77</v>
      </c>
    </row>
    <row r="12">
      <c r="B12" s="13" t="s">
        <v>15</v>
      </c>
      <c r="C12" s="26">
        <v>301.0</v>
      </c>
      <c r="D12" s="26">
        <v>332.0</v>
      </c>
      <c r="E12" s="26">
        <v>349.0</v>
      </c>
      <c r="F12" s="26">
        <v>386.0</v>
      </c>
      <c r="G12" s="26">
        <v>509.0</v>
      </c>
      <c r="H12" s="26">
        <v>519.0</v>
      </c>
      <c r="I12" s="27">
        <v>298.0</v>
      </c>
      <c r="J12" s="28">
        <f t="shared" si="2"/>
        <v>2694</v>
      </c>
    </row>
    <row r="13" ht="15.0" customHeight="1">
      <c r="B13" s="13" t="s">
        <v>16</v>
      </c>
      <c r="C13" s="29">
        <v>2356.25</v>
      </c>
      <c r="D13" s="29">
        <v>3597.8</v>
      </c>
      <c r="E13" s="29">
        <v>3868.59</v>
      </c>
      <c r="F13" s="29">
        <v>3335.81</v>
      </c>
      <c r="G13" s="30">
        <v>3876.25</v>
      </c>
      <c r="H13" s="29">
        <v>4367.16</v>
      </c>
      <c r="I13" s="31">
        <v>2977.85</v>
      </c>
      <c r="J13" s="32">
        <f t="shared" si="2"/>
        <v>24379.71</v>
      </c>
    </row>
    <row r="14">
      <c r="B14" s="13" t="s">
        <v>17</v>
      </c>
      <c r="C14" s="33">
        <v>43.0</v>
      </c>
      <c r="D14" s="33">
        <v>60.0</v>
      </c>
      <c r="E14" s="33">
        <v>56.0</v>
      </c>
      <c r="F14" s="33">
        <v>62.0</v>
      </c>
      <c r="G14" s="33">
        <v>60.0</v>
      </c>
      <c r="H14" s="33">
        <v>69.0</v>
      </c>
      <c r="I14" s="34">
        <v>54.0</v>
      </c>
      <c r="J14" s="28">
        <f t="shared" si="2"/>
        <v>404</v>
      </c>
    </row>
    <row r="15">
      <c r="B15" s="13" t="s">
        <v>18</v>
      </c>
      <c r="C15" s="35">
        <v>181.5</v>
      </c>
      <c r="D15" s="35">
        <v>84.5</v>
      </c>
      <c r="E15" s="35">
        <v>124.0</v>
      </c>
      <c r="F15" s="35">
        <v>88.0</v>
      </c>
      <c r="G15" s="35">
        <v>83.0</v>
      </c>
      <c r="H15" s="35">
        <v>128.7</v>
      </c>
      <c r="I15" s="36">
        <v>106.0</v>
      </c>
      <c r="J15" s="32">
        <f t="shared" si="2"/>
        <v>795.7</v>
      </c>
    </row>
    <row r="16">
      <c r="B16" s="13" t="s">
        <v>19</v>
      </c>
      <c r="C16" s="37">
        <f t="shared" ref="C16:I16" si="3">C9+C11</f>
        <v>17962.45</v>
      </c>
      <c r="D16" s="37">
        <f t="shared" si="3"/>
        <v>19814.98</v>
      </c>
      <c r="E16" s="37">
        <f t="shared" si="3"/>
        <v>21776.66</v>
      </c>
      <c r="F16" s="37">
        <f t="shared" si="3"/>
        <v>21991.03</v>
      </c>
      <c r="G16" s="37">
        <f t="shared" si="3"/>
        <v>28855.43</v>
      </c>
      <c r="H16" s="37">
        <f t="shared" si="3"/>
        <v>30821.36</v>
      </c>
      <c r="I16" s="39">
        <f t="shared" si="3"/>
        <v>19527.85</v>
      </c>
      <c r="J16" s="20">
        <f t="shared" si="2"/>
        <v>160749.76</v>
      </c>
    </row>
    <row r="17">
      <c r="B17" s="13" t="s">
        <v>20</v>
      </c>
      <c r="C17" s="29">
        <v>18562.75</v>
      </c>
      <c r="D17" s="29">
        <v>18249.5</v>
      </c>
      <c r="E17" s="29">
        <v>19418.5</v>
      </c>
      <c r="F17" s="29">
        <v>21391.0</v>
      </c>
      <c r="G17" s="29">
        <v>25494.0</v>
      </c>
      <c r="H17" s="29">
        <v>24786.54</v>
      </c>
      <c r="I17" s="31">
        <v>23594.47</v>
      </c>
      <c r="J17" s="40">
        <f t="shared" si="2"/>
        <v>151496.76</v>
      </c>
    </row>
    <row r="18">
      <c r="B18" s="13" t="s">
        <v>21</v>
      </c>
      <c r="C18" s="41">
        <f t="shared" ref="C18:J18" si="4">(C16-C17)/C17</f>
        <v>-0.0323389584</v>
      </c>
      <c r="D18" s="41">
        <f t="shared" si="4"/>
        <v>0.08578207622</v>
      </c>
      <c r="E18" s="41">
        <f t="shared" si="4"/>
        <v>0.1214388341</v>
      </c>
      <c r="F18" s="41">
        <f t="shared" si="4"/>
        <v>0.02805058202</v>
      </c>
      <c r="G18" s="41">
        <f t="shared" si="4"/>
        <v>0.1318518083</v>
      </c>
      <c r="H18" s="41">
        <f t="shared" si="4"/>
        <v>0.2434716584</v>
      </c>
      <c r="I18" s="41">
        <f t="shared" si="4"/>
        <v>-0.1723547933</v>
      </c>
      <c r="J18" s="41">
        <f t="shared" si="4"/>
        <v>0.0610772138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395</v>
      </c>
      <c r="D20" s="46">
        <f t="shared" si="5"/>
        <v>442</v>
      </c>
      <c r="E20" s="46">
        <f t="shared" si="5"/>
        <v>430</v>
      </c>
      <c r="F20" s="46">
        <f t="shared" si="5"/>
        <v>485</v>
      </c>
      <c r="G20" s="46">
        <f t="shared" si="5"/>
        <v>612</v>
      </c>
      <c r="H20" s="46">
        <f t="shared" si="5"/>
        <v>633</v>
      </c>
      <c r="I20" s="46">
        <f t="shared" si="5"/>
        <v>420</v>
      </c>
      <c r="J20" s="46">
        <f>SUM(C20:I20)</f>
        <v>3417</v>
      </c>
    </row>
    <row r="21">
      <c r="B21" s="13" t="s">
        <v>24</v>
      </c>
      <c r="C21" s="47">
        <f t="shared" ref="C21:J21" si="6">C9/C10</f>
        <v>31.1856383</v>
      </c>
      <c r="D21" s="47">
        <f t="shared" si="6"/>
        <v>37.21818182</v>
      </c>
      <c r="E21" s="47">
        <f t="shared" si="6"/>
        <v>35.11716049</v>
      </c>
      <c r="F21" s="47">
        <f t="shared" si="6"/>
        <v>33.67171717</v>
      </c>
      <c r="G21" s="47">
        <f t="shared" si="6"/>
        <v>35.84757282</v>
      </c>
      <c r="H21" s="47">
        <f t="shared" si="6"/>
        <v>41.36842105</v>
      </c>
      <c r="I21" s="48">
        <f t="shared" si="6"/>
        <v>41.37090164</v>
      </c>
      <c r="J21" s="32">
        <f t="shared" si="6"/>
        <v>36.87273859</v>
      </c>
    </row>
    <row r="22">
      <c r="B22" s="13" t="s">
        <v>25</v>
      </c>
      <c r="C22" s="47">
        <f t="shared" ref="C22:J22" si="7">C11/C12</f>
        <v>49.93687708</v>
      </c>
      <c r="D22" s="47">
        <f t="shared" si="7"/>
        <v>47.3523494</v>
      </c>
      <c r="E22" s="47">
        <f t="shared" si="7"/>
        <v>54.24690544</v>
      </c>
      <c r="F22" s="47">
        <f t="shared" si="7"/>
        <v>48.33556995</v>
      </c>
      <c r="G22" s="47">
        <f t="shared" si="7"/>
        <v>49.43640472</v>
      </c>
      <c r="H22" s="47">
        <f t="shared" si="7"/>
        <v>50.29934489</v>
      </c>
      <c r="I22" s="48">
        <f t="shared" si="7"/>
        <v>48.59261745</v>
      </c>
      <c r="J22" s="32">
        <f t="shared" si="7"/>
        <v>49.77385672</v>
      </c>
    </row>
    <row r="23">
      <c r="B23" s="42" t="s">
        <v>26</v>
      </c>
      <c r="C23" s="24">
        <v>249.0</v>
      </c>
      <c r="D23" s="24">
        <v>252.75</v>
      </c>
      <c r="E23" s="24">
        <v>262.33</v>
      </c>
      <c r="F23" s="24">
        <v>345.48</v>
      </c>
      <c r="G23" s="24">
        <v>576.5</v>
      </c>
      <c r="H23" s="24">
        <v>345.3</v>
      </c>
      <c r="I23" s="25">
        <v>158.0</v>
      </c>
      <c r="J23" s="32">
        <f>SUM(C23:I23)</f>
        <v>2189.36</v>
      </c>
    </row>
    <row r="24">
      <c r="B24" s="13" t="s">
        <v>27</v>
      </c>
      <c r="C24" s="41">
        <f t="shared" ref="C24:J24" si="8">C23/C16</f>
        <v>0.01386225153</v>
      </c>
      <c r="D24" s="41">
        <f t="shared" si="8"/>
        <v>0.01275550114</v>
      </c>
      <c r="E24" s="41">
        <f t="shared" si="8"/>
        <v>0.01204638361</v>
      </c>
      <c r="F24" s="41">
        <f t="shared" si="8"/>
        <v>0.01571004178</v>
      </c>
      <c r="G24" s="41">
        <f t="shared" si="8"/>
        <v>0.01997890865</v>
      </c>
      <c r="H24" s="41">
        <f t="shared" si="8"/>
        <v>0.01120326942</v>
      </c>
      <c r="I24" s="50">
        <f t="shared" si="8"/>
        <v>0.008091008483</v>
      </c>
      <c r="J24" s="51">
        <f t="shared" si="8"/>
        <v>0.01361967819</v>
      </c>
    </row>
    <row r="25">
      <c r="B25" s="42" t="s">
        <v>28</v>
      </c>
      <c r="C25" s="45"/>
      <c r="D25" s="52"/>
      <c r="E25" s="53"/>
      <c r="F25" s="45"/>
      <c r="G25" s="53" t="s">
        <v>42</v>
      </c>
      <c r="H25" s="45"/>
      <c r="I25" s="45"/>
      <c r="J25" s="45"/>
    </row>
    <row r="26">
      <c r="B26" s="42" t="s">
        <v>30</v>
      </c>
      <c r="C26" s="54">
        <v>3882.48</v>
      </c>
      <c r="D26" s="54">
        <v>3974.37</v>
      </c>
      <c r="E26" s="54">
        <v>4196.24</v>
      </c>
      <c r="F26" s="54">
        <v>5054.18</v>
      </c>
      <c r="G26" s="54">
        <v>5951.15</v>
      </c>
      <c r="H26" s="54">
        <v>6450.99</v>
      </c>
      <c r="I26" s="54">
        <v>4733.37</v>
      </c>
      <c r="J26" s="55">
        <f>SUM(C26:I26)/J16</f>
        <v>0.2130191672</v>
      </c>
    </row>
    <row r="27">
      <c r="B27" s="56" t="s">
        <v>31</v>
      </c>
      <c r="C27" s="57">
        <v>0.216</v>
      </c>
      <c r="D27" s="57">
        <v>0.201</v>
      </c>
      <c r="E27" s="66">
        <f t="shared" ref="E27:I27" si="9">E26/E16</f>
        <v>0.1926943801</v>
      </c>
      <c r="F27" s="66">
        <f t="shared" si="9"/>
        <v>0.2298291622</v>
      </c>
      <c r="G27" s="66">
        <f t="shared" si="9"/>
        <v>0.206240212</v>
      </c>
      <c r="H27" s="66">
        <f t="shared" si="9"/>
        <v>0.2093025746</v>
      </c>
      <c r="I27" s="66">
        <f t="shared" si="9"/>
        <v>0.2423907394</v>
      </c>
      <c r="J27" s="59"/>
    </row>
  </sheetData>
  <mergeCells count="1">
    <mergeCell ref="J26:J27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45019.0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45019.0</v>
      </c>
      <c r="D8" s="15">
        <f t="shared" ref="D8:I8" si="1">C8+1</f>
        <v>45020</v>
      </c>
      <c r="E8" s="15">
        <f t="shared" si="1"/>
        <v>45021</v>
      </c>
      <c r="F8" s="15">
        <f t="shared" si="1"/>
        <v>45022</v>
      </c>
      <c r="G8" s="15">
        <f t="shared" si="1"/>
        <v>45023</v>
      </c>
      <c r="H8" s="15">
        <f t="shared" si="1"/>
        <v>45024</v>
      </c>
      <c r="I8" s="16">
        <f t="shared" si="1"/>
        <v>45025</v>
      </c>
      <c r="J8" s="17" t="s">
        <v>10</v>
      </c>
    </row>
    <row r="9">
      <c r="B9" s="13" t="s">
        <v>11</v>
      </c>
      <c r="C9" s="18">
        <v>2325.7</v>
      </c>
      <c r="D9" s="18">
        <v>3230.25</v>
      </c>
      <c r="E9" s="18">
        <v>3970.5</v>
      </c>
      <c r="F9" s="18">
        <v>2291.0</v>
      </c>
      <c r="G9" s="18">
        <v>3359.1</v>
      </c>
      <c r="H9" s="18">
        <v>4851.75</v>
      </c>
      <c r="I9" s="19">
        <v>9237.25</v>
      </c>
      <c r="J9" s="20">
        <f t="shared" ref="J9:J17" si="2">SUM(C9:I9)</f>
        <v>29265.55</v>
      </c>
    </row>
    <row r="10">
      <c r="B10" s="13" t="s">
        <v>12</v>
      </c>
      <c r="C10" s="21">
        <v>64.0</v>
      </c>
      <c r="D10" s="21">
        <v>91.0</v>
      </c>
      <c r="E10" s="21">
        <v>112.0</v>
      </c>
      <c r="F10" s="21">
        <v>75.0</v>
      </c>
      <c r="G10" s="21">
        <v>88.0</v>
      </c>
      <c r="H10" s="21">
        <v>126.0</v>
      </c>
      <c r="I10" s="22">
        <v>219.0</v>
      </c>
      <c r="J10" s="23">
        <f t="shared" si="2"/>
        <v>775</v>
      </c>
    </row>
    <row r="11">
      <c r="B11" s="13" t="s">
        <v>13</v>
      </c>
      <c r="C11" s="24">
        <v>15926.58</v>
      </c>
      <c r="D11" s="24">
        <v>19053.45</v>
      </c>
      <c r="E11" s="24">
        <v>17363.05</v>
      </c>
      <c r="F11" s="24">
        <v>21080.86</v>
      </c>
      <c r="G11" s="24">
        <v>25991.18</v>
      </c>
      <c r="H11" s="24">
        <v>27477.76</v>
      </c>
      <c r="I11" s="25">
        <v>11805.5</v>
      </c>
      <c r="J11" s="20">
        <f t="shared" si="2"/>
        <v>138698.38</v>
      </c>
    </row>
    <row r="12">
      <c r="B12" s="13" t="s">
        <v>15</v>
      </c>
      <c r="C12" s="26">
        <v>275.0</v>
      </c>
      <c r="D12" s="26">
        <v>338.0</v>
      </c>
      <c r="E12" s="26">
        <v>312.0</v>
      </c>
      <c r="F12" s="26">
        <v>435.0</v>
      </c>
      <c r="G12" s="26">
        <v>483.0</v>
      </c>
      <c r="H12" s="26">
        <v>500.0</v>
      </c>
      <c r="I12" s="27">
        <v>238.0</v>
      </c>
      <c r="J12" s="28">
        <f t="shared" si="2"/>
        <v>2581</v>
      </c>
    </row>
    <row r="13" ht="15.0" customHeight="1">
      <c r="B13" s="13" t="s">
        <v>16</v>
      </c>
      <c r="C13" s="29">
        <v>1897.25</v>
      </c>
      <c r="D13" s="29">
        <v>3218.65</v>
      </c>
      <c r="E13" s="29">
        <v>2695.5</v>
      </c>
      <c r="F13" s="29">
        <v>3940.35</v>
      </c>
      <c r="G13" s="89">
        <v>4000.25</v>
      </c>
      <c r="H13" s="29">
        <v>4677.01</v>
      </c>
      <c r="I13" s="31">
        <v>3712.25</v>
      </c>
      <c r="J13" s="32">
        <f t="shared" si="2"/>
        <v>24141.26</v>
      </c>
    </row>
    <row r="14">
      <c r="B14" s="13" t="s">
        <v>17</v>
      </c>
      <c r="C14" s="33">
        <v>34.0</v>
      </c>
      <c r="D14" s="33">
        <v>54.0</v>
      </c>
      <c r="E14" s="33">
        <v>49.0</v>
      </c>
      <c r="F14" s="33">
        <v>75.0</v>
      </c>
      <c r="G14" s="33">
        <v>81.0</v>
      </c>
      <c r="H14" s="33">
        <v>82.0</v>
      </c>
      <c r="I14" s="34">
        <v>59.0</v>
      </c>
      <c r="J14" s="28">
        <f t="shared" si="2"/>
        <v>434</v>
      </c>
    </row>
    <row r="15">
      <c r="B15" s="13" t="s">
        <v>18</v>
      </c>
      <c r="C15" s="35">
        <v>25.0</v>
      </c>
      <c r="D15" s="35">
        <v>213.0</v>
      </c>
      <c r="E15" s="35">
        <v>213.0</v>
      </c>
      <c r="F15" s="35">
        <v>259.0</v>
      </c>
      <c r="G15" s="35">
        <v>113.5</v>
      </c>
      <c r="H15" s="35">
        <v>15.5</v>
      </c>
      <c r="I15" s="36">
        <v>131.0</v>
      </c>
      <c r="J15" s="32">
        <f t="shared" si="2"/>
        <v>970</v>
      </c>
    </row>
    <row r="16">
      <c r="B16" s="13" t="s">
        <v>19</v>
      </c>
      <c r="C16" s="37">
        <f t="shared" ref="C16:I16" si="3">C9+C11</f>
        <v>18252.28</v>
      </c>
      <c r="D16" s="37">
        <f t="shared" si="3"/>
        <v>22283.7</v>
      </c>
      <c r="E16" s="37">
        <f t="shared" si="3"/>
        <v>21333.55</v>
      </c>
      <c r="F16" s="37">
        <f t="shared" si="3"/>
        <v>23371.86</v>
      </c>
      <c r="G16" s="37">
        <f t="shared" si="3"/>
        <v>29350.28</v>
      </c>
      <c r="H16" s="37">
        <f t="shared" si="3"/>
        <v>32329.51</v>
      </c>
      <c r="I16" s="39">
        <f t="shared" si="3"/>
        <v>21042.75</v>
      </c>
      <c r="J16" s="20">
        <f t="shared" si="2"/>
        <v>167963.93</v>
      </c>
    </row>
    <row r="17">
      <c r="B17" s="13" t="s">
        <v>20</v>
      </c>
      <c r="C17" s="29">
        <v>17618.0</v>
      </c>
      <c r="D17" s="29">
        <v>19019.5</v>
      </c>
      <c r="E17" s="29">
        <v>18384.25</v>
      </c>
      <c r="F17" s="29">
        <v>20389.76</v>
      </c>
      <c r="G17" s="29">
        <v>24314.5</v>
      </c>
      <c r="H17" s="29">
        <v>30510.25</v>
      </c>
      <c r="I17" s="31">
        <v>18793.0</v>
      </c>
      <c r="J17" s="40">
        <f t="shared" si="2"/>
        <v>149029.26</v>
      </c>
    </row>
    <row r="18">
      <c r="B18" s="13" t="s">
        <v>21</v>
      </c>
      <c r="C18" s="41">
        <f t="shared" ref="C18:J18" si="4">(C16-C17)/C17</f>
        <v>0.03600181632</v>
      </c>
      <c r="D18" s="41">
        <f t="shared" si="4"/>
        <v>0.1716238597</v>
      </c>
      <c r="E18" s="41">
        <f t="shared" si="4"/>
        <v>0.1604253641</v>
      </c>
      <c r="F18" s="41">
        <f t="shared" si="4"/>
        <v>0.1462547867</v>
      </c>
      <c r="G18" s="41">
        <f t="shared" si="4"/>
        <v>0.2071101606</v>
      </c>
      <c r="H18" s="41">
        <f t="shared" si="4"/>
        <v>0.05962782999</v>
      </c>
      <c r="I18" s="41">
        <f t="shared" si="4"/>
        <v>0.1197121269</v>
      </c>
      <c r="J18" s="41">
        <f t="shared" si="4"/>
        <v>0.1270533719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339</v>
      </c>
      <c r="D20" s="46">
        <f t="shared" si="5"/>
        <v>429</v>
      </c>
      <c r="E20" s="46">
        <f t="shared" si="5"/>
        <v>424</v>
      </c>
      <c r="F20" s="46">
        <f t="shared" si="5"/>
        <v>510</v>
      </c>
      <c r="G20" s="46">
        <f t="shared" si="5"/>
        <v>571</v>
      </c>
      <c r="H20" s="46">
        <f t="shared" si="5"/>
        <v>626</v>
      </c>
      <c r="I20" s="46">
        <f t="shared" si="5"/>
        <v>457</v>
      </c>
      <c r="J20" s="46">
        <f>SUM(C20:I20)</f>
        <v>3356</v>
      </c>
    </row>
    <row r="21">
      <c r="B21" s="13" t="s">
        <v>24</v>
      </c>
      <c r="C21" s="47">
        <f t="shared" ref="C21:J21" si="6">C9/C10</f>
        <v>36.3390625</v>
      </c>
      <c r="D21" s="47">
        <f t="shared" si="6"/>
        <v>35.49725275</v>
      </c>
      <c r="E21" s="47">
        <f t="shared" si="6"/>
        <v>35.45089286</v>
      </c>
      <c r="F21" s="47">
        <f t="shared" si="6"/>
        <v>30.54666667</v>
      </c>
      <c r="G21" s="47">
        <f t="shared" si="6"/>
        <v>38.17159091</v>
      </c>
      <c r="H21" s="47">
        <f t="shared" si="6"/>
        <v>38.50595238</v>
      </c>
      <c r="I21" s="48">
        <f t="shared" si="6"/>
        <v>42.17922374</v>
      </c>
      <c r="J21" s="32">
        <f t="shared" si="6"/>
        <v>37.762</v>
      </c>
    </row>
    <row r="22">
      <c r="B22" s="13" t="s">
        <v>25</v>
      </c>
      <c r="C22" s="47">
        <f t="shared" ref="C22:J22" si="7">C11/C12</f>
        <v>57.91483636</v>
      </c>
      <c r="D22" s="47">
        <f t="shared" si="7"/>
        <v>56.37115385</v>
      </c>
      <c r="E22" s="47">
        <f t="shared" si="7"/>
        <v>55.65080128</v>
      </c>
      <c r="F22" s="47">
        <f t="shared" si="7"/>
        <v>48.46174713</v>
      </c>
      <c r="G22" s="47">
        <f t="shared" si="7"/>
        <v>53.81196687</v>
      </c>
      <c r="H22" s="47">
        <f t="shared" si="7"/>
        <v>54.95552</v>
      </c>
      <c r="I22" s="48">
        <f t="shared" si="7"/>
        <v>49.60294118</v>
      </c>
      <c r="J22" s="32">
        <f t="shared" si="7"/>
        <v>53.73823324</v>
      </c>
    </row>
    <row r="23">
      <c r="B23" s="42" t="s">
        <v>26</v>
      </c>
      <c r="C23" s="24">
        <v>228.5</v>
      </c>
      <c r="D23" s="24">
        <v>375.0</v>
      </c>
      <c r="E23" s="24">
        <v>97.0</v>
      </c>
      <c r="F23" s="24">
        <v>468.9</v>
      </c>
      <c r="G23" s="24">
        <v>377.97</v>
      </c>
      <c r="H23" s="24">
        <v>510.0</v>
      </c>
      <c r="I23" s="25">
        <v>280.0</v>
      </c>
      <c r="J23" s="32">
        <f>SUM(C23:I23)</f>
        <v>2337.37</v>
      </c>
    </row>
    <row r="24">
      <c r="B24" s="13" t="s">
        <v>27</v>
      </c>
      <c r="C24" s="41">
        <f t="shared" ref="C24:J24" si="8">C23/C16</f>
        <v>0.01251898393</v>
      </c>
      <c r="D24" s="41">
        <f t="shared" si="8"/>
        <v>0.01682844411</v>
      </c>
      <c r="E24" s="41">
        <f t="shared" si="8"/>
        <v>0.004546828821</v>
      </c>
      <c r="F24" s="41">
        <f t="shared" si="8"/>
        <v>0.02006258809</v>
      </c>
      <c r="G24" s="41">
        <f t="shared" si="8"/>
        <v>0.01287790099</v>
      </c>
      <c r="H24" s="41">
        <f t="shared" si="8"/>
        <v>0.01577506124</v>
      </c>
      <c r="I24" s="50">
        <f t="shared" si="8"/>
        <v>0.01330624562</v>
      </c>
      <c r="J24" s="51">
        <f t="shared" si="8"/>
        <v>0.01391590444</v>
      </c>
    </row>
    <row r="25">
      <c r="B25" s="42" t="s">
        <v>28</v>
      </c>
      <c r="C25" s="45"/>
      <c r="D25" s="52"/>
      <c r="E25" s="45"/>
      <c r="F25" s="53" t="s">
        <v>68</v>
      </c>
      <c r="G25" s="45"/>
      <c r="H25" s="45"/>
      <c r="I25" s="45"/>
      <c r="J25" s="45"/>
    </row>
    <row r="26">
      <c r="B26" s="42" t="s">
        <v>30</v>
      </c>
      <c r="C26" s="54">
        <v>4039.1</v>
      </c>
      <c r="D26" s="54">
        <v>4203.6</v>
      </c>
      <c r="E26" s="54">
        <v>4076.35</v>
      </c>
      <c r="F26" s="54">
        <v>4661.55</v>
      </c>
      <c r="G26" s="54">
        <v>5444.81</v>
      </c>
      <c r="H26" s="54">
        <v>6403.27</v>
      </c>
      <c r="I26" s="54">
        <v>5422.13</v>
      </c>
      <c r="J26" s="55">
        <f>SUM(C26:I26)/J16</f>
        <v>0.2039176507</v>
      </c>
    </row>
    <row r="27">
      <c r="B27" s="56" t="s">
        <v>31</v>
      </c>
      <c r="C27" s="57">
        <v>0.221</v>
      </c>
      <c r="D27" s="57">
        <v>0.1886</v>
      </c>
      <c r="E27" s="57">
        <v>0.191</v>
      </c>
      <c r="F27" s="66">
        <f t="shared" ref="F27:I27" si="9">F26/F16</f>
        <v>0.1994513915</v>
      </c>
      <c r="G27" s="66">
        <f t="shared" si="9"/>
        <v>0.1855113478</v>
      </c>
      <c r="H27" s="66">
        <f t="shared" si="9"/>
        <v>0.1980626988</v>
      </c>
      <c r="I27" s="66">
        <f t="shared" si="9"/>
        <v>0.2576721199</v>
      </c>
      <c r="J27" s="59"/>
    </row>
  </sheetData>
  <mergeCells count="1">
    <mergeCell ref="J26:J27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45012.0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45012.0</v>
      </c>
      <c r="D8" s="15">
        <f t="shared" ref="D8:I8" si="1">C8+1</f>
        <v>45013</v>
      </c>
      <c r="E8" s="15">
        <f t="shared" si="1"/>
        <v>45014</v>
      </c>
      <c r="F8" s="15">
        <f t="shared" si="1"/>
        <v>45015</v>
      </c>
      <c r="G8" s="15">
        <f t="shared" si="1"/>
        <v>45016</v>
      </c>
      <c r="H8" s="15">
        <f t="shared" si="1"/>
        <v>45017</v>
      </c>
      <c r="I8" s="16">
        <f t="shared" si="1"/>
        <v>45018</v>
      </c>
      <c r="J8" s="17" t="s">
        <v>10</v>
      </c>
    </row>
    <row r="9">
      <c r="B9" s="13" t="s">
        <v>11</v>
      </c>
      <c r="C9" s="18">
        <v>3165.75</v>
      </c>
      <c r="D9" s="18">
        <v>2556.5</v>
      </c>
      <c r="E9" s="18">
        <v>3482.09</v>
      </c>
      <c r="F9" s="18">
        <v>2830.0</v>
      </c>
      <c r="G9" s="18">
        <v>2750.6</v>
      </c>
      <c r="H9" s="18">
        <v>4409.5</v>
      </c>
      <c r="I9" s="19">
        <v>6194.43</v>
      </c>
      <c r="J9" s="20">
        <f t="shared" ref="J9:J17" si="2">SUM(C9:I9)</f>
        <v>25388.87</v>
      </c>
    </row>
    <row r="10">
      <c r="B10" s="13" t="s">
        <v>12</v>
      </c>
      <c r="C10" s="21">
        <v>96.0</v>
      </c>
      <c r="D10" s="21">
        <v>81.0</v>
      </c>
      <c r="E10" s="21">
        <v>105.0</v>
      </c>
      <c r="F10" s="21">
        <v>64.0</v>
      </c>
      <c r="G10" s="21">
        <v>77.0</v>
      </c>
      <c r="H10" s="21">
        <v>110.0</v>
      </c>
      <c r="I10" s="22">
        <v>156.0</v>
      </c>
      <c r="J10" s="23">
        <f t="shared" si="2"/>
        <v>689</v>
      </c>
    </row>
    <row r="11">
      <c r="B11" s="13" t="s">
        <v>13</v>
      </c>
      <c r="C11" s="24">
        <v>13341.86</v>
      </c>
      <c r="D11" s="24">
        <v>16801.5</v>
      </c>
      <c r="E11" s="24">
        <v>19536.17</v>
      </c>
      <c r="F11" s="24">
        <v>19068.66</v>
      </c>
      <c r="G11" s="24">
        <v>25373.39</v>
      </c>
      <c r="H11" s="24">
        <v>24680.05</v>
      </c>
      <c r="I11" s="25">
        <v>18566.33</v>
      </c>
      <c r="J11" s="20">
        <f t="shared" si="2"/>
        <v>137367.96</v>
      </c>
    </row>
    <row r="12">
      <c r="B12" s="13" t="s">
        <v>15</v>
      </c>
      <c r="C12" s="26">
        <v>270.0</v>
      </c>
      <c r="D12" s="26">
        <v>325.0</v>
      </c>
      <c r="E12" s="26">
        <v>362.0</v>
      </c>
      <c r="F12" s="26">
        <v>364.0</v>
      </c>
      <c r="G12" s="26">
        <v>456.0</v>
      </c>
      <c r="H12" s="26">
        <v>520.0</v>
      </c>
      <c r="I12" s="27">
        <v>362.0</v>
      </c>
      <c r="J12" s="28">
        <f t="shared" si="2"/>
        <v>2659</v>
      </c>
    </row>
    <row r="13" ht="15.0" customHeight="1">
      <c r="B13" s="13" t="s">
        <v>16</v>
      </c>
      <c r="C13" s="29">
        <v>2285.0</v>
      </c>
      <c r="D13" s="29">
        <v>2318.05</v>
      </c>
      <c r="E13" s="29">
        <v>2826.52</v>
      </c>
      <c r="F13" s="29">
        <v>3415.71</v>
      </c>
      <c r="G13" s="30">
        <v>3932.25</v>
      </c>
      <c r="H13" s="29">
        <v>3909.65</v>
      </c>
      <c r="I13" s="31">
        <v>2769.0</v>
      </c>
      <c r="J13" s="32">
        <f t="shared" si="2"/>
        <v>21456.18</v>
      </c>
    </row>
    <row r="14">
      <c r="B14" s="13" t="s">
        <v>17</v>
      </c>
      <c r="C14" s="33">
        <v>38.0</v>
      </c>
      <c r="D14" s="33">
        <v>36.0</v>
      </c>
      <c r="E14" s="33">
        <v>49.0</v>
      </c>
      <c r="F14" s="33">
        <v>65.0</v>
      </c>
      <c r="G14" s="33">
        <v>62.0</v>
      </c>
      <c r="H14" s="33">
        <v>79.0</v>
      </c>
      <c r="I14" s="34">
        <v>49.0</v>
      </c>
      <c r="J14" s="28">
        <f t="shared" si="2"/>
        <v>378</v>
      </c>
    </row>
    <row r="15">
      <c r="B15" s="13" t="s">
        <v>18</v>
      </c>
      <c r="C15" s="35">
        <v>118.0</v>
      </c>
      <c r="D15" s="35">
        <v>58.0</v>
      </c>
      <c r="E15" s="35">
        <v>90.2</v>
      </c>
      <c r="F15" s="35">
        <v>82.0</v>
      </c>
      <c r="G15" s="35">
        <v>428.0</v>
      </c>
      <c r="H15" s="35">
        <v>226.5</v>
      </c>
      <c r="I15" s="36">
        <v>127.5</v>
      </c>
      <c r="J15" s="32">
        <f t="shared" si="2"/>
        <v>1130.2</v>
      </c>
    </row>
    <row r="16">
      <c r="B16" s="13" t="s">
        <v>19</v>
      </c>
      <c r="C16" s="37">
        <f t="shared" ref="C16:I16" si="3">C9+C11</f>
        <v>16507.61</v>
      </c>
      <c r="D16" s="37">
        <f t="shared" si="3"/>
        <v>19358</v>
      </c>
      <c r="E16" s="37">
        <f t="shared" si="3"/>
        <v>23018.26</v>
      </c>
      <c r="F16" s="37">
        <f t="shared" si="3"/>
        <v>21898.66</v>
      </c>
      <c r="G16" s="37">
        <f t="shared" si="3"/>
        <v>28123.99</v>
      </c>
      <c r="H16" s="37">
        <f t="shared" si="3"/>
        <v>29089.55</v>
      </c>
      <c r="I16" s="39">
        <f t="shared" si="3"/>
        <v>24760.76</v>
      </c>
      <c r="J16" s="20">
        <f t="shared" si="2"/>
        <v>162756.83</v>
      </c>
    </row>
    <row r="17">
      <c r="B17" s="13" t="s">
        <v>20</v>
      </c>
      <c r="C17" s="29">
        <v>19164.59</v>
      </c>
      <c r="D17" s="29">
        <v>20558.01</v>
      </c>
      <c r="E17" s="29">
        <v>19544.0</v>
      </c>
      <c r="F17" s="29">
        <v>20965.51</v>
      </c>
      <c r="G17" s="29">
        <v>25618.85</v>
      </c>
      <c r="H17" s="29">
        <v>29420.0</v>
      </c>
      <c r="I17" s="31">
        <v>22589.25</v>
      </c>
      <c r="J17" s="40">
        <f t="shared" si="2"/>
        <v>157860.21</v>
      </c>
    </row>
    <row r="18">
      <c r="B18" s="13" t="s">
        <v>21</v>
      </c>
      <c r="C18" s="41">
        <f t="shared" ref="C18:J18" si="4">(C16-C17)/C17</f>
        <v>-0.1386400648</v>
      </c>
      <c r="D18" s="41">
        <f t="shared" si="4"/>
        <v>-0.05837189495</v>
      </c>
      <c r="E18" s="41">
        <f t="shared" si="4"/>
        <v>0.1777660663</v>
      </c>
      <c r="F18" s="41">
        <f t="shared" si="4"/>
        <v>0.04450881472</v>
      </c>
      <c r="G18" s="41">
        <f t="shared" si="4"/>
        <v>0.09778502938</v>
      </c>
      <c r="H18" s="41">
        <f t="shared" si="4"/>
        <v>-0.011232155</v>
      </c>
      <c r="I18" s="41">
        <f t="shared" si="4"/>
        <v>0.09613023894</v>
      </c>
      <c r="J18" s="41">
        <f t="shared" si="4"/>
        <v>0.03101870953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366</v>
      </c>
      <c r="D20" s="46">
        <f t="shared" si="5"/>
        <v>406</v>
      </c>
      <c r="E20" s="46">
        <f t="shared" si="5"/>
        <v>467</v>
      </c>
      <c r="F20" s="46">
        <f t="shared" si="5"/>
        <v>428</v>
      </c>
      <c r="G20" s="46">
        <f t="shared" si="5"/>
        <v>533</v>
      </c>
      <c r="H20" s="46">
        <f t="shared" si="5"/>
        <v>630</v>
      </c>
      <c r="I20" s="46">
        <f t="shared" si="5"/>
        <v>518</v>
      </c>
      <c r="J20" s="46">
        <f>SUM(C20:I20)</f>
        <v>3348</v>
      </c>
    </row>
    <row r="21">
      <c r="B21" s="13" t="s">
        <v>24</v>
      </c>
      <c r="C21" s="47">
        <f t="shared" ref="C21:J21" si="6">C9/C10</f>
        <v>32.9765625</v>
      </c>
      <c r="D21" s="47">
        <f t="shared" si="6"/>
        <v>31.5617284</v>
      </c>
      <c r="E21" s="47">
        <f t="shared" si="6"/>
        <v>33.1627619</v>
      </c>
      <c r="F21" s="47">
        <f t="shared" si="6"/>
        <v>44.21875</v>
      </c>
      <c r="G21" s="47">
        <f t="shared" si="6"/>
        <v>35.72207792</v>
      </c>
      <c r="H21" s="47">
        <f t="shared" si="6"/>
        <v>40.08636364</v>
      </c>
      <c r="I21" s="48">
        <f t="shared" si="6"/>
        <v>39.70788462</v>
      </c>
      <c r="J21" s="32">
        <f t="shared" si="6"/>
        <v>36.84886792</v>
      </c>
    </row>
    <row r="22">
      <c r="B22" s="13" t="s">
        <v>25</v>
      </c>
      <c r="C22" s="47">
        <f t="shared" ref="C22:J22" si="7">C11/C12</f>
        <v>49.4142963</v>
      </c>
      <c r="D22" s="47">
        <f t="shared" si="7"/>
        <v>51.69692308</v>
      </c>
      <c r="E22" s="47">
        <f t="shared" si="7"/>
        <v>53.96732044</v>
      </c>
      <c r="F22" s="47">
        <f t="shared" si="7"/>
        <v>52.38642857</v>
      </c>
      <c r="G22" s="47">
        <f t="shared" si="7"/>
        <v>55.64339912</v>
      </c>
      <c r="H22" s="47">
        <f t="shared" si="7"/>
        <v>47.46163462</v>
      </c>
      <c r="I22" s="48">
        <f t="shared" si="7"/>
        <v>51.28820442</v>
      </c>
      <c r="J22" s="32">
        <f t="shared" si="7"/>
        <v>51.66151185</v>
      </c>
    </row>
    <row r="23">
      <c r="B23" s="42" t="s">
        <v>26</v>
      </c>
      <c r="C23" s="24">
        <v>219.0</v>
      </c>
      <c r="D23" s="24">
        <v>294.0</v>
      </c>
      <c r="E23" s="24">
        <v>356.0</v>
      </c>
      <c r="F23" s="24">
        <v>276.85</v>
      </c>
      <c r="G23" s="24">
        <v>532.5</v>
      </c>
      <c r="H23" s="24">
        <v>385.5</v>
      </c>
      <c r="I23" s="25">
        <v>350.75</v>
      </c>
      <c r="J23" s="32">
        <f>SUM(C23:I23)</f>
        <v>2414.6</v>
      </c>
    </row>
    <row r="24">
      <c r="B24" s="13" t="s">
        <v>27</v>
      </c>
      <c r="C24" s="41">
        <f t="shared" ref="C24:J24" si="8">C23/C16</f>
        <v>0.01326660855</v>
      </c>
      <c r="D24" s="41">
        <f t="shared" si="8"/>
        <v>0.01518751937</v>
      </c>
      <c r="E24" s="41">
        <f t="shared" si="8"/>
        <v>0.01546598222</v>
      </c>
      <c r="F24" s="41">
        <f t="shared" si="8"/>
        <v>0.01264232606</v>
      </c>
      <c r="G24" s="41">
        <f t="shared" si="8"/>
        <v>0.01893401327</v>
      </c>
      <c r="H24" s="41">
        <f t="shared" si="8"/>
        <v>0.01325218163</v>
      </c>
      <c r="I24" s="50">
        <f t="shared" si="8"/>
        <v>0.01416555873</v>
      </c>
      <c r="J24" s="51">
        <f t="shared" si="8"/>
        <v>0.01483562933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3976.66</v>
      </c>
      <c r="D26" s="54">
        <v>3840.69</v>
      </c>
      <c r="E26" s="54">
        <v>4323.72</v>
      </c>
      <c r="F26" s="54">
        <v>5012.92</v>
      </c>
      <c r="G26" s="54">
        <v>5640.94</v>
      </c>
      <c r="H26" s="54">
        <v>5972.34</v>
      </c>
      <c r="I26" s="54">
        <v>4999.79</v>
      </c>
      <c r="J26" s="55">
        <f>SUM(C26:I26)/J16</f>
        <v>0.2074693885</v>
      </c>
    </row>
    <row r="27">
      <c r="B27" s="56" t="s">
        <v>31</v>
      </c>
      <c r="C27" s="57">
        <f t="shared" ref="C27:I27" si="9">C26/C16</f>
        <v>0.2408985916</v>
      </c>
      <c r="D27" s="57">
        <f t="shared" si="9"/>
        <v>0.1984032441</v>
      </c>
      <c r="E27" s="57">
        <f t="shared" si="9"/>
        <v>0.1878386985</v>
      </c>
      <c r="F27" s="57">
        <f t="shared" si="9"/>
        <v>0.2289144633</v>
      </c>
      <c r="G27" s="57">
        <f t="shared" si="9"/>
        <v>0.2005739584</v>
      </c>
      <c r="H27" s="57">
        <f t="shared" si="9"/>
        <v>0.2053087793</v>
      </c>
      <c r="I27" s="57">
        <f t="shared" si="9"/>
        <v>0.2019239313</v>
      </c>
      <c r="J27" s="59"/>
    </row>
  </sheetData>
  <mergeCells count="1">
    <mergeCell ref="J26:J27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45005.0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45005.0</v>
      </c>
      <c r="D8" s="15">
        <f t="shared" ref="D8:I8" si="1">C8+1</f>
        <v>45006</v>
      </c>
      <c r="E8" s="15">
        <f t="shared" si="1"/>
        <v>45007</v>
      </c>
      <c r="F8" s="15">
        <f t="shared" si="1"/>
        <v>45008</v>
      </c>
      <c r="G8" s="15">
        <f t="shared" si="1"/>
        <v>45009</v>
      </c>
      <c r="H8" s="15">
        <f t="shared" si="1"/>
        <v>45010</v>
      </c>
      <c r="I8" s="16">
        <f t="shared" si="1"/>
        <v>45011</v>
      </c>
      <c r="J8" s="17" t="s">
        <v>10</v>
      </c>
    </row>
    <row r="9">
      <c r="B9" s="13" t="s">
        <v>11</v>
      </c>
      <c r="C9" s="18">
        <v>3046.9</v>
      </c>
      <c r="D9" s="18">
        <v>3303.5</v>
      </c>
      <c r="E9" s="18">
        <v>4392.46</v>
      </c>
      <c r="F9" s="18">
        <v>2784.5</v>
      </c>
      <c r="G9" s="18">
        <v>2396.3</v>
      </c>
      <c r="H9" s="18">
        <v>6156.3</v>
      </c>
      <c r="I9" s="19">
        <v>6447.75</v>
      </c>
      <c r="J9" s="20">
        <f t="shared" ref="J9:J17" si="2">SUM(C9:I9)</f>
        <v>28527.71</v>
      </c>
    </row>
    <row r="10">
      <c r="B10" s="13" t="s">
        <v>12</v>
      </c>
      <c r="C10" s="21">
        <v>79.0</v>
      </c>
      <c r="D10" s="21">
        <v>90.0</v>
      </c>
      <c r="E10" s="21">
        <v>119.0</v>
      </c>
      <c r="F10" s="21">
        <v>95.0</v>
      </c>
      <c r="G10" s="21">
        <v>78.0</v>
      </c>
      <c r="H10" s="90">
        <v>179.0</v>
      </c>
      <c r="I10" s="91">
        <v>155.0</v>
      </c>
      <c r="J10" s="23">
        <f t="shared" si="2"/>
        <v>795</v>
      </c>
    </row>
    <row r="11">
      <c r="B11" s="13" t="s">
        <v>13</v>
      </c>
      <c r="C11" s="24">
        <v>16356.0</v>
      </c>
      <c r="D11" s="24">
        <v>16582.75</v>
      </c>
      <c r="E11" s="24">
        <v>16869.44</v>
      </c>
      <c r="F11" s="24">
        <v>23089.95</v>
      </c>
      <c r="G11" s="24">
        <v>27826.51</v>
      </c>
      <c r="H11" s="24">
        <v>27984.55</v>
      </c>
      <c r="I11" s="25">
        <v>17386.16</v>
      </c>
      <c r="J11" s="20">
        <f t="shared" si="2"/>
        <v>146095.36</v>
      </c>
    </row>
    <row r="12">
      <c r="B12" s="13" t="s">
        <v>15</v>
      </c>
      <c r="C12" s="26">
        <v>295.0</v>
      </c>
      <c r="D12" s="26">
        <v>305.0</v>
      </c>
      <c r="E12" s="26">
        <v>342.0</v>
      </c>
      <c r="F12" s="26">
        <v>425.0</v>
      </c>
      <c r="G12" s="26">
        <v>524.0</v>
      </c>
      <c r="H12" s="26">
        <v>518.0</v>
      </c>
      <c r="I12" s="27">
        <v>322.0</v>
      </c>
      <c r="J12" s="28">
        <f t="shared" si="2"/>
        <v>2731</v>
      </c>
    </row>
    <row r="13" ht="15.0" customHeight="1">
      <c r="B13" s="13" t="s">
        <v>16</v>
      </c>
      <c r="C13" s="29">
        <v>2439.5</v>
      </c>
      <c r="D13" s="29">
        <v>2127.5</v>
      </c>
      <c r="E13" s="29">
        <v>2779.46</v>
      </c>
      <c r="F13" s="29">
        <v>4110.75</v>
      </c>
      <c r="G13" s="30">
        <v>4408.01</v>
      </c>
      <c r="H13" s="29">
        <v>4244.59</v>
      </c>
      <c r="I13" s="31">
        <v>3063.0</v>
      </c>
      <c r="J13" s="32">
        <f t="shared" si="2"/>
        <v>23172.81</v>
      </c>
    </row>
    <row r="14">
      <c r="B14" s="13" t="s">
        <v>17</v>
      </c>
      <c r="C14" s="33">
        <v>39.0</v>
      </c>
      <c r="D14" s="33">
        <v>42.0</v>
      </c>
      <c r="E14" s="33">
        <v>46.0</v>
      </c>
      <c r="F14" s="33">
        <v>69.0</v>
      </c>
      <c r="G14" s="33">
        <v>82.0</v>
      </c>
      <c r="H14" s="33">
        <v>75.0</v>
      </c>
      <c r="I14" s="34">
        <v>47.0</v>
      </c>
      <c r="J14" s="28">
        <f t="shared" si="2"/>
        <v>400</v>
      </c>
    </row>
    <row r="15">
      <c r="B15" s="13" t="s">
        <v>18</v>
      </c>
      <c r="C15" s="35">
        <v>109.0</v>
      </c>
      <c r="D15" s="35">
        <v>185.0</v>
      </c>
      <c r="E15" s="35">
        <v>56.0</v>
      </c>
      <c r="F15" s="35">
        <v>203.0</v>
      </c>
      <c r="G15" s="35">
        <v>169.5</v>
      </c>
      <c r="H15" s="35">
        <v>414.0</v>
      </c>
      <c r="I15" s="36">
        <v>165.0</v>
      </c>
      <c r="J15" s="32">
        <f t="shared" si="2"/>
        <v>1301.5</v>
      </c>
    </row>
    <row r="16">
      <c r="B16" s="13" t="s">
        <v>19</v>
      </c>
      <c r="C16" s="37">
        <f t="shared" ref="C16:I16" si="3">C9+C11</f>
        <v>19402.9</v>
      </c>
      <c r="D16" s="37">
        <f t="shared" si="3"/>
        <v>19886.25</v>
      </c>
      <c r="E16" s="37">
        <f t="shared" si="3"/>
        <v>21261.9</v>
      </c>
      <c r="F16" s="37">
        <f t="shared" si="3"/>
        <v>25874.45</v>
      </c>
      <c r="G16" s="37">
        <f t="shared" si="3"/>
        <v>30222.81</v>
      </c>
      <c r="H16" s="37">
        <f t="shared" si="3"/>
        <v>34140.85</v>
      </c>
      <c r="I16" s="39">
        <f t="shared" si="3"/>
        <v>23833.91</v>
      </c>
      <c r="J16" s="20">
        <f t="shared" si="2"/>
        <v>174623.07</v>
      </c>
    </row>
    <row r="17">
      <c r="B17" s="13" t="s">
        <v>20</v>
      </c>
      <c r="C17" s="29">
        <v>21488.75</v>
      </c>
      <c r="D17" s="29">
        <v>24403.5</v>
      </c>
      <c r="E17" s="29">
        <v>23728.0</v>
      </c>
      <c r="F17" s="29">
        <v>26488.73</v>
      </c>
      <c r="G17" s="29">
        <v>29044.52</v>
      </c>
      <c r="H17" s="29">
        <v>30537.27</v>
      </c>
      <c r="I17" s="31">
        <v>22478.52</v>
      </c>
      <c r="J17" s="40">
        <f t="shared" si="2"/>
        <v>178169.29</v>
      </c>
    </row>
    <row r="18">
      <c r="B18" s="13" t="s">
        <v>21</v>
      </c>
      <c r="C18" s="41">
        <f t="shared" ref="C18:J18" si="4">(C16-C17)/C17</f>
        <v>-0.09706706998</v>
      </c>
      <c r="D18" s="41">
        <f t="shared" si="4"/>
        <v>-0.1851066445</v>
      </c>
      <c r="E18" s="41">
        <f t="shared" si="4"/>
        <v>-0.1039320634</v>
      </c>
      <c r="F18" s="41">
        <f t="shared" si="4"/>
        <v>-0.02319023977</v>
      </c>
      <c r="G18" s="41">
        <f t="shared" si="4"/>
        <v>0.04056841015</v>
      </c>
      <c r="H18" s="41">
        <f t="shared" si="4"/>
        <v>0.1180059645</v>
      </c>
      <c r="I18" s="41">
        <f t="shared" si="4"/>
        <v>0.06029711921</v>
      </c>
      <c r="J18" s="41">
        <f t="shared" si="4"/>
        <v>-0.01990365455</v>
      </c>
    </row>
    <row r="19">
      <c r="B19" s="42" t="s">
        <v>22</v>
      </c>
      <c r="C19" s="43"/>
      <c r="D19" s="62" t="s">
        <v>80</v>
      </c>
      <c r="E19" s="62" t="s">
        <v>81</v>
      </c>
      <c r="F19" s="44"/>
      <c r="G19" s="44"/>
      <c r="H19" s="63" t="s">
        <v>82</v>
      </c>
      <c r="I19" s="74" t="s">
        <v>83</v>
      </c>
      <c r="J19" s="43"/>
    </row>
    <row r="20">
      <c r="B20" s="42" t="s">
        <v>23</v>
      </c>
      <c r="C20" s="46">
        <f t="shared" ref="C20:I20" si="5">C10+C12</f>
        <v>374</v>
      </c>
      <c r="D20" s="46">
        <f t="shared" si="5"/>
        <v>395</v>
      </c>
      <c r="E20" s="46">
        <f t="shared" si="5"/>
        <v>461</v>
      </c>
      <c r="F20" s="46">
        <f t="shared" si="5"/>
        <v>520</v>
      </c>
      <c r="G20" s="46">
        <f t="shared" si="5"/>
        <v>602</v>
      </c>
      <c r="H20" s="46">
        <f t="shared" si="5"/>
        <v>697</v>
      </c>
      <c r="I20" s="46">
        <f t="shared" si="5"/>
        <v>477</v>
      </c>
      <c r="J20" s="46">
        <f>SUM(C20:I20)</f>
        <v>3526</v>
      </c>
    </row>
    <row r="21">
      <c r="B21" s="13" t="s">
        <v>24</v>
      </c>
      <c r="C21" s="47">
        <f t="shared" ref="C21:J21" si="6">C9/C10</f>
        <v>38.56835443</v>
      </c>
      <c r="D21" s="47">
        <f t="shared" si="6"/>
        <v>36.70555556</v>
      </c>
      <c r="E21" s="47">
        <f t="shared" si="6"/>
        <v>36.91142857</v>
      </c>
      <c r="F21" s="47">
        <f t="shared" si="6"/>
        <v>29.31052632</v>
      </c>
      <c r="G21" s="47">
        <f t="shared" si="6"/>
        <v>30.72179487</v>
      </c>
      <c r="H21" s="47">
        <f t="shared" si="6"/>
        <v>34.39273743</v>
      </c>
      <c r="I21" s="48">
        <f t="shared" si="6"/>
        <v>41.5983871</v>
      </c>
      <c r="J21" s="32">
        <f t="shared" si="6"/>
        <v>35.88391195</v>
      </c>
    </row>
    <row r="22">
      <c r="B22" s="13" t="s">
        <v>25</v>
      </c>
      <c r="C22" s="47">
        <f t="shared" ref="C22:J22" si="7">C11/C12</f>
        <v>55.4440678</v>
      </c>
      <c r="D22" s="47">
        <f t="shared" si="7"/>
        <v>54.36967213</v>
      </c>
      <c r="E22" s="47">
        <f t="shared" si="7"/>
        <v>49.32584795</v>
      </c>
      <c r="F22" s="47">
        <f t="shared" si="7"/>
        <v>54.32929412</v>
      </c>
      <c r="G22" s="47">
        <f t="shared" si="7"/>
        <v>53.10402672</v>
      </c>
      <c r="H22" s="47">
        <f t="shared" si="7"/>
        <v>54.0242278</v>
      </c>
      <c r="I22" s="48">
        <f t="shared" si="7"/>
        <v>53.99428571</v>
      </c>
      <c r="J22" s="32">
        <f t="shared" si="7"/>
        <v>53.49518858</v>
      </c>
    </row>
    <row r="23">
      <c r="B23" s="42" t="s">
        <v>26</v>
      </c>
      <c r="C23" s="24">
        <v>179.5</v>
      </c>
      <c r="D23" s="24">
        <v>220.0</v>
      </c>
      <c r="E23" s="24">
        <v>409.86</v>
      </c>
      <c r="F23" s="24">
        <v>162.0</v>
      </c>
      <c r="G23" s="24">
        <v>417.0</v>
      </c>
      <c r="H23" s="24">
        <v>743.25</v>
      </c>
      <c r="I23" s="25">
        <v>236.35</v>
      </c>
      <c r="J23" s="32">
        <f>SUM(C23:I23)</f>
        <v>2367.96</v>
      </c>
    </row>
    <row r="24">
      <c r="B24" s="13" t="s">
        <v>27</v>
      </c>
      <c r="C24" s="41">
        <f t="shared" ref="C24:J24" si="8">C23/C16</f>
        <v>0.009251194409</v>
      </c>
      <c r="D24" s="41">
        <f t="shared" si="8"/>
        <v>0.01106292036</v>
      </c>
      <c r="E24" s="41">
        <f t="shared" si="8"/>
        <v>0.01927673444</v>
      </c>
      <c r="F24" s="41">
        <f t="shared" si="8"/>
        <v>0.006261002649</v>
      </c>
      <c r="G24" s="41">
        <f t="shared" si="8"/>
        <v>0.01379752578</v>
      </c>
      <c r="H24" s="41">
        <f t="shared" si="8"/>
        <v>0.02177010824</v>
      </c>
      <c r="I24" s="50">
        <f t="shared" si="8"/>
        <v>0.009916543278</v>
      </c>
      <c r="J24" s="51">
        <f t="shared" si="8"/>
        <v>0.01356040757</v>
      </c>
    </row>
    <row r="25">
      <c r="B25" s="42" t="s">
        <v>28</v>
      </c>
      <c r="C25" s="45"/>
      <c r="D25" s="52"/>
      <c r="E25" s="45"/>
      <c r="F25" s="45"/>
      <c r="G25" s="45"/>
      <c r="H25" s="53" t="s">
        <v>68</v>
      </c>
      <c r="I25" s="45"/>
      <c r="J25" s="45"/>
    </row>
    <row r="26">
      <c r="B26" s="42" t="s">
        <v>30</v>
      </c>
      <c r="C26" s="54">
        <v>4522.85</v>
      </c>
      <c r="D26" s="54">
        <v>4317.99</v>
      </c>
      <c r="E26" s="54">
        <v>4472.76</v>
      </c>
      <c r="F26" s="54">
        <v>5032.98</v>
      </c>
      <c r="G26" s="54">
        <v>5701.91</v>
      </c>
      <c r="H26" s="54">
        <v>6327.32</v>
      </c>
      <c r="I26" s="54">
        <v>4655.34</v>
      </c>
      <c r="J26" s="55">
        <f>SUM(C26:I26)/J16</f>
        <v>0.2006100912</v>
      </c>
    </row>
    <row r="27">
      <c r="B27" s="56" t="s">
        <v>31</v>
      </c>
      <c r="C27" s="57">
        <v>0.233</v>
      </c>
      <c r="D27" s="66">
        <f t="shared" ref="D27:I27" si="9">D26/D16</f>
        <v>0.2171344522</v>
      </c>
      <c r="E27" s="66">
        <f t="shared" si="9"/>
        <v>0.2103650191</v>
      </c>
      <c r="F27" s="66">
        <f t="shared" si="9"/>
        <v>0.194515439</v>
      </c>
      <c r="G27" s="66">
        <f t="shared" si="9"/>
        <v>0.1886624705</v>
      </c>
      <c r="H27" s="66">
        <f t="shared" si="9"/>
        <v>0.1853298907</v>
      </c>
      <c r="I27" s="66">
        <f t="shared" si="9"/>
        <v>0.195324225</v>
      </c>
      <c r="J27" s="59"/>
    </row>
  </sheetData>
  <mergeCells count="1">
    <mergeCell ref="J26:J27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44998.0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44998.0</v>
      </c>
      <c r="D8" s="15">
        <f t="shared" ref="D8:I8" si="1">C8+1</f>
        <v>44999</v>
      </c>
      <c r="E8" s="15">
        <f t="shared" si="1"/>
        <v>45000</v>
      </c>
      <c r="F8" s="15">
        <f t="shared" si="1"/>
        <v>45001</v>
      </c>
      <c r="G8" s="15">
        <f t="shared" si="1"/>
        <v>45002</v>
      </c>
      <c r="H8" s="15">
        <f t="shared" si="1"/>
        <v>45003</v>
      </c>
      <c r="I8" s="16">
        <f t="shared" si="1"/>
        <v>45004</v>
      </c>
      <c r="J8" s="17" t="s">
        <v>10</v>
      </c>
    </row>
    <row r="9">
      <c r="B9" s="13" t="s">
        <v>11</v>
      </c>
      <c r="C9" s="18">
        <v>2481.0</v>
      </c>
      <c r="D9" s="18">
        <v>4114.0</v>
      </c>
      <c r="E9" s="18">
        <v>3853.5</v>
      </c>
      <c r="F9" s="18">
        <v>3570.65</v>
      </c>
      <c r="G9" s="18">
        <v>8328.72</v>
      </c>
      <c r="H9" s="18">
        <v>4707.7</v>
      </c>
      <c r="I9" s="19">
        <v>7921.15</v>
      </c>
      <c r="J9" s="20">
        <f t="shared" ref="J9:J17" si="2">SUM(C9:I9)</f>
        <v>34976.72</v>
      </c>
    </row>
    <row r="10">
      <c r="B10" s="13" t="s">
        <v>12</v>
      </c>
      <c r="C10" s="21">
        <v>79.0</v>
      </c>
      <c r="D10" s="21">
        <v>111.0</v>
      </c>
      <c r="E10" s="21">
        <v>112.0</v>
      </c>
      <c r="F10" s="21">
        <v>93.0</v>
      </c>
      <c r="G10" s="21">
        <v>255.0</v>
      </c>
      <c r="H10" s="21">
        <v>118.0</v>
      </c>
      <c r="I10" s="70">
        <v>209.0</v>
      </c>
      <c r="J10" s="23">
        <f t="shared" si="2"/>
        <v>977</v>
      </c>
    </row>
    <row r="11">
      <c r="B11" s="13" t="s">
        <v>13</v>
      </c>
      <c r="C11" s="24">
        <v>14510.9</v>
      </c>
      <c r="D11" s="24">
        <v>21734.35</v>
      </c>
      <c r="E11" s="24">
        <v>21130.32</v>
      </c>
      <c r="F11" s="24">
        <v>24879.49</v>
      </c>
      <c r="G11" s="24">
        <v>31077.82</v>
      </c>
      <c r="H11" s="24">
        <v>27518.63</v>
      </c>
      <c r="I11" s="25">
        <v>18216.49</v>
      </c>
      <c r="J11" s="20">
        <f t="shared" si="2"/>
        <v>159068</v>
      </c>
    </row>
    <row r="12">
      <c r="B12" s="13" t="s">
        <v>15</v>
      </c>
      <c r="C12" s="26">
        <v>263.0</v>
      </c>
      <c r="D12" s="26">
        <v>385.0</v>
      </c>
      <c r="E12" s="26">
        <v>409.0</v>
      </c>
      <c r="F12" s="26">
        <v>438.0</v>
      </c>
      <c r="G12" s="26">
        <v>649.0</v>
      </c>
      <c r="H12" s="26">
        <v>544.0</v>
      </c>
      <c r="I12" s="27">
        <v>342.0</v>
      </c>
      <c r="J12" s="28">
        <f t="shared" si="2"/>
        <v>3030</v>
      </c>
    </row>
    <row r="13" ht="15.0" customHeight="1">
      <c r="B13" s="13" t="s">
        <v>16</v>
      </c>
      <c r="C13" s="29">
        <v>2361.75</v>
      </c>
      <c r="D13" s="29">
        <v>3093.4</v>
      </c>
      <c r="E13" s="29">
        <v>2887.75</v>
      </c>
      <c r="F13" s="29">
        <v>3483.25</v>
      </c>
      <c r="G13" s="30">
        <v>5613.27</v>
      </c>
      <c r="H13" s="29">
        <v>3930.28</v>
      </c>
      <c r="I13" s="31">
        <v>3744.25</v>
      </c>
      <c r="J13" s="32">
        <f t="shared" si="2"/>
        <v>25113.95</v>
      </c>
    </row>
    <row r="14">
      <c r="B14" s="13" t="s">
        <v>17</v>
      </c>
      <c r="C14" s="33">
        <v>43.0</v>
      </c>
      <c r="D14" s="33">
        <v>55.0</v>
      </c>
      <c r="E14" s="33">
        <v>49.0</v>
      </c>
      <c r="F14" s="33">
        <v>55.0</v>
      </c>
      <c r="G14" s="33">
        <v>127.0</v>
      </c>
      <c r="H14" s="33">
        <v>70.0</v>
      </c>
      <c r="I14" s="34">
        <v>54.0</v>
      </c>
      <c r="J14" s="28">
        <f t="shared" si="2"/>
        <v>453</v>
      </c>
    </row>
    <row r="15">
      <c r="B15" s="13" t="s">
        <v>18</v>
      </c>
      <c r="C15" s="35">
        <v>217.0</v>
      </c>
      <c r="D15" s="35">
        <v>101.0</v>
      </c>
      <c r="E15" s="35">
        <v>33.0</v>
      </c>
      <c r="F15" s="35">
        <v>299.0</v>
      </c>
      <c r="G15" s="35">
        <v>214.0</v>
      </c>
      <c r="H15" s="35">
        <v>86.0</v>
      </c>
      <c r="I15" s="36">
        <v>254.0</v>
      </c>
      <c r="J15" s="32">
        <f t="shared" si="2"/>
        <v>1204</v>
      </c>
    </row>
    <row r="16">
      <c r="B16" s="13" t="s">
        <v>19</v>
      </c>
      <c r="C16" s="37">
        <f t="shared" ref="C16:I16" si="3">C9+C11</f>
        <v>16991.9</v>
      </c>
      <c r="D16" s="37">
        <f t="shared" si="3"/>
        <v>25848.35</v>
      </c>
      <c r="E16" s="37">
        <f t="shared" si="3"/>
        <v>24983.82</v>
      </c>
      <c r="F16" s="37">
        <f t="shared" si="3"/>
        <v>28450.14</v>
      </c>
      <c r="G16" s="37">
        <f t="shared" si="3"/>
        <v>39406.54</v>
      </c>
      <c r="H16" s="37">
        <f t="shared" si="3"/>
        <v>32226.33</v>
      </c>
      <c r="I16" s="39">
        <f t="shared" si="3"/>
        <v>26137.64</v>
      </c>
      <c r="J16" s="20">
        <f t="shared" si="2"/>
        <v>194044.72</v>
      </c>
    </row>
    <row r="17">
      <c r="B17" s="13" t="s">
        <v>20</v>
      </c>
      <c r="C17" s="29">
        <v>18957.75</v>
      </c>
      <c r="D17" s="29">
        <v>21725.51</v>
      </c>
      <c r="E17" s="29">
        <v>22237.76</v>
      </c>
      <c r="F17" s="29">
        <v>32027.33</v>
      </c>
      <c r="G17" s="29">
        <v>27067.25</v>
      </c>
      <c r="H17" s="29">
        <v>36812.25</v>
      </c>
      <c r="I17" s="31">
        <v>25984.25</v>
      </c>
      <c r="J17" s="40">
        <f t="shared" si="2"/>
        <v>184812.1</v>
      </c>
    </row>
    <row r="18">
      <c r="B18" s="13" t="s">
        <v>21</v>
      </c>
      <c r="C18" s="41">
        <f t="shared" ref="C18:J18" si="4">(C16-C17)/C17</f>
        <v>-0.1036963775</v>
      </c>
      <c r="D18" s="41">
        <f t="shared" si="4"/>
        <v>0.1897695382</v>
      </c>
      <c r="E18" s="41">
        <f t="shared" si="4"/>
        <v>0.1234863583</v>
      </c>
      <c r="F18" s="41">
        <f t="shared" si="4"/>
        <v>-0.1116917957</v>
      </c>
      <c r="G18" s="41">
        <f t="shared" si="4"/>
        <v>0.4558752736</v>
      </c>
      <c r="H18" s="41">
        <f t="shared" si="4"/>
        <v>-0.1245759224</v>
      </c>
      <c r="I18" s="41">
        <f t="shared" si="4"/>
        <v>0.005903191356</v>
      </c>
      <c r="J18" s="41">
        <f t="shared" si="4"/>
        <v>0.04995679395</v>
      </c>
    </row>
    <row r="19">
      <c r="B19" s="42" t="s">
        <v>22</v>
      </c>
      <c r="C19" s="60" t="s">
        <v>67</v>
      </c>
      <c r="D19" s="43"/>
      <c r="E19" s="44"/>
      <c r="F19" s="60" t="s">
        <v>84</v>
      </c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342</v>
      </c>
      <c r="D20" s="46">
        <f t="shared" si="5"/>
        <v>496</v>
      </c>
      <c r="E20" s="46">
        <f t="shared" si="5"/>
        <v>521</v>
      </c>
      <c r="F20" s="46">
        <f t="shared" si="5"/>
        <v>531</v>
      </c>
      <c r="G20" s="46">
        <f t="shared" si="5"/>
        <v>904</v>
      </c>
      <c r="H20" s="46">
        <f t="shared" si="5"/>
        <v>662</v>
      </c>
      <c r="I20" s="46">
        <f t="shared" si="5"/>
        <v>551</v>
      </c>
      <c r="J20" s="46">
        <f>SUM(C20:I20)</f>
        <v>4007</v>
      </c>
    </row>
    <row r="21">
      <c r="B21" s="13" t="s">
        <v>24</v>
      </c>
      <c r="C21" s="47">
        <f t="shared" ref="C21:J21" si="6">C9/C10</f>
        <v>31.40506329</v>
      </c>
      <c r="D21" s="47">
        <f t="shared" si="6"/>
        <v>37.06306306</v>
      </c>
      <c r="E21" s="47">
        <f t="shared" si="6"/>
        <v>34.40625</v>
      </c>
      <c r="F21" s="47">
        <f t="shared" si="6"/>
        <v>38.39408602</v>
      </c>
      <c r="G21" s="47">
        <f t="shared" si="6"/>
        <v>32.66164706</v>
      </c>
      <c r="H21" s="47">
        <f t="shared" si="6"/>
        <v>39.89576271</v>
      </c>
      <c r="I21" s="48">
        <f t="shared" si="6"/>
        <v>37.90023923</v>
      </c>
      <c r="J21" s="32">
        <f t="shared" si="6"/>
        <v>35.80012282</v>
      </c>
    </row>
    <row r="22">
      <c r="B22" s="13" t="s">
        <v>25</v>
      </c>
      <c r="C22" s="47">
        <f t="shared" ref="C22:J22" si="7">C11/C12</f>
        <v>55.17452471</v>
      </c>
      <c r="D22" s="47">
        <f t="shared" si="7"/>
        <v>56.45285714</v>
      </c>
      <c r="E22" s="47">
        <f t="shared" si="7"/>
        <v>51.66337408</v>
      </c>
      <c r="F22" s="47">
        <f t="shared" si="7"/>
        <v>56.80248858</v>
      </c>
      <c r="G22" s="47">
        <f t="shared" si="7"/>
        <v>47.88570108</v>
      </c>
      <c r="H22" s="47">
        <f t="shared" si="7"/>
        <v>50.58571691</v>
      </c>
      <c r="I22" s="48">
        <f t="shared" si="7"/>
        <v>53.26459064</v>
      </c>
      <c r="J22" s="32">
        <f t="shared" si="7"/>
        <v>52.49768977</v>
      </c>
    </row>
    <row r="23">
      <c r="B23" s="42" t="s">
        <v>26</v>
      </c>
      <c r="C23" s="24">
        <v>223.0</v>
      </c>
      <c r="D23" s="24">
        <v>359.92</v>
      </c>
      <c r="E23" s="24">
        <v>312.75</v>
      </c>
      <c r="F23" s="24">
        <v>421.0</v>
      </c>
      <c r="G23" s="24">
        <v>703.47</v>
      </c>
      <c r="H23" s="24">
        <v>411.0</v>
      </c>
      <c r="I23" s="25">
        <v>525.0</v>
      </c>
      <c r="J23" s="32">
        <f>SUM(C23:I23)</f>
        <v>2956.14</v>
      </c>
    </row>
    <row r="24">
      <c r="B24" s="13" t="s">
        <v>27</v>
      </c>
      <c r="C24" s="41">
        <f t="shared" ref="C24:J24" si="8">C23/C16</f>
        <v>0.01312390021</v>
      </c>
      <c r="D24" s="41">
        <f t="shared" si="8"/>
        <v>0.01392429304</v>
      </c>
      <c r="E24" s="41">
        <f t="shared" si="8"/>
        <v>0.01251810172</v>
      </c>
      <c r="F24" s="41">
        <f t="shared" si="8"/>
        <v>0.01479781822</v>
      </c>
      <c r="G24" s="41">
        <f t="shared" si="8"/>
        <v>0.01785160534</v>
      </c>
      <c r="H24" s="41">
        <f t="shared" si="8"/>
        <v>0.01275354656</v>
      </c>
      <c r="I24" s="50">
        <f t="shared" si="8"/>
        <v>0.02008597563</v>
      </c>
      <c r="J24" s="51">
        <f t="shared" si="8"/>
        <v>0.0152343233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53" t="s">
        <v>68</v>
      </c>
      <c r="J25" s="45"/>
    </row>
    <row r="26">
      <c r="B26" s="42" t="s">
        <v>30</v>
      </c>
      <c r="C26" s="54">
        <v>4264.17</v>
      </c>
      <c r="D26" s="54">
        <v>4418.33</v>
      </c>
      <c r="E26" s="54">
        <v>4432.08</v>
      </c>
      <c r="F26" s="54">
        <v>5188.43</v>
      </c>
      <c r="G26" s="54">
        <v>6252.25</v>
      </c>
      <c r="H26" s="54">
        <v>6248.23</v>
      </c>
      <c r="I26" s="54">
        <v>5017.33</v>
      </c>
      <c r="J26" s="55">
        <f>SUM(C26:I26)/J16</f>
        <v>0.1846008487</v>
      </c>
    </row>
    <row r="27">
      <c r="B27" s="56" t="s">
        <v>31</v>
      </c>
      <c r="C27" s="57">
        <f t="shared" ref="C27:I27" si="9">C26/C16</f>
        <v>0.2509531012</v>
      </c>
      <c r="D27" s="57">
        <f t="shared" si="9"/>
        <v>0.1709327675</v>
      </c>
      <c r="E27" s="57">
        <f t="shared" si="9"/>
        <v>0.177398012</v>
      </c>
      <c r="F27" s="57">
        <f t="shared" si="9"/>
        <v>0.1823692256</v>
      </c>
      <c r="G27" s="57">
        <f t="shared" si="9"/>
        <v>0.1586602122</v>
      </c>
      <c r="H27" s="57">
        <f t="shared" si="9"/>
        <v>0.1938858691</v>
      </c>
      <c r="I27" s="57">
        <f t="shared" si="9"/>
        <v>0.1919580345</v>
      </c>
      <c r="J27" s="59"/>
    </row>
  </sheetData>
  <mergeCells count="1">
    <mergeCell ref="J26:J27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44991.0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44991.0</v>
      </c>
      <c r="D8" s="15">
        <f t="shared" ref="D8:I8" si="1">C8+1</f>
        <v>44992</v>
      </c>
      <c r="E8" s="15">
        <f t="shared" si="1"/>
        <v>44993</v>
      </c>
      <c r="F8" s="15">
        <f t="shared" si="1"/>
        <v>44994</v>
      </c>
      <c r="G8" s="15">
        <f t="shared" si="1"/>
        <v>44995</v>
      </c>
      <c r="H8" s="15">
        <f t="shared" si="1"/>
        <v>44996</v>
      </c>
      <c r="I8" s="16">
        <f t="shared" si="1"/>
        <v>44997</v>
      </c>
      <c r="J8" s="17" t="s">
        <v>10</v>
      </c>
    </row>
    <row r="9">
      <c r="B9" s="13" t="s">
        <v>11</v>
      </c>
      <c r="C9" s="18">
        <v>3321.0</v>
      </c>
      <c r="D9" s="18">
        <v>3455.36</v>
      </c>
      <c r="E9" s="18">
        <v>3666.0</v>
      </c>
      <c r="F9" s="18">
        <v>4230.09</v>
      </c>
      <c r="G9" s="18">
        <v>4437.25</v>
      </c>
      <c r="H9" s="18">
        <v>5117.0</v>
      </c>
      <c r="I9" s="19">
        <v>5680.3</v>
      </c>
      <c r="J9" s="20">
        <f t="shared" ref="J9:J17" si="2">SUM(C9:I9)</f>
        <v>29907</v>
      </c>
    </row>
    <row r="10">
      <c r="B10" s="13" t="s">
        <v>12</v>
      </c>
      <c r="C10" s="21">
        <v>90.0</v>
      </c>
      <c r="D10" s="21">
        <v>94.0</v>
      </c>
      <c r="E10" s="21">
        <v>89.0</v>
      </c>
      <c r="F10" s="21">
        <v>112.0</v>
      </c>
      <c r="G10" s="21">
        <v>127.0</v>
      </c>
      <c r="H10" s="21">
        <v>150.0</v>
      </c>
      <c r="I10" s="22">
        <v>143.0</v>
      </c>
      <c r="J10" s="23">
        <f t="shared" si="2"/>
        <v>805</v>
      </c>
    </row>
    <row r="11">
      <c r="B11" s="13" t="s">
        <v>13</v>
      </c>
      <c r="C11" s="24">
        <v>14518.66</v>
      </c>
      <c r="D11" s="24">
        <v>17683.03</v>
      </c>
      <c r="E11" s="24">
        <v>18050.01</v>
      </c>
      <c r="F11" s="24">
        <v>21538.77</v>
      </c>
      <c r="G11" s="24">
        <v>27489.54</v>
      </c>
      <c r="H11" s="24">
        <v>29218.65</v>
      </c>
      <c r="I11" s="25">
        <v>19217.76</v>
      </c>
      <c r="J11" s="20">
        <f t="shared" si="2"/>
        <v>147716.42</v>
      </c>
    </row>
    <row r="12">
      <c r="B12" s="13" t="s">
        <v>15</v>
      </c>
      <c r="C12" s="26">
        <v>260.0</v>
      </c>
      <c r="D12" s="26">
        <v>335.0</v>
      </c>
      <c r="E12" s="26">
        <v>353.0</v>
      </c>
      <c r="F12" s="26">
        <v>393.0</v>
      </c>
      <c r="G12" s="26">
        <v>492.0</v>
      </c>
      <c r="H12" s="26">
        <v>536.0</v>
      </c>
      <c r="I12" s="27">
        <v>377.0</v>
      </c>
      <c r="J12" s="28">
        <f t="shared" si="2"/>
        <v>2746</v>
      </c>
    </row>
    <row r="13" ht="15.0" customHeight="1">
      <c r="B13" s="13" t="s">
        <v>16</v>
      </c>
      <c r="C13" s="29">
        <v>2505.41</v>
      </c>
      <c r="D13" s="29">
        <v>2756.55</v>
      </c>
      <c r="E13" s="29">
        <v>2532.02</v>
      </c>
      <c r="F13" s="29">
        <v>3262.51</v>
      </c>
      <c r="G13" s="30">
        <v>4241.25</v>
      </c>
      <c r="H13" s="29">
        <v>3503.27</v>
      </c>
      <c r="I13" s="31">
        <v>2822.01</v>
      </c>
      <c r="J13" s="32">
        <f t="shared" si="2"/>
        <v>21623.02</v>
      </c>
    </row>
    <row r="14">
      <c r="B14" s="13" t="s">
        <v>17</v>
      </c>
      <c r="C14" s="33">
        <v>33.0</v>
      </c>
      <c r="D14" s="33">
        <v>46.0</v>
      </c>
      <c r="E14" s="33">
        <v>51.0</v>
      </c>
      <c r="F14" s="33">
        <v>49.0</v>
      </c>
      <c r="G14" s="33">
        <v>67.0</v>
      </c>
      <c r="H14" s="33">
        <v>63.0</v>
      </c>
      <c r="I14" s="34">
        <v>50.0</v>
      </c>
      <c r="J14" s="28">
        <f t="shared" si="2"/>
        <v>359</v>
      </c>
    </row>
    <row r="15">
      <c r="B15" s="13" t="s">
        <v>18</v>
      </c>
      <c r="C15" s="35">
        <v>62.0</v>
      </c>
      <c r="D15" s="35">
        <v>320.5</v>
      </c>
      <c r="E15" s="35">
        <v>66.0</v>
      </c>
      <c r="F15" s="35">
        <v>157.0</v>
      </c>
      <c r="G15" s="35">
        <v>116.0</v>
      </c>
      <c r="H15" s="35">
        <v>142.0</v>
      </c>
      <c r="I15" s="36">
        <v>207.0</v>
      </c>
      <c r="J15" s="32">
        <f t="shared" si="2"/>
        <v>1070.5</v>
      </c>
    </row>
    <row r="16">
      <c r="B16" s="13" t="s">
        <v>19</v>
      </c>
      <c r="C16" s="37">
        <f t="shared" ref="C16:I16" si="3">C9+C11</f>
        <v>17839.66</v>
      </c>
      <c r="D16" s="37">
        <f t="shared" si="3"/>
        <v>21138.39</v>
      </c>
      <c r="E16" s="37">
        <f t="shared" si="3"/>
        <v>21716.01</v>
      </c>
      <c r="F16" s="37">
        <f t="shared" si="3"/>
        <v>25768.86</v>
      </c>
      <c r="G16" s="37">
        <f t="shared" si="3"/>
        <v>31926.79</v>
      </c>
      <c r="H16" s="37">
        <f t="shared" si="3"/>
        <v>34335.65</v>
      </c>
      <c r="I16" s="39">
        <f t="shared" si="3"/>
        <v>24898.06</v>
      </c>
      <c r="J16" s="20">
        <f t="shared" si="2"/>
        <v>177623.42</v>
      </c>
    </row>
    <row r="17">
      <c r="B17" s="13" t="s">
        <v>20</v>
      </c>
      <c r="C17" s="29">
        <v>20505.06</v>
      </c>
      <c r="D17" s="29">
        <v>22880.75</v>
      </c>
      <c r="E17" s="29">
        <v>23004.0</v>
      </c>
      <c r="F17" s="29">
        <v>25893.25</v>
      </c>
      <c r="G17" s="29">
        <v>27740.95</v>
      </c>
      <c r="H17" s="29">
        <v>35100.75</v>
      </c>
      <c r="I17" s="31">
        <v>29381.63</v>
      </c>
      <c r="J17" s="40">
        <f t="shared" si="2"/>
        <v>184506.39</v>
      </c>
    </row>
    <row r="18">
      <c r="B18" s="13" t="s">
        <v>21</v>
      </c>
      <c r="C18" s="41">
        <f t="shared" ref="C18:J18" si="4">(C16-C17)/C17</f>
        <v>-0.1299874275</v>
      </c>
      <c r="D18" s="41">
        <f t="shared" si="4"/>
        <v>-0.07614960174</v>
      </c>
      <c r="E18" s="41">
        <f t="shared" si="4"/>
        <v>-0.05598982786</v>
      </c>
      <c r="F18" s="41">
        <f t="shared" si="4"/>
        <v>-0.004803954699</v>
      </c>
      <c r="G18" s="41">
        <f t="shared" si="4"/>
        <v>0.1508902903</v>
      </c>
      <c r="H18" s="41">
        <f t="shared" si="4"/>
        <v>-0.02179725504</v>
      </c>
      <c r="I18" s="41">
        <f t="shared" si="4"/>
        <v>-0.1525977286</v>
      </c>
      <c r="J18" s="41">
        <f t="shared" si="4"/>
        <v>-0.03730477844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74" t="s">
        <v>85</v>
      </c>
      <c r="J19" s="43"/>
    </row>
    <row r="20">
      <c r="B20" s="42" t="s">
        <v>23</v>
      </c>
      <c r="C20" s="46">
        <f t="shared" ref="C20:I20" si="5">C10+C12</f>
        <v>350</v>
      </c>
      <c r="D20" s="46">
        <f t="shared" si="5"/>
        <v>429</v>
      </c>
      <c r="E20" s="46">
        <f t="shared" si="5"/>
        <v>442</v>
      </c>
      <c r="F20" s="46">
        <f t="shared" si="5"/>
        <v>505</v>
      </c>
      <c r="G20" s="46">
        <f t="shared" si="5"/>
        <v>619</v>
      </c>
      <c r="H20" s="46">
        <f t="shared" si="5"/>
        <v>686</v>
      </c>
      <c r="I20" s="46">
        <f t="shared" si="5"/>
        <v>520</v>
      </c>
      <c r="J20" s="46">
        <f>SUM(C20:I20)</f>
        <v>3551</v>
      </c>
    </row>
    <row r="21">
      <c r="B21" s="13" t="s">
        <v>24</v>
      </c>
      <c r="C21" s="47">
        <f t="shared" ref="C21:J21" si="6">C9/C10</f>
        <v>36.9</v>
      </c>
      <c r="D21" s="47">
        <f t="shared" si="6"/>
        <v>36.75914894</v>
      </c>
      <c r="E21" s="47">
        <f t="shared" si="6"/>
        <v>41.19101124</v>
      </c>
      <c r="F21" s="47">
        <f t="shared" si="6"/>
        <v>37.76866071</v>
      </c>
      <c r="G21" s="47">
        <f t="shared" si="6"/>
        <v>34.93897638</v>
      </c>
      <c r="H21" s="47">
        <f t="shared" si="6"/>
        <v>34.11333333</v>
      </c>
      <c r="I21" s="48">
        <f t="shared" si="6"/>
        <v>39.72237762</v>
      </c>
      <c r="J21" s="32">
        <f t="shared" si="6"/>
        <v>37.1515528</v>
      </c>
    </row>
    <row r="22">
      <c r="B22" s="13" t="s">
        <v>25</v>
      </c>
      <c r="C22" s="47">
        <f t="shared" ref="C22:J22" si="7">C11/C12</f>
        <v>55.841</v>
      </c>
      <c r="D22" s="47">
        <f t="shared" si="7"/>
        <v>52.78516418</v>
      </c>
      <c r="E22" s="47">
        <f t="shared" si="7"/>
        <v>51.1331728</v>
      </c>
      <c r="F22" s="47">
        <f t="shared" si="7"/>
        <v>54.80603053</v>
      </c>
      <c r="G22" s="47">
        <f t="shared" si="7"/>
        <v>55.87304878</v>
      </c>
      <c r="H22" s="47">
        <f t="shared" si="7"/>
        <v>54.51240672</v>
      </c>
      <c r="I22" s="48">
        <f t="shared" si="7"/>
        <v>50.97549072</v>
      </c>
      <c r="J22" s="32">
        <f t="shared" si="7"/>
        <v>53.79330663</v>
      </c>
    </row>
    <row r="23">
      <c r="B23" s="42" t="s">
        <v>26</v>
      </c>
      <c r="C23" s="24">
        <v>92.0</v>
      </c>
      <c r="D23" s="24">
        <v>261.25</v>
      </c>
      <c r="E23" s="24">
        <v>95.0</v>
      </c>
      <c r="F23" s="24">
        <v>132.4</v>
      </c>
      <c r="G23" s="24">
        <v>296.0</v>
      </c>
      <c r="H23" s="24">
        <v>495.37</v>
      </c>
      <c r="I23" s="25">
        <v>449.0</v>
      </c>
      <c r="J23" s="32">
        <f>SUM(C23:I23)</f>
        <v>1821.02</v>
      </c>
    </row>
    <row r="24">
      <c r="B24" s="13" t="s">
        <v>27</v>
      </c>
      <c r="C24" s="41">
        <f t="shared" ref="C24:J24" si="8">C23/C16</f>
        <v>0.005157048957</v>
      </c>
      <c r="D24" s="41">
        <f t="shared" si="8"/>
        <v>0.01235903018</v>
      </c>
      <c r="E24" s="41">
        <f t="shared" si="8"/>
        <v>0.004374652618</v>
      </c>
      <c r="F24" s="41">
        <f t="shared" si="8"/>
        <v>0.005137984373</v>
      </c>
      <c r="G24" s="41">
        <f t="shared" si="8"/>
        <v>0.009271210792</v>
      </c>
      <c r="H24" s="41">
        <f t="shared" si="8"/>
        <v>0.01442727894</v>
      </c>
      <c r="I24" s="50">
        <f t="shared" si="8"/>
        <v>0.01803353354</v>
      </c>
      <c r="J24" s="51">
        <f t="shared" si="8"/>
        <v>0.01025213905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4272.88</v>
      </c>
      <c r="D26" s="54">
        <v>4385.1</v>
      </c>
      <c r="E26" s="54">
        <v>4467.16</v>
      </c>
      <c r="F26" s="54">
        <v>5284.02</v>
      </c>
      <c r="G26" s="54">
        <v>5757.47</v>
      </c>
      <c r="H26" s="54">
        <v>5762.66</v>
      </c>
      <c r="I26" s="54">
        <v>5025.49</v>
      </c>
      <c r="J26" s="55">
        <f>SUM(C26:I26)/J16</f>
        <v>0.1967915042</v>
      </c>
    </row>
    <row r="27">
      <c r="B27" s="56" t="s">
        <v>31</v>
      </c>
      <c r="C27" s="57">
        <f t="shared" ref="C27:I27" si="9">C26/C16</f>
        <v>0.2395157755</v>
      </c>
      <c r="D27" s="57">
        <f t="shared" si="9"/>
        <v>0.2074472086</v>
      </c>
      <c r="E27" s="57">
        <f t="shared" si="9"/>
        <v>0.2057081388</v>
      </c>
      <c r="F27" s="57">
        <f t="shared" si="9"/>
        <v>0.2050544727</v>
      </c>
      <c r="G27" s="57">
        <f t="shared" si="9"/>
        <v>0.1803335068</v>
      </c>
      <c r="H27" s="57">
        <f t="shared" si="9"/>
        <v>0.1678331414</v>
      </c>
      <c r="I27" s="57">
        <f t="shared" si="9"/>
        <v>0.2018426335</v>
      </c>
      <c r="J27" s="59"/>
    </row>
  </sheetData>
  <mergeCells count="1">
    <mergeCell ref="J26:J27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F1" s="92"/>
    </row>
    <row r="4">
      <c r="B4" s="1"/>
      <c r="C4" s="2" t="s">
        <v>0</v>
      </c>
      <c r="D4" s="80">
        <v>44984.0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44984.0</v>
      </c>
      <c r="D8" s="15">
        <f t="shared" ref="D8:I8" si="1">C8+1</f>
        <v>44985</v>
      </c>
      <c r="E8" s="15">
        <f t="shared" si="1"/>
        <v>44986</v>
      </c>
      <c r="F8" s="15">
        <f t="shared" si="1"/>
        <v>44987</v>
      </c>
      <c r="G8" s="15">
        <f t="shared" si="1"/>
        <v>44988</v>
      </c>
      <c r="H8" s="15">
        <f t="shared" si="1"/>
        <v>44989</v>
      </c>
      <c r="I8" s="16">
        <f t="shared" si="1"/>
        <v>44990</v>
      </c>
      <c r="J8" s="17" t="s">
        <v>10</v>
      </c>
    </row>
    <row r="9">
      <c r="B9" s="13" t="s">
        <v>11</v>
      </c>
      <c r="C9" s="93">
        <v>3468.5</v>
      </c>
      <c r="D9" s="18">
        <v>4546.5</v>
      </c>
      <c r="E9" s="18">
        <v>3373.5</v>
      </c>
      <c r="F9" s="18">
        <v>4037.5</v>
      </c>
      <c r="G9" s="18">
        <v>4677.76</v>
      </c>
      <c r="H9" s="18">
        <v>5205.75</v>
      </c>
      <c r="I9" s="19">
        <v>6183.8</v>
      </c>
      <c r="J9" s="20">
        <f t="shared" ref="J9:J17" si="2">SUM(C9:I9)</f>
        <v>31493.31</v>
      </c>
    </row>
    <row r="10">
      <c r="B10" s="13" t="s">
        <v>12</v>
      </c>
      <c r="C10" s="94">
        <v>98.0</v>
      </c>
      <c r="D10" s="21">
        <v>123.0</v>
      </c>
      <c r="E10" s="21">
        <v>93.0</v>
      </c>
      <c r="F10" s="21">
        <v>104.0</v>
      </c>
      <c r="G10" s="21">
        <v>130.0</v>
      </c>
      <c r="H10" s="21">
        <v>130.0</v>
      </c>
      <c r="I10" s="22">
        <v>164.0</v>
      </c>
      <c r="J10" s="23">
        <f t="shared" si="2"/>
        <v>842</v>
      </c>
    </row>
    <row r="11">
      <c r="B11" s="13" t="s">
        <v>13</v>
      </c>
      <c r="C11" s="87">
        <v>15844.0</v>
      </c>
      <c r="D11" s="24">
        <v>18856.2</v>
      </c>
      <c r="E11" s="24">
        <v>19412.96</v>
      </c>
      <c r="F11" s="24">
        <v>20504.26</v>
      </c>
      <c r="G11" s="24">
        <v>27987.93</v>
      </c>
      <c r="H11" s="24">
        <v>25702.49</v>
      </c>
      <c r="I11" s="25">
        <v>19353.21</v>
      </c>
      <c r="J11" s="20">
        <f t="shared" si="2"/>
        <v>147661.05</v>
      </c>
    </row>
    <row r="12">
      <c r="B12" s="13" t="s">
        <v>15</v>
      </c>
      <c r="C12" s="95">
        <v>318.0</v>
      </c>
      <c r="D12" s="26">
        <v>336.0</v>
      </c>
      <c r="E12" s="26">
        <v>349.0</v>
      </c>
      <c r="F12" s="26">
        <v>388.0</v>
      </c>
      <c r="G12" s="26">
        <v>477.0</v>
      </c>
      <c r="H12" s="26">
        <v>486.0</v>
      </c>
      <c r="I12" s="27">
        <v>345.0</v>
      </c>
      <c r="J12" s="28">
        <f t="shared" si="2"/>
        <v>2699</v>
      </c>
    </row>
    <row r="13" ht="15.0" customHeight="1">
      <c r="B13" s="13" t="s">
        <v>16</v>
      </c>
      <c r="C13" s="96">
        <v>1805.25</v>
      </c>
      <c r="D13" s="29">
        <v>3300.25</v>
      </c>
      <c r="E13" s="29">
        <v>2415.85</v>
      </c>
      <c r="F13" s="29">
        <v>3709.28</v>
      </c>
      <c r="G13" s="97">
        <v>4390.82</v>
      </c>
      <c r="H13" s="29">
        <v>3571.7</v>
      </c>
      <c r="I13" s="31">
        <v>2845.75</v>
      </c>
      <c r="J13" s="32">
        <f t="shared" si="2"/>
        <v>22038.9</v>
      </c>
    </row>
    <row r="14">
      <c r="B14" s="13" t="s">
        <v>17</v>
      </c>
      <c r="C14" s="98">
        <v>44.0</v>
      </c>
      <c r="D14" s="33">
        <v>59.0</v>
      </c>
      <c r="E14" s="33">
        <v>49.0</v>
      </c>
      <c r="F14" s="33">
        <v>61.0</v>
      </c>
      <c r="G14" s="33">
        <v>77.0</v>
      </c>
      <c r="H14" s="33">
        <v>60.0</v>
      </c>
      <c r="I14" s="34">
        <v>44.0</v>
      </c>
      <c r="J14" s="28">
        <f t="shared" si="2"/>
        <v>394</v>
      </c>
    </row>
    <row r="15">
      <c r="B15" s="13" t="s">
        <v>18</v>
      </c>
      <c r="C15" s="82">
        <v>151.0</v>
      </c>
      <c r="D15" s="35">
        <v>74.0</v>
      </c>
      <c r="E15" s="35">
        <v>125.0</v>
      </c>
      <c r="F15" s="35">
        <v>117.5</v>
      </c>
      <c r="G15" s="35">
        <v>133.0</v>
      </c>
      <c r="H15" s="35">
        <v>35.5</v>
      </c>
      <c r="I15" s="36">
        <v>186.0</v>
      </c>
      <c r="J15" s="32">
        <f t="shared" si="2"/>
        <v>822</v>
      </c>
    </row>
    <row r="16">
      <c r="B16" s="13" t="s">
        <v>19</v>
      </c>
      <c r="C16" s="37">
        <f t="shared" ref="C16:I16" si="3">C9+C11</f>
        <v>19312.5</v>
      </c>
      <c r="D16" s="37">
        <f t="shared" si="3"/>
        <v>23402.7</v>
      </c>
      <c r="E16" s="37">
        <f t="shared" si="3"/>
        <v>22786.46</v>
      </c>
      <c r="F16" s="37">
        <f t="shared" si="3"/>
        <v>24541.76</v>
      </c>
      <c r="G16" s="37">
        <f t="shared" si="3"/>
        <v>32665.69</v>
      </c>
      <c r="H16" s="37">
        <f t="shared" si="3"/>
        <v>30908.24</v>
      </c>
      <c r="I16" s="39">
        <f t="shared" si="3"/>
        <v>25537.01</v>
      </c>
      <c r="J16" s="20">
        <f t="shared" si="2"/>
        <v>179154.36</v>
      </c>
    </row>
    <row r="17">
      <c r="B17" s="13" t="s">
        <v>20</v>
      </c>
      <c r="C17" s="96">
        <v>20460.25</v>
      </c>
      <c r="D17" s="96">
        <v>22350.7</v>
      </c>
      <c r="E17" s="96">
        <v>19415.5</v>
      </c>
      <c r="F17" s="96">
        <v>23467.75</v>
      </c>
      <c r="G17" s="96">
        <v>28216.75</v>
      </c>
      <c r="H17" s="96">
        <v>32550.29</v>
      </c>
      <c r="I17" s="99">
        <v>26459.25</v>
      </c>
      <c r="J17" s="40">
        <f t="shared" si="2"/>
        <v>172920.49</v>
      </c>
    </row>
    <row r="18">
      <c r="B18" s="13" t="s">
        <v>21</v>
      </c>
      <c r="C18" s="41">
        <f t="shared" ref="C18:J18" si="4">(C16-C17)/C17</f>
        <v>-0.05609657751</v>
      </c>
      <c r="D18" s="41">
        <f t="shared" si="4"/>
        <v>0.04706787707</v>
      </c>
      <c r="E18" s="41">
        <f t="shared" si="4"/>
        <v>0.173622106</v>
      </c>
      <c r="F18" s="41">
        <f t="shared" si="4"/>
        <v>0.04576535884</v>
      </c>
      <c r="G18" s="41">
        <f t="shared" si="4"/>
        <v>0.1576701782</v>
      </c>
      <c r="H18" s="41">
        <f t="shared" si="4"/>
        <v>-0.05044655516</v>
      </c>
      <c r="I18" s="41">
        <f t="shared" si="4"/>
        <v>-0.03485510738</v>
      </c>
      <c r="J18" s="41">
        <f t="shared" si="4"/>
        <v>0.03605049928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416</v>
      </c>
      <c r="D20" s="46">
        <f t="shared" si="5"/>
        <v>459</v>
      </c>
      <c r="E20" s="46">
        <f t="shared" si="5"/>
        <v>442</v>
      </c>
      <c r="F20" s="46">
        <f t="shared" si="5"/>
        <v>492</v>
      </c>
      <c r="G20" s="46">
        <f t="shared" si="5"/>
        <v>607</v>
      </c>
      <c r="H20" s="46">
        <f t="shared" si="5"/>
        <v>616</v>
      </c>
      <c r="I20" s="46">
        <f t="shared" si="5"/>
        <v>509</v>
      </c>
      <c r="J20" s="46">
        <f>SUM(C20:I20)</f>
        <v>3541</v>
      </c>
    </row>
    <row r="21">
      <c r="B21" s="13" t="s">
        <v>24</v>
      </c>
      <c r="C21" s="47">
        <f t="shared" ref="C21:J21" si="6">C9/C10</f>
        <v>35.39285714</v>
      </c>
      <c r="D21" s="47">
        <f t="shared" si="6"/>
        <v>36.96341463</v>
      </c>
      <c r="E21" s="47">
        <f t="shared" si="6"/>
        <v>36.27419355</v>
      </c>
      <c r="F21" s="47">
        <f t="shared" si="6"/>
        <v>38.82211538</v>
      </c>
      <c r="G21" s="47">
        <f t="shared" si="6"/>
        <v>35.98276923</v>
      </c>
      <c r="H21" s="47">
        <f t="shared" si="6"/>
        <v>40.04423077</v>
      </c>
      <c r="I21" s="48">
        <f t="shared" si="6"/>
        <v>37.70609756</v>
      </c>
      <c r="J21" s="32">
        <f t="shared" si="6"/>
        <v>37.402981</v>
      </c>
    </row>
    <row r="22">
      <c r="B22" s="13" t="s">
        <v>25</v>
      </c>
      <c r="C22" s="47">
        <f t="shared" ref="C22:J22" si="7">C11/C12</f>
        <v>49.82389937</v>
      </c>
      <c r="D22" s="47">
        <f t="shared" si="7"/>
        <v>56.11964286</v>
      </c>
      <c r="E22" s="47">
        <f t="shared" si="7"/>
        <v>55.62452722</v>
      </c>
      <c r="F22" s="47">
        <f t="shared" si="7"/>
        <v>52.84603093</v>
      </c>
      <c r="G22" s="47">
        <f t="shared" si="7"/>
        <v>58.67490566</v>
      </c>
      <c r="H22" s="47">
        <f t="shared" si="7"/>
        <v>52.88578189</v>
      </c>
      <c r="I22" s="48">
        <f t="shared" si="7"/>
        <v>56.09626087</v>
      </c>
      <c r="J22" s="32">
        <f t="shared" si="7"/>
        <v>54.70954057</v>
      </c>
    </row>
    <row r="23">
      <c r="B23" s="42" t="s">
        <v>26</v>
      </c>
      <c r="C23" s="87">
        <v>268.0</v>
      </c>
      <c r="D23" s="24">
        <v>289.3</v>
      </c>
      <c r="E23" s="24">
        <v>264.75</v>
      </c>
      <c r="F23" s="24">
        <v>289.41</v>
      </c>
      <c r="G23" s="24">
        <v>609.83</v>
      </c>
      <c r="H23" s="24">
        <v>513.0</v>
      </c>
      <c r="I23" s="25">
        <v>462.75</v>
      </c>
      <c r="J23" s="32">
        <f>SUM(C23:I23)</f>
        <v>2697.04</v>
      </c>
    </row>
    <row r="24">
      <c r="B24" s="13" t="s">
        <v>27</v>
      </c>
      <c r="C24" s="41">
        <f t="shared" ref="C24:J24" si="8">C23/C16</f>
        <v>0.01387702265</v>
      </c>
      <c r="D24" s="41">
        <f t="shared" si="8"/>
        <v>0.0123618215</v>
      </c>
      <c r="E24" s="41">
        <f t="shared" si="8"/>
        <v>0.01161874201</v>
      </c>
      <c r="F24" s="41">
        <f t="shared" si="8"/>
        <v>0.01179255278</v>
      </c>
      <c r="G24" s="41">
        <f t="shared" si="8"/>
        <v>0.01866882347</v>
      </c>
      <c r="H24" s="41">
        <f t="shared" si="8"/>
        <v>0.01659751574</v>
      </c>
      <c r="I24" s="50">
        <f t="shared" si="8"/>
        <v>0.01812075885</v>
      </c>
      <c r="J24" s="51">
        <f t="shared" si="8"/>
        <v>0.01505428057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100">
        <v>4170.35</v>
      </c>
      <c r="D26" s="54">
        <v>4306.89</v>
      </c>
      <c r="E26" s="54">
        <v>4528.46</v>
      </c>
      <c r="F26" s="54">
        <v>4680.07</v>
      </c>
      <c r="G26" s="54">
        <v>5555.52</v>
      </c>
      <c r="H26" s="54">
        <v>6427.07</v>
      </c>
      <c r="I26" s="54">
        <v>4823.18</v>
      </c>
      <c r="J26" s="55">
        <f>SUM(C26:I26)/J16</f>
        <v>0.1925241451</v>
      </c>
    </row>
    <row r="27">
      <c r="B27" s="56" t="s">
        <v>31</v>
      </c>
      <c r="C27" s="66">
        <f t="shared" ref="C27:I27" si="9">C26/C16</f>
        <v>0.2159404531</v>
      </c>
      <c r="D27" s="66">
        <f t="shared" si="9"/>
        <v>0.1840338935</v>
      </c>
      <c r="E27" s="66">
        <f t="shared" si="9"/>
        <v>0.1987346872</v>
      </c>
      <c r="F27" s="66">
        <f t="shared" si="9"/>
        <v>0.1906982221</v>
      </c>
      <c r="G27" s="66">
        <f t="shared" si="9"/>
        <v>0.1700720236</v>
      </c>
      <c r="H27" s="66">
        <f t="shared" si="9"/>
        <v>0.2079403421</v>
      </c>
      <c r="I27" s="66">
        <f t="shared" si="9"/>
        <v>0.1888701927</v>
      </c>
      <c r="J27" s="59"/>
    </row>
  </sheetData>
  <mergeCells count="1">
    <mergeCell ref="J26:J27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80">
        <v>44977.0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44977.0</v>
      </c>
      <c r="D8" s="15">
        <f t="shared" ref="D8:I8" si="1">C8+1</f>
        <v>44978</v>
      </c>
      <c r="E8" s="15">
        <f t="shared" si="1"/>
        <v>44979</v>
      </c>
      <c r="F8" s="15">
        <f t="shared" si="1"/>
        <v>44980</v>
      </c>
      <c r="G8" s="15">
        <f t="shared" si="1"/>
        <v>44981</v>
      </c>
      <c r="H8" s="15">
        <f t="shared" si="1"/>
        <v>44982</v>
      </c>
      <c r="I8" s="16">
        <f t="shared" si="1"/>
        <v>44983</v>
      </c>
      <c r="J8" s="17" t="s">
        <v>10</v>
      </c>
    </row>
    <row r="9">
      <c r="B9" s="13" t="s">
        <v>11</v>
      </c>
      <c r="C9" s="93">
        <v>3323.0</v>
      </c>
      <c r="D9" s="93">
        <v>2960.5</v>
      </c>
      <c r="E9" s="93">
        <v>3891.5</v>
      </c>
      <c r="F9" s="93">
        <v>2684.25</v>
      </c>
      <c r="G9" s="93">
        <v>3996.75</v>
      </c>
      <c r="H9" s="93">
        <v>4948.63</v>
      </c>
      <c r="I9" s="101">
        <v>6391.0</v>
      </c>
      <c r="J9" s="20">
        <f t="shared" ref="J9:J17" si="2">SUM(C9:I9)</f>
        <v>28195.63</v>
      </c>
    </row>
    <row r="10">
      <c r="B10" s="13" t="s">
        <v>12</v>
      </c>
      <c r="C10" s="94">
        <v>90.0</v>
      </c>
      <c r="D10" s="94">
        <v>85.0</v>
      </c>
      <c r="E10" s="94">
        <v>117.0</v>
      </c>
      <c r="F10" s="94">
        <v>87.0</v>
      </c>
      <c r="G10" s="94">
        <v>112.0</v>
      </c>
      <c r="H10" s="94">
        <v>148.0</v>
      </c>
      <c r="I10" s="102">
        <v>152.0</v>
      </c>
      <c r="J10" s="23">
        <f t="shared" si="2"/>
        <v>791</v>
      </c>
    </row>
    <row r="11">
      <c r="B11" s="13" t="s">
        <v>13</v>
      </c>
      <c r="C11" s="87">
        <v>17890.4</v>
      </c>
      <c r="D11" s="87">
        <v>22380.16</v>
      </c>
      <c r="E11" s="87">
        <v>21604.0</v>
      </c>
      <c r="F11" s="87">
        <v>20959.25</v>
      </c>
      <c r="G11" s="87">
        <v>27993.82</v>
      </c>
      <c r="H11" s="87">
        <v>32197.1</v>
      </c>
      <c r="I11" s="103">
        <v>20623.84</v>
      </c>
      <c r="J11" s="20">
        <f t="shared" si="2"/>
        <v>163648.57</v>
      </c>
    </row>
    <row r="12">
      <c r="B12" s="13" t="s">
        <v>15</v>
      </c>
      <c r="C12" s="95">
        <v>344.0</v>
      </c>
      <c r="D12" s="95">
        <v>426.0</v>
      </c>
      <c r="E12" s="95">
        <v>388.0</v>
      </c>
      <c r="F12" s="95">
        <v>373.0</v>
      </c>
      <c r="G12" s="95">
        <v>495.0</v>
      </c>
      <c r="H12" s="95">
        <v>590.0</v>
      </c>
      <c r="I12" s="104">
        <v>389.0</v>
      </c>
      <c r="J12" s="28">
        <f t="shared" si="2"/>
        <v>3005</v>
      </c>
    </row>
    <row r="13" ht="15.0" customHeight="1">
      <c r="B13" s="13" t="s">
        <v>16</v>
      </c>
      <c r="C13" s="96">
        <v>2434.75</v>
      </c>
      <c r="D13" s="96">
        <v>2817.5</v>
      </c>
      <c r="E13" s="96">
        <v>3092.75</v>
      </c>
      <c r="F13" s="96">
        <v>3206.0</v>
      </c>
      <c r="G13" s="105">
        <v>3661.5</v>
      </c>
      <c r="H13" s="96">
        <v>4723.28</v>
      </c>
      <c r="I13" s="99">
        <v>3078.71</v>
      </c>
      <c r="J13" s="32">
        <f t="shared" si="2"/>
        <v>23014.49</v>
      </c>
    </row>
    <row r="14">
      <c r="B14" s="13" t="s">
        <v>17</v>
      </c>
      <c r="C14" s="98">
        <v>50.0</v>
      </c>
      <c r="D14" s="98">
        <v>55.0</v>
      </c>
      <c r="E14" s="98">
        <v>49.0</v>
      </c>
      <c r="F14" s="98">
        <v>56.0</v>
      </c>
      <c r="G14" s="98">
        <v>65.0</v>
      </c>
      <c r="H14" s="98">
        <v>89.0</v>
      </c>
      <c r="I14" s="106">
        <v>48.0</v>
      </c>
      <c r="J14" s="28">
        <f t="shared" si="2"/>
        <v>412</v>
      </c>
    </row>
    <row r="15">
      <c r="B15" s="13" t="s">
        <v>18</v>
      </c>
      <c r="C15" s="82">
        <v>84.0</v>
      </c>
      <c r="D15" s="82">
        <v>34.0</v>
      </c>
      <c r="E15" s="82">
        <v>205.0</v>
      </c>
      <c r="F15" s="82">
        <v>106.0</v>
      </c>
      <c r="G15" s="82">
        <v>26.0</v>
      </c>
      <c r="H15" s="82">
        <v>362.5</v>
      </c>
      <c r="I15" s="86">
        <v>236.0</v>
      </c>
      <c r="J15" s="32">
        <f t="shared" si="2"/>
        <v>1053.5</v>
      </c>
    </row>
    <row r="16">
      <c r="B16" s="13" t="s">
        <v>19</v>
      </c>
      <c r="C16" s="37">
        <f t="shared" ref="C16:I16" si="3">C9+C11</f>
        <v>21213.4</v>
      </c>
      <c r="D16" s="37">
        <f t="shared" si="3"/>
        <v>25340.66</v>
      </c>
      <c r="E16" s="37">
        <f t="shared" si="3"/>
        <v>25495.5</v>
      </c>
      <c r="F16" s="37">
        <f t="shared" si="3"/>
        <v>23643.5</v>
      </c>
      <c r="G16" s="37">
        <f t="shared" si="3"/>
        <v>31990.57</v>
      </c>
      <c r="H16" s="37">
        <f t="shared" si="3"/>
        <v>37145.73</v>
      </c>
      <c r="I16" s="39">
        <f t="shared" si="3"/>
        <v>27014.84</v>
      </c>
      <c r="J16" s="20">
        <f t="shared" si="2"/>
        <v>191844.2</v>
      </c>
    </row>
    <row r="17">
      <c r="B17" s="13" t="s">
        <v>20</v>
      </c>
      <c r="C17" s="96">
        <v>23787.23</v>
      </c>
      <c r="D17" s="96">
        <v>23273.25</v>
      </c>
      <c r="E17" s="96">
        <v>22926.25</v>
      </c>
      <c r="F17" s="96">
        <v>27405.65</v>
      </c>
      <c r="G17" s="96">
        <v>30000.7</v>
      </c>
      <c r="H17" s="96">
        <v>31178.0</v>
      </c>
      <c r="I17" s="99">
        <v>26400.01</v>
      </c>
      <c r="J17" s="40">
        <f t="shared" si="2"/>
        <v>184971.09</v>
      </c>
    </row>
    <row r="18">
      <c r="B18" s="13" t="s">
        <v>21</v>
      </c>
      <c r="C18" s="41">
        <f t="shared" ref="C18:J18" si="4">(C16-C17)/C17</f>
        <v>-0.108202174</v>
      </c>
      <c r="D18" s="41">
        <f t="shared" si="4"/>
        <v>0.08883202819</v>
      </c>
      <c r="E18" s="41">
        <f t="shared" si="4"/>
        <v>0.1120658634</v>
      </c>
      <c r="F18" s="41">
        <f t="shared" si="4"/>
        <v>-0.1372764375</v>
      </c>
      <c r="G18" s="41">
        <f t="shared" si="4"/>
        <v>0.06632745236</v>
      </c>
      <c r="H18" s="41">
        <f t="shared" si="4"/>
        <v>0.1914083649</v>
      </c>
      <c r="I18" s="41">
        <f t="shared" si="4"/>
        <v>0.02328900633</v>
      </c>
      <c r="J18" s="41">
        <f t="shared" si="4"/>
        <v>0.0371577526</v>
      </c>
    </row>
    <row r="19">
      <c r="B19" s="42" t="s">
        <v>22</v>
      </c>
      <c r="C19" s="43"/>
      <c r="D19" s="43"/>
      <c r="E19" s="44"/>
      <c r="F19" s="44"/>
      <c r="G19" s="107" t="s">
        <v>86</v>
      </c>
      <c r="H19" s="108" t="s">
        <v>87</v>
      </c>
      <c r="I19" s="44"/>
      <c r="J19" s="43"/>
    </row>
    <row r="20">
      <c r="B20" s="42" t="s">
        <v>23</v>
      </c>
      <c r="C20" s="46">
        <f t="shared" ref="C20:I20" si="5">C10+C12</f>
        <v>434</v>
      </c>
      <c r="D20" s="46">
        <f t="shared" si="5"/>
        <v>511</v>
      </c>
      <c r="E20" s="46">
        <f t="shared" si="5"/>
        <v>505</v>
      </c>
      <c r="F20" s="46">
        <f t="shared" si="5"/>
        <v>460</v>
      </c>
      <c r="G20" s="46">
        <f t="shared" si="5"/>
        <v>607</v>
      </c>
      <c r="H20" s="46">
        <f t="shared" si="5"/>
        <v>738</v>
      </c>
      <c r="I20" s="46">
        <f t="shared" si="5"/>
        <v>541</v>
      </c>
      <c r="J20" s="46">
        <f>SUM(C20:I20)</f>
        <v>3796</v>
      </c>
    </row>
    <row r="21">
      <c r="B21" s="13" t="s">
        <v>24</v>
      </c>
      <c r="C21" s="47">
        <f t="shared" ref="C21:J21" si="6">C9/C10</f>
        <v>36.92222222</v>
      </c>
      <c r="D21" s="47">
        <f t="shared" si="6"/>
        <v>34.82941176</v>
      </c>
      <c r="E21" s="47">
        <f t="shared" si="6"/>
        <v>33.26068376</v>
      </c>
      <c r="F21" s="47">
        <f t="shared" si="6"/>
        <v>30.85344828</v>
      </c>
      <c r="G21" s="47">
        <f t="shared" si="6"/>
        <v>35.68526786</v>
      </c>
      <c r="H21" s="47">
        <f t="shared" si="6"/>
        <v>33.43668919</v>
      </c>
      <c r="I21" s="48">
        <f t="shared" si="6"/>
        <v>42.04605263</v>
      </c>
      <c r="J21" s="32">
        <f t="shared" si="6"/>
        <v>35.64554994</v>
      </c>
    </row>
    <row r="22">
      <c r="B22" s="13" t="s">
        <v>25</v>
      </c>
      <c r="C22" s="47">
        <f t="shared" ref="C22:J22" si="7">C11/C12</f>
        <v>52.00697674</v>
      </c>
      <c r="D22" s="47">
        <f t="shared" si="7"/>
        <v>52.53558685</v>
      </c>
      <c r="E22" s="47">
        <f t="shared" si="7"/>
        <v>55.68041237</v>
      </c>
      <c r="F22" s="47">
        <f t="shared" si="7"/>
        <v>56.19101877</v>
      </c>
      <c r="G22" s="47">
        <f t="shared" si="7"/>
        <v>56.55317172</v>
      </c>
      <c r="H22" s="47">
        <f t="shared" si="7"/>
        <v>54.57135593</v>
      </c>
      <c r="I22" s="48">
        <f t="shared" si="7"/>
        <v>53.01758355</v>
      </c>
      <c r="J22" s="32">
        <f t="shared" si="7"/>
        <v>54.45875874</v>
      </c>
    </row>
    <row r="23">
      <c r="B23" s="42" t="s">
        <v>26</v>
      </c>
      <c r="C23" s="87">
        <v>292.0</v>
      </c>
      <c r="D23" s="87">
        <v>195.0</v>
      </c>
      <c r="E23" s="87">
        <v>595.0</v>
      </c>
      <c r="F23" s="87">
        <v>283.0</v>
      </c>
      <c r="G23" s="87">
        <v>398.5</v>
      </c>
      <c r="H23" s="87">
        <v>507.27</v>
      </c>
      <c r="I23" s="103">
        <v>292.17</v>
      </c>
      <c r="J23" s="32">
        <f>SUM(C23:I23)</f>
        <v>2562.94</v>
      </c>
    </row>
    <row r="24">
      <c r="B24" s="13" t="s">
        <v>27</v>
      </c>
      <c r="C24" s="41">
        <f t="shared" ref="C24:J24" si="8">C23/C16</f>
        <v>0.01376488446</v>
      </c>
      <c r="D24" s="41">
        <f t="shared" si="8"/>
        <v>0.007695142905</v>
      </c>
      <c r="E24" s="41">
        <f t="shared" si="8"/>
        <v>0.02333745171</v>
      </c>
      <c r="F24" s="41">
        <f t="shared" si="8"/>
        <v>0.01196946307</v>
      </c>
      <c r="G24" s="41">
        <f t="shared" si="8"/>
        <v>0.01245679586</v>
      </c>
      <c r="H24" s="41">
        <f t="shared" si="8"/>
        <v>0.01365621298</v>
      </c>
      <c r="I24" s="50">
        <f t="shared" si="8"/>
        <v>0.01081516678</v>
      </c>
      <c r="J24" s="51">
        <f t="shared" si="8"/>
        <v>0.0133594865</v>
      </c>
    </row>
    <row r="25">
      <c r="B25" s="42" t="s">
        <v>28</v>
      </c>
      <c r="C25" s="45"/>
      <c r="D25" s="52"/>
      <c r="E25" s="109" t="s">
        <v>88</v>
      </c>
      <c r="F25" s="45"/>
      <c r="G25" s="45"/>
      <c r="H25" s="45"/>
      <c r="I25" s="45"/>
      <c r="J25" s="45"/>
    </row>
    <row r="26">
      <c r="B26" s="42" t="s">
        <v>30</v>
      </c>
      <c r="C26" s="100">
        <v>4598.9</v>
      </c>
      <c r="D26" s="100">
        <v>4357.09</v>
      </c>
      <c r="E26" s="100">
        <v>4416.42</v>
      </c>
      <c r="F26" s="100">
        <v>4813.62</v>
      </c>
      <c r="G26" s="100">
        <v>5681.01</v>
      </c>
      <c r="H26" s="100">
        <v>6381.97</v>
      </c>
      <c r="I26" s="100">
        <v>4766.58</v>
      </c>
      <c r="J26" s="110">
        <f>SUM(C26:I26)</f>
        <v>35015.59</v>
      </c>
    </row>
    <row r="27">
      <c r="B27" s="56" t="s">
        <v>31</v>
      </c>
      <c r="C27" s="66">
        <f t="shared" ref="C27:J27" si="9">C26/C16</f>
        <v>0.2167922162</v>
      </c>
      <c r="D27" s="66">
        <f t="shared" si="9"/>
        <v>0.1719406677</v>
      </c>
      <c r="E27" s="66">
        <f t="shared" si="9"/>
        <v>0.17322351</v>
      </c>
      <c r="F27" s="66">
        <f t="shared" si="9"/>
        <v>0.2035916848</v>
      </c>
      <c r="G27" s="66">
        <f t="shared" si="9"/>
        <v>0.1775838943</v>
      </c>
      <c r="H27" s="66">
        <f t="shared" si="9"/>
        <v>0.1718089805</v>
      </c>
      <c r="I27" s="66">
        <f t="shared" si="9"/>
        <v>0.1764430217</v>
      </c>
      <c r="J27" s="111">
        <f t="shared" si="9"/>
        <v>0.1825209727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3.75"/>
  </cols>
  <sheetData>
    <row r="4">
      <c r="B4" s="1"/>
      <c r="C4" s="2" t="s">
        <v>0</v>
      </c>
      <c r="D4" s="80">
        <v>44970.0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44970.0</v>
      </c>
      <c r="D8" s="15">
        <f t="shared" ref="D8:I8" si="1">C8+1</f>
        <v>44971</v>
      </c>
      <c r="E8" s="15">
        <f t="shared" si="1"/>
        <v>44972</v>
      </c>
      <c r="F8" s="15">
        <f t="shared" si="1"/>
        <v>44973</v>
      </c>
      <c r="G8" s="15">
        <f t="shared" si="1"/>
        <v>44974</v>
      </c>
      <c r="H8" s="15">
        <f t="shared" si="1"/>
        <v>44975</v>
      </c>
      <c r="I8" s="16">
        <f t="shared" si="1"/>
        <v>44976</v>
      </c>
      <c r="J8" s="17" t="s">
        <v>10</v>
      </c>
    </row>
    <row r="9">
      <c r="B9" s="13" t="s">
        <v>11</v>
      </c>
      <c r="C9" s="93">
        <v>3181.98</v>
      </c>
      <c r="D9" s="93">
        <v>4724.5</v>
      </c>
      <c r="E9" s="93">
        <v>4609.0</v>
      </c>
      <c r="F9" s="93">
        <v>3496.87</v>
      </c>
      <c r="G9" s="93">
        <v>3306.02</v>
      </c>
      <c r="H9" s="93">
        <v>4632.0</v>
      </c>
      <c r="I9" s="101">
        <v>7017.75</v>
      </c>
      <c r="J9" s="20">
        <f t="shared" ref="J9:J17" si="2">SUM(C9:I9)</f>
        <v>30968.12</v>
      </c>
    </row>
    <row r="10">
      <c r="B10" s="13" t="s">
        <v>12</v>
      </c>
      <c r="C10" s="94">
        <v>98.0</v>
      </c>
      <c r="D10" s="94">
        <v>116.0</v>
      </c>
      <c r="E10" s="94">
        <v>101.0</v>
      </c>
      <c r="F10" s="94">
        <v>101.0</v>
      </c>
      <c r="G10" s="94">
        <v>88.0</v>
      </c>
      <c r="H10" s="94">
        <v>133.0</v>
      </c>
      <c r="I10" s="102">
        <v>187.0</v>
      </c>
      <c r="J10" s="23">
        <f t="shared" si="2"/>
        <v>824</v>
      </c>
    </row>
    <row r="11">
      <c r="B11" s="13" t="s">
        <v>13</v>
      </c>
      <c r="C11" s="87">
        <v>17119.68</v>
      </c>
      <c r="D11" s="87">
        <v>29021.76</v>
      </c>
      <c r="E11" s="87">
        <v>16844.45</v>
      </c>
      <c r="F11" s="87">
        <v>25930.3</v>
      </c>
      <c r="G11" s="87">
        <v>28322.43</v>
      </c>
      <c r="H11" s="87">
        <v>29542.05</v>
      </c>
      <c r="I11" s="103">
        <v>23438.36</v>
      </c>
      <c r="J11" s="20">
        <f t="shared" si="2"/>
        <v>170219.03</v>
      </c>
    </row>
    <row r="12">
      <c r="B12" s="13" t="s">
        <v>15</v>
      </c>
      <c r="C12" s="95">
        <v>324.0</v>
      </c>
      <c r="D12" s="95">
        <v>442.0</v>
      </c>
      <c r="E12" s="95">
        <v>323.0</v>
      </c>
      <c r="F12" s="95">
        <v>420.0</v>
      </c>
      <c r="G12" s="95">
        <v>521.0</v>
      </c>
      <c r="H12" s="95">
        <v>564.0</v>
      </c>
      <c r="I12" s="104">
        <v>446.0</v>
      </c>
      <c r="J12" s="28">
        <f t="shared" si="2"/>
        <v>3040</v>
      </c>
    </row>
    <row r="13" ht="15.0" customHeight="1">
      <c r="B13" s="13" t="s">
        <v>16</v>
      </c>
      <c r="C13" s="96">
        <v>2759.08</v>
      </c>
      <c r="D13" s="96">
        <v>4395.75</v>
      </c>
      <c r="E13" s="96">
        <v>2841.85</v>
      </c>
      <c r="F13" s="96">
        <v>4222.75</v>
      </c>
      <c r="G13" s="105">
        <v>4025.15</v>
      </c>
      <c r="H13" s="96">
        <v>4186.5</v>
      </c>
      <c r="I13" s="99">
        <v>3151.55</v>
      </c>
      <c r="J13" s="32">
        <f t="shared" si="2"/>
        <v>25582.63</v>
      </c>
    </row>
    <row r="14">
      <c r="B14" s="13" t="s">
        <v>17</v>
      </c>
      <c r="C14" s="98">
        <v>48.0</v>
      </c>
      <c r="D14" s="98">
        <v>58.0</v>
      </c>
      <c r="E14" s="98">
        <v>47.0</v>
      </c>
      <c r="F14" s="98">
        <v>61.0</v>
      </c>
      <c r="G14" s="98">
        <v>80.0</v>
      </c>
      <c r="H14" s="98">
        <v>70.0</v>
      </c>
      <c r="I14" s="106">
        <v>56.0</v>
      </c>
      <c r="J14" s="28">
        <f t="shared" si="2"/>
        <v>420</v>
      </c>
      <c r="N14" s="112">
        <v>33746.26</v>
      </c>
    </row>
    <row r="15">
      <c r="B15" s="13" t="s">
        <v>18</v>
      </c>
      <c r="C15" s="82">
        <v>369.5</v>
      </c>
      <c r="D15" s="82">
        <v>119.0</v>
      </c>
      <c r="E15" s="82"/>
      <c r="F15" s="82">
        <v>47.0</v>
      </c>
      <c r="G15" s="82">
        <v>414.0</v>
      </c>
      <c r="H15" s="82">
        <v>57.5</v>
      </c>
      <c r="I15" s="86">
        <v>603.0</v>
      </c>
      <c r="J15" s="32">
        <f t="shared" si="2"/>
        <v>1610</v>
      </c>
      <c r="N15" s="113">
        <v>32254.76</v>
      </c>
    </row>
    <row r="16">
      <c r="B16" s="13" t="s">
        <v>19</v>
      </c>
      <c r="C16" s="37">
        <f t="shared" ref="C16:I16" si="3">C9+C11</f>
        <v>20301.66</v>
      </c>
      <c r="D16" s="37">
        <f t="shared" si="3"/>
        <v>33746.26</v>
      </c>
      <c r="E16" s="37">
        <f t="shared" si="3"/>
        <v>21453.45</v>
      </c>
      <c r="F16" s="37">
        <f t="shared" si="3"/>
        <v>29427.17</v>
      </c>
      <c r="G16" s="37">
        <f t="shared" si="3"/>
        <v>31628.45</v>
      </c>
      <c r="H16" s="37">
        <f t="shared" si="3"/>
        <v>34174.05</v>
      </c>
      <c r="I16" s="39">
        <f t="shared" si="3"/>
        <v>30456.11</v>
      </c>
      <c r="J16" s="20">
        <f t="shared" si="2"/>
        <v>201187.15</v>
      </c>
      <c r="N16" s="114">
        <f>(N14-N15)/N15</f>
        <v>0.04624123695</v>
      </c>
    </row>
    <row r="17">
      <c r="B17" s="13" t="s">
        <v>20</v>
      </c>
      <c r="C17" s="96">
        <v>32254.75</v>
      </c>
      <c r="D17" s="96">
        <v>24082.26</v>
      </c>
      <c r="E17" s="96">
        <v>21926.35</v>
      </c>
      <c r="F17" s="96">
        <v>24513.75</v>
      </c>
      <c r="G17" s="96">
        <v>32872.75</v>
      </c>
      <c r="H17" s="96">
        <v>33284.23</v>
      </c>
      <c r="I17" s="99">
        <v>30951.13</v>
      </c>
      <c r="J17" s="40">
        <f t="shared" si="2"/>
        <v>199885.22</v>
      </c>
    </row>
    <row r="18">
      <c r="B18" s="13" t="s">
        <v>21</v>
      </c>
      <c r="C18" s="41">
        <f t="shared" ref="C18:J18" si="4">(C16-C17)/C17</f>
        <v>-0.3705838675</v>
      </c>
      <c r="D18" s="41">
        <f t="shared" si="4"/>
        <v>0.4012912409</v>
      </c>
      <c r="E18" s="41">
        <f t="shared" si="4"/>
        <v>-0.02156765718</v>
      </c>
      <c r="F18" s="41">
        <f t="shared" si="4"/>
        <v>0.2004352659</v>
      </c>
      <c r="G18" s="41">
        <f t="shared" si="4"/>
        <v>-0.03785202029</v>
      </c>
      <c r="H18" s="41">
        <f t="shared" si="4"/>
        <v>0.02673398183</v>
      </c>
      <c r="I18" s="41">
        <f t="shared" si="4"/>
        <v>-0.01599360023</v>
      </c>
      <c r="J18" s="41">
        <f t="shared" si="4"/>
        <v>0.006513388033</v>
      </c>
    </row>
    <row r="19">
      <c r="B19" s="42" t="s">
        <v>22</v>
      </c>
      <c r="C19" s="115" t="s">
        <v>89</v>
      </c>
      <c r="D19" s="116" t="s">
        <v>90</v>
      </c>
      <c r="E19" s="44"/>
      <c r="F19" s="117" t="s">
        <v>91</v>
      </c>
      <c r="G19" s="107" t="s">
        <v>92</v>
      </c>
      <c r="H19" s="109" t="s">
        <v>93</v>
      </c>
      <c r="I19" s="44"/>
      <c r="J19" s="43"/>
    </row>
    <row r="20">
      <c r="B20" s="42" t="s">
        <v>23</v>
      </c>
      <c r="C20" s="46">
        <f t="shared" ref="C20:I20" si="5">C10+C12</f>
        <v>422</v>
      </c>
      <c r="D20" s="46">
        <f t="shared" si="5"/>
        <v>558</v>
      </c>
      <c r="E20" s="46">
        <f t="shared" si="5"/>
        <v>424</v>
      </c>
      <c r="F20" s="46">
        <f t="shared" si="5"/>
        <v>521</v>
      </c>
      <c r="G20" s="46">
        <f t="shared" si="5"/>
        <v>609</v>
      </c>
      <c r="H20" s="46">
        <f t="shared" si="5"/>
        <v>697</v>
      </c>
      <c r="I20" s="46">
        <f t="shared" si="5"/>
        <v>633</v>
      </c>
      <c r="J20" s="46">
        <f>SUM(C20:I20)</f>
        <v>3864</v>
      </c>
    </row>
    <row r="21">
      <c r="B21" s="13" t="s">
        <v>24</v>
      </c>
      <c r="C21" s="47">
        <f t="shared" ref="C21:J21" si="6">C9/C10</f>
        <v>32.46918367</v>
      </c>
      <c r="D21" s="47">
        <f t="shared" si="6"/>
        <v>40.72844828</v>
      </c>
      <c r="E21" s="47">
        <f t="shared" si="6"/>
        <v>45.63366337</v>
      </c>
      <c r="F21" s="47">
        <f t="shared" si="6"/>
        <v>34.62247525</v>
      </c>
      <c r="G21" s="47">
        <f t="shared" si="6"/>
        <v>37.56840909</v>
      </c>
      <c r="H21" s="47">
        <f t="shared" si="6"/>
        <v>34.82706767</v>
      </c>
      <c r="I21" s="48">
        <f t="shared" si="6"/>
        <v>37.52807487</v>
      </c>
      <c r="J21" s="32">
        <f t="shared" si="6"/>
        <v>37.5826699</v>
      </c>
    </row>
    <row r="22">
      <c r="B22" s="13" t="s">
        <v>25</v>
      </c>
      <c r="C22" s="47">
        <f t="shared" ref="C22:J22" si="7">C11/C12</f>
        <v>52.83851852</v>
      </c>
      <c r="D22" s="47">
        <f t="shared" si="7"/>
        <v>65.6600905</v>
      </c>
      <c r="E22" s="47">
        <f t="shared" si="7"/>
        <v>52.15</v>
      </c>
      <c r="F22" s="47">
        <f t="shared" si="7"/>
        <v>61.73880952</v>
      </c>
      <c r="G22" s="47">
        <f t="shared" si="7"/>
        <v>54.36166987</v>
      </c>
      <c r="H22" s="47">
        <f t="shared" si="7"/>
        <v>52.37952128</v>
      </c>
      <c r="I22" s="48">
        <f t="shared" si="7"/>
        <v>52.55237668</v>
      </c>
      <c r="J22" s="32">
        <f t="shared" si="7"/>
        <v>55.99310197</v>
      </c>
    </row>
    <row r="23">
      <c r="B23" s="42" t="s">
        <v>26</v>
      </c>
      <c r="C23" s="87">
        <v>202.59</v>
      </c>
      <c r="D23" s="87">
        <v>514.02</v>
      </c>
      <c r="E23" s="87">
        <v>239.0</v>
      </c>
      <c r="F23" s="87">
        <v>236.33</v>
      </c>
      <c r="G23" s="87">
        <v>422.34</v>
      </c>
      <c r="H23" s="87">
        <v>419.0</v>
      </c>
      <c r="I23" s="103">
        <v>688.5</v>
      </c>
      <c r="J23" s="32">
        <f>SUM(C23:I23)</f>
        <v>2721.78</v>
      </c>
    </row>
    <row r="24">
      <c r="B24" s="13" t="s">
        <v>27</v>
      </c>
      <c r="C24" s="41">
        <f t="shared" ref="C24:J24" si="8">C23/C16</f>
        <v>0.00997898694</v>
      </c>
      <c r="D24" s="41">
        <f t="shared" si="8"/>
        <v>0.01523191014</v>
      </c>
      <c r="E24" s="41">
        <f t="shared" si="8"/>
        <v>0.01114039933</v>
      </c>
      <c r="F24" s="41">
        <f t="shared" si="8"/>
        <v>0.008031013516</v>
      </c>
      <c r="G24" s="41">
        <f t="shared" si="8"/>
        <v>0.0133531678</v>
      </c>
      <c r="H24" s="41">
        <f t="shared" si="8"/>
        <v>0.01226076511</v>
      </c>
      <c r="I24" s="50">
        <f t="shared" si="8"/>
        <v>0.02260630133</v>
      </c>
      <c r="J24" s="51">
        <f t="shared" si="8"/>
        <v>0.01352859763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109" t="s">
        <v>94</v>
      </c>
      <c r="J25" s="45"/>
    </row>
    <row r="26">
      <c r="B26" s="42" t="s">
        <v>30</v>
      </c>
      <c r="C26" s="100">
        <v>4339.48</v>
      </c>
      <c r="D26" s="100">
        <v>5164.84</v>
      </c>
      <c r="E26" s="100">
        <v>3970.86</v>
      </c>
      <c r="F26" s="100">
        <v>5179.52</v>
      </c>
      <c r="G26" s="100">
        <v>5368.38</v>
      </c>
      <c r="H26" s="100">
        <v>6334.55</v>
      </c>
      <c r="I26" s="100">
        <v>5964.13</v>
      </c>
      <c r="J26" s="55">
        <f>SUM(C26:I26)/J16</f>
        <v>0.1805371765</v>
      </c>
    </row>
    <row r="27">
      <c r="B27" s="56" t="s">
        <v>31</v>
      </c>
      <c r="C27" s="66">
        <v>0.214</v>
      </c>
      <c r="D27" s="66">
        <f t="shared" ref="D27:I27" si="9">D26/D16</f>
        <v>0.1530492564</v>
      </c>
      <c r="E27" s="66">
        <f t="shared" si="9"/>
        <v>0.1850919083</v>
      </c>
      <c r="F27" s="66">
        <f t="shared" si="9"/>
        <v>0.1760114887</v>
      </c>
      <c r="G27" s="66">
        <f t="shared" si="9"/>
        <v>0.16973263</v>
      </c>
      <c r="H27" s="66">
        <f t="shared" si="9"/>
        <v>0.1853614073</v>
      </c>
      <c r="I27" s="66">
        <f t="shared" si="9"/>
        <v>0.1958270442</v>
      </c>
      <c r="J27" s="59"/>
    </row>
  </sheetData>
  <mergeCells count="1">
    <mergeCell ref="J26:J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80">
        <v>44963.0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44963.0</v>
      </c>
      <c r="D8" s="15">
        <f t="shared" ref="D8:I8" si="1">C8+1</f>
        <v>44964</v>
      </c>
      <c r="E8" s="15">
        <f t="shared" si="1"/>
        <v>44965</v>
      </c>
      <c r="F8" s="15">
        <f t="shared" si="1"/>
        <v>44966</v>
      </c>
      <c r="G8" s="15">
        <f t="shared" si="1"/>
        <v>44967</v>
      </c>
      <c r="H8" s="15">
        <f t="shared" si="1"/>
        <v>44968</v>
      </c>
      <c r="I8" s="16">
        <f t="shared" si="1"/>
        <v>44969</v>
      </c>
      <c r="J8" s="17" t="s">
        <v>10</v>
      </c>
    </row>
    <row r="9">
      <c r="B9" s="13" t="s">
        <v>11</v>
      </c>
      <c r="C9" s="93">
        <v>3231.0</v>
      </c>
      <c r="D9" s="93">
        <v>3079.75</v>
      </c>
      <c r="E9" s="93">
        <v>3716.0</v>
      </c>
      <c r="F9" s="93">
        <v>2411.75</v>
      </c>
      <c r="G9" s="93">
        <v>4408.91</v>
      </c>
      <c r="H9" s="93">
        <v>7035.75</v>
      </c>
      <c r="I9" s="101">
        <v>6603.75</v>
      </c>
      <c r="J9" s="20">
        <f t="shared" ref="J9:J17" si="2">SUM(C9:I9)</f>
        <v>30486.91</v>
      </c>
    </row>
    <row r="10">
      <c r="B10" s="13" t="s">
        <v>12</v>
      </c>
      <c r="C10" s="94">
        <v>95.0</v>
      </c>
      <c r="D10" s="94">
        <v>83.0</v>
      </c>
      <c r="E10" s="94">
        <v>98.0</v>
      </c>
      <c r="F10" s="94">
        <v>82.0</v>
      </c>
      <c r="G10" s="94">
        <v>102.0</v>
      </c>
      <c r="H10" s="94">
        <v>181.0</v>
      </c>
      <c r="I10" s="118">
        <v>172.0</v>
      </c>
      <c r="J10" s="23">
        <f t="shared" si="2"/>
        <v>813</v>
      </c>
    </row>
    <row r="11">
      <c r="B11" s="13" t="s">
        <v>13</v>
      </c>
      <c r="C11" s="87">
        <v>12404.25</v>
      </c>
      <c r="D11" s="87">
        <v>17976.59</v>
      </c>
      <c r="E11" s="87">
        <v>16525.49</v>
      </c>
      <c r="F11" s="87">
        <v>18650.46</v>
      </c>
      <c r="G11" s="87">
        <v>28321.091</v>
      </c>
      <c r="H11" s="87">
        <v>27482.37</v>
      </c>
      <c r="I11" s="103">
        <v>5982.97</v>
      </c>
      <c r="J11" s="20">
        <f t="shared" si="2"/>
        <v>127343.221</v>
      </c>
    </row>
    <row r="12">
      <c r="B12" s="13" t="s">
        <v>15</v>
      </c>
      <c r="C12" s="95">
        <v>258.0</v>
      </c>
      <c r="D12" s="95">
        <v>349.0</v>
      </c>
      <c r="E12" s="95">
        <v>318.0</v>
      </c>
      <c r="F12" s="95">
        <v>345.0</v>
      </c>
      <c r="G12" s="95">
        <v>510.0</v>
      </c>
      <c r="H12" s="95">
        <v>521.0</v>
      </c>
      <c r="I12" s="104">
        <v>133.0</v>
      </c>
      <c r="J12" s="28">
        <f t="shared" si="2"/>
        <v>2434</v>
      </c>
    </row>
    <row r="13" ht="15.0" customHeight="1">
      <c r="B13" s="13" t="s">
        <v>16</v>
      </c>
      <c r="C13" s="96">
        <v>1948.75</v>
      </c>
      <c r="D13" s="96">
        <v>2494.51</v>
      </c>
      <c r="E13" s="96">
        <v>2605.71</v>
      </c>
      <c r="F13" s="96">
        <v>3336.5</v>
      </c>
      <c r="G13" s="105">
        <v>4866.25</v>
      </c>
      <c r="H13" s="96">
        <v>4832.62</v>
      </c>
      <c r="I13" s="99">
        <v>2337.3</v>
      </c>
      <c r="J13" s="32">
        <f t="shared" si="2"/>
        <v>22421.64</v>
      </c>
    </row>
    <row r="14">
      <c r="B14" s="13" t="s">
        <v>17</v>
      </c>
      <c r="C14" s="98">
        <v>35.0</v>
      </c>
      <c r="D14" s="98">
        <v>54.0</v>
      </c>
      <c r="E14" s="98">
        <v>50.0</v>
      </c>
      <c r="F14" s="98">
        <v>61.0</v>
      </c>
      <c r="G14" s="98">
        <v>80.0</v>
      </c>
      <c r="H14" s="98">
        <v>76.0</v>
      </c>
      <c r="I14" s="106">
        <v>41.0</v>
      </c>
      <c r="J14" s="28">
        <f t="shared" si="2"/>
        <v>397</v>
      </c>
    </row>
    <row r="15">
      <c r="B15" s="13" t="s">
        <v>18</v>
      </c>
      <c r="C15" s="82">
        <v>18.0</v>
      </c>
      <c r="D15" s="82">
        <v>56.5</v>
      </c>
      <c r="E15" s="82">
        <v>53.0</v>
      </c>
      <c r="F15" s="82">
        <v>81.0</v>
      </c>
      <c r="G15" s="82">
        <v>168.0</v>
      </c>
      <c r="H15" s="82">
        <v>272.0</v>
      </c>
      <c r="I15" s="86">
        <v>261.0</v>
      </c>
      <c r="J15" s="32">
        <f t="shared" si="2"/>
        <v>909.5</v>
      </c>
    </row>
    <row r="16">
      <c r="B16" s="13" t="s">
        <v>19</v>
      </c>
      <c r="C16" s="37">
        <f t="shared" ref="C16:I16" si="3">C9+C11</f>
        <v>15635.25</v>
      </c>
      <c r="D16" s="37">
        <f t="shared" si="3"/>
        <v>21056.34</v>
      </c>
      <c r="E16" s="37">
        <f t="shared" si="3"/>
        <v>20241.49</v>
      </c>
      <c r="F16" s="37">
        <f t="shared" si="3"/>
        <v>21062.21</v>
      </c>
      <c r="G16" s="37">
        <f t="shared" si="3"/>
        <v>32730.001</v>
      </c>
      <c r="H16" s="37">
        <f t="shared" si="3"/>
        <v>34518.12</v>
      </c>
      <c r="I16" s="39">
        <f t="shared" si="3"/>
        <v>12586.72</v>
      </c>
      <c r="J16" s="20">
        <f t="shared" si="2"/>
        <v>157830.131</v>
      </c>
    </row>
    <row r="17">
      <c r="B17" s="13" t="s">
        <v>20</v>
      </c>
      <c r="C17" s="96">
        <v>21786.25</v>
      </c>
      <c r="D17" s="96">
        <v>18629.75</v>
      </c>
      <c r="E17" s="96">
        <v>19104.25</v>
      </c>
      <c r="F17" s="96">
        <v>22494.25</v>
      </c>
      <c r="G17" s="96">
        <v>29837.0</v>
      </c>
      <c r="H17" s="96">
        <v>31953.65</v>
      </c>
      <c r="I17" s="99">
        <v>18290.8</v>
      </c>
      <c r="J17" s="40">
        <f t="shared" si="2"/>
        <v>162095.95</v>
      </c>
    </row>
    <row r="18">
      <c r="B18" s="13" t="s">
        <v>21</v>
      </c>
      <c r="C18" s="41">
        <f t="shared" ref="C18:J18" si="4">(C16-C17)/C17</f>
        <v>-0.282334041</v>
      </c>
      <c r="D18" s="41">
        <f t="shared" si="4"/>
        <v>0.1302534924</v>
      </c>
      <c r="E18" s="41">
        <f t="shared" si="4"/>
        <v>0.05952811547</v>
      </c>
      <c r="F18" s="41">
        <f t="shared" si="4"/>
        <v>-0.06366249153</v>
      </c>
      <c r="G18" s="41">
        <f t="shared" si="4"/>
        <v>0.09696018366</v>
      </c>
      <c r="H18" s="41">
        <f t="shared" si="4"/>
        <v>0.0802559332</v>
      </c>
      <c r="I18" s="41">
        <f t="shared" si="4"/>
        <v>-0.3118551403</v>
      </c>
      <c r="J18" s="41">
        <f t="shared" si="4"/>
        <v>-0.02631662913</v>
      </c>
    </row>
    <row r="19">
      <c r="B19" s="42" t="s">
        <v>22</v>
      </c>
      <c r="C19" s="119" t="s">
        <v>95</v>
      </c>
      <c r="D19" s="43"/>
      <c r="E19" s="44"/>
      <c r="F19" s="117" t="s">
        <v>96</v>
      </c>
      <c r="G19" s="117" t="s">
        <v>97</v>
      </c>
      <c r="H19" s="120" t="s">
        <v>98</v>
      </c>
      <c r="I19" s="117" t="s">
        <v>99</v>
      </c>
      <c r="J19" s="43"/>
    </row>
    <row r="20">
      <c r="B20" s="42" t="s">
        <v>23</v>
      </c>
      <c r="C20" s="46">
        <f t="shared" ref="C20:I20" si="5">C10+C12</f>
        <v>353</v>
      </c>
      <c r="D20" s="46">
        <f t="shared" si="5"/>
        <v>432</v>
      </c>
      <c r="E20" s="46">
        <f t="shared" si="5"/>
        <v>416</v>
      </c>
      <c r="F20" s="46">
        <f t="shared" si="5"/>
        <v>427</v>
      </c>
      <c r="G20" s="46">
        <f t="shared" si="5"/>
        <v>612</v>
      </c>
      <c r="H20" s="46">
        <f t="shared" si="5"/>
        <v>702</v>
      </c>
      <c r="I20" s="46">
        <f t="shared" si="5"/>
        <v>305</v>
      </c>
      <c r="J20" s="46">
        <f>SUM(C20:I20)</f>
        <v>3247</v>
      </c>
    </row>
    <row r="21">
      <c r="B21" s="13" t="s">
        <v>24</v>
      </c>
      <c r="C21" s="47">
        <f t="shared" ref="C21:J21" si="6">C9/C10</f>
        <v>34.01052632</v>
      </c>
      <c r="D21" s="47">
        <f t="shared" si="6"/>
        <v>37.10542169</v>
      </c>
      <c r="E21" s="47">
        <f t="shared" si="6"/>
        <v>37.91836735</v>
      </c>
      <c r="F21" s="47">
        <f t="shared" si="6"/>
        <v>29.41158537</v>
      </c>
      <c r="G21" s="47">
        <f t="shared" si="6"/>
        <v>43.22460784</v>
      </c>
      <c r="H21" s="47">
        <f t="shared" si="6"/>
        <v>38.87154696</v>
      </c>
      <c r="I21" s="48">
        <f t="shared" si="6"/>
        <v>38.39389535</v>
      </c>
      <c r="J21" s="32">
        <f t="shared" si="6"/>
        <v>37.49927429</v>
      </c>
    </row>
    <row r="22">
      <c r="B22" s="13" t="s">
        <v>25</v>
      </c>
      <c r="C22" s="47">
        <f t="shared" ref="C22:J22" si="7">C11/C12</f>
        <v>48.07848837</v>
      </c>
      <c r="D22" s="47">
        <f t="shared" si="7"/>
        <v>51.50885387</v>
      </c>
      <c r="E22" s="47">
        <f t="shared" si="7"/>
        <v>51.96694969</v>
      </c>
      <c r="F22" s="47">
        <f t="shared" si="7"/>
        <v>54.05930435</v>
      </c>
      <c r="G22" s="47">
        <f t="shared" si="7"/>
        <v>55.53155098</v>
      </c>
      <c r="H22" s="47">
        <f t="shared" si="7"/>
        <v>52.74927063</v>
      </c>
      <c r="I22" s="48">
        <f t="shared" si="7"/>
        <v>44.98473684</v>
      </c>
      <c r="J22" s="32">
        <f t="shared" si="7"/>
        <v>52.31849671</v>
      </c>
    </row>
    <row r="23">
      <c r="B23" s="42" t="s">
        <v>26</v>
      </c>
      <c r="C23" s="87">
        <v>170.0</v>
      </c>
      <c r="D23" s="87">
        <v>193.0</v>
      </c>
      <c r="E23" s="87">
        <v>232.0</v>
      </c>
      <c r="F23" s="87">
        <v>119.54</v>
      </c>
      <c r="G23" s="87">
        <v>633.63</v>
      </c>
      <c r="H23" s="87">
        <v>465.15</v>
      </c>
      <c r="I23" s="103">
        <v>266.53</v>
      </c>
      <c r="J23" s="32">
        <f>SUM(C23:I23)</f>
        <v>2079.85</v>
      </c>
    </row>
    <row r="24">
      <c r="B24" s="13" t="s">
        <v>27</v>
      </c>
      <c r="C24" s="41">
        <f t="shared" ref="C24:J24" si="8">C23/C16</f>
        <v>0.0108728674</v>
      </c>
      <c r="D24" s="41">
        <f t="shared" si="8"/>
        <v>0.009165885429</v>
      </c>
      <c r="E24" s="41">
        <f t="shared" si="8"/>
        <v>0.01146160683</v>
      </c>
      <c r="F24" s="41">
        <f t="shared" si="8"/>
        <v>0.005675567759</v>
      </c>
      <c r="G24" s="41">
        <f t="shared" si="8"/>
        <v>0.0193593028</v>
      </c>
      <c r="H24" s="41">
        <f t="shared" si="8"/>
        <v>0.01347553111</v>
      </c>
      <c r="I24" s="50">
        <f t="shared" si="8"/>
        <v>0.0211754929</v>
      </c>
      <c r="J24" s="51">
        <f t="shared" si="8"/>
        <v>0.01317777529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120" t="s">
        <v>100</v>
      </c>
      <c r="J25" s="45"/>
    </row>
    <row r="26">
      <c r="B26" s="42" t="s">
        <v>30</v>
      </c>
      <c r="C26" s="100">
        <v>4141.03</v>
      </c>
      <c r="D26" s="100">
        <v>3837.96</v>
      </c>
      <c r="E26" s="100">
        <v>3937.05</v>
      </c>
      <c r="F26" s="100">
        <v>5094.35</v>
      </c>
      <c r="G26" s="100">
        <v>6051.18</v>
      </c>
      <c r="H26" s="100">
        <v>5637.55</v>
      </c>
      <c r="I26" s="100">
        <v>4168.06</v>
      </c>
      <c r="J26" s="110">
        <f>SUM(C26:I26)</f>
        <v>32867.18</v>
      </c>
    </row>
    <row r="27">
      <c r="B27" s="56" t="s">
        <v>31</v>
      </c>
      <c r="C27" s="66">
        <f t="shared" ref="C27:J27" si="9">C26/C16</f>
        <v>0.264852177</v>
      </c>
      <c r="D27" s="66">
        <f t="shared" si="9"/>
        <v>0.182270993</v>
      </c>
      <c r="E27" s="66">
        <f t="shared" si="9"/>
        <v>0.1945039619</v>
      </c>
      <c r="F27" s="66">
        <f t="shared" si="9"/>
        <v>0.2418715795</v>
      </c>
      <c r="G27" s="66">
        <f t="shared" si="9"/>
        <v>0.1848817542</v>
      </c>
      <c r="H27" s="66">
        <f t="shared" si="9"/>
        <v>0.1633214671</v>
      </c>
      <c r="I27" s="66">
        <f t="shared" si="9"/>
        <v>0.3311474316</v>
      </c>
      <c r="J27" s="111">
        <f t="shared" si="9"/>
        <v>0.2082440139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16.38"/>
  </cols>
  <sheetData>
    <row r="4">
      <c r="B4" s="1"/>
      <c r="C4" s="2" t="s">
        <v>0</v>
      </c>
      <c r="D4" s="3">
        <v>45208.0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45208.0</v>
      </c>
      <c r="D8" s="15">
        <f t="shared" ref="D8:I8" si="1">C8+1</f>
        <v>45209</v>
      </c>
      <c r="E8" s="15">
        <f t="shared" si="1"/>
        <v>45210</v>
      </c>
      <c r="F8" s="15">
        <f t="shared" si="1"/>
        <v>45211</v>
      </c>
      <c r="G8" s="15">
        <f t="shared" si="1"/>
        <v>45212</v>
      </c>
      <c r="H8" s="15">
        <f t="shared" si="1"/>
        <v>45213</v>
      </c>
      <c r="I8" s="16">
        <f t="shared" si="1"/>
        <v>45214</v>
      </c>
      <c r="J8" s="17" t="s">
        <v>10</v>
      </c>
    </row>
    <row r="9">
      <c r="B9" s="13" t="s">
        <v>11</v>
      </c>
      <c r="C9" s="18">
        <v>1671.51</v>
      </c>
      <c r="D9" s="18">
        <v>2240.75</v>
      </c>
      <c r="E9" s="18">
        <v>1486.75</v>
      </c>
      <c r="F9" s="18">
        <v>2824.75</v>
      </c>
      <c r="G9" s="18">
        <v>2652.5</v>
      </c>
      <c r="H9" s="18">
        <v>3848.25</v>
      </c>
      <c r="I9" s="19">
        <v>4815.13</v>
      </c>
      <c r="J9" s="20">
        <f t="shared" ref="J9:J17" si="2">SUM(C9:I9)</f>
        <v>19539.64</v>
      </c>
    </row>
    <row r="10">
      <c r="B10" s="13" t="s">
        <v>12</v>
      </c>
      <c r="C10" s="21">
        <v>51.0</v>
      </c>
      <c r="D10" s="21">
        <v>49.0</v>
      </c>
      <c r="E10" s="21">
        <v>49.0</v>
      </c>
      <c r="F10" s="21">
        <v>72.0</v>
      </c>
      <c r="G10" s="21">
        <v>78.0</v>
      </c>
      <c r="H10" s="21">
        <v>92.0</v>
      </c>
      <c r="I10" s="22">
        <v>105.0</v>
      </c>
      <c r="J10" s="23">
        <f t="shared" si="2"/>
        <v>496</v>
      </c>
    </row>
    <row r="11">
      <c r="B11" s="13" t="s">
        <v>13</v>
      </c>
      <c r="C11" s="24">
        <v>6392.25</v>
      </c>
      <c r="D11" s="24">
        <v>8248.9</v>
      </c>
      <c r="E11" s="24">
        <v>8310.0</v>
      </c>
      <c r="F11" s="24">
        <v>10956.0</v>
      </c>
      <c r="G11" s="24">
        <v>16544.55</v>
      </c>
      <c r="H11" s="24">
        <v>19495.14</v>
      </c>
      <c r="I11" s="25">
        <v>7310.08</v>
      </c>
      <c r="J11" s="20">
        <f t="shared" si="2"/>
        <v>77256.92</v>
      </c>
    </row>
    <row r="12">
      <c r="B12" s="13" t="s">
        <v>15</v>
      </c>
      <c r="C12" s="26">
        <v>145.0</v>
      </c>
      <c r="D12" s="26">
        <v>138.0</v>
      </c>
      <c r="E12" s="26">
        <v>168.0</v>
      </c>
      <c r="F12" s="26">
        <v>220.0</v>
      </c>
      <c r="G12" s="26">
        <v>337.0</v>
      </c>
      <c r="H12" s="26">
        <v>387.0</v>
      </c>
      <c r="I12" s="27">
        <v>154.0</v>
      </c>
      <c r="J12" s="28">
        <f t="shared" si="2"/>
        <v>1549</v>
      </c>
    </row>
    <row r="13" ht="15.0" customHeight="1">
      <c r="B13" s="13" t="s">
        <v>16</v>
      </c>
      <c r="C13" s="29">
        <v>1402.25</v>
      </c>
      <c r="D13" s="29">
        <v>2212.5</v>
      </c>
      <c r="E13" s="29">
        <v>1893.5</v>
      </c>
      <c r="F13" s="29">
        <v>2442.25</v>
      </c>
      <c r="G13" s="30">
        <v>3339.75</v>
      </c>
      <c r="H13" s="29">
        <v>3522.75</v>
      </c>
      <c r="I13" s="31">
        <v>2501.5</v>
      </c>
      <c r="J13" s="32">
        <f t="shared" si="2"/>
        <v>17314.5</v>
      </c>
    </row>
    <row r="14">
      <c r="B14" s="13" t="s">
        <v>17</v>
      </c>
      <c r="C14" s="33">
        <v>34.0</v>
      </c>
      <c r="D14" s="33">
        <v>32.0</v>
      </c>
      <c r="E14" s="33">
        <v>34.0</v>
      </c>
      <c r="F14" s="33">
        <v>53.0</v>
      </c>
      <c r="G14" s="33">
        <v>62.0</v>
      </c>
      <c r="H14" s="33">
        <v>58.0</v>
      </c>
      <c r="I14" s="34">
        <v>36.0</v>
      </c>
      <c r="J14" s="28">
        <f t="shared" si="2"/>
        <v>309</v>
      </c>
    </row>
    <row r="15">
      <c r="B15" s="13" t="s">
        <v>18</v>
      </c>
      <c r="C15" s="35">
        <v>153.0</v>
      </c>
      <c r="D15" s="35">
        <v>11.0</v>
      </c>
      <c r="E15" s="35">
        <v>22.0</v>
      </c>
      <c r="F15" s="35">
        <v>54.0</v>
      </c>
      <c r="G15" s="35">
        <v>69.5</v>
      </c>
      <c r="H15" s="35">
        <v>79.0</v>
      </c>
      <c r="I15" s="36">
        <v>147.0</v>
      </c>
      <c r="J15" s="32">
        <f t="shared" si="2"/>
        <v>535.5</v>
      </c>
    </row>
    <row r="16">
      <c r="B16" s="13" t="s">
        <v>19</v>
      </c>
      <c r="C16" s="37">
        <f t="shared" ref="C16:I16" si="3">C9+C11</f>
        <v>8063.76</v>
      </c>
      <c r="D16" s="37">
        <f t="shared" si="3"/>
        <v>10489.65</v>
      </c>
      <c r="E16" s="37">
        <f t="shared" si="3"/>
        <v>9796.75</v>
      </c>
      <c r="F16" s="37">
        <f t="shared" si="3"/>
        <v>13780.75</v>
      </c>
      <c r="G16" s="37">
        <f t="shared" si="3"/>
        <v>19197.05</v>
      </c>
      <c r="H16" s="37">
        <f t="shared" si="3"/>
        <v>23343.39</v>
      </c>
      <c r="I16" s="39">
        <f t="shared" si="3"/>
        <v>12125.21</v>
      </c>
      <c r="J16" s="20">
        <f t="shared" si="2"/>
        <v>96796.56</v>
      </c>
    </row>
    <row r="17">
      <c r="B17" s="13" t="s">
        <v>20</v>
      </c>
      <c r="C17" s="29">
        <v>10529.59</v>
      </c>
      <c r="D17" s="29">
        <v>11329.5</v>
      </c>
      <c r="E17" s="29">
        <v>13090.1</v>
      </c>
      <c r="F17" s="29">
        <v>14453.28</v>
      </c>
      <c r="G17" s="29">
        <v>16728.87</v>
      </c>
      <c r="H17" s="29">
        <v>22330.29</v>
      </c>
      <c r="I17" s="31">
        <v>12758.25</v>
      </c>
      <c r="J17" s="40">
        <f t="shared" si="2"/>
        <v>101219.88</v>
      </c>
    </row>
    <row r="18">
      <c r="B18" s="13" t="s">
        <v>21</v>
      </c>
      <c r="C18" s="41">
        <f t="shared" ref="C18:J18" si="4">(C16-C17)/C17</f>
        <v>-0.234181008</v>
      </c>
      <c r="D18" s="41">
        <f t="shared" si="4"/>
        <v>-0.07412948497</v>
      </c>
      <c r="E18" s="41">
        <f t="shared" si="4"/>
        <v>-0.2515908969</v>
      </c>
      <c r="F18" s="41">
        <f t="shared" si="4"/>
        <v>-0.04653130639</v>
      </c>
      <c r="G18" s="41">
        <f t="shared" si="4"/>
        <v>0.1475401506</v>
      </c>
      <c r="H18" s="41">
        <f t="shared" si="4"/>
        <v>0.04536886892</v>
      </c>
      <c r="I18" s="41">
        <f t="shared" si="4"/>
        <v>-0.04961809026</v>
      </c>
      <c r="J18" s="41">
        <f t="shared" si="4"/>
        <v>-0.04370011108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196</v>
      </c>
      <c r="D20" s="46">
        <f t="shared" si="5"/>
        <v>187</v>
      </c>
      <c r="E20" s="46">
        <f t="shared" si="5"/>
        <v>217</v>
      </c>
      <c r="F20" s="46">
        <f t="shared" si="5"/>
        <v>292</v>
      </c>
      <c r="G20" s="46">
        <f t="shared" si="5"/>
        <v>415</v>
      </c>
      <c r="H20" s="46">
        <f t="shared" si="5"/>
        <v>479</v>
      </c>
      <c r="I20" s="46">
        <f t="shared" si="5"/>
        <v>259</v>
      </c>
      <c r="J20" s="46">
        <f>SUM(C20:I20)</f>
        <v>2045</v>
      </c>
    </row>
    <row r="21">
      <c r="B21" s="13" t="s">
        <v>24</v>
      </c>
      <c r="C21" s="47">
        <f t="shared" ref="C21:J21" si="6">C9/C10</f>
        <v>32.77470588</v>
      </c>
      <c r="D21" s="47">
        <f t="shared" si="6"/>
        <v>45.72959184</v>
      </c>
      <c r="E21" s="47">
        <f t="shared" si="6"/>
        <v>30.34183673</v>
      </c>
      <c r="F21" s="47">
        <f t="shared" si="6"/>
        <v>39.23263889</v>
      </c>
      <c r="G21" s="47">
        <f t="shared" si="6"/>
        <v>34.00641026</v>
      </c>
      <c r="H21" s="47">
        <f t="shared" si="6"/>
        <v>41.82880435</v>
      </c>
      <c r="I21" s="48">
        <f t="shared" si="6"/>
        <v>45.85838095</v>
      </c>
      <c r="J21" s="32">
        <f t="shared" si="6"/>
        <v>39.39443548</v>
      </c>
    </row>
    <row r="22">
      <c r="B22" s="13" t="s">
        <v>25</v>
      </c>
      <c r="C22" s="47">
        <f t="shared" ref="C22:J22" si="7">C11/C12</f>
        <v>44.08448276</v>
      </c>
      <c r="D22" s="47">
        <f t="shared" si="7"/>
        <v>59.77463768</v>
      </c>
      <c r="E22" s="47">
        <f t="shared" si="7"/>
        <v>49.46428571</v>
      </c>
      <c r="F22" s="47">
        <f t="shared" si="7"/>
        <v>49.8</v>
      </c>
      <c r="G22" s="47">
        <f t="shared" si="7"/>
        <v>49.09362018</v>
      </c>
      <c r="H22" s="47">
        <f t="shared" si="7"/>
        <v>50.37503876</v>
      </c>
      <c r="I22" s="48">
        <f t="shared" si="7"/>
        <v>47.46805195</v>
      </c>
      <c r="J22" s="32">
        <f t="shared" si="7"/>
        <v>49.87535184</v>
      </c>
    </row>
    <row r="23">
      <c r="B23" s="42" t="s">
        <v>26</v>
      </c>
      <c r="C23" s="24">
        <v>130.75</v>
      </c>
      <c r="D23" s="24">
        <v>136.0</v>
      </c>
      <c r="E23" s="24">
        <v>124.0</v>
      </c>
      <c r="F23" s="24">
        <v>127.0</v>
      </c>
      <c r="G23" s="24">
        <v>233.0</v>
      </c>
      <c r="H23" s="24">
        <v>489.0</v>
      </c>
      <c r="I23" s="25">
        <v>175.0</v>
      </c>
      <c r="J23" s="32">
        <f>SUM(C23:I23)</f>
        <v>1414.75</v>
      </c>
    </row>
    <row r="24">
      <c r="B24" s="13" t="s">
        <v>27</v>
      </c>
      <c r="C24" s="41">
        <f t="shared" ref="C24:J24" si="8">C23/C16</f>
        <v>0.01621452027</v>
      </c>
      <c r="D24" s="41">
        <f t="shared" si="8"/>
        <v>0.0129651609</v>
      </c>
      <c r="E24" s="41">
        <f t="shared" si="8"/>
        <v>0.01265725878</v>
      </c>
      <c r="F24" s="41">
        <f t="shared" si="8"/>
        <v>0.00921575386</v>
      </c>
      <c r="G24" s="41">
        <f t="shared" si="8"/>
        <v>0.01213728151</v>
      </c>
      <c r="H24" s="41">
        <f t="shared" si="8"/>
        <v>0.02094811422</v>
      </c>
      <c r="I24" s="50">
        <f t="shared" si="8"/>
        <v>0.01443273972</v>
      </c>
      <c r="J24" s="51">
        <f t="shared" si="8"/>
        <v>0.01461570535</v>
      </c>
    </row>
    <row r="25" ht="54.0" customHeight="1">
      <c r="B25" s="42" t="s">
        <v>28</v>
      </c>
      <c r="C25" s="45"/>
      <c r="D25" s="52"/>
      <c r="E25" s="45"/>
      <c r="F25" s="45"/>
      <c r="G25" s="45"/>
      <c r="H25" s="61" t="s">
        <v>38</v>
      </c>
      <c r="I25" s="45"/>
      <c r="J25" s="45"/>
    </row>
    <row r="26">
      <c r="B26" s="42" t="s">
        <v>30</v>
      </c>
      <c r="C26" s="54">
        <v>2603.67</v>
      </c>
      <c r="D26" s="54">
        <v>2652.48</v>
      </c>
      <c r="E26" s="54">
        <v>2957.11</v>
      </c>
      <c r="F26" s="54">
        <v>3573.51</v>
      </c>
      <c r="G26" s="54">
        <v>4539.15</v>
      </c>
      <c r="H26" s="54">
        <v>4947.24</v>
      </c>
      <c r="I26" s="54">
        <v>3301.73</v>
      </c>
      <c r="J26" s="55">
        <f>SUM(C26:I26)/J16</f>
        <v>0.2538818528</v>
      </c>
    </row>
    <row r="27">
      <c r="B27" s="56" t="s">
        <v>31</v>
      </c>
      <c r="C27" s="57">
        <f t="shared" ref="C27:I27" si="9">C26/C16</f>
        <v>0.3228853537</v>
      </c>
      <c r="D27" s="57">
        <f t="shared" si="9"/>
        <v>0.2528663969</v>
      </c>
      <c r="E27" s="57">
        <f t="shared" si="9"/>
        <v>0.3018460204</v>
      </c>
      <c r="F27" s="57">
        <f t="shared" si="9"/>
        <v>0.2593117211</v>
      </c>
      <c r="G27" s="57">
        <f t="shared" si="9"/>
        <v>0.2364503921</v>
      </c>
      <c r="H27" s="57">
        <f t="shared" si="9"/>
        <v>0.2119332282</v>
      </c>
      <c r="I27" s="57">
        <f t="shared" si="9"/>
        <v>0.2723029127</v>
      </c>
      <c r="J27" s="59"/>
    </row>
  </sheetData>
  <mergeCells count="1">
    <mergeCell ref="J26:J27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3.63"/>
  </cols>
  <sheetData>
    <row r="4">
      <c r="B4" s="1"/>
      <c r="C4" s="2" t="s">
        <v>0</v>
      </c>
      <c r="D4" s="80">
        <v>44956.0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44956.0</v>
      </c>
      <c r="D8" s="15">
        <f t="shared" ref="D8:I8" si="1">C8+1</f>
        <v>44957</v>
      </c>
      <c r="E8" s="15">
        <f t="shared" si="1"/>
        <v>44958</v>
      </c>
      <c r="F8" s="15">
        <f t="shared" si="1"/>
        <v>44959</v>
      </c>
      <c r="G8" s="15">
        <f t="shared" si="1"/>
        <v>44960</v>
      </c>
      <c r="H8" s="15">
        <f t="shared" si="1"/>
        <v>44961</v>
      </c>
      <c r="I8" s="16">
        <f t="shared" si="1"/>
        <v>44962</v>
      </c>
      <c r="J8" s="17" t="s">
        <v>10</v>
      </c>
    </row>
    <row r="9">
      <c r="B9" s="13" t="s">
        <v>11</v>
      </c>
      <c r="C9" s="93">
        <v>2834.25</v>
      </c>
      <c r="D9" s="93">
        <v>2300.01</v>
      </c>
      <c r="E9" s="93">
        <v>2920.0</v>
      </c>
      <c r="F9" s="93">
        <v>4034.71</v>
      </c>
      <c r="G9" s="93">
        <v>4278.75</v>
      </c>
      <c r="H9" s="93">
        <v>7207.5</v>
      </c>
      <c r="I9" s="101">
        <v>9049.19</v>
      </c>
      <c r="J9" s="20">
        <f t="shared" ref="J9:J17" si="2">SUM(C9:I9)</f>
        <v>32624.41</v>
      </c>
    </row>
    <row r="10">
      <c r="B10" s="13" t="s">
        <v>12</v>
      </c>
      <c r="C10" s="94">
        <v>69.0</v>
      </c>
      <c r="D10" s="94">
        <v>70.0</v>
      </c>
      <c r="E10" s="94">
        <v>68.0</v>
      </c>
      <c r="F10" s="94">
        <v>106.0</v>
      </c>
      <c r="G10" s="94">
        <v>98.0</v>
      </c>
      <c r="H10" s="94">
        <v>200.0</v>
      </c>
      <c r="I10" s="102">
        <v>223.0</v>
      </c>
      <c r="J10" s="23">
        <f t="shared" si="2"/>
        <v>834</v>
      </c>
    </row>
    <row r="11">
      <c r="B11" s="13" t="s">
        <v>13</v>
      </c>
      <c r="C11" s="87">
        <v>13500.95</v>
      </c>
      <c r="D11" s="87">
        <v>14526.45</v>
      </c>
      <c r="E11" s="87">
        <v>14378.85</v>
      </c>
      <c r="F11" s="87">
        <v>17483.75</v>
      </c>
      <c r="G11" s="87">
        <v>25585.06</v>
      </c>
      <c r="H11" s="87">
        <v>29047.57</v>
      </c>
      <c r="I11" s="103">
        <v>16802.54</v>
      </c>
      <c r="J11" s="20">
        <f t="shared" si="2"/>
        <v>131325.17</v>
      </c>
    </row>
    <row r="12">
      <c r="B12" s="13" t="s">
        <v>15</v>
      </c>
      <c r="C12" s="95">
        <v>233.0</v>
      </c>
      <c r="D12" s="95">
        <v>282.0</v>
      </c>
      <c r="E12" s="95">
        <v>281.0</v>
      </c>
      <c r="F12" s="95">
        <v>315.0</v>
      </c>
      <c r="G12" s="95">
        <v>466.0</v>
      </c>
      <c r="H12" s="95">
        <v>533.0</v>
      </c>
      <c r="I12" s="104">
        <v>322.0</v>
      </c>
      <c r="J12" s="28">
        <f t="shared" si="2"/>
        <v>2432</v>
      </c>
    </row>
    <row r="13" ht="15.0" customHeight="1">
      <c r="B13" s="13" t="s">
        <v>16</v>
      </c>
      <c r="C13" s="96">
        <v>2141.0</v>
      </c>
      <c r="D13" s="96">
        <v>2105.7</v>
      </c>
      <c r="E13" s="96">
        <v>2787.75</v>
      </c>
      <c r="F13" s="96">
        <v>3274.2</v>
      </c>
      <c r="G13" s="105">
        <v>4469.0</v>
      </c>
      <c r="H13" s="96">
        <v>4461.5</v>
      </c>
      <c r="I13" s="99">
        <v>3065.77</v>
      </c>
      <c r="J13" s="32">
        <f t="shared" si="2"/>
        <v>22304.92</v>
      </c>
    </row>
    <row r="14">
      <c r="B14" s="13" t="s">
        <v>17</v>
      </c>
      <c r="C14" s="98">
        <v>35.0</v>
      </c>
      <c r="D14" s="98">
        <v>38.0</v>
      </c>
      <c r="E14" s="98">
        <v>47.0</v>
      </c>
      <c r="F14" s="98">
        <v>51.0</v>
      </c>
      <c r="G14" s="98">
        <v>69.0</v>
      </c>
      <c r="H14" s="98">
        <v>81.0</v>
      </c>
      <c r="I14" s="106">
        <v>49.0</v>
      </c>
      <c r="J14" s="28">
        <f t="shared" si="2"/>
        <v>370</v>
      </c>
    </row>
    <row r="15">
      <c r="B15" s="13" t="s">
        <v>18</v>
      </c>
      <c r="C15" s="82">
        <v>155.0</v>
      </c>
      <c r="D15" s="82">
        <v>72.0</v>
      </c>
      <c r="E15" s="82">
        <v>179.0</v>
      </c>
      <c r="F15" s="82">
        <v>238.0</v>
      </c>
      <c r="G15" s="82">
        <v>178.5</v>
      </c>
      <c r="H15" s="82">
        <v>358.0</v>
      </c>
      <c r="I15" s="86">
        <v>406.5</v>
      </c>
      <c r="J15" s="32">
        <f t="shared" si="2"/>
        <v>1587</v>
      </c>
    </row>
    <row r="16">
      <c r="B16" s="13" t="s">
        <v>19</v>
      </c>
      <c r="C16" s="37">
        <f t="shared" ref="C16:I16" si="3">C9+C11</f>
        <v>16335.2</v>
      </c>
      <c r="D16" s="37">
        <f t="shared" si="3"/>
        <v>16826.46</v>
      </c>
      <c r="E16" s="37">
        <f t="shared" si="3"/>
        <v>17298.85</v>
      </c>
      <c r="F16" s="37">
        <f t="shared" si="3"/>
        <v>21518.46</v>
      </c>
      <c r="G16" s="37">
        <f t="shared" si="3"/>
        <v>29863.81</v>
      </c>
      <c r="H16" s="37">
        <f t="shared" si="3"/>
        <v>36255.07</v>
      </c>
      <c r="I16" s="39">
        <f t="shared" si="3"/>
        <v>25851.73</v>
      </c>
      <c r="J16" s="20">
        <f t="shared" si="2"/>
        <v>163949.58</v>
      </c>
    </row>
    <row r="17">
      <c r="B17" s="13" t="s">
        <v>20</v>
      </c>
      <c r="C17" s="96">
        <v>15686.75</v>
      </c>
      <c r="D17" s="96">
        <v>20378.75</v>
      </c>
      <c r="E17" s="96">
        <v>18677.27</v>
      </c>
      <c r="F17" s="96">
        <v>24310.0</v>
      </c>
      <c r="G17" s="96">
        <v>30737.76</v>
      </c>
      <c r="H17" s="96">
        <v>30951.0</v>
      </c>
      <c r="I17" s="99">
        <v>22317.26</v>
      </c>
      <c r="J17" s="40">
        <f t="shared" si="2"/>
        <v>163058.79</v>
      </c>
    </row>
    <row r="18">
      <c r="B18" s="13" t="s">
        <v>21</v>
      </c>
      <c r="C18" s="41">
        <f t="shared" ref="C18:J18" si="4">(C16-C17)/C17</f>
        <v>0.04133743446</v>
      </c>
      <c r="D18" s="41">
        <f t="shared" si="4"/>
        <v>-0.1743134392</v>
      </c>
      <c r="E18" s="41">
        <f t="shared" si="4"/>
        <v>-0.0738020064</v>
      </c>
      <c r="F18" s="41">
        <f t="shared" si="4"/>
        <v>-0.1148309338</v>
      </c>
      <c r="G18" s="41">
        <f t="shared" si="4"/>
        <v>-0.02843245572</v>
      </c>
      <c r="H18" s="41">
        <f t="shared" si="4"/>
        <v>0.1713699073</v>
      </c>
      <c r="I18" s="41">
        <f t="shared" si="4"/>
        <v>0.1583738326</v>
      </c>
      <c r="J18" s="41">
        <f t="shared" si="4"/>
        <v>0.005462998959</v>
      </c>
    </row>
    <row r="19">
      <c r="B19" s="42" t="s">
        <v>22</v>
      </c>
      <c r="C19" s="43"/>
      <c r="D19" s="119" t="s">
        <v>101</v>
      </c>
      <c r="E19" s="117" t="s">
        <v>102</v>
      </c>
      <c r="F19" s="117" t="s">
        <v>103</v>
      </c>
      <c r="G19" s="117" t="s">
        <v>104</v>
      </c>
      <c r="H19" s="120" t="s">
        <v>105</v>
      </c>
      <c r="I19" s="117" t="s">
        <v>106</v>
      </c>
      <c r="J19" s="43"/>
    </row>
    <row r="20">
      <c r="B20" s="42" t="s">
        <v>23</v>
      </c>
      <c r="C20" s="46">
        <f t="shared" ref="C20:I20" si="5">C10+C12</f>
        <v>302</v>
      </c>
      <c r="D20" s="46">
        <f t="shared" si="5"/>
        <v>352</v>
      </c>
      <c r="E20" s="46">
        <f t="shared" si="5"/>
        <v>349</v>
      </c>
      <c r="F20" s="46">
        <f t="shared" si="5"/>
        <v>421</v>
      </c>
      <c r="G20" s="46">
        <f t="shared" si="5"/>
        <v>564</v>
      </c>
      <c r="H20" s="121">
        <f t="shared" si="5"/>
        <v>733</v>
      </c>
      <c r="I20" s="46">
        <f t="shared" si="5"/>
        <v>545</v>
      </c>
      <c r="J20" s="46">
        <f>SUM(C20:I20)</f>
        <v>3266</v>
      </c>
    </row>
    <row r="21">
      <c r="B21" s="13" t="s">
        <v>24</v>
      </c>
      <c r="C21" s="47">
        <f t="shared" ref="C21:J21" si="6">C9/C10</f>
        <v>41.07608696</v>
      </c>
      <c r="D21" s="47">
        <f t="shared" si="6"/>
        <v>32.85728571</v>
      </c>
      <c r="E21" s="47">
        <f t="shared" si="6"/>
        <v>42.94117647</v>
      </c>
      <c r="F21" s="47">
        <f t="shared" si="6"/>
        <v>38.06330189</v>
      </c>
      <c r="G21" s="47">
        <f t="shared" si="6"/>
        <v>43.66071429</v>
      </c>
      <c r="H21" s="47">
        <f t="shared" si="6"/>
        <v>36.0375</v>
      </c>
      <c r="I21" s="48">
        <f t="shared" si="6"/>
        <v>40.57932735</v>
      </c>
      <c r="J21" s="32">
        <f t="shared" si="6"/>
        <v>39.1179976</v>
      </c>
    </row>
    <row r="22">
      <c r="B22" s="13" t="s">
        <v>25</v>
      </c>
      <c r="C22" s="47">
        <f t="shared" ref="C22:J22" si="7">C11/C12</f>
        <v>57.94399142</v>
      </c>
      <c r="D22" s="47">
        <f t="shared" si="7"/>
        <v>51.51223404</v>
      </c>
      <c r="E22" s="47">
        <f t="shared" si="7"/>
        <v>51.1702847</v>
      </c>
      <c r="F22" s="47">
        <f t="shared" si="7"/>
        <v>55.50396825</v>
      </c>
      <c r="G22" s="47">
        <f t="shared" si="7"/>
        <v>54.90356223</v>
      </c>
      <c r="H22" s="47">
        <f t="shared" si="7"/>
        <v>54.49825516</v>
      </c>
      <c r="I22" s="48">
        <f t="shared" si="7"/>
        <v>52.18180124</v>
      </c>
      <c r="J22" s="32">
        <f t="shared" si="7"/>
        <v>53.99883635</v>
      </c>
    </row>
    <row r="23">
      <c r="B23" s="42" t="s">
        <v>26</v>
      </c>
      <c r="C23" s="87">
        <v>176.0</v>
      </c>
      <c r="D23" s="87">
        <v>358.0</v>
      </c>
      <c r="E23" s="87">
        <v>202.0</v>
      </c>
      <c r="F23" s="87">
        <v>236.55</v>
      </c>
      <c r="G23" s="87">
        <v>508.88</v>
      </c>
      <c r="H23" s="87">
        <v>357.25</v>
      </c>
      <c r="I23" s="103">
        <v>302.98</v>
      </c>
      <c r="J23" s="32">
        <f>SUM(C23:I23)</f>
        <v>2141.66</v>
      </c>
    </row>
    <row r="24">
      <c r="B24" s="13" t="s">
        <v>27</v>
      </c>
      <c r="C24" s="41">
        <f t="shared" ref="C24:J24" si="8">C23/C16</f>
        <v>0.01077427886</v>
      </c>
      <c r="D24" s="41">
        <f t="shared" si="8"/>
        <v>0.02127601409</v>
      </c>
      <c r="E24" s="41">
        <f t="shared" si="8"/>
        <v>0.0116770768</v>
      </c>
      <c r="F24" s="41">
        <f t="shared" si="8"/>
        <v>0.01099288704</v>
      </c>
      <c r="G24" s="41">
        <f t="shared" si="8"/>
        <v>0.01704002269</v>
      </c>
      <c r="H24" s="41">
        <f t="shared" si="8"/>
        <v>0.009853794242</v>
      </c>
      <c r="I24" s="50">
        <f t="shared" si="8"/>
        <v>0.01171991197</v>
      </c>
      <c r="J24" s="51">
        <f t="shared" si="8"/>
        <v>0.01306291849</v>
      </c>
    </row>
    <row r="25">
      <c r="B25" s="42" t="s">
        <v>28</v>
      </c>
      <c r="C25" s="45"/>
      <c r="D25" s="52" t="s">
        <v>68</v>
      </c>
      <c r="E25" s="45"/>
      <c r="F25" s="45"/>
      <c r="G25" s="45"/>
      <c r="H25" s="45"/>
      <c r="I25" s="45"/>
      <c r="J25" s="45"/>
    </row>
    <row r="26">
      <c r="B26" s="42" t="s">
        <v>30</v>
      </c>
      <c r="C26" s="100">
        <v>3693.27</v>
      </c>
      <c r="D26" s="100">
        <v>3979.93</v>
      </c>
      <c r="E26" s="100">
        <v>4243.22</v>
      </c>
      <c r="F26" s="100">
        <v>4863.98</v>
      </c>
      <c r="G26" s="100">
        <v>5422.42</v>
      </c>
      <c r="H26" s="100">
        <v>6062.34</v>
      </c>
      <c r="I26" s="100">
        <v>5154.66</v>
      </c>
      <c r="J26" s="122">
        <f>SUM(C26:I26)</f>
        <v>33419.82</v>
      </c>
    </row>
    <row r="27">
      <c r="B27" s="56" t="s">
        <v>31</v>
      </c>
      <c r="C27" s="66">
        <f t="shared" ref="C27:J27" si="9">C26/C16</f>
        <v>0.2260927323</v>
      </c>
      <c r="D27" s="66">
        <f t="shared" si="9"/>
        <v>0.2365280635</v>
      </c>
      <c r="E27" s="66">
        <f t="shared" si="9"/>
        <v>0.2452891377</v>
      </c>
      <c r="F27" s="66">
        <f t="shared" si="9"/>
        <v>0.226037551</v>
      </c>
      <c r="G27" s="66">
        <f t="shared" si="9"/>
        <v>0.1815716079</v>
      </c>
      <c r="H27" s="66">
        <f t="shared" si="9"/>
        <v>0.1672135787</v>
      </c>
      <c r="I27" s="66">
        <f t="shared" si="9"/>
        <v>0.1993932321</v>
      </c>
      <c r="J27" s="123">
        <f t="shared" si="9"/>
        <v>0.2038420592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4.0"/>
  </cols>
  <sheetData>
    <row r="4">
      <c r="B4" s="1"/>
      <c r="C4" s="2" t="s">
        <v>0</v>
      </c>
      <c r="D4" s="80">
        <v>44949.0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5">
        <v>44949.0</v>
      </c>
      <c r="D8" s="15">
        <f t="shared" ref="D8:I8" si="1">C8+1</f>
        <v>44950</v>
      </c>
      <c r="E8" s="15">
        <f t="shared" si="1"/>
        <v>44951</v>
      </c>
      <c r="F8" s="15">
        <f t="shared" si="1"/>
        <v>44952</v>
      </c>
      <c r="G8" s="15">
        <f t="shared" si="1"/>
        <v>44953</v>
      </c>
      <c r="H8" s="15">
        <f t="shared" si="1"/>
        <v>44954</v>
      </c>
      <c r="I8" s="16">
        <f t="shared" si="1"/>
        <v>44955</v>
      </c>
      <c r="J8" s="17" t="s">
        <v>10</v>
      </c>
    </row>
    <row r="9">
      <c r="B9" s="13" t="s">
        <v>11</v>
      </c>
      <c r="C9" s="93">
        <v>3820.56</v>
      </c>
      <c r="D9" s="93">
        <v>3419.5</v>
      </c>
      <c r="E9" s="93">
        <v>3772.01</v>
      </c>
      <c r="F9" s="93">
        <v>2916.0</v>
      </c>
      <c r="G9" s="93">
        <v>5982.5</v>
      </c>
      <c r="H9" s="93">
        <v>6016.25</v>
      </c>
      <c r="I9" s="101">
        <v>5608.75</v>
      </c>
      <c r="J9" s="20">
        <f t="shared" ref="J9:J17" si="2">SUM(C9:I9)</f>
        <v>31535.57</v>
      </c>
    </row>
    <row r="10">
      <c r="B10" s="13" t="s">
        <v>12</v>
      </c>
      <c r="C10" s="94">
        <v>108.0</v>
      </c>
      <c r="D10" s="94">
        <v>94.0</v>
      </c>
      <c r="E10" s="94">
        <v>99.0</v>
      </c>
      <c r="F10" s="94">
        <v>91.0</v>
      </c>
      <c r="G10" s="94">
        <v>162.0</v>
      </c>
      <c r="H10" s="94">
        <v>178.0</v>
      </c>
      <c r="I10" s="124">
        <v>159.0</v>
      </c>
      <c r="J10" s="23">
        <f t="shared" si="2"/>
        <v>891</v>
      </c>
    </row>
    <row r="11">
      <c r="B11" s="13" t="s">
        <v>13</v>
      </c>
      <c r="C11" s="87">
        <v>14487.83</v>
      </c>
      <c r="D11" s="87">
        <v>15266.52</v>
      </c>
      <c r="E11" s="87">
        <v>14342.85</v>
      </c>
      <c r="F11" s="87">
        <v>19145.18</v>
      </c>
      <c r="G11" s="87">
        <v>22913.16</v>
      </c>
      <c r="H11" s="87">
        <v>29592.09</v>
      </c>
      <c r="I11" s="103">
        <v>10645.39</v>
      </c>
      <c r="J11" s="20">
        <f t="shared" si="2"/>
        <v>126393.02</v>
      </c>
    </row>
    <row r="12">
      <c r="B12" s="13" t="s">
        <v>15</v>
      </c>
      <c r="C12" s="95">
        <v>275.0</v>
      </c>
      <c r="D12" s="95">
        <v>255.0</v>
      </c>
      <c r="E12" s="95">
        <v>287.0</v>
      </c>
      <c r="F12" s="95">
        <v>355.0</v>
      </c>
      <c r="G12" s="95">
        <v>431.0</v>
      </c>
      <c r="H12" s="95">
        <v>538.0</v>
      </c>
      <c r="I12" s="104">
        <v>220.0</v>
      </c>
      <c r="J12" s="28">
        <f t="shared" si="2"/>
        <v>2361</v>
      </c>
    </row>
    <row r="13">
      <c r="B13" s="13" t="s">
        <v>16</v>
      </c>
      <c r="C13" s="96">
        <v>2675.5</v>
      </c>
      <c r="D13" s="96">
        <v>2270.01</v>
      </c>
      <c r="E13" s="96">
        <v>2642.25</v>
      </c>
      <c r="F13" s="96">
        <v>3191.75</v>
      </c>
      <c r="G13" s="105">
        <v>4092.01</v>
      </c>
      <c r="H13" s="96">
        <v>4780.61</v>
      </c>
      <c r="I13" s="99">
        <v>2214.74</v>
      </c>
      <c r="J13" s="32">
        <f t="shared" si="2"/>
        <v>21866.87</v>
      </c>
    </row>
    <row r="14">
      <c r="B14" s="13" t="s">
        <v>17</v>
      </c>
      <c r="C14" s="98">
        <v>48.0</v>
      </c>
      <c r="D14" s="98">
        <v>44.0</v>
      </c>
      <c r="E14" s="98">
        <v>51.0</v>
      </c>
      <c r="F14" s="98">
        <v>52.0</v>
      </c>
      <c r="G14" s="98">
        <v>68.0</v>
      </c>
      <c r="H14" s="98">
        <v>86.0</v>
      </c>
      <c r="I14" s="106">
        <v>48.0</v>
      </c>
      <c r="J14" s="28">
        <f t="shared" si="2"/>
        <v>397</v>
      </c>
    </row>
    <row r="15">
      <c r="B15" s="13" t="s">
        <v>18</v>
      </c>
      <c r="C15" s="82">
        <v>46.0</v>
      </c>
      <c r="D15" s="82">
        <v>221.0</v>
      </c>
      <c r="E15" s="82">
        <v>103.0</v>
      </c>
      <c r="F15" s="82">
        <v>170.5</v>
      </c>
      <c r="G15" s="82">
        <v>352.0</v>
      </c>
      <c r="H15" s="82">
        <v>251.0</v>
      </c>
      <c r="I15" s="86">
        <v>87.0</v>
      </c>
      <c r="J15" s="32">
        <f t="shared" si="2"/>
        <v>1230.5</v>
      </c>
    </row>
    <row r="16">
      <c r="B16" s="13" t="s">
        <v>19</v>
      </c>
      <c r="C16" s="37">
        <v>18308.89</v>
      </c>
      <c r="D16" s="37">
        <f t="shared" ref="D16:I16" si="3">D9+D11</f>
        <v>18686.02</v>
      </c>
      <c r="E16" s="37">
        <f t="shared" si="3"/>
        <v>18114.86</v>
      </c>
      <c r="F16" s="37">
        <f t="shared" si="3"/>
        <v>22061.18</v>
      </c>
      <c r="G16" s="37">
        <f t="shared" si="3"/>
        <v>28895.66</v>
      </c>
      <c r="H16" s="37">
        <f t="shared" si="3"/>
        <v>35608.34</v>
      </c>
      <c r="I16" s="39">
        <f t="shared" si="3"/>
        <v>16254.14</v>
      </c>
      <c r="J16" s="20">
        <f t="shared" si="2"/>
        <v>157929.09</v>
      </c>
    </row>
    <row r="17">
      <c r="B17" s="13" t="s">
        <v>20</v>
      </c>
      <c r="C17" s="96">
        <v>20546.25</v>
      </c>
      <c r="D17" s="96">
        <v>15595.0</v>
      </c>
      <c r="E17" s="96">
        <v>20114.0</v>
      </c>
      <c r="F17" s="96">
        <v>21913.03</v>
      </c>
      <c r="G17" s="96">
        <v>33834.0</v>
      </c>
      <c r="H17" s="96">
        <v>30088.51</v>
      </c>
      <c r="I17" s="99">
        <v>18523.75</v>
      </c>
      <c r="J17" s="40">
        <f t="shared" si="2"/>
        <v>160614.54</v>
      </c>
    </row>
    <row r="18" ht="21.0" customHeight="1">
      <c r="B18" s="13" t="s">
        <v>21</v>
      </c>
      <c r="C18" s="41">
        <v>-0.108</v>
      </c>
      <c r="D18" s="41">
        <f t="shared" ref="D18:J18" si="4">(D16-D17)/D17</f>
        <v>0.1982058352</v>
      </c>
      <c r="E18" s="41">
        <f t="shared" si="4"/>
        <v>-0.0993904743</v>
      </c>
      <c r="F18" s="41">
        <f t="shared" si="4"/>
        <v>0.006760817651</v>
      </c>
      <c r="G18" s="41">
        <f t="shared" si="4"/>
        <v>-0.1459579122</v>
      </c>
      <c r="H18" s="41">
        <f t="shared" si="4"/>
        <v>0.1834530856</v>
      </c>
      <c r="I18" s="41">
        <f t="shared" si="4"/>
        <v>-0.1225243269</v>
      </c>
      <c r="J18" s="41">
        <f t="shared" si="4"/>
        <v>-0.01671984367</v>
      </c>
    </row>
    <row r="19" ht="72.75" customHeight="1">
      <c r="B19" s="42" t="s">
        <v>22</v>
      </c>
      <c r="C19" s="119" t="s">
        <v>107</v>
      </c>
      <c r="D19" s="107" t="s">
        <v>108</v>
      </c>
      <c r="E19" s="107" t="s">
        <v>109</v>
      </c>
      <c r="F19" s="44"/>
      <c r="G19" s="107" t="s">
        <v>110</v>
      </c>
      <c r="H19" s="108" t="s">
        <v>111</v>
      </c>
      <c r="I19" s="44"/>
      <c r="J19" s="43"/>
    </row>
    <row r="20">
      <c r="B20" s="42" t="s">
        <v>23</v>
      </c>
      <c r="C20" s="46">
        <f t="shared" ref="C20:I20" si="5">C10+C12</f>
        <v>383</v>
      </c>
      <c r="D20" s="46">
        <f t="shared" si="5"/>
        <v>349</v>
      </c>
      <c r="E20" s="46">
        <f t="shared" si="5"/>
        <v>386</v>
      </c>
      <c r="F20" s="46">
        <f t="shared" si="5"/>
        <v>446</v>
      </c>
      <c r="G20" s="46">
        <f t="shared" si="5"/>
        <v>593</v>
      </c>
      <c r="H20" s="46">
        <f t="shared" si="5"/>
        <v>716</v>
      </c>
      <c r="I20" s="46">
        <f t="shared" si="5"/>
        <v>379</v>
      </c>
      <c r="J20" s="46">
        <f>SUM(C20:I20)</f>
        <v>3252</v>
      </c>
    </row>
    <row r="21">
      <c r="B21" s="13" t="s">
        <v>24</v>
      </c>
      <c r="C21" s="47">
        <f t="shared" ref="C21:J21" si="6">C9/C10</f>
        <v>35.37555556</v>
      </c>
      <c r="D21" s="47">
        <f t="shared" si="6"/>
        <v>36.37765957</v>
      </c>
      <c r="E21" s="47">
        <f t="shared" si="6"/>
        <v>38.10111111</v>
      </c>
      <c r="F21" s="47">
        <f t="shared" si="6"/>
        <v>32.04395604</v>
      </c>
      <c r="G21" s="47">
        <f t="shared" si="6"/>
        <v>36.92901235</v>
      </c>
      <c r="H21" s="47">
        <f t="shared" si="6"/>
        <v>33.7991573</v>
      </c>
      <c r="I21" s="48">
        <f t="shared" si="6"/>
        <v>35.27515723</v>
      </c>
      <c r="J21" s="32">
        <f t="shared" si="6"/>
        <v>35.39345679</v>
      </c>
    </row>
    <row r="22">
      <c r="B22" s="13" t="s">
        <v>25</v>
      </c>
      <c r="C22" s="47">
        <f t="shared" ref="C22:J22" si="7">C11/C12</f>
        <v>52.68301818</v>
      </c>
      <c r="D22" s="47">
        <f t="shared" si="7"/>
        <v>59.86870588</v>
      </c>
      <c r="E22" s="47">
        <f t="shared" si="7"/>
        <v>49.97508711</v>
      </c>
      <c r="F22" s="47">
        <f t="shared" si="7"/>
        <v>53.93008451</v>
      </c>
      <c r="G22" s="47">
        <f t="shared" si="7"/>
        <v>53.16278422</v>
      </c>
      <c r="H22" s="47">
        <f t="shared" si="7"/>
        <v>55.00388476</v>
      </c>
      <c r="I22" s="48">
        <f t="shared" si="7"/>
        <v>48.38813636</v>
      </c>
      <c r="J22" s="32">
        <f t="shared" si="7"/>
        <v>53.53368064</v>
      </c>
    </row>
    <row r="23">
      <c r="B23" s="42" t="s">
        <v>26</v>
      </c>
      <c r="C23" s="87">
        <v>162.0</v>
      </c>
      <c r="D23" s="87">
        <v>244.0</v>
      </c>
      <c r="E23" s="87">
        <v>402.15</v>
      </c>
      <c r="F23" s="87">
        <v>208.57</v>
      </c>
      <c r="G23" s="87">
        <v>406.8</v>
      </c>
      <c r="H23" s="87">
        <v>387.0</v>
      </c>
      <c r="I23" s="103">
        <v>271.0</v>
      </c>
      <c r="J23" s="32">
        <f>SUM(C23:I23)</f>
        <v>2081.52</v>
      </c>
    </row>
    <row r="24">
      <c r="B24" s="13" t="s">
        <v>27</v>
      </c>
      <c r="C24" s="41">
        <f t="shared" ref="C24:J24" si="8">C23/C16</f>
        <v>0.008848160648</v>
      </c>
      <c r="D24" s="41">
        <f t="shared" si="8"/>
        <v>0.01305789034</v>
      </c>
      <c r="E24" s="41">
        <f t="shared" si="8"/>
        <v>0.02220000596</v>
      </c>
      <c r="F24" s="41">
        <f t="shared" si="8"/>
        <v>0.009454163377</v>
      </c>
      <c r="G24" s="41">
        <f t="shared" si="8"/>
        <v>0.01407823874</v>
      </c>
      <c r="H24" s="41">
        <f t="shared" si="8"/>
        <v>0.01086824042</v>
      </c>
      <c r="I24" s="50">
        <f t="shared" si="8"/>
        <v>0.01667267539</v>
      </c>
      <c r="J24" s="51">
        <f t="shared" si="8"/>
        <v>0.01318009241</v>
      </c>
    </row>
    <row r="25">
      <c r="B25" s="42" t="s">
        <v>28</v>
      </c>
      <c r="C25" s="45"/>
      <c r="D25" s="52"/>
      <c r="E25" s="125" t="s">
        <v>112</v>
      </c>
      <c r="F25" s="45"/>
      <c r="G25" s="45"/>
      <c r="H25" s="45"/>
      <c r="I25" s="45"/>
      <c r="J25" s="45"/>
    </row>
    <row r="26">
      <c r="B26" s="42" t="s">
        <v>30</v>
      </c>
      <c r="C26" s="100">
        <v>4079.97</v>
      </c>
      <c r="D26" s="100">
        <v>3867.89</v>
      </c>
      <c r="E26" s="100">
        <v>3890.52</v>
      </c>
      <c r="F26" s="100">
        <v>4758.01</v>
      </c>
      <c r="G26" s="100">
        <v>5691.94</v>
      </c>
      <c r="H26" s="100">
        <v>5874.49</v>
      </c>
      <c r="I26" s="100">
        <v>4582.64</v>
      </c>
      <c r="J26" s="110">
        <f>SUM(C26:I26)</f>
        <v>32745.46</v>
      </c>
    </row>
    <row r="27">
      <c r="B27" s="56" t="s">
        <v>31</v>
      </c>
      <c r="C27" s="66">
        <f t="shared" ref="C27:J27" si="9">C26/C16</f>
        <v>0.2228409259</v>
      </c>
      <c r="D27" s="66">
        <f t="shared" si="9"/>
        <v>0.2069937847</v>
      </c>
      <c r="E27" s="66">
        <f t="shared" si="9"/>
        <v>0.2147695318</v>
      </c>
      <c r="F27" s="66">
        <f t="shared" si="9"/>
        <v>0.2156734137</v>
      </c>
      <c r="G27" s="66">
        <f t="shared" si="9"/>
        <v>0.1969825226</v>
      </c>
      <c r="H27" s="66">
        <f t="shared" si="9"/>
        <v>0.1649751154</v>
      </c>
      <c r="I27" s="66">
        <f t="shared" si="9"/>
        <v>0.2819367866</v>
      </c>
      <c r="J27" s="126">
        <f t="shared" si="9"/>
        <v>0.2073428018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C2" s="1"/>
      <c r="D2" s="127" t="s">
        <v>0</v>
      </c>
      <c r="E2" s="128">
        <v>44942.0</v>
      </c>
      <c r="F2" s="4"/>
      <c r="G2" s="4"/>
      <c r="H2" s="4"/>
      <c r="I2" s="5"/>
    </row>
    <row r="3">
      <c r="C3" s="5"/>
      <c r="D3" s="5"/>
      <c r="E3" s="6"/>
      <c r="F3" s="7"/>
      <c r="G3" s="8" t="s">
        <v>1</v>
      </c>
      <c r="H3" s="9"/>
      <c r="I3" s="5"/>
    </row>
    <row r="6">
      <c r="B6" s="129"/>
      <c r="C6" s="130" t="s">
        <v>2</v>
      </c>
      <c r="D6" s="130" t="s">
        <v>3</v>
      </c>
      <c r="E6" s="130" t="s">
        <v>4</v>
      </c>
      <c r="F6" s="130" t="s">
        <v>5</v>
      </c>
      <c r="G6" s="130" t="s">
        <v>6</v>
      </c>
      <c r="H6" s="130" t="s">
        <v>7</v>
      </c>
      <c r="I6" s="130" t="s">
        <v>8</v>
      </c>
      <c r="J6" s="10"/>
    </row>
    <row r="7">
      <c r="B7" s="13" t="s">
        <v>9</v>
      </c>
      <c r="C7" s="15">
        <v>44942.0</v>
      </c>
      <c r="D7" s="15">
        <f t="shared" ref="D7:I7" si="1">C7+1</f>
        <v>44943</v>
      </c>
      <c r="E7" s="15">
        <f t="shared" si="1"/>
        <v>44944</v>
      </c>
      <c r="F7" s="15">
        <f t="shared" si="1"/>
        <v>44945</v>
      </c>
      <c r="G7" s="15">
        <f t="shared" si="1"/>
        <v>44946</v>
      </c>
      <c r="H7" s="15">
        <f t="shared" si="1"/>
        <v>44947</v>
      </c>
      <c r="I7" s="16">
        <f t="shared" si="1"/>
        <v>44948</v>
      </c>
      <c r="J7" s="17" t="s">
        <v>10</v>
      </c>
    </row>
    <row r="8">
      <c r="B8" s="13" t="s">
        <v>11</v>
      </c>
      <c r="C8" s="93">
        <v>3063.65</v>
      </c>
      <c r="D8" s="93">
        <v>2912.93</v>
      </c>
      <c r="E8" s="93">
        <v>2958.24</v>
      </c>
      <c r="F8" s="93">
        <v>2575.5</v>
      </c>
      <c r="G8" s="93">
        <v>4385.75</v>
      </c>
      <c r="H8" s="93">
        <v>4302.25</v>
      </c>
      <c r="I8" s="101">
        <v>5958.0</v>
      </c>
      <c r="J8" s="20">
        <f t="shared" ref="J8:J16" si="2">SUM(C8:I8)</f>
        <v>26156.32</v>
      </c>
    </row>
    <row r="9">
      <c r="B9" s="13" t="s">
        <v>12</v>
      </c>
      <c r="C9" s="94">
        <v>91.0</v>
      </c>
      <c r="D9" s="94">
        <v>77.0</v>
      </c>
      <c r="E9" s="94">
        <v>85.0</v>
      </c>
      <c r="F9" s="94">
        <v>69.0</v>
      </c>
      <c r="G9" s="94">
        <v>110.0</v>
      </c>
      <c r="H9" s="94">
        <v>114.0</v>
      </c>
      <c r="I9" s="102">
        <v>152.0</v>
      </c>
      <c r="J9" s="23">
        <f t="shared" si="2"/>
        <v>698</v>
      </c>
    </row>
    <row r="10">
      <c r="B10" s="13" t="s">
        <v>13</v>
      </c>
      <c r="C10" s="87">
        <v>14578.01</v>
      </c>
      <c r="D10" s="87">
        <v>15593.27</v>
      </c>
      <c r="E10" s="87">
        <v>15562.96</v>
      </c>
      <c r="F10" s="87">
        <v>19751.98</v>
      </c>
      <c r="G10" s="87">
        <v>25724.45</v>
      </c>
      <c r="H10" s="87">
        <v>23142.66</v>
      </c>
      <c r="I10" s="103">
        <v>12562.64</v>
      </c>
      <c r="J10" s="20">
        <f t="shared" si="2"/>
        <v>126915.97</v>
      </c>
    </row>
    <row r="11">
      <c r="B11" s="13" t="s">
        <v>15</v>
      </c>
      <c r="C11" s="95">
        <v>277.0</v>
      </c>
      <c r="D11" s="95">
        <v>302.0</v>
      </c>
      <c r="E11" s="95">
        <v>293.0</v>
      </c>
      <c r="F11" s="95">
        <v>360.0</v>
      </c>
      <c r="G11" s="95">
        <v>455.0</v>
      </c>
      <c r="H11" s="95">
        <v>464.0</v>
      </c>
      <c r="I11" s="104">
        <v>249.0</v>
      </c>
      <c r="J11" s="28">
        <f t="shared" si="2"/>
        <v>2400</v>
      </c>
    </row>
    <row r="12">
      <c r="B12" s="13" t="s">
        <v>16</v>
      </c>
      <c r="C12" s="96">
        <v>2832.01</v>
      </c>
      <c r="D12" s="96">
        <v>2582.51</v>
      </c>
      <c r="E12" s="96">
        <v>3137.94</v>
      </c>
      <c r="F12" s="96">
        <v>3854.25</v>
      </c>
      <c r="G12" s="105">
        <v>5389.75</v>
      </c>
      <c r="H12" s="96">
        <v>3706.0</v>
      </c>
      <c r="I12" s="99">
        <v>2672.75</v>
      </c>
      <c r="J12" s="32">
        <f t="shared" si="2"/>
        <v>24175.21</v>
      </c>
    </row>
    <row r="13">
      <c r="B13" s="13" t="s">
        <v>17</v>
      </c>
      <c r="C13" s="98">
        <v>49.0</v>
      </c>
      <c r="D13" s="98">
        <v>49.0</v>
      </c>
      <c r="E13" s="98">
        <v>49.0</v>
      </c>
      <c r="F13" s="98">
        <v>69.0</v>
      </c>
      <c r="G13" s="98">
        <v>94.0</v>
      </c>
      <c r="H13" s="98">
        <v>70.0</v>
      </c>
      <c r="I13" s="106">
        <v>48.0</v>
      </c>
      <c r="J13" s="28">
        <f t="shared" si="2"/>
        <v>428</v>
      </c>
    </row>
    <row r="14">
      <c r="B14" s="13" t="s">
        <v>18</v>
      </c>
      <c r="C14" s="82">
        <v>263.0</v>
      </c>
      <c r="D14" s="82">
        <v>84.0</v>
      </c>
      <c r="E14" s="82">
        <v>99.0</v>
      </c>
      <c r="F14" s="82">
        <v>385.0</v>
      </c>
      <c r="G14" s="82">
        <v>314.0</v>
      </c>
      <c r="H14" s="82">
        <v>214.75</v>
      </c>
      <c r="I14" s="86">
        <v>78.5</v>
      </c>
      <c r="J14" s="32">
        <f t="shared" si="2"/>
        <v>1438.25</v>
      </c>
    </row>
    <row r="15">
      <c r="B15" s="13" t="s">
        <v>19</v>
      </c>
      <c r="C15" s="37">
        <f t="shared" ref="C15:I15" si="3">C8+C10</f>
        <v>17641.66</v>
      </c>
      <c r="D15" s="37">
        <f t="shared" si="3"/>
        <v>18506.2</v>
      </c>
      <c r="E15" s="37">
        <f t="shared" si="3"/>
        <v>18521.2</v>
      </c>
      <c r="F15" s="37">
        <f t="shared" si="3"/>
        <v>22327.48</v>
      </c>
      <c r="G15" s="37">
        <f t="shared" si="3"/>
        <v>30110.2</v>
      </c>
      <c r="H15" s="37">
        <f t="shared" si="3"/>
        <v>27444.91</v>
      </c>
      <c r="I15" s="39">
        <f t="shared" si="3"/>
        <v>18520.64</v>
      </c>
      <c r="J15" s="20">
        <f t="shared" si="2"/>
        <v>153072.29</v>
      </c>
    </row>
    <row r="16">
      <c r="B16" s="13" t="s">
        <v>20</v>
      </c>
      <c r="C16" s="96">
        <v>21001.26</v>
      </c>
      <c r="D16" s="96">
        <v>19376.26</v>
      </c>
      <c r="E16" s="96">
        <v>20105.49</v>
      </c>
      <c r="F16" s="96">
        <v>23627.0</v>
      </c>
      <c r="G16" s="96">
        <v>28552.99</v>
      </c>
      <c r="H16" s="96">
        <v>26225.48</v>
      </c>
      <c r="I16" s="99">
        <v>21472.5</v>
      </c>
      <c r="J16" s="40">
        <f t="shared" si="2"/>
        <v>160360.98</v>
      </c>
    </row>
    <row r="17">
      <c r="B17" s="13" t="s">
        <v>21</v>
      </c>
      <c r="C17" s="41">
        <f t="shared" ref="C17:J17" si="4">(C15-C16)/C16</f>
        <v>-0.1599713541</v>
      </c>
      <c r="D17" s="41">
        <f t="shared" si="4"/>
        <v>-0.04490340241</v>
      </c>
      <c r="E17" s="41">
        <f t="shared" si="4"/>
        <v>-0.07879887533</v>
      </c>
      <c r="F17" s="41">
        <f t="shared" si="4"/>
        <v>-0.05500148136</v>
      </c>
      <c r="G17" s="41">
        <f t="shared" si="4"/>
        <v>0.05453754581</v>
      </c>
      <c r="H17" s="41">
        <f t="shared" si="4"/>
        <v>0.04649790967</v>
      </c>
      <c r="I17" s="41">
        <f t="shared" si="4"/>
        <v>-0.1374716498</v>
      </c>
      <c r="J17" s="41">
        <f t="shared" si="4"/>
        <v>-0.04545176763</v>
      </c>
    </row>
    <row r="18">
      <c r="B18" s="42" t="s">
        <v>22</v>
      </c>
      <c r="C18" s="119" t="s">
        <v>113</v>
      </c>
      <c r="D18" s="115" t="s">
        <v>114</v>
      </c>
      <c r="E18" s="107" t="s">
        <v>115</v>
      </c>
      <c r="F18" s="107" t="s">
        <v>116</v>
      </c>
      <c r="G18" s="44"/>
      <c r="H18" s="109" t="s">
        <v>83</v>
      </c>
      <c r="I18" s="117" t="s">
        <v>117</v>
      </c>
      <c r="J18" s="43"/>
    </row>
    <row r="19">
      <c r="B19" s="42" t="s">
        <v>23</v>
      </c>
      <c r="C19" s="46">
        <f t="shared" ref="C19:I19" si="5">C9+C11</f>
        <v>368</v>
      </c>
      <c r="D19" s="46">
        <f t="shared" si="5"/>
        <v>379</v>
      </c>
      <c r="E19" s="46">
        <f t="shared" si="5"/>
        <v>378</v>
      </c>
      <c r="F19" s="46">
        <f t="shared" si="5"/>
        <v>429</v>
      </c>
      <c r="G19" s="46">
        <f t="shared" si="5"/>
        <v>565</v>
      </c>
      <c r="H19" s="46">
        <f t="shared" si="5"/>
        <v>578</v>
      </c>
      <c r="I19" s="46">
        <f t="shared" si="5"/>
        <v>401</v>
      </c>
      <c r="J19" s="46">
        <f>SUM(C19:I19)</f>
        <v>3098</v>
      </c>
    </row>
    <row r="20">
      <c r="B20" s="13" t="s">
        <v>24</v>
      </c>
      <c r="C20" s="47">
        <f t="shared" ref="C20:J20" si="6">C8/C9</f>
        <v>33.66648352</v>
      </c>
      <c r="D20" s="47">
        <f t="shared" si="6"/>
        <v>37.83025974</v>
      </c>
      <c r="E20" s="47">
        <f t="shared" si="6"/>
        <v>34.80282353</v>
      </c>
      <c r="F20" s="47">
        <f t="shared" si="6"/>
        <v>37.32608696</v>
      </c>
      <c r="G20" s="47">
        <f t="shared" si="6"/>
        <v>39.87045455</v>
      </c>
      <c r="H20" s="47">
        <f t="shared" si="6"/>
        <v>37.73903509</v>
      </c>
      <c r="I20" s="48">
        <f t="shared" si="6"/>
        <v>39.19736842</v>
      </c>
      <c r="J20" s="32">
        <f t="shared" si="6"/>
        <v>37.47323782</v>
      </c>
    </row>
    <row r="21">
      <c r="B21" s="13" t="s">
        <v>25</v>
      </c>
      <c r="C21" s="47">
        <f t="shared" ref="C21:J21" si="7">C10/C11</f>
        <v>52.62819495</v>
      </c>
      <c r="D21" s="47">
        <f t="shared" si="7"/>
        <v>51.63334437</v>
      </c>
      <c r="E21" s="47">
        <f t="shared" si="7"/>
        <v>53.11590444</v>
      </c>
      <c r="F21" s="47">
        <f t="shared" si="7"/>
        <v>54.86661111</v>
      </c>
      <c r="G21" s="47">
        <f t="shared" si="7"/>
        <v>56.53725275</v>
      </c>
      <c r="H21" s="47">
        <f t="shared" si="7"/>
        <v>49.87642241</v>
      </c>
      <c r="I21" s="48">
        <f t="shared" si="7"/>
        <v>50.45236948</v>
      </c>
      <c r="J21" s="32">
        <f t="shared" si="7"/>
        <v>52.88165417</v>
      </c>
    </row>
    <row r="22">
      <c r="B22" s="42" t="s">
        <v>26</v>
      </c>
      <c r="C22" s="131">
        <v>350.0</v>
      </c>
      <c r="D22" s="87">
        <v>113.82</v>
      </c>
      <c r="E22" s="87">
        <v>288.81</v>
      </c>
      <c r="F22" s="87">
        <v>223.52</v>
      </c>
      <c r="G22" s="87">
        <v>302.0</v>
      </c>
      <c r="H22" s="87">
        <v>386.59</v>
      </c>
      <c r="I22" s="103">
        <v>218.0</v>
      </c>
      <c r="J22" s="32">
        <f>SUM(C22:I22)</f>
        <v>1882.74</v>
      </c>
    </row>
    <row r="23">
      <c r="B23" s="13" t="s">
        <v>27</v>
      </c>
      <c r="C23" s="41">
        <f t="shared" ref="C23:J23" si="8">C22/C15</f>
        <v>0.01983940287</v>
      </c>
      <c r="D23" s="41">
        <f t="shared" si="8"/>
        <v>0.006150371227</v>
      </c>
      <c r="E23" s="41">
        <f t="shared" si="8"/>
        <v>0.01559348206</v>
      </c>
      <c r="F23" s="41">
        <f t="shared" si="8"/>
        <v>0.01001098198</v>
      </c>
      <c r="G23" s="41">
        <f t="shared" si="8"/>
        <v>0.01002982378</v>
      </c>
      <c r="H23" s="41">
        <f t="shared" si="8"/>
        <v>0.01408603635</v>
      </c>
      <c r="I23" s="50">
        <f t="shared" si="8"/>
        <v>0.01177065155</v>
      </c>
      <c r="J23" s="51">
        <f t="shared" si="8"/>
        <v>0.0122996788</v>
      </c>
    </row>
    <row r="24">
      <c r="B24" s="42" t="s">
        <v>28</v>
      </c>
      <c r="C24" s="45"/>
      <c r="D24" s="52"/>
      <c r="E24" s="45"/>
      <c r="F24" s="45"/>
      <c r="G24" s="45"/>
      <c r="H24" s="45"/>
      <c r="I24" s="45"/>
      <c r="J24" s="45"/>
    </row>
    <row r="25">
      <c r="B25" s="42" t="s">
        <v>30</v>
      </c>
      <c r="C25" s="100">
        <v>4300.84</v>
      </c>
      <c r="D25" s="100">
        <v>3853.07</v>
      </c>
      <c r="E25" s="100">
        <v>4326.56</v>
      </c>
      <c r="F25" s="100">
        <v>4672.08</v>
      </c>
      <c r="G25" s="100">
        <v>5482.48</v>
      </c>
      <c r="H25" s="100">
        <v>5612.56</v>
      </c>
      <c r="I25" s="100">
        <v>4349.84</v>
      </c>
      <c r="J25" s="110">
        <f>SUM(C25:I25)</f>
        <v>32597.43</v>
      </c>
    </row>
    <row r="26">
      <c r="B26" s="56" t="s">
        <v>31</v>
      </c>
      <c r="C26" s="66">
        <v>0.244</v>
      </c>
      <c r="D26" s="66">
        <f t="shared" ref="D26:J26" si="9">D25/D15</f>
        <v>0.2082042775</v>
      </c>
      <c r="E26" s="66">
        <f t="shared" si="9"/>
        <v>0.2336004147</v>
      </c>
      <c r="F26" s="66">
        <f t="shared" si="9"/>
        <v>0.2092524548</v>
      </c>
      <c r="G26" s="66">
        <f t="shared" si="9"/>
        <v>0.182080491</v>
      </c>
      <c r="H26" s="66">
        <f t="shared" si="9"/>
        <v>0.2045027657</v>
      </c>
      <c r="I26" s="66">
        <f t="shared" si="9"/>
        <v>0.2348644539</v>
      </c>
      <c r="J26" s="126">
        <f t="shared" si="9"/>
        <v>0.2129544805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7.13"/>
  </cols>
  <sheetData>
    <row r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32"/>
      <c r="B2" s="132"/>
      <c r="C2" s="133"/>
      <c r="D2" s="133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132"/>
      <c r="B3" s="1"/>
      <c r="C3" s="127" t="s">
        <v>0</v>
      </c>
      <c r="D3" s="128">
        <v>44935.0</v>
      </c>
      <c r="E3" s="4"/>
      <c r="F3" s="4"/>
      <c r="G3" s="4"/>
      <c r="H3" s="5"/>
      <c r="I3" s="5"/>
      <c r="J3" s="5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>
      <c r="A4" s="132"/>
      <c r="B4" s="5"/>
      <c r="C4" s="5"/>
      <c r="D4" s="6"/>
      <c r="E4" s="7"/>
      <c r="F4" s="8" t="s">
        <v>1</v>
      </c>
      <c r="G4" s="9"/>
      <c r="H4" s="5"/>
      <c r="I4" s="5"/>
      <c r="J4" s="5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>
      <c r="A5" s="132"/>
      <c r="B5" s="10"/>
      <c r="C5" s="10"/>
      <c r="D5" s="10"/>
      <c r="E5" s="10"/>
      <c r="F5" s="10"/>
      <c r="G5" s="10"/>
      <c r="H5" s="10"/>
      <c r="I5" s="10"/>
      <c r="J5" s="5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>
      <c r="A6" s="134"/>
      <c r="B6" s="135"/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0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>
      <c r="A7" s="136"/>
      <c r="B7" s="137" t="s">
        <v>9</v>
      </c>
      <c r="C7" s="15">
        <v>44935.0</v>
      </c>
      <c r="D7" s="15">
        <f t="shared" ref="D7:I7" si="1">C7+1</f>
        <v>44936</v>
      </c>
      <c r="E7" s="15">
        <f t="shared" si="1"/>
        <v>44937</v>
      </c>
      <c r="F7" s="15">
        <f t="shared" si="1"/>
        <v>44938</v>
      </c>
      <c r="G7" s="15">
        <f t="shared" si="1"/>
        <v>44939</v>
      </c>
      <c r="H7" s="15">
        <f t="shared" si="1"/>
        <v>44940</v>
      </c>
      <c r="I7" s="16">
        <f t="shared" si="1"/>
        <v>44941</v>
      </c>
      <c r="J7" s="17" t="s">
        <v>10</v>
      </c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>
      <c r="A8" s="136"/>
      <c r="B8" s="137" t="s">
        <v>11</v>
      </c>
      <c r="C8" s="93">
        <v>2229.0</v>
      </c>
      <c r="D8" s="93">
        <v>2154.5</v>
      </c>
      <c r="E8" s="93">
        <v>3444.5</v>
      </c>
      <c r="F8" s="93">
        <v>3126.76</v>
      </c>
      <c r="G8" s="93">
        <v>4243.25</v>
      </c>
      <c r="H8" s="93">
        <v>6664.76</v>
      </c>
      <c r="I8" s="101">
        <v>7905.26</v>
      </c>
      <c r="J8" s="20">
        <f t="shared" ref="J8:J16" si="2">SUM(C8:I8)</f>
        <v>29768.03</v>
      </c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>
      <c r="A9" s="136"/>
      <c r="B9" s="137" t="s">
        <v>12</v>
      </c>
      <c r="C9" s="94">
        <v>64.0</v>
      </c>
      <c r="D9" s="94">
        <v>57.0</v>
      </c>
      <c r="E9" s="94">
        <v>83.0</v>
      </c>
      <c r="F9" s="94">
        <v>86.0</v>
      </c>
      <c r="G9" s="94">
        <v>113.0</v>
      </c>
      <c r="H9" s="94">
        <v>171.0</v>
      </c>
      <c r="I9" s="118">
        <v>198.0</v>
      </c>
      <c r="J9" s="23">
        <f t="shared" si="2"/>
        <v>772</v>
      </c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>
      <c r="A10" s="136"/>
      <c r="B10" s="137" t="s">
        <v>13</v>
      </c>
      <c r="C10" s="87">
        <v>14054.26</v>
      </c>
      <c r="D10" s="87">
        <v>13055.84</v>
      </c>
      <c r="E10" s="87">
        <v>17369.91</v>
      </c>
      <c r="F10" s="87">
        <v>21017.45</v>
      </c>
      <c r="G10" s="87">
        <v>27235.99</v>
      </c>
      <c r="H10" s="87">
        <v>26402.16</v>
      </c>
      <c r="I10" s="103">
        <v>16014.97</v>
      </c>
      <c r="J10" s="20">
        <f t="shared" si="2"/>
        <v>135150.58</v>
      </c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>
      <c r="A11" s="136"/>
      <c r="B11" s="137" t="s">
        <v>15</v>
      </c>
      <c r="C11" s="95">
        <v>251.0</v>
      </c>
      <c r="D11" s="95">
        <v>237.0</v>
      </c>
      <c r="E11" s="95">
        <v>318.0</v>
      </c>
      <c r="F11" s="95">
        <v>380.0</v>
      </c>
      <c r="G11" s="95">
        <v>481.0</v>
      </c>
      <c r="H11" s="95">
        <v>521.0</v>
      </c>
      <c r="I11" s="104">
        <v>332.0</v>
      </c>
      <c r="J11" s="28">
        <f t="shared" si="2"/>
        <v>2520</v>
      </c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>
      <c r="A12" s="136"/>
      <c r="B12" s="137" t="s">
        <v>16</v>
      </c>
      <c r="C12" s="96">
        <v>1956.5</v>
      </c>
      <c r="D12" s="96">
        <v>2255.35</v>
      </c>
      <c r="E12" s="96">
        <v>2816.0</v>
      </c>
      <c r="F12" s="96">
        <v>3700.76</v>
      </c>
      <c r="G12" s="105">
        <v>4165.0</v>
      </c>
      <c r="H12" s="96">
        <v>4769.26</v>
      </c>
      <c r="I12" s="99">
        <v>3462.76</v>
      </c>
      <c r="J12" s="32">
        <f t="shared" si="2"/>
        <v>23125.63</v>
      </c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>
      <c r="A13" s="136"/>
      <c r="B13" s="137" t="s">
        <v>17</v>
      </c>
      <c r="C13" s="98">
        <v>40.0</v>
      </c>
      <c r="D13" s="98">
        <v>35.0</v>
      </c>
      <c r="E13" s="98">
        <v>50.0</v>
      </c>
      <c r="F13" s="98">
        <v>51.0</v>
      </c>
      <c r="G13" s="98">
        <v>72.0</v>
      </c>
      <c r="H13" s="98">
        <v>70.0</v>
      </c>
      <c r="I13" s="106">
        <v>52.0</v>
      </c>
      <c r="J13" s="28">
        <f t="shared" si="2"/>
        <v>370</v>
      </c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>
      <c r="A14" s="136"/>
      <c r="B14" s="137" t="s">
        <v>18</v>
      </c>
      <c r="C14" s="82">
        <v>340.5</v>
      </c>
      <c r="D14" s="82">
        <v>90.0</v>
      </c>
      <c r="E14" s="82">
        <v>60.0</v>
      </c>
      <c r="F14" s="82">
        <v>281.5</v>
      </c>
      <c r="G14" s="82">
        <v>408.5</v>
      </c>
      <c r="H14" s="82">
        <v>72.0</v>
      </c>
      <c r="I14" s="86">
        <v>92.0</v>
      </c>
      <c r="J14" s="32">
        <f t="shared" si="2"/>
        <v>1344.5</v>
      </c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>
      <c r="A15" s="136"/>
      <c r="B15" s="137" t="s">
        <v>19</v>
      </c>
      <c r="C15" s="37">
        <f t="shared" ref="C15:I15" si="3">C8+C10</f>
        <v>16283.26</v>
      </c>
      <c r="D15" s="37">
        <f t="shared" si="3"/>
        <v>15210.34</v>
      </c>
      <c r="E15" s="37">
        <f t="shared" si="3"/>
        <v>20814.41</v>
      </c>
      <c r="F15" s="37">
        <f t="shared" si="3"/>
        <v>24144.21</v>
      </c>
      <c r="G15" s="37">
        <f t="shared" si="3"/>
        <v>31479.24</v>
      </c>
      <c r="H15" s="37">
        <f t="shared" si="3"/>
        <v>33066.92</v>
      </c>
      <c r="I15" s="39">
        <f t="shared" si="3"/>
        <v>23920.23</v>
      </c>
      <c r="J15" s="20">
        <f t="shared" si="2"/>
        <v>164918.61</v>
      </c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>
      <c r="A16" s="136"/>
      <c r="B16" s="137" t="s">
        <v>20</v>
      </c>
      <c r="C16" s="96">
        <v>15824.25</v>
      </c>
      <c r="D16" s="96">
        <v>15278.5</v>
      </c>
      <c r="E16" s="96">
        <v>21262.49</v>
      </c>
      <c r="F16" s="96">
        <v>22635.26</v>
      </c>
      <c r="G16" s="96">
        <v>27560.75</v>
      </c>
      <c r="H16" s="96">
        <v>30747.4</v>
      </c>
      <c r="I16" s="99">
        <v>21328.25</v>
      </c>
      <c r="J16" s="40">
        <f t="shared" si="2"/>
        <v>154636.9</v>
      </c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>
      <c r="A17" s="136"/>
      <c r="B17" s="137" t="s">
        <v>21</v>
      </c>
      <c r="C17" s="41">
        <f t="shared" ref="C17:J17" si="4">(C15-C16)/C16</f>
        <v>0.02900674598</v>
      </c>
      <c r="D17" s="41">
        <f t="shared" si="4"/>
        <v>-0.004461170926</v>
      </c>
      <c r="E17" s="41">
        <f t="shared" si="4"/>
        <v>-0.02107373125</v>
      </c>
      <c r="F17" s="41">
        <f t="shared" si="4"/>
        <v>0.06666369196</v>
      </c>
      <c r="G17" s="41">
        <f t="shared" si="4"/>
        <v>0.1421764647</v>
      </c>
      <c r="H17" s="41">
        <f t="shared" si="4"/>
        <v>0.07543792321</v>
      </c>
      <c r="I17" s="41">
        <f t="shared" si="4"/>
        <v>0.1215280203</v>
      </c>
      <c r="J17" s="41">
        <f t="shared" si="4"/>
        <v>0.06648936961</v>
      </c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>
      <c r="A18" s="136"/>
      <c r="B18" s="138" t="s">
        <v>22</v>
      </c>
      <c r="C18" s="43"/>
      <c r="D18" s="43"/>
      <c r="E18" s="117" t="s">
        <v>118</v>
      </c>
      <c r="F18" s="117" t="s">
        <v>119</v>
      </c>
      <c r="G18" s="117" t="s">
        <v>120</v>
      </c>
      <c r="H18" s="120" t="s">
        <v>121</v>
      </c>
      <c r="I18" s="120" t="s">
        <v>122</v>
      </c>
      <c r="J18" s="43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>
      <c r="A19" s="136"/>
      <c r="B19" s="139" t="s">
        <v>23</v>
      </c>
      <c r="C19" s="46">
        <f t="shared" ref="C19:I19" si="5">C9+C11</f>
        <v>315</v>
      </c>
      <c r="D19" s="46">
        <f t="shared" si="5"/>
        <v>294</v>
      </c>
      <c r="E19" s="46">
        <f t="shared" si="5"/>
        <v>401</v>
      </c>
      <c r="F19" s="46">
        <f t="shared" si="5"/>
        <v>466</v>
      </c>
      <c r="G19" s="46">
        <f t="shared" si="5"/>
        <v>594</v>
      </c>
      <c r="H19" s="46">
        <f t="shared" si="5"/>
        <v>692</v>
      </c>
      <c r="I19" s="46">
        <f t="shared" si="5"/>
        <v>530</v>
      </c>
      <c r="J19" s="46">
        <f>SUM(C19:I19)</f>
        <v>3292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>
      <c r="A20" s="136"/>
      <c r="B20" s="137" t="s">
        <v>24</v>
      </c>
      <c r="C20" s="47">
        <f t="shared" ref="C20:J20" si="6">C8/C9</f>
        <v>34.828125</v>
      </c>
      <c r="D20" s="47">
        <f t="shared" si="6"/>
        <v>37.79824561</v>
      </c>
      <c r="E20" s="47">
        <f t="shared" si="6"/>
        <v>41.5</v>
      </c>
      <c r="F20" s="47">
        <f t="shared" si="6"/>
        <v>36.35767442</v>
      </c>
      <c r="G20" s="47">
        <f t="shared" si="6"/>
        <v>37.55088496</v>
      </c>
      <c r="H20" s="47">
        <f t="shared" si="6"/>
        <v>38.97520468</v>
      </c>
      <c r="I20" s="48">
        <f t="shared" si="6"/>
        <v>39.92555556</v>
      </c>
      <c r="J20" s="32">
        <f t="shared" si="6"/>
        <v>38.55962435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>
      <c r="A21" s="136"/>
      <c r="B21" s="137" t="s">
        <v>25</v>
      </c>
      <c r="C21" s="47">
        <f t="shared" ref="C21:J21" si="7">C10/C11</f>
        <v>55.99306773</v>
      </c>
      <c r="D21" s="47">
        <f t="shared" si="7"/>
        <v>55.08793249</v>
      </c>
      <c r="E21" s="47">
        <f t="shared" si="7"/>
        <v>54.62235849</v>
      </c>
      <c r="F21" s="47">
        <f t="shared" si="7"/>
        <v>55.30907895</v>
      </c>
      <c r="G21" s="47">
        <f t="shared" si="7"/>
        <v>56.62367983</v>
      </c>
      <c r="H21" s="47">
        <f t="shared" si="7"/>
        <v>50.6759309</v>
      </c>
      <c r="I21" s="48">
        <f t="shared" si="7"/>
        <v>48.23786145</v>
      </c>
      <c r="J21" s="32">
        <f t="shared" si="7"/>
        <v>53.63118254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>
      <c r="A22" s="136"/>
      <c r="B22" s="139" t="s">
        <v>26</v>
      </c>
      <c r="C22" s="87">
        <v>160.0</v>
      </c>
      <c r="D22" s="87">
        <v>162.4</v>
      </c>
      <c r="E22" s="87">
        <v>300.0</v>
      </c>
      <c r="F22" s="87">
        <v>339.3</v>
      </c>
      <c r="G22" s="87">
        <v>264.0</v>
      </c>
      <c r="H22" s="87">
        <v>332.0</v>
      </c>
      <c r="I22" s="103">
        <v>482.55</v>
      </c>
      <c r="J22" s="32">
        <f>SUM(C22:I22)</f>
        <v>2040.25</v>
      </c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>
      <c r="A23" s="136"/>
      <c r="B23" s="137" t="s">
        <v>27</v>
      </c>
      <c r="C23" s="41">
        <f t="shared" ref="C23:J23" si="8">C22/C15</f>
        <v>0.009826042205</v>
      </c>
      <c r="D23" s="41">
        <f t="shared" si="8"/>
        <v>0.01067694739</v>
      </c>
      <c r="E23" s="41">
        <f t="shared" si="8"/>
        <v>0.0144130917</v>
      </c>
      <c r="F23" s="41">
        <f t="shared" si="8"/>
        <v>0.01405305868</v>
      </c>
      <c r="G23" s="41">
        <f t="shared" si="8"/>
        <v>0.00838647947</v>
      </c>
      <c r="H23" s="41">
        <f t="shared" si="8"/>
        <v>0.01004024566</v>
      </c>
      <c r="I23" s="50">
        <f t="shared" si="8"/>
        <v>0.02017330101</v>
      </c>
      <c r="J23" s="51">
        <f t="shared" si="8"/>
        <v>0.01237125392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ht="45.75" customHeight="1">
      <c r="A24" s="136"/>
      <c r="B24" s="139" t="s">
        <v>28</v>
      </c>
      <c r="C24" s="45"/>
      <c r="D24" s="52"/>
      <c r="E24" s="45"/>
      <c r="F24" s="45"/>
      <c r="G24" s="45"/>
      <c r="H24" s="45"/>
      <c r="I24" s="120" t="s">
        <v>68</v>
      </c>
      <c r="J24" s="4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>
      <c r="A25" s="136"/>
      <c r="B25" s="139" t="s">
        <v>30</v>
      </c>
      <c r="C25" s="100">
        <v>4352.81</v>
      </c>
      <c r="D25" s="100">
        <v>3897.35</v>
      </c>
      <c r="E25" s="100">
        <v>4138.17</v>
      </c>
      <c r="F25" s="100">
        <v>5033.59</v>
      </c>
      <c r="G25" s="100">
        <v>5536.5</v>
      </c>
      <c r="H25" s="100">
        <v>6459.35</v>
      </c>
      <c r="I25" s="100">
        <v>4883.17</v>
      </c>
      <c r="J25" s="110">
        <f>SUM(C25:I25)</f>
        <v>34300.94</v>
      </c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>
      <c r="A26" s="134"/>
      <c r="B26" s="140" t="s">
        <v>31</v>
      </c>
      <c r="C26" s="66">
        <f t="shared" ref="C26:J26" si="9">C25/C15</f>
        <v>0.2673180923</v>
      </c>
      <c r="D26" s="66">
        <f t="shared" si="9"/>
        <v>0.2562303012</v>
      </c>
      <c r="E26" s="66">
        <f t="shared" si="9"/>
        <v>0.1988127456</v>
      </c>
      <c r="F26" s="66">
        <f t="shared" si="9"/>
        <v>0.2084802112</v>
      </c>
      <c r="G26" s="66">
        <f t="shared" si="9"/>
        <v>0.1758778166</v>
      </c>
      <c r="H26" s="66">
        <f t="shared" si="9"/>
        <v>0.1953417494</v>
      </c>
      <c r="I26" s="66">
        <f t="shared" si="9"/>
        <v>0.2041439401</v>
      </c>
      <c r="J26" s="126">
        <f t="shared" si="9"/>
        <v>0.2079870792</v>
      </c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  <row r="999">
      <c r="A999" s="132"/>
      <c r="B999" s="132"/>
      <c r="C999" s="132"/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</row>
    <row r="1000">
      <c r="A1000" s="132"/>
      <c r="B1000" s="132"/>
      <c r="C1000" s="132"/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P1000" s="132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</cols>
  <sheetData>
    <row r="1" ht="15.7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ht="15.75" customHeight="1">
      <c r="A2" s="132"/>
      <c r="B2" s="132"/>
      <c r="C2" s="133"/>
      <c r="D2" s="133"/>
      <c r="E2" s="132"/>
      <c r="F2" s="132"/>
      <c r="G2" s="132"/>
      <c r="H2" s="132"/>
      <c r="I2" s="132"/>
      <c r="J2" s="132"/>
    </row>
    <row r="3" ht="15.75" customHeight="1">
      <c r="A3" s="132"/>
      <c r="B3" s="1"/>
      <c r="C3" s="127" t="s">
        <v>0</v>
      </c>
      <c r="D3" s="128">
        <v>44928.0</v>
      </c>
      <c r="E3" s="4"/>
      <c r="F3" s="4"/>
      <c r="G3" s="4"/>
      <c r="H3" s="5"/>
      <c r="I3" s="5"/>
      <c r="J3" s="5"/>
    </row>
    <row r="4" ht="15.75" customHeight="1">
      <c r="A4" s="132"/>
      <c r="B4" s="5"/>
      <c r="C4" s="5"/>
      <c r="D4" s="6"/>
      <c r="E4" s="7"/>
      <c r="F4" s="8" t="s">
        <v>1</v>
      </c>
      <c r="G4" s="9"/>
      <c r="H4" s="5"/>
      <c r="I4" s="5"/>
      <c r="J4" s="5"/>
    </row>
    <row r="5" ht="15.75" customHeight="1">
      <c r="A5" s="132"/>
      <c r="B5" s="10"/>
      <c r="C5" s="10"/>
      <c r="D5" s="10"/>
      <c r="E5" s="10"/>
      <c r="F5" s="10"/>
      <c r="G5" s="10"/>
      <c r="H5" s="10"/>
      <c r="I5" s="10"/>
      <c r="J5" s="5"/>
    </row>
    <row r="6" ht="15.75" customHeight="1">
      <c r="A6" s="134"/>
      <c r="B6" s="135"/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0"/>
    </row>
    <row r="7" ht="15.75" customHeight="1">
      <c r="A7" s="136"/>
      <c r="B7" s="137" t="s">
        <v>9</v>
      </c>
      <c r="C7" s="15">
        <v>44928.0</v>
      </c>
      <c r="D7" s="15">
        <f t="shared" ref="D7:I7" si="1">C7+1</f>
        <v>44929</v>
      </c>
      <c r="E7" s="15">
        <f t="shared" si="1"/>
        <v>44930</v>
      </c>
      <c r="F7" s="15">
        <f t="shared" si="1"/>
        <v>44931</v>
      </c>
      <c r="G7" s="15">
        <f t="shared" si="1"/>
        <v>44932</v>
      </c>
      <c r="H7" s="15">
        <f t="shared" si="1"/>
        <v>44933</v>
      </c>
      <c r="I7" s="16">
        <f t="shared" si="1"/>
        <v>44934</v>
      </c>
      <c r="J7" s="17" t="s">
        <v>10</v>
      </c>
    </row>
    <row r="8" ht="15.75" customHeight="1">
      <c r="A8" s="136"/>
      <c r="B8" s="137" t="s">
        <v>11</v>
      </c>
      <c r="C8" s="93">
        <v>3782.75</v>
      </c>
      <c r="D8" s="93">
        <v>3284.0</v>
      </c>
      <c r="E8" s="93">
        <v>3630.75</v>
      </c>
      <c r="F8" s="93">
        <v>3997.0</v>
      </c>
      <c r="G8" s="93">
        <v>3643.02</v>
      </c>
      <c r="H8" s="93">
        <v>4987.4</v>
      </c>
      <c r="I8" s="93">
        <v>4483.5</v>
      </c>
      <c r="J8" s="20">
        <f t="shared" ref="J8:J16" si="2">SUM(C8:I8)</f>
        <v>27808.42</v>
      </c>
    </row>
    <row r="9" ht="15.75" customHeight="1">
      <c r="A9" s="136"/>
      <c r="B9" s="137" t="s">
        <v>12</v>
      </c>
      <c r="C9" s="94">
        <v>97.0</v>
      </c>
      <c r="D9" s="94">
        <v>86.0</v>
      </c>
      <c r="E9" s="94">
        <v>89.0</v>
      </c>
      <c r="F9" s="94">
        <v>116.0</v>
      </c>
      <c r="G9" s="94">
        <v>106.0</v>
      </c>
      <c r="H9" s="94">
        <v>121.0</v>
      </c>
      <c r="I9" s="94">
        <v>125.0</v>
      </c>
      <c r="J9" s="23">
        <f t="shared" si="2"/>
        <v>740</v>
      </c>
    </row>
    <row r="10" ht="15.75" customHeight="1">
      <c r="A10" s="136"/>
      <c r="B10" s="137" t="s">
        <v>13</v>
      </c>
      <c r="C10" s="87">
        <v>19923.53</v>
      </c>
      <c r="D10" s="87">
        <v>19446.0</v>
      </c>
      <c r="E10" s="87">
        <v>19420.35</v>
      </c>
      <c r="F10" s="87">
        <v>20612.33</v>
      </c>
      <c r="G10" s="87">
        <v>25923.6</v>
      </c>
      <c r="H10" s="87">
        <v>27051.38</v>
      </c>
      <c r="I10" s="87">
        <v>15300.4</v>
      </c>
      <c r="J10" s="20">
        <f t="shared" si="2"/>
        <v>147677.59</v>
      </c>
    </row>
    <row r="11" ht="15.75" customHeight="1">
      <c r="A11" s="136"/>
      <c r="B11" s="137" t="s">
        <v>15</v>
      </c>
      <c r="C11" s="95">
        <v>383.0</v>
      </c>
      <c r="D11" s="95">
        <v>351.0</v>
      </c>
      <c r="E11" s="95">
        <v>362.0</v>
      </c>
      <c r="F11" s="95">
        <v>401.0</v>
      </c>
      <c r="G11" s="95">
        <v>487.0</v>
      </c>
      <c r="H11" s="95">
        <v>479.0</v>
      </c>
      <c r="I11" s="95">
        <v>289.0</v>
      </c>
      <c r="J11" s="28">
        <f t="shared" si="2"/>
        <v>2752</v>
      </c>
    </row>
    <row r="12" ht="15.75" customHeight="1">
      <c r="A12" s="136"/>
      <c r="B12" s="137" t="s">
        <v>16</v>
      </c>
      <c r="C12" s="96">
        <v>2348.75</v>
      </c>
      <c r="D12" s="96">
        <v>2584.0</v>
      </c>
      <c r="E12" s="96">
        <v>3469.0</v>
      </c>
      <c r="F12" s="96">
        <v>4029.0</v>
      </c>
      <c r="G12" s="96">
        <v>4146.61</v>
      </c>
      <c r="H12" s="96">
        <v>4284.25</v>
      </c>
      <c r="I12" s="96">
        <v>2484.76</v>
      </c>
      <c r="J12" s="32">
        <f t="shared" si="2"/>
        <v>23346.37</v>
      </c>
    </row>
    <row r="13" ht="15.75" customHeight="1">
      <c r="A13" s="136"/>
      <c r="B13" s="137" t="s">
        <v>17</v>
      </c>
      <c r="C13" s="98">
        <v>35.0</v>
      </c>
      <c r="D13" s="98">
        <v>25.0</v>
      </c>
      <c r="E13" s="98">
        <v>45.0</v>
      </c>
      <c r="F13" s="98">
        <v>59.0</v>
      </c>
      <c r="G13" s="98">
        <v>79.0</v>
      </c>
      <c r="H13" s="98">
        <v>72.0</v>
      </c>
      <c r="I13" s="98">
        <v>34.0</v>
      </c>
      <c r="J13" s="28">
        <f t="shared" si="2"/>
        <v>349</v>
      </c>
    </row>
    <row r="14" ht="15.75" customHeight="1">
      <c r="A14" s="136"/>
      <c r="B14" s="137" t="s">
        <v>18</v>
      </c>
      <c r="C14" s="82">
        <v>167.0</v>
      </c>
      <c r="D14" s="82">
        <v>199.0</v>
      </c>
      <c r="E14" s="82">
        <v>143.5</v>
      </c>
      <c r="F14" s="82">
        <v>67.0</v>
      </c>
      <c r="G14" s="82">
        <v>158.0</v>
      </c>
      <c r="H14" s="82">
        <v>752.0</v>
      </c>
      <c r="I14" s="82">
        <v>26.5</v>
      </c>
      <c r="J14" s="32">
        <f t="shared" si="2"/>
        <v>1513</v>
      </c>
    </row>
    <row r="15" ht="15.75" customHeight="1">
      <c r="A15" s="136"/>
      <c r="B15" s="137" t="s">
        <v>19</v>
      </c>
      <c r="C15" s="37">
        <f t="shared" ref="C15:I15" si="3">C8+C10</f>
        <v>23706.28</v>
      </c>
      <c r="D15" s="37">
        <f t="shared" si="3"/>
        <v>22730</v>
      </c>
      <c r="E15" s="37">
        <f t="shared" si="3"/>
        <v>23051.1</v>
      </c>
      <c r="F15" s="37">
        <f t="shared" si="3"/>
        <v>24609.33</v>
      </c>
      <c r="G15" s="37">
        <f t="shared" si="3"/>
        <v>29566.62</v>
      </c>
      <c r="H15" s="37">
        <f t="shared" si="3"/>
        <v>32038.78</v>
      </c>
      <c r="I15" s="39">
        <f t="shared" si="3"/>
        <v>19783.9</v>
      </c>
      <c r="J15" s="20">
        <f t="shared" si="2"/>
        <v>175486.01</v>
      </c>
    </row>
    <row r="16" ht="15.75" customHeight="1">
      <c r="A16" s="136"/>
      <c r="B16" s="141" t="s">
        <v>123</v>
      </c>
      <c r="C16" s="112">
        <v>21039.25</v>
      </c>
      <c r="D16" s="142">
        <v>21515.25</v>
      </c>
      <c r="E16" s="142">
        <v>18253.25</v>
      </c>
      <c r="F16" s="142">
        <v>21914.26</v>
      </c>
      <c r="G16" s="142">
        <v>26791.51</v>
      </c>
      <c r="H16" s="142">
        <v>29740.75</v>
      </c>
      <c r="I16" s="143">
        <v>19531.54</v>
      </c>
      <c r="J16" s="144">
        <f t="shared" si="2"/>
        <v>158785.81</v>
      </c>
    </row>
    <row r="17" ht="15.75" customHeight="1">
      <c r="A17" s="136"/>
      <c r="B17" s="137" t="s">
        <v>21</v>
      </c>
      <c r="C17" s="41">
        <f t="shared" ref="C17:J17" si="4">(C15-C16)/C16</f>
        <v>0.1267644997</v>
      </c>
      <c r="D17" s="41">
        <f t="shared" si="4"/>
        <v>0.05645995282</v>
      </c>
      <c r="E17" s="41">
        <f t="shared" si="4"/>
        <v>0.2628490817</v>
      </c>
      <c r="F17" s="41">
        <f t="shared" si="4"/>
        <v>0.1229824781</v>
      </c>
      <c r="G17" s="41">
        <f t="shared" si="4"/>
        <v>0.1035816944</v>
      </c>
      <c r="H17" s="41">
        <f t="shared" si="4"/>
        <v>0.07726873061</v>
      </c>
      <c r="I17" s="41">
        <f t="shared" si="4"/>
        <v>0.01292064015</v>
      </c>
      <c r="J17" s="41">
        <f t="shared" si="4"/>
        <v>0.1051743855</v>
      </c>
    </row>
    <row r="18" ht="15.75" customHeight="1">
      <c r="A18" s="136"/>
      <c r="B18" s="139" t="s">
        <v>22</v>
      </c>
      <c r="C18" s="115" t="s">
        <v>124</v>
      </c>
      <c r="D18" s="43"/>
      <c r="E18" s="117" t="s">
        <v>125</v>
      </c>
      <c r="F18" s="117" t="s">
        <v>126</v>
      </c>
      <c r="G18" s="44"/>
      <c r="H18" s="45"/>
      <c r="I18" s="44"/>
      <c r="J18" s="43"/>
    </row>
    <row r="19" ht="15.75" customHeight="1">
      <c r="A19" s="136"/>
      <c r="B19" s="139" t="s">
        <v>23</v>
      </c>
      <c r="C19" s="46">
        <f t="shared" ref="C19:I19" si="5">C9+C11</f>
        <v>480</v>
      </c>
      <c r="D19" s="46">
        <f t="shared" si="5"/>
        <v>437</v>
      </c>
      <c r="E19" s="46">
        <f t="shared" si="5"/>
        <v>451</v>
      </c>
      <c r="F19" s="46">
        <f t="shared" si="5"/>
        <v>517</v>
      </c>
      <c r="G19" s="46">
        <f t="shared" si="5"/>
        <v>593</v>
      </c>
      <c r="H19" s="46">
        <f t="shared" si="5"/>
        <v>600</v>
      </c>
      <c r="I19" s="46">
        <f t="shared" si="5"/>
        <v>414</v>
      </c>
      <c r="J19" s="46">
        <f>SUM(C19:I19)</f>
        <v>3492</v>
      </c>
    </row>
    <row r="20" ht="15.75" customHeight="1">
      <c r="A20" s="136"/>
      <c r="B20" s="137" t="s">
        <v>24</v>
      </c>
      <c r="C20" s="47">
        <f t="shared" ref="C20:J20" si="6">C8/C9</f>
        <v>38.99742268</v>
      </c>
      <c r="D20" s="47">
        <f t="shared" si="6"/>
        <v>38.18604651</v>
      </c>
      <c r="E20" s="47">
        <f t="shared" si="6"/>
        <v>40.79494382</v>
      </c>
      <c r="F20" s="47">
        <f t="shared" si="6"/>
        <v>34.45689655</v>
      </c>
      <c r="G20" s="47">
        <f t="shared" si="6"/>
        <v>34.36811321</v>
      </c>
      <c r="H20" s="47">
        <f t="shared" si="6"/>
        <v>41.21818182</v>
      </c>
      <c r="I20" s="48">
        <f t="shared" si="6"/>
        <v>35.868</v>
      </c>
      <c r="J20" s="32">
        <f t="shared" si="6"/>
        <v>37.57894595</v>
      </c>
    </row>
    <row r="21" ht="15.75" customHeight="1">
      <c r="A21" s="136"/>
      <c r="B21" s="137" t="s">
        <v>25</v>
      </c>
      <c r="C21" s="47">
        <f t="shared" ref="C21:J21" si="7">C10/C11</f>
        <v>52.01966057</v>
      </c>
      <c r="D21" s="47">
        <f t="shared" si="7"/>
        <v>55.4017094</v>
      </c>
      <c r="E21" s="47">
        <f t="shared" si="7"/>
        <v>53.64737569</v>
      </c>
      <c r="F21" s="47">
        <f t="shared" si="7"/>
        <v>51.4023192</v>
      </c>
      <c r="G21" s="47">
        <f t="shared" si="7"/>
        <v>53.2312115</v>
      </c>
      <c r="H21" s="47">
        <f t="shared" si="7"/>
        <v>56.47469729</v>
      </c>
      <c r="I21" s="48">
        <f t="shared" si="7"/>
        <v>52.94256055</v>
      </c>
      <c r="J21" s="32">
        <f t="shared" si="7"/>
        <v>53.66191497</v>
      </c>
    </row>
    <row r="22" ht="15.75" customHeight="1">
      <c r="A22" s="136"/>
      <c r="B22" s="139" t="s">
        <v>26</v>
      </c>
      <c r="C22" s="87">
        <v>337.47</v>
      </c>
      <c r="D22" s="87">
        <v>346.0</v>
      </c>
      <c r="E22" s="87">
        <v>176.0</v>
      </c>
      <c r="F22" s="87">
        <v>419.15</v>
      </c>
      <c r="G22" s="87">
        <v>354.5</v>
      </c>
      <c r="H22" s="87">
        <v>558.0</v>
      </c>
      <c r="I22" s="103">
        <v>266.0</v>
      </c>
      <c r="J22" s="32">
        <f>SUM(C22:I22)</f>
        <v>2457.12</v>
      </c>
    </row>
    <row r="23" ht="15.75" customHeight="1">
      <c r="A23" s="136"/>
      <c r="B23" s="137" t="s">
        <v>27</v>
      </c>
      <c r="C23" s="41">
        <f t="shared" ref="C23:J23" si="8">C22/C15</f>
        <v>0.01423546841</v>
      </c>
      <c r="D23" s="41">
        <f t="shared" si="8"/>
        <v>0.01522217334</v>
      </c>
      <c r="E23" s="41">
        <f t="shared" si="8"/>
        <v>0.007635210467</v>
      </c>
      <c r="F23" s="41">
        <f t="shared" si="8"/>
        <v>0.01703215813</v>
      </c>
      <c r="G23" s="41">
        <f t="shared" si="8"/>
        <v>0.01198987236</v>
      </c>
      <c r="H23" s="41">
        <f t="shared" si="8"/>
        <v>0.01741639351</v>
      </c>
      <c r="I23" s="50">
        <f t="shared" si="8"/>
        <v>0.01344527621</v>
      </c>
      <c r="J23" s="51">
        <f t="shared" si="8"/>
        <v>0.01400179992</v>
      </c>
    </row>
    <row r="24" ht="15.75" customHeight="1">
      <c r="A24" s="136"/>
      <c r="B24" s="139" t="s">
        <v>28</v>
      </c>
      <c r="C24" s="45"/>
      <c r="D24" s="52"/>
      <c r="E24" s="45"/>
      <c r="F24" s="45"/>
      <c r="G24" s="45"/>
      <c r="H24" s="45"/>
      <c r="I24" s="45"/>
      <c r="J24" s="145"/>
    </row>
    <row r="25" ht="15.75" customHeight="1">
      <c r="A25" s="136"/>
      <c r="B25" s="139" t="s">
        <v>30</v>
      </c>
      <c r="C25" s="100">
        <v>5204.52</v>
      </c>
      <c r="D25" s="100">
        <v>4411.1</v>
      </c>
      <c r="E25" s="100">
        <v>4167.96</v>
      </c>
      <c r="F25" s="100">
        <v>5145.07</v>
      </c>
      <c r="G25" s="100">
        <v>5395.41</v>
      </c>
      <c r="H25" s="100">
        <v>5984.53</v>
      </c>
      <c r="I25" s="146">
        <v>4883.92</v>
      </c>
      <c r="J25" s="110">
        <f>sum(C25:I25)</f>
        <v>35192.51</v>
      </c>
    </row>
    <row r="26" ht="15.75" customHeight="1">
      <c r="A26" s="134"/>
      <c r="B26" s="140" t="s">
        <v>31</v>
      </c>
      <c r="C26" s="66">
        <f t="shared" ref="C26:J26" si="9">C25/C15</f>
        <v>0.219541826</v>
      </c>
      <c r="D26" s="66">
        <f t="shared" si="9"/>
        <v>0.1940651122</v>
      </c>
      <c r="E26" s="66">
        <f t="shared" si="9"/>
        <v>0.1808139308</v>
      </c>
      <c r="F26" s="66">
        <f t="shared" si="9"/>
        <v>0.2090698934</v>
      </c>
      <c r="G26" s="66">
        <f t="shared" si="9"/>
        <v>0.1824831516</v>
      </c>
      <c r="H26" s="66">
        <f t="shared" si="9"/>
        <v>0.1867901961</v>
      </c>
      <c r="I26" s="147">
        <f t="shared" si="9"/>
        <v>0.2468633586</v>
      </c>
      <c r="J26" s="126">
        <f t="shared" si="9"/>
        <v>0.2005431088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K32" s="14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45201.0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45201.0</v>
      </c>
      <c r="D8" s="15">
        <f t="shared" ref="D8:I8" si="1">C8+1</f>
        <v>45202</v>
      </c>
      <c r="E8" s="15">
        <f t="shared" si="1"/>
        <v>45203</v>
      </c>
      <c r="F8" s="15">
        <f t="shared" si="1"/>
        <v>45204</v>
      </c>
      <c r="G8" s="15">
        <f t="shared" si="1"/>
        <v>45205</v>
      </c>
      <c r="H8" s="15">
        <f t="shared" si="1"/>
        <v>45206</v>
      </c>
      <c r="I8" s="16">
        <f t="shared" si="1"/>
        <v>45207</v>
      </c>
      <c r="J8" s="17" t="s">
        <v>10</v>
      </c>
    </row>
    <row r="9">
      <c r="B9" s="13" t="s">
        <v>11</v>
      </c>
      <c r="C9" s="93">
        <v>0.0</v>
      </c>
      <c r="D9" s="93"/>
      <c r="E9" s="93"/>
      <c r="F9" s="93"/>
      <c r="G9" s="93"/>
      <c r="H9" s="93"/>
      <c r="I9" s="101"/>
      <c r="J9" s="20">
        <f t="shared" ref="J9:J17" si="2">SUM(C9:I9)</f>
        <v>0</v>
      </c>
    </row>
    <row r="10">
      <c r="B10" s="13" t="s">
        <v>12</v>
      </c>
      <c r="C10" s="94">
        <v>0.0</v>
      </c>
      <c r="D10" s="94"/>
      <c r="E10" s="94"/>
      <c r="F10" s="94"/>
      <c r="G10" s="94"/>
      <c r="H10" s="94"/>
      <c r="I10" s="102"/>
      <c r="J10" s="23">
        <f t="shared" si="2"/>
        <v>0</v>
      </c>
    </row>
    <row r="11">
      <c r="B11" s="13" t="s">
        <v>13</v>
      </c>
      <c r="C11" s="87">
        <v>0.0</v>
      </c>
      <c r="D11" s="87"/>
      <c r="E11" s="87"/>
      <c r="F11" s="87"/>
      <c r="G11" s="87"/>
      <c r="H11" s="87"/>
      <c r="I11" s="103"/>
      <c r="J11" s="20">
        <f t="shared" si="2"/>
        <v>0</v>
      </c>
    </row>
    <row r="12">
      <c r="B12" s="13" t="s">
        <v>15</v>
      </c>
      <c r="C12" s="95">
        <v>0.0</v>
      </c>
      <c r="D12" s="95"/>
      <c r="E12" s="95"/>
      <c r="F12" s="95"/>
      <c r="G12" s="95"/>
      <c r="H12" s="95"/>
      <c r="I12" s="104"/>
      <c r="J12" s="28">
        <f t="shared" si="2"/>
        <v>0</v>
      </c>
    </row>
    <row r="13" ht="15.0" customHeight="1">
      <c r="B13" s="13" t="s">
        <v>16</v>
      </c>
      <c r="C13" s="96">
        <v>0.0</v>
      </c>
      <c r="D13" s="96"/>
      <c r="E13" s="96"/>
      <c r="F13" s="96"/>
      <c r="G13" s="105"/>
      <c r="H13" s="96"/>
      <c r="I13" s="99"/>
      <c r="J13" s="32">
        <f t="shared" si="2"/>
        <v>0</v>
      </c>
    </row>
    <row r="14">
      <c r="B14" s="13" t="s">
        <v>17</v>
      </c>
      <c r="C14" s="98">
        <v>0.0</v>
      </c>
      <c r="D14" s="98"/>
      <c r="E14" s="98"/>
      <c r="F14" s="98"/>
      <c r="G14" s="98"/>
      <c r="H14" s="98"/>
      <c r="I14" s="106"/>
      <c r="J14" s="28">
        <f t="shared" si="2"/>
        <v>0</v>
      </c>
    </row>
    <row r="15">
      <c r="B15" s="13" t="s">
        <v>18</v>
      </c>
      <c r="C15" s="82">
        <v>0.0</v>
      </c>
      <c r="D15" s="82"/>
      <c r="E15" s="82"/>
      <c r="F15" s="82"/>
      <c r="G15" s="82"/>
      <c r="H15" s="82"/>
      <c r="I15" s="86"/>
      <c r="J15" s="32">
        <f t="shared" si="2"/>
        <v>0</v>
      </c>
    </row>
    <row r="16">
      <c r="B16" s="13" t="s">
        <v>19</v>
      </c>
      <c r="C16" s="37">
        <f t="shared" ref="C16:I16" si="3">C9+C11</f>
        <v>0</v>
      </c>
      <c r="D16" s="37">
        <f t="shared" si="3"/>
        <v>0</v>
      </c>
      <c r="E16" s="37">
        <f t="shared" si="3"/>
        <v>0</v>
      </c>
      <c r="F16" s="37">
        <f t="shared" si="3"/>
        <v>0</v>
      </c>
      <c r="G16" s="37">
        <f t="shared" si="3"/>
        <v>0</v>
      </c>
      <c r="H16" s="37">
        <f t="shared" si="3"/>
        <v>0</v>
      </c>
      <c r="I16" s="39">
        <f t="shared" si="3"/>
        <v>0</v>
      </c>
      <c r="J16" s="20">
        <f t="shared" si="2"/>
        <v>0</v>
      </c>
    </row>
    <row r="17">
      <c r="B17" s="13" t="s">
        <v>20</v>
      </c>
      <c r="C17" s="96">
        <v>21000.0</v>
      </c>
      <c r="D17" s="96">
        <v>22000.0</v>
      </c>
      <c r="E17" s="96">
        <v>22000.0</v>
      </c>
      <c r="F17" s="96">
        <v>24000.0</v>
      </c>
      <c r="G17" s="96">
        <v>32500.0</v>
      </c>
      <c r="H17" s="96">
        <v>32500.0</v>
      </c>
      <c r="I17" s="99">
        <v>22000.0</v>
      </c>
      <c r="J17" s="40">
        <f t="shared" si="2"/>
        <v>176000</v>
      </c>
    </row>
    <row r="18">
      <c r="B18" s="13" t="s">
        <v>21</v>
      </c>
      <c r="C18" s="41">
        <f t="shared" ref="C18:J18" si="4">(C16-C17)/C17</f>
        <v>-1</v>
      </c>
      <c r="D18" s="41">
        <f t="shared" si="4"/>
        <v>-1</v>
      </c>
      <c r="E18" s="41">
        <f t="shared" si="4"/>
        <v>-1</v>
      </c>
      <c r="F18" s="41">
        <f t="shared" si="4"/>
        <v>-1</v>
      </c>
      <c r="G18" s="41">
        <f t="shared" si="4"/>
        <v>-1</v>
      </c>
      <c r="H18" s="41">
        <f t="shared" si="4"/>
        <v>-1</v>
      </c>
      <c r="I18" s="41">
        <f t="shared" si="4"/>
        <v>-1</v>
      </c>
      <c r="J18" s="41">
        <f t="shared" si="4"/>
        <v>-1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0</v>
      </c>
      <c r="D20" s="46">
        <f t="shared" si="5"/>
        <v>0</v>
      </c>
      <c r="E20" s="46">
        <f t="shared" si="5"/>
        <v>0</v>
      </c>
      <c r="F20" s="46">
        <f t="shared" si="5"/>
        <v>0</v>
      </c>
      <c r="G20" s="46">
        <f t="shared" si="5"/>
        <v>0</v>
      </c>
      <c r="H20" s="46">
        <f t="shared" si="5"/>
        <v>0</v>
      </c>
      <c r="I20" s="46">
        <f t="shared" si="5"/>
        <v>0</v>
      </c>
      <c r="J20" s="46">
        <f>SUM(C20:I20)</f>
        <v>0</v>
      </c>
    </row>
    <row r="21">
      <c r="B21" s="13" t="s">
        <v>24</v>
      </c>
      <c r="C21" s="47" t="str">
        <f t="shared" ref="C21:J21" si="6">C9/C10</f>
        <v>#DIV/0!</v>
      </c>
      <c r="D21" s="47" t="str">
        <f t="shared" si="6"/>
        <v>#DIV/0!</v>
      </c>
      <c r="E21" s="47" t="str">
        <f t="shared" si="6"/>
        <v>#DIV/0!</v>
      </c>
      <c r="F21" s="47" t="str">
        <f t="shared" si="6"/>
        <v>#DIV/0!</v>
      </c>
      <c r="G21" s="47" t="str">
        <f t="shared" si="6"/>
        <v>#DIV/0!</v>
      </c>
      <c r="H21" s="47" t="str">
        <f t="shared" si="6"/>
        <v>#DIV/0!</v>
      </c>
      <c r="I21" s="48" t="str">
        <f t="shared" si="6"/>
        <v>#DIV/0!</v>
      </c>
      <c r="J21" s="32" t="str">
        <f t="shared" si="6"/>
        <v>#DIV/0!</v>
      </c>
    </row>
    <row r="22">
      <c r="B22" s="13" t="s">
        <v>25</v>
      </c>
      <c r="C22" s="47" t="str">
        <f t="shared" ref="C22:J22" si="7">C11/C12</f>
        <v>#DIV/0!</v>
      </c>
      <c r="D22" s="47" t="str">
        <f t="shared" si="7"/>
        <v>#DIV/0!</v>
      </c>
      <c r="E22" s="47" t="str">
        <f t="shared" si="7"/>
        <v>#DIV/0!</v>
      </c>
      <c r="F22" s="47" t="str">
        <f t="shared" si="7"/>
        <v>#DIV/0!</v>
      </c>
      <c r="G22" s="47" t="str">
        <f t="shared" si="7"/>
        <v>#DIV/0!</v>
      </c>
      <c r="H22" s="47" t="str">
        <f t="shared" si="7"/>
        <v>#DIV/0!</v>
      </c>
      <c r="I22" s="48" t="str">
        <f t="shared" si="7"/>
        <v>#DIV/0!</v>
      </c>
      <c r="J22" s="32" t="str">
        <f t="shared" si="7"/>
        <v>#DIV/0!</v>
      </c>
    </row>
    <row r="23">
      <c r="B23" s="42" t="s">
        <v>26</v>
      </c>
      <c r="C23" s="87"/>
      <c r="D23" s="87">
        <v>0.0</v>
      </c>
      <c r="E23" s="87">
        <v>0.0</v>
      </c>
      <c r="F23" s="87">
        <v>0.0</v>
      </c>
      <c r="G23" s="87">
        <v>0.0</v>
      </c>
      <c r="H23" s="87">
        <v>0.0</v>
      </c>
      <c r="I23" s="103">
        <v>0.0</v>
      </c>
      <c r="J23" s="32">
        <f>SUM(C23:I23)</f>
        <v>0</v>
      </c>
    </row>
    <row r="24">
      <c r="B24" s="13" t="s">
        <v>27</v>
      </c>
      <c r="C24" s="41" t="str">
        <f t="shared" ref="C24:J24" si="8">C23/C16</f>
        <v>#DIV/0!</v>
      </c>
      <c r="D24" s="41" t="str">
        <f t="shared" si="8"/>
        <v>#DIV/0!</v>
      </c>
      <c r="E24" s="41" t="str">
        <f t="shared" si="8"/>
        <v>#DIV/0!</v>
      </c>
      <c r="F24" s="41" t="str">
        <f t="shared" si="8"/>
        <v>#DIV/0!</v>
      </c>
      <c r="G24" s="41" t="str">
        <f t="shared" si="8"/>
        <v>#DIV/0!</v>
      </c>
      <c r="H24" s="41" t="str">
        <f t="shared" si="8"/>
        <v>#DIV/0!</v>
      </c>
      <c r="I24" s="50" t="str">
        <f t="shared" si="8"/>
        <v>#DIV/0!</v>
      </c>
      <c r="J24" s="51" t="str">
        <f t="shared" si="8"/>
        <v>#DIV/0!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100">
        <v>0.0</v>
      </c>
      <c r="D26" s="100">
        <v>0.0</v>
      </c>
      <c r="E26" s="100">
        <v>0.0</v>
      </c>
      <c r="F26" s="100">
        <v>0.0</v>
      </c>
      <c r="G26" s="100">
        <v>0.0</v>
      </c>
      <c r="H26" s="100">
        <v>0.0</v>
      </c>
      <c r="I26" s="100">
        <v>0.0</v>
      </c>
      <c r="J26" s="55" t="str">
        <f>SUM(C26:I26)/J16</f>
        <v>#DIV/0!</v>
      </c>
    </row>
    <row r="27">
      <c r="B27" s="56" t="s">
        <v>31</v>
      </c>
      <c r="C27" s="66">
        <v>0.0</v>
      </c>
      <c r="D27" s="66">
        <v>0.0</v>
      </c>
      <c r="E27" s="66">
        <v>0.0</v>
      </c>
      <c r="F27" s="66">
        <v>0.0</v>
      </c>
      <c r="G27" s="66">
        <v>0.0</v>
      </c>
      <c r="H27" s="66">
        <v>0.0</v>
      </c>
      <c r="I27" s="149">
        <v>0.0</v>
      </c>
      <c r="J27" s="59"/>
    </row>
  </sheetData>
  <mergeCells count="1">
    <mergeCell ref="J26:J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38"/>
  </cols>
  <sheetData>
    <row r="4">
      <c r="B4" s="1"/>
      <c r="C4" s="2" t="s">
        <v>0</v>
      </c>
      <c r="D4" s="3">
        <v>45201.0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45201.0</v>
      </c>
      <c r="D8" s="15">
        <f t="shared" ref="D8:I8" si="1">C8+1</f>
        <v>45202</v>
      </c>
      <c r="E8" s="15">
        <f t="shared" si="1"/>
        <v>45203</v>
      </c>
      <c r="F8" s="15">
        <f t="shared" si="1"/>
        <v>45204</v>
      </c>
      <c r="G8" s="15">
        <f t="shared" si="1"/>
        <v>45205</v>
      </c>
      <c r="H8" s="15">
        <f t="shared" si="1"/>
        <v>45206</v>
      </c>
      <c r="I8" s="16">
        <f t="shared" si="1"/>
        <v>45207</v>
      </c>
      <c r="J8" s="17" t="s">
        <v>10</v>
      </c>
    </row>
    <row r="9">
      <c r="B9" s="13" t="s">
        <v>11</v>
      </c>
      <c r="C9" s="18">
        <v>1426.5</v>
      </c>
      <c r="D9" s="18">
        <v>3317.64</v>
      </c>
      <c r="E9" s="18">
        <v>2141.5</v>
      </c>
      <c r="F9" s="18">
        <v>2047.0</v>
      </c>
      <c r="G9" s="18">
        <v>2738.76</v>
      </c>
      <c r="H9" s="18">
        <v>1313.0</v>
      </c>
      <c r="I9" s="19">
        <v>3122.25</v>
      </c>
      <c r="J9" s="20">
        <f t="shared" ref="J9:J17" si="2">SUM(C9:I9)</f>
        <v>16106.65</v>
      </c>
    </row>
    <row r="10">
      <c r="B10" s="13" t="s">
        <v>12</v>
      </c>
      <c r="C10" s="21">
        <v>45.0</v>
      </c>
      <c r="D10" s="21">
        <v>101.0</v>
      </c>
      <c r="E10" s="21">
        <v>53.0</v>
      </c>
      <c r="F10" s="21">
        <v>60.0</v>
      </c>
      <c r="G10" s="21">
        <v>76.0</v>
      </c>
      <c r="H10" s="21">
        <v>33.0</v>
      </c>
      <c r="I10" s="22">
        <v>83.0</v>
      </c>
      <c r="J10" s="23">
        <f t="shared" si="2"/>
        <v>451</v>
      </c>
    </row>
    <row r="11">
      <c r="B11" s="13" t="s">
        <v>13</v>
      </c>
      <c r="C11" s="24">
        <v>5067.29</v>
      </c>
      <c r="D11" s="24">
        <v>8477.54</v>
      </c>
      <c r="E11" s="24">
        <v>6174.38</v>
      </c>
      <c r="F11" s="24">
        <v>9951.99</v>
      </c>
      <c r="G11" s="24">
        <v>17208.91</v>
      </c>
      <c r="H11" s="24">
        <v>11383.2</v>
      </c>
      <c r="I11" s="25">
        <v>6898.13</v>
      </c>
      <c r="J11" s="20">
        <f t="shared" si="2"/>
        <v>65161.44</v>
      </c>
    </row>
    <row r="12">
      <c r="B12" s="13" t="s">
        <v>15</v>
      </c>
      <c r="C12" s="26">
        <v>100.0</v>
      </c>
      <c r="D12" s="26">
        <v>165.0</v>
      </c>
      <c r="E12" s="26">
        <v>129.0</v>
      </c>
      <c r="F12" s="26">
        <v>217.0</v>
      </c>
      <c r="G12" s="26">
        <v>350.0</v>
      </c>
      <c r="H12" s="26">
        <v>231.0</v>
      </c>
      <c r="I12" s="27">
        <v>147.0</v>
      </c>
      <c r="J12" s="28">
        <f t="shared" si="2"/>
        <v>1339</v>
      </c>
    </row>
    <row r="13" ht="15.0" customHeight="1">
      <c r="B13" s="13" t="s">
        <v>16</v>
      </c>
      <c r="C13" s="29">
        <v>1729.25</v>
      </c>
      <c r="D13" s="29">
        <v>2205.25</v>
      </c>
      <c r="E13" s="29">
        <v>2047.85</v>
      </c>
      <c r="F13" s="29">
        <v>2438.76</v>
      </c>
      <c r="G13" s="30">
        <v>2944.16</v>
      </c>
      <c r="H13" s="29">
        <v>2178.75</v>
      </c>
      <c r="I13" s="31">
        <v>1748.0</v>
      </c>
      <c r="J13" s="32">
        <f t="shared" si="2"/>
        <v>15292.02</v>
      </c>
    </row>
    <row r="14">
      <c r="B14" s="13" t="s">
        <v>17</v>
      </c>
      <c r="C14" s="33">
        <v>31.0</v>
      </c>
      <c r="D14" s="33">
        <v>42.0</v>
      </c>
      <c r="E14" s="33">
        <v>35.0</v>
      </c>
      <c r="F14" s="33">
        <v>47.0</v>
      </c>
      <c r="G14" s="33">
        <v>55.0</v>
      </c>
      <c r="H14" s="33">
        <v>35.0</v>
      </c>
      <c r="I14" s="34">
        <v>36.0</v>
      </c>
      <c r="J14" s="28">
        <f t="shared" si="2"/>
        <v>281</v>
      </c>
    </row>
    <row r="15">
      <c r="B15" s="13" t="s">
        <v>18</v>
      </c>
      <c r="C15" s="35">
        <v>60.0</v>
      </c>
      <c r="D15" s="35">
        <v>47.5</v>
      </c>
      <c r="E15" s="35">
        <v>72.5</v>
      </c>
      <c r="F15" s="35">
        <v>99.0</v>
      </c>
      <c r="G15" s="35">
        <v>217.0</v>
      </c>
      <c r="H15" s="35">
        <v>223.0</v>
      </c>
      <c r="I15" s="36">
        <v>25.0</v>
      </c>
      <c r="J15" s="32">
        <f t="shared" si="2"/>
        <v>744</v>
      </c>
    </row>
    <row r="16">
      <c r="B16" s="13" t="s">
        <v>19</v>
      </c>
      <c r="C16" s="37">
        <f t="shared" ref="C16:I16" si="3">C9+C11</f>
        <v>6493.79</v>
      </c>
      <c r="D16" s="37">
        <f t="shared" si="3"/>
        <v>11795.18</v>
      </c>
      <c r="E16" s="37">
        <f t="shared" si="3"/>
        <v>8315.88</v>
      </c>
      <c r="F16" s="37">
        <f t="shared" si="3"/>
        <v>11998.99</v>
      </c>
      <c r="G16" s="37">
        <f t="shared" si="3"/>
        <v>19947.67</v>
      </c>
      <c r="H16" s="37">
        <f t="shared" si="3"/>
        <v>12696.2</v>
      </c>
      <c r="I16" s="39">
        <f t="shared" si="3"/>
        <v>10020.38</v>
      </c>
      <c r="J16" s="20">
        <f t="shared" si="2"/>
        <v>81268.09</v>
      </c>
    </row>
    <row r="17">
      <c r="B17" s="13" t="s">
        <v>20</v>
      </c>
      <c r="C17" s="29">
        <v>10425.88</v>
      </c>
      <c r="D17" s="29">
        <v>10567.45</v>
      </c>
      <c r="E17" s="29">
        <v>11705.0</v>
      </c>
      <c r="F17" s="29">
        <v>14208.75</v>
      </c>
      <c r="G17" s="29">
        <v>20831.88</v>
      </c>
      <c r="H17" s="29">
        <v>20098.54</v>
      </c>
      <c r="I17" s="31">
        <v>15657.01</v>
      </c>
      <c r="J17" s="40">
        <f t="shared" si="2"/>
        <v>103494.51</v>
      </c>
    </row>
    <row r="18">
      <c r="B18" s="13" t="s">
        <v>21</v>
      </c>
      <c r="C18" s="41">
        <f t="shared" ref="C18:J18" si="4">(C16-C17)/C17</f>
        <v>-0.377147061</v>
      </c>
      <c r="D18" s="41">
        <f t="shared" si="4"/>
        <v>0.1161803463</v>
      </c>
      <c r="E18" s="41">
        <f t="shared" si="4"/>
        <v>-0.289544639</v>
      </c>
      <c r="F18" s="41">
        <f t="shared" si="4"/>
        <v>-0.1555210698</v>
      </c>
      <c r="G18" s="41">
        <f t="shared" si="4"/>
        <v>-0.04244504097</v>
      </c>
      <c r="H18" s="41">
        <f t="shared" si="4"/>
        <v>-0.3683023742</v>
      </c>
      <c r="I18" s="41">
        <f t="shared" si="4"/>
        <v>-0.3600067957</v>
      </c>
      <c r="J18" s="41">
        <f t="shared" si="4"/>
        <v>-0.2147594109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145</v>
      </c>
      <c r="D20" s="46">
        <f t="shared" si="5"/>
        <v>266</v>
      </c>
      <c r="E20" s="46">
        <f t="shared" si="5"/>
        <v>182</v>
      </c>
      <c r="F20" s="46">
        <f t="shared" si="5"/>
        <v>277</v>
      </c>
      <c r="G20" s="46">
        <f t="shared" si="5"/>
        <v>426</v>
      </c>
      <c r="H20" s="46">
        <f t="shared" si="5"/>
        <v>264</v>
      </c>
      <c r="I20" s="46">
        <f t="shared" si="5"/>
        <v>230</v>
      </c>
      <c r="J20" s="46">
        <f>SUM(C20:I20)</f>
        <v>1790</v>
      </c>
    </row>
    <row r="21">
      <c r="B21" s="13" t="s">
        <v>24</v>
      </c>
      <c r="C21" s="47">
        <f t="shared" ref="C21:J21" si="6">C9/C10</f>
        <v>31.7</v>
      </c>
      <c r="D21" s="47">
        <f t="shared" si="6"/>
        <v>32.84792079</v>
      </c>
      <c r="E21" s="47">
        <f t="shared" si="6"/>
        <v>40.40566038</v>
      </c>
      <c r="F21" s="47">
        <f t="shared" si="6"/>
        <v>34.11666667</v>
      </c>
      <c r="G21" s="47">
        <f t="shared" si="6"/>
        <v>36.03631579</v>
      </c>
      <c r="H21" s="47">
        <f t="shared" si="6"/>
        <v>39.78787879</v>
      </c>
      <c r="I21" s="48">
        <f t="shared" si="6"/>
        <v>37.61746988</v>
      </c>
      <c r="J21" s="32">
        <f t="shared" si="6"/>
        <v>35.7131929</v>
      </c>
    </row>
    <row r="22">
      <c r="B22" s="13" t="s">
        <v>25</v>
      </c>
      <c r="C22" s="47">
        <f t="shared" ref="C22:J22" si="7">C11/C12</f>
        <v>50.6729</v>
      </c>
      <c r="D22" s="47">
        <f t="shared" si="7"/>
        <v>51.3790303</v>
      </c>
      <c r="E22" s="47">
        <f t="shared" si="7"/>
        <v>47.86341085</v>
      </c>
      <c r="F22" s="47">
        <f t="shared" si="7"/>
        <v>45.86170507</v>
      </c>
      <c r="G22" s="47">
        <f t="shared" si="7"/>
        <v>49.16831429</v>
      </c>
      <c r="H22" s="47">
        <f t="shared" si="7"/>
        <v>49.27792208</v>
      </c>
      <c r="I22" s="48">
        <f t="shared" si="7"/>
        <v>46.92605442</v>
      </c>
      <c r="J22" s="32">
        <f t="shared" si="7"/>
        <v>48.66425691</v>
      </c>
    </row>
    <row r="23">
      <c r="B23" s="42" t="s">
        <v>26</v>
      </c>
      <c r="C23" s="24">
        <v>77.0</v>
      </c>
      <c r="D23" s="24">
        <v>126.0</v>
      </c>
      <c r="E23" s="24">
        <v>157.0</v>
      </c>
      <c r="F23" s="24">
        <v>257.0</v>
      </c>
      <c r="G23" s="24">
        <v>381.5</v>
      </c>
      <c r="H23" s="24">
        <v>223.0</v>
      </c>
      <c r="I23" s="25">
        <v>186.5</v>
      </c>
      <c r="J23" s="32">
        <f>SUM(C23:I23)</f>
        <v>1408</v>
      </c>
    </row>
    <row r="24">
      <c r="B24" s="13" t="s">
        <v>27</v>
      </c>
      <c r="C24" s="41">
        <f t="shared" ref="C24:J24" si="8">C23/C16</f>
        <v>0.0118574823</v>
      </c>
      <c r="D24" s="41">
        <f t="shared" si="8"/>
        <v>0.01068232956</v>
      </c>
      <c r="E24" s="41">
        <f t="shared" si="8"/>
        <v>0.01887954131</v>
      </c>
      <c r="F24" s="41">
        <f t="shared" si="8"/>
        <v>0.02141846939</v>
      </c>
      <c r="G24" s="41">
        <f t="shared" si="8"/>
        <v>0.01912504067</v>
      </c>
      <c r="H24" s="41">
        <f t="shared" si="8"/>
        <v>0.01756431058</v>
      </c>
      <c r="I24" s="50">
        <f t="shared" si="8"/>
        <v>0.0186120686</v>
      </c>
      <c r="J24" s="51">
        <f t="shared" si="8"/>
        <v>0.01732537334</v>
      </c>
    </row>
    <row r="25">
      <c r="B25" s="42" t="s">
        <v>28</v>
      </c>
      <c r="C25" s="45"/>
      <c r="D25" s="52"/>
      <c r="E25" s="45"/>
      <c r="F25" s="61" t="s">
        <v>37</v>
      </c>
      <c r="G25" s="45"/>
      <c r="H25" s="45"/>
      <c r="I25" s="45"/>
      <c r="J25" s="45"/>
    </row>
    <row r="26">
      <c r="B26" s="42" t="s">
        <v>30</v>
      </c>
      <c r="C26" s="54">
        <v>2449.31</v>
      </c>
      <c r="D26" s="54">
        <v>2725.85</v>
      </c>
      <c r="E26" s="54">
        <v>2388.09</v>
      </c>
      <c r="F26" s="54">
        <v>3223.47</v>
      </c>
      <c r="G26" s="54">
        <v>4429.77</v>
      </c>
      <c r="H26" s="54">
        <v>4448.65</v>
      </c>
      <c r="I26" s="54">
        <v>3260.68</v>
      </c>
      <c r="J26" s="55">
        <f>SUM(C26:I26)/J16</f>
        <v>0.2821011297</v>
      </c>
    </row>
    <row r="27">
      <c r="B27" s="56" t="s">
        <v>31</v>
      </c>
      <c r="C27" s="57">
        <f t="shared" ref="C27:I27" si="9">C26/C16</f>
        <v>0.3771772724</v>
      </c>
      <c r="D27" s="57">
        <f t="shared" si="9"/>
        <v>0.2310986352</v>
      </c>
      <c r="E27" s="57">
        <f t="shared" si="9"/>
        <v>0.2871722536</v>
      </c>
      <c r="F27" s="57">
        <f t="shared" si="9"/>
        <v>0.268645111</v>
      </c>
      <c r="G27" s="57">
        <f t="shared" si="9"/>
        <v>0.222069545</v>
      </c>
      <c r="H27" s="57">
        <f t="shared" si="9"/>
        <v>0.3503922433</v>
      </c>
      <c r="I27" s="57">
        <f t="shared" si="9"/>
        <v>0.325404825</v>
      </c>
      <c r="J27" s="59"/>
    </row>
  </sheetData>
  <mergeCells count="1">
    <mergeCell ref="J26:J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45194.0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45194.0</v>
      </c>
      <c r="D8" s="15">
        <f t="shared" ref="D8:I8" si="1">C8+1</f>
        <v>45195</v>
      </c>
      <c r="E8" s="15">
        <f t="shared" si="1"/>
        <v>45196</v>
      </c>
      <c r="F8" s="15">
        <f t="shared" si="1"/>
        <v>45197</v>
      </c>
      <c r="G8" s="15">
        <f t="shared" si="1"/>
        <v>45198</v>
      </c>
      <c r="H8" s="15">
        <f t="shared" si="1"/>
        <v>45199</v>
      </c>
      <c r="I8" s="16">
        <f t="shared" si="1"/>
        <v>45200</v>
      </c>
      <c r="J8" s="17" t="s">
        <v>10</v>
      </c>
    </row>
    <row r="9">
      <c r="B9" s="13" t="s">
        <v>11</v>
      </c>
      <c r="C9" s="18">
        <v>1161.5</v>
      </c>
      <c r="D9" s="18">
        <v>1446.75</v>
      </c>
      <c r="E9" s="18">
        <v>2335.0</v>
      </c>
      <c r="F9" s="18">
        <v>762.75</v>
      </c>
      <c r="G9" s="18">
        <v>1676.0</v>
      </c>
      <c r="H9" s="18">
        <v>1699.39</v>
      </c>
      <c r="I9" s="19">
        <v>1972.02</v>
      </c>
      <c r="J9" s="20">
        <f t="shared" ref="J9:J17" si="2">SUM(C9:I9)</f>
        <v>11053.41</v>
      </c>
    </row>
    <row r="10">
      <c r="B10" s="13" t="s">
        <v>12</v>
      </c>
      <c r="C10" s="21">
        <v>29.0</v>
      </c>
      <c r="D10" s="21">
        <v>39.0</v>
      </c>
      <c r="E10" s="21">
        <v>51.0</v>
      </c>
      <c r="F10" s="21">
        <v>27.0</v>
      </c>
      <c r="G10" s="21">
        <v>46.0</v>
      </c>
      <c r="H10" s="21">
        <v>41.0</v>
      </c>
      <c r="I10" s="22">
        <v>51.0</v>
      </c>
      <c r="J10" s="23">
        <f t="shared" si="2"/>
        <v>284</v>
      </c>
    </row>
    <row r="11">
      <c r="B11" s="13" t="s">
        <v>13</v>
      </c>
      <c r="C11" s="24">
        <v>4928.25</v>
      </c>
      <c r="D11" s="24">
        <v>5019.4</v>
      </c>
      <c r="E11" s="24">
        <v>7179.25</v>
      </c>
      <c r="F11" s="24">
        <v>6906.65</v>
      </c>
      <c r="G11" s="24">
        <v>15064.02</v>
      </c>
      <c r="H11" s="24">
        <v>14865.95</v>
      </c>
      <c r="I11" s="25">
        <v>4418.75</v>
      </c>
      <c r="J11" s="20">
        <f t="shared" si="2"/>
        <v>58382.27</v>
      </c>
    </row>
    <row r="12">
      <c r="B12" s="13" t="s">
        <v>15</v>
      </c>
      <c r="C12" s="26">
        <v>81.0</v>
      </c>
      <c r="D12" s="26">
        <v>101.0</v>
      </c>
      <c r="E12" s="26">
        <v>128.0</v>
      </c>
      <c r="F12" s="26">
        <v>146.0</v>
      </c>
      <c r="G12" s="26">
        <v>311.0</v>
      </c>
      <c r="H12" s="26">
        <v>320.0</v>
      </c>
      <c r="I12" s="27">
        <v>111.0</v>
      </c>
      <c r="J12" s="28">
        <f t="shared" si="2"/>
        <v>1198</v>
      </c>
    </row>
    <row r="13" ht="15.0" customHeight="1">
      <c r="B13" s="13" t="s">
        <v>16</v>
      </c>
      <c r="C13" s="29">
        <v>1644.5</v>
      </c>
      <c r="D13" s="29">
        <v>1318.5</v>
      </c>
      <c r="E13" s="29">
        <v>2990.75</v>
      </c>
      <c r="F13" s="29">
        <v>2136.75</v>
      </c>
      <c r="G13" s="30">
        <v>4115.9</v>
      </c>
      <c r="H13" s="29">
        <v>4003.45</v>
      </c>
      <c r="I13" s="31">
        <v>1482.5</v>
      </c>
      <c r="J13" s="32">
        <f t="shared" si="2"/>
        <v>17692.35</v>
      </c>
    </row>
    <row r="14">
      <c r="B14" s="13" t="s">
        <v>17</v>
      </c>
      <c r="C14" s="33">
        <v>23.0</v>
      </c>
      <c r="D14" s="33">
        <v>23.0</v>
      </c>
      <c r="E14" s="33">
        <v>52.0</v>
      </c>
      <c r="F14" s="33">
        <v>40.0</v>
      </c>
      <c r="G14" s="33">
        <v>76.0</v>
      </c>
      <c r="H14" s="33">
        <v>60.0</v>
      </c>
      <c r="I14" s="34">
        <v>28.0</v>
      </c>
      <c r="J14" s="28">
        <f t="shared" si="2"/>
        <v>302</v>
      </c>
    </row>
    <row r="15">
      <c r="B15" s="13" t="s">
        <v>18</v>
      </c>
      <c r="C15" s="35">
        <v>323.0</v>
      </c>
      <c r="D15" s="35">
        <v>25.0</v>
      </c>
      <c r="E15" s="35">
        <v>119.5</v>
      </c>
      <c r="F15" s="35">
        <v>0.0</v>
      </c>
      <c r="G15" s="35">
        <v>262.0</v>
      </c>
      <c r="H15" s="35">
        <v>419.5</v>
      </c>
      <c r="I15" s="36">
        <v>9.5</v>
      </c>
      <c r="J15" s="32">
        <f t="shared" si="2"/>
        <v>1158.5</v>
      </c>
    </row>
    <row r="16">
      <c r="B16" s="13" t="s">
        <v>19</v>
      </c>
      <c r="C16" s="37">
        <f t="shared" ref="C16:I16" si="3">C9+C11</f>
        <v>6089.75</v>
      </c>
      <c r="D16" s="37">
        <f t="shared" si="3"/>
        <v>6466.15</v>
      </c>
      <c r="E16" s="37">
        <f t="shared" si="3"/>
        <v>9514.25</v>
      </c>
      <c r="F16" s="37">
        <f t="shared" si="3"/>
        <v>7669.4</v>
      </c>
      <c r="G16" s="37">
        <f t="shared" si="3"/>
        <v>16740.02</v>
      </c>
      <c r="H16" s="37">
        <f t="shared" si="3"/>
        <v>16565.34</v>
      </c>
      <c r="I16" s="39">
        <f t="shared" si="3"/>
        <v>6390.77</v>
      </c>
      <c r="J16" s="20">
        <f t="shared" si="2"/>
        <v>69435.68</v>
      </c>
    </row>
    <row r="17">
      <c r="B17" s="13" t="s">
        <v>20</v>
      </c>
      <c r="C17" s="29">
        <v>6447.48</v>
      </c>
      <c r="D17" s="29">
        <v>0.0</v>
      </c>
      <c r="E17" s="29">
        <v>0.0</v>
      </c>
      <c r="F17" s="29">
        <v>0.0</v>
      </c>
      <c r="G17" s="29">
        <v>19973.41</v>
      </c>
      <c r="H17" s="29">
        <v>25891.79</v>
      </c>
      <c r="I17" s="31">
        <v>23709.16</v>
      </c>
      <c r="J17" s="40">
        <f t="shared" si="2"/>
        <v>76021.84</v>
      </c>
    </row>
    <row r="18">
      <c r="B18" s="13" t="s">
        <v>21</v>
      </c>
      <c r="C18" s="41">
        <f t="shared" ref="C18:J18" si="4">(C16-C17)/C17</f>
        <v>-0.05548369285</v>
      </c>
      <c r="D18" s="41" t="str">
        <f t="shared" si="4"/>
        <v>#DIV/0!</v>
      </c>
      <c r="E18" s="41" t="str">
        <f t="shared" si="4"/>
        <v>#DIV/0!</v>
      </c>
      <c r="F18" s="41" t="str">
        <f t="shared" si="4"/>
        <v>#DIV/0!</v>
      </c>
      <c r="G18" s="41">
        <f t="shared" si="4"/>
        <v>-0.1618847257</v>
      </c>
      <c r="H18" s="41">
        <f t="shared" si="4"/>
        <v>-0.3602087766</v>
      </c>
      <c r="I18" s="41">
        <f t="shared" si="4"/>
        <v>-0.7304514373</v>
      </c>
      <c r="J18" s="41">
        <f t="shared" si="4"/>
        <v>-0.08663510381</v>
      </c>
    </row>
    <row r="19">
      <c r="B19" s="42" t="s">
        <v>22</v>
      </c>
      <c r="C19" s="43"/>
      <c r="D19" s="65"/>
      <c r="E19" s="65"/>
      <c r="F19" s="65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110</v>
      </c>
      <c r="D20" s="46">
        <f t="shared" si="5"/>
        <v>140</v>
      </c>
      <c r="E20" s="46">
        <f t="shared" si="5"/>
        <v>179</v>
      </c>
      <c r="F20" s="46">
        <f t="shared" si="5"/>
        <v>173</v>
      </c>
      <c r="G20" s="46">
        <f t="shared" si="5"/>
        <v>357</v>
      </c>
      <c r="H20" s="46">
        <f t="shared" si="5"/>
        <v>361</v>
      </c>
      <c r="I20" s="46">
        <f t="shared" si="5"/>
        <v>162</v>
      </c>
      <c r="J20" s="46">
        <f>SUM(C20:I20)</f>
        <v>1482</v>
      </c>
    </row>
    <row r="21">
      <c r="B21" s="13" t="s">
        <v>24</v>
      </c>
      <c r="C21" s="47">
        <f t="shared" ref="C21:J21" si="6">C9/C10</f>
        <v>40.05172414</v>
      </c>
      <c r="D21" s="47">
        <f t="shared" si="6"/>
        <v>37.09615385</v>
      </c>
      <c r="E21" s="47">
        <f t="shared" si="6"/>
        <v>45.78431373</v>
      </c>
      <c r="F21" s="47">
        <f t="shared" si="6"/>
        <v>28.25</v>
      </c>
      <c r="G21" s="47">
        <f t="shared" si="6"/>
        <v>36.43478261</v>
      </c>
      <c r="H21" s="47">
        <f t="shared" si="6"/>
        <v>41.44853659</v>
      </c>
      <c r="I21" s="48">
        <f t="shared" si="6"/>
        <v>38.66705882</v>
      </c>
      <c r="J21" s="32">
        <f t="shared" si="6"/>
        <v>38.92045775</v>
      </c>
    </row>
    <row r="22">
      <c r="B22" s="13" t="s">
        <v>25</v>
      </c>
      <c r="C22" s="47">
        <f t="shared" ref="C22:J22" si="7">C11/C12</f>
        <v>60.84259259</v>
      </c>
      <c r="D22" s="47">
        <f t="shared" si="7"/>
        <v>49.6970297</v>
      </c>
      <c r="E22" s="47">
        <f t="shared" si="7"/>
        <v>56.08789063</v>
      </c>
      <c r="F22" s="47">
        <f t="shared" si="7"/>
        <v>47.30582192</v>
      </c>
      <c r="G22" s="47">
        <f t="shared" si="7"/>
        <v>48.43736334</v>
      </c>
      <c r="H22" s="47">
        <f t="shared" si="7"/>
        <v>46.45609375</v>
      </c>
      <c r="I22" s="48">
        <f t="shared" si="7"/>
        <v>39.80855856</v>
      </c>
      <c r="J22" s="32">
        <f t="shared" si="7"/>
        <v>48.73311352</v>
      </c>
    </row>
    <row r="23">
      <c r="B23" s="42" t="s">
        <v>26</v>
      </c>
      <c r="C23" s="24">
        <v>25.0</v>
      </c>
      <c r="D23" s="24">
        <v>112.0</v>
      </c>
      <c r="E23" s="24">
        <v>76.0</v>
      </c>
      <c r="F23" s="24">
        <v>126.0</v>
      </c>
      <c r="G23" s="24">
        <v>353.0</v>
      </c>
      <c r="H23" s="24">
        <v>232.0</v>
      </c>
      <c r="I23" s="25">
        <v>117.0</v>
      </c>
      <c r="J23" s="32">
        <f>SUM(C23:I23)</f>
        <v>1041</v>
      </c>
    </row>
    <row r="24">
      <c r="B24" s="13" t="s">
        <v>27</v>
      </c>
      <c r="C24" s="41">
        <f t="shared" ref="C24:J24" si="8">C23/C16</f>
        <v>0.004105258837</v>
      </c>
      <c r="D24" s="41">
        <f t="shared" si="8"/>
        <v>0.01732097152</v>
      </c>
      <c r="E24" s="41">
        <f t="shared" si="8"/>
        <v>0.007988017973</v>
      </c>
      <c r="F24" s="41">
        <f t="shared" si="8"/>
        <v>0.01642892534</v>
      </c>
      <c r="G24" s="41">
        <f t="shared" si="8"/>
        <v>0.02108719105</v>
      </c>
      <c r="H24" s="41">
        <f t="shared" si="8"/>
        <v>0.01400514568</v>
      </c>
      <c r="I24" s="50">
        <f t="shared" si="8"/>
        <v>0.01830765307</v>
      </c>
      <c r="J24" s="51">
        <f t="shared" si="8"/>
        <v>0.01499229215</v>
      </c>
    </row>
    <row r="25">
      <c r="B25" s="42" t="s">
        <v>28</v>
      </c>
      <c r="C25" s="45"/>
      <c r="D25" s="52"/>
      <c r="E25" s="45"/>
      <c r="F25" s="45"/>
      <c r="G25" s="53" t="s">
        <v>39</v>
      </c>
      <c r="H25" s="45"/>
      <c r="I25" s="45"/>
      <c r="J25" s="45"/>
    </row>
    <row r="26">
      <c r="B26" s="42" t="s">
        <v>30</v>
      </c>
      <c r="C26" s="54">
        <v>1959.25</v>
      </c>
      <c r="D26" s="54">
        <v>2339.93</v>
      </c>
      <c r="E26" s="54">
        <v>1982.41</v>
      </c>
      <c r="F26" s="54">
        <v>3190.42</v>
      </c>
      <c r="G26" s="54">
        <v>4105.96</v>
      </c>
      <c r="H26" s="54">
        <v>3749.49</v>
      </c>
      <c r="I26" s="54">
        <v>2868.11</v>
      </c>
      <c r="J26" s="55">
        <f>SUM(C26:I26)/J16</f>
        <v>0.290852916</v>
      </c>
    </row>
    <row r="27">
      <c r="B27" s="56" t="s">
        <v>31</v>
      </c>
      <c r="C27" s="57">
        <v>0.322</v>
      </c>
      <c r="D27" s="66">
        <f>D26/D16</f>
        <v>0.361873758</v>
      </c>
      <c r="E27" s="57">
        <v>0.2084</v>
      </c>
      <c r="F27" s="57">
        <v>0.416</v>
      </c>
      <c r="G27" s="57">
        <v>0.245</v>
      </c>
      <c r="H27" s="57">
        <v>0.2263</v>
      </c>
      <c r="I27" s="58">
        <v>0.449</v>
      </c>
      <c r="J27" s="59"/>
    </row>
  </sheetData>
  <mergeCells count="1">
    <mergeCell ref="J26:J2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45187.0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45187.0</v>
      </c>
      <c r="D8" s="15">
        <f t="shared" ref="D8:I8" si="1">C8+1</f>
        <v>45188</v>
      </c>
      <c r="E8" s="15">
        <f t="shared" si="1"/>
        <v>45189</v>
      </c>
      <c r="F8" s="15">
        <f t="shared" si="1"/>
        <v>45190</v>
      </c>
      <c r="G8" s="15">
        <f t="shared" si="1"/>
        <v>45191</v>
      </c>
      <c r="H8" s="15">
        <f t="shared" si="1"/>
        <v>45192</v>
      </c>
      <c r="I8" s="16">
        <f t="shared" si="1"/>
        <v>45193</v>
      </c>
      <c r="J8" s="17" t="s">
        <v>10</v>
      </c>
    </row>
    <row r="9">
      <c r="B9" s="13" t="s">
        <v>11</v>
      </c>
      <c r="C9" s="18">
        <v>925.5</v>
      </c>
      <c r="D9" s="18">
        <v>1428.25</v>
      </c>
      <c r="E9" s="18">
        <v>1970.7</v>
      </c>
      <c r="F9" s="18">
        <v>1719.5</v>
      </c>
      <c r="G9" s="18">
        <v>2313.0</v>
      </c>
      <c r="H9" s="18">
        <v>1741.25</v>
      </c>
      <c r="I9" s="19">
        <v>2243.75</v>
      </c>
      <c r="J9" s="20">
        <f t="shared" ref="J9:J17" si="2">SUM(C9:I9)</f>
        <v>12341.95</v>
      </c>
    </row>
    <row r="10">
      <c r="B10" s="13" t="s">
        <v>12</v>
      </c>
      <c r="C10" s="21">
        <v>32.0</v>
      </c>
      <c r="D10" s="21">
        <v>37.0</v>
      </c>
      <c r="E10" s="21">
        <v>42.0</v>
      </c>
      <c r="F10" s="21">
        <v>38.0</v>
      </c>
      <c r="G10" s="21">
        <v>63.0</v>
      </c>
      <c r="H10" s="21">
        <v>49.0</v>
      </c>
      <c r="I10" s="22">
        <v>51.0</v>
      </c>
      <c r="J10" s="23">
        <f t="shared" si="2"/>
        <v>312</v>
      </c>
    </row>
    <row r="11">
      <c r="B11" s="13" t="s">
        <v>13</v>
      </c>
      <c r="C11" s="24">
        <v>3745.01</v>
      </c>
      <c r="D11" s="24">
        <v>7435.75</v>
      </c>
      <c r="E11" s="24">
        <v>5792.53</v>
      </c>
      <c r="F11" s="24">
        <v>6892.0</v>
      </c>
      <c r="G11" s="24">
        <v>20249.56</v>
      </c>
      <c r="H11" s="24">
        <v>13627.25</v>
      </c>
      <c r="I11" s="25">
        <v>7773.3</v>
      </c>
      <c r="J11" s="20">
        <f t="shared" si="2"/>
        <v>65515.4</v>
      </c>
    </row>
    <row r="12">
      <c r="B12" s="13" t="s">
        <v>15</v>
      </c>
      <c r="C12" s="26">
        <v>77.0</v>
      </c>
      <c r="D12" s="26">
        <v>166.0</v>
      </c>
      <c r="E12" s="26">
        <v>108.0</v>
      </c>
      <c r="F12" s="26">
        <v>132.0</v>
      </c>
      <c r="G12" s="26">
        <v>370.0</v>
      </c>
      <c r="H12" s="26">
        <v>265.0</v>
      </c>
      <c r="I12" s="27">
        <v>142.0</v>
      </c>
      <c r="J12" s="28">
        <f t="shared" si="2"/>
        <v>1260</v>
      </c>
    </row>
    <row r="13" ht="15.0" customHeight="1">
      <c r="B13" s="13" t="s">
        <v>16</v>
      </c>
      <c r="C13" s="29">
        <v>1091.0</v>
      </c>
      <c r="D13" s="29">
        <v>1866.25</v>
      </c>
      <c r="E13" s="29">
        <v>1615.0</v>
      </c>
      <c r="F13" s="29">
        <v>1860.25</v>
      </c>
      <c r="G13" s="30">
        <v>3426.5</v>
      </c>
      <c r="H13" s="29">
        <v>2652.25</v>
      </c>
      <c r="I13" s="31">
        <v>2182.0</v>
      </c>
      <c r="J13" s="32">
        <f t="shared" si="2"/>
        <v>14693.25</v>
      </c>
    </row>
    <row r="14">
      <c r="B14" s="13" t="s">
        <v>17</v>
      </c>
      <c r="C14" s="33">
        <v>22.0</v>
      </c>
      <c r="D14" s="33">
        <v>32.0</v>
      </c>
      <c r="E14" s="33">
        <v>30.0</v>
      </c>
      <c r="F14" s="33">
        <v>33.0</v>
      </c>
      <c r="G14" s="33">
        <v>56.0</v>
      </c>
      <c r="H14" s="33">
        <v>52.0</v>
      </c>
      <c r="I14" s="34">
        <v>33.0</v>
      </c>
      <c r="J14" s="28">
        <f t="shared" si="2"/>
        <v>258</v>
      </c>
    </row>
    <row r="15">
      <c r="B15" s="13" t="s">
        <v>18</v>
      </c>
      <c r="C15" s="35">
        <v>81.0</v>
      </c>
      <c r="D15" s="35">
        <v>227.0</v>
      </c>
      <c r="E15" s="35">
        <v>34.0</v>
      </c>
      <c r="F15" s="35">
        <v>178.0</v>
      </c>
      <c r="G15" s="35">
        <v>926.0</v>
      </c>
      <c r="H15" s="35">
        <v>158.0</v>
      </c>
      <c r="I15" s="36">
        <v>35.0</v>
      </c>
      <c r="J15" s="32">
        <f t="shared" si="2"/>
        <v>1639</v>
      </c>
    </row>
    <row r="16">
      <c r="B16" s="13" t="s">
        <v>19</v>
      </c>
      <c r="C16" s="37">
        <f t="shared" ref="C16:I16" si="3">C9+C11</f>
        <v>4670.51</v>
      </c>
      <c r="D16" s="37">
        <f t="shared" si="3"/>
        <v>8864</v>
      </c>
      <c r="E16" s="37">
        <f t="shared" si="3"/>
        <v>7763.23</v>
      </c>
      <c r="F16" s="37">
        <f t="shared" si="3"/>
        <v>8611.5</v>
      </c>
      <c r="G16" s="37">
        <f t="shared" si="3"/>
        <v>22562.56</v>
      </c>
      <c r="H16" s="37">
        <f t="shared" si="3"/>
        <v>15368.5</v>
      </c>
      <c r="I16" s="39">
        <f t="shared" si="3"/>
        <v>10017.05</v>
      </c>
      <c r="J16" s="20">
        <f t="shared" si="2"/>
        <v>77857.35</v>
      </c>
    </row>
    <row r="17">
      <c r="B17" s="13" t="s">
        <v>20</v>
      </c>
      <c r="C17" s="29">
        <v>7170.5</v>
      </c>
      <c r="D17" s="29">
        <v>8541.01</v>
      </c>
      <c r="E17" s="29">
        <v>10585.93</v>
      </c>
      <c r="F17" s="29">
        <v>11271.18</v>
      </c>
      <c r="G17" s="29">
        <v>18715.75</v>
      </c>
      <c r="H17" s="29">
        <v>18215.7</v>
      </c>
      <c r="I17" s="31">
        <v>9634.25</v>
      </c>
      <c r="J17" s="40">
        <f t="shared" si="2"/>
        <v>84134.32</v>
      </c>
    </row>
    <row r="18">
      <c r="B18" s="13" t="s">
        <v>21</v>
      </c>
      <c r="C18" s="41">
        <f t="shared" ref="C18:J18" si="4">(C16-C17)/C17</f>
        <v>-0.3486493271</v>
      </c>
      <c r="D18" s="41">
        <f t="shared" si="4"/>
        <v>0.03781637066</v>
      </c>
      <c r="E18" s="41">
        <f t="shared" si="4"/>
        <v>-0.2666463882</v>
      </c>
      <c r="F18" s="41">
        <f t="shared" si="4"/>
        <v>-0.2359717439</v>
      </c>
      <c r="G18" s="41">
        <f t="shared" si="4"/>
        <v>0.2055386506</v>
      </c>
      <c r="H18" s="41">
        <f t="shared" si="4"/>
        <v>-0.1563047261</v>
      </c>
      <c r="I18" s="41">
        <f t="shared" si="4"/>
        <v>0.03973324338</v>
      </c>
      <c r="J18" s="41">
        <f t="shared" si="4"/>
        <v>-0.07460653393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109</v>
      </c>
      <c r="D20" s="46">
        <f t="shared" si="5"/>
        <v>203</v>
      </c>
      <c r="E20" s="46">
        <f t="shared" si="5"/>
        <v>150</v>
      </c>
      <c r="F20" s="46">
        <f t="shared" si="5"/>
        <v>170</v>
      </c>
      <c r="G20" s="46">
        <f t="shared" si="5"/>
        <v>433</v>
      </c>
      <c r="H20" s="46">
        <f t="shared" si="5"/>
        <v>314</v>
      </c>
      <c r="I20" s="46">
        <f t="shared" si="5"/>
        <v>193</v>
      </c>
      <c r="J20" s="46">
        <f>SUM(C20:I20)</f>
        <v>1572</v>
      </c>
    </row>
    <row r="21">
      <c r="B21" s="13" t="s">
        <v>24</v>
      </c>
      <c r="C21" s="47">
        <f t="shared" ref="C21:J21" si="6">C9/C10</f>
        <v>28.921875</v>
      </c>
      <c r="D21" s="47">
        <f t="shared" si="6"/>
        <v>38.60135135</v>
      </c>
      <c r="E21" s="47">
        <f t="shared" si="6"/>
        <v>46.92142857</v>
      </c>
      <c r="F21" s="47">
        <f t="shared" si="6"/>
        <v>45.25</v>
      </c>
      <c r="G21" s="47">
        <f t="shared" si="6"/>
        <v>36.71428571</v>
      </c>
      <c r="H21" s="47">
        <f t="shared" si="6"/>
        <v>35.53571429</v>
      </c>
      <c r="I21" s="48">
        <f t="shared" si="6"/>
        <v>43.99509804</v>
      </c>
      <c r="J21" s="32">
        <f t="shared" si="6"/>
        <v>39.55753205</v>
      </c>
    </row>
    <row r="22">
      <c r="B22" s="13" t="s">
        <v>25</v>
      </c>
      <c r="C22" s="47">
        <f t="shared" ref="C22:J22" si="7">C11/C12</f>
        <v>48.63649351</v>
      </c>
      <c r="D22" s="47">
        <f t="shared" si="7"/>
        <v>44.7936747</v>
      </c>
      <c r="E22" s="47">
        <f t="shared" si="7"/>
        <v>53.63453704</v>
      </c>
      <c r="F22" s="47">
        <f t="shared" si="7"/>
        <v>52.21212121</v>
      </c>
      <c r="G22" s="47">
        <f t="shared" si="7"/>
        <v>54.72854054</v>
      </c>
      <c r="H22" s="47">
        <f t="shared" si="7"/>
        <v>51.42358491</v>
      </c>
      <c r="I22" s="48">
        <f t="shared" si="7"/>
        <v>54.7415493</v>
      </c>
      <c r="J22" s="32">
        <f t="shared" si="7"/>
        <v>51.99634921</v>
      </c>
    </row>
    <row r="23">
      <c r="B23" s="42" t="s">
        <v>26</v>
      </c>
      <c r="C23" s="24">
        <v>57.5</v>
      </c>
      <c r="D23" s="24">
        <v>82.5</v>
      </c>
      <c r="E23" s="24">
        <v>133.5</v>
      </c>
      <c r="F23" s="24">
        <v>146.75</v>
      </c>
      <c r="G23" s="24">
        <v>113.75</v>
      </c>
      <c r="H23" s="24">
        <v>324.5</v>
      </c>
      <c r="I23" s="25">
        <v>75.0</v>
      </c>
      <c r="J23" s="32">
        <f>SUM(C23:I23)</f>
        <v>933.5</v>
      </c>
    </row>
    <row r="24">
      <c r="B24" s="13" t="s">
        <v>27</v>
      </c>
      <c r="C24" s="41">
        <f t="shared" ref="C24:J24" si="8">C23/C16</f>
        <v>0.01231128935</v>
      </c>
      <c r="D24" s="41">
        <f t="shared" si="8"/>
        <v>0.009307310469</v>
      </c>
      <c r="E24" s="41">
        <f t="shared" si="8"/>
        <v>0.01719645045</v>
      </c>
      <c r="F24" s="41">
        <f t="shared" si="8"/>
        <v>0.01704116588</v>
      </c>
      <c r="G24" s="41">
        <f t="shared" si="8"/>
        <v>0.00504153784</v>
      </c>
      <c r="H24" s="41">
        <f t="shared" si="8"/>
        <v>0.02111461756</v>
      </c>
      <c r="I24" s="50">
        <f t="shared" si="8"/>
        <v>0.007487234266</v>
      </c>
      <c r="J24" s="51">
        <f t="shared" si="8"/>
        <v>0.01198987636</v>
      </c>
    </row>
    <row r="25">
      <c r="B25" s="42" t="s">
        <v>28</v>
      </c>
      <c r="C25" s="45"/>
      <c r="D25" s="52"/>
      <c r="E25" s="45"/>
      <c r="F25" s="45"/>
      <c r="G25" s="45"/>
      <c r="H25" s="61" t="s">
        <v>40</v>
      </c>
      <c r="I25" s="45"/>
      <c r="J25" s="45"/>
    </row>
    <row r="26">
      <c r="B26" s="42" t="s">
        <v>30</v>
      </c>
      <c r="C26" s="54">
        <v>2156.9</v>
      </c>
      <c r="D26" s="54">
        <v>2607.64</v>
      </c>
      <c r="E26" s="54">
        <v>1982.36</v>
      </c>
      <c r="F26" s="54">
        <v>2816.1</v>
      </c>
      <c r="G26" s="54">
        <v>3883.22</v>
      </c>
      <c r="H26" s="54">
        <v>3930.9</v>
      </c>
      <c r="I26" s="54">
        <v>2782.02</v>
      </c>
      <c r="J26" s="55">
        <f>SUM(C26:I26)/J16</f>
        <v>0.2589240451</v>
      </c>
    </row>
    <row r="27">
      <c r="B27" s="56" t="s">
        <v>31</v>
      </c>
      <c r="C27" s="57">
        <v>0.462</v>
      </c>
      <c r="D27" s="66">
        <f t="shared" ref="D27:I27" si="9">D26/D16</f>
        <v>0.294183213</v>
      </c>
      <c r="E27" s="66">
        <f t="shared" si="9"/>
        <v>0.2553524757</v>
      </c>
      <c r="F27" s="66">
        <f t="shared" si="9"/>
        <v>0.3270161993</v>
      </c>
      <c r="G27" s="66">
        <f t="shared" si="9"/>
        <v>0.172109016</v>
      </c>
      <c r="H27" s="66">
        <f t="shared" si="9"/>
        <v>0.2557764258</v>
      </c>
      <c r="I27" s="66">
        <f t="shared" si="9"/>
        <v>0.277728473</v>
      </c>
      <c r="J27" s="59"/>
    </row>
  </sheetData>
  <mergeCells count="1">
    <mergeCell ref="J26:J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/>
      <c r="C4" s="2" t="s">
        <v>0</v>
      </c>
      <c r="D4" s="3">
        <v>45180.0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45180.0</v>
      </c>
      <c r="D8" s="15">
        <f t="shared" ref="D8:I8" si="1">C8+1</f>
        <v>45181</v>
      </c>
      <c r="E8" s="15">
        <f t="shared" si="1"/>
        <v>45182</v>
      </c>
      <c r="F8" s="15">
        <f t="shared" si="1"/>
        <v>45183</v>
      </c>
      <c r="G8" s="15">
        <f t="shared" si="1"/>
        <v>45184</v>
      </c>
      <c r="H8" s="15">
        <f t="shared" si="1"/>
        <v>45185</v>
      </c>
      <c r="I8" s="16">
        <f t="shared" si="1"/>
        <v>45186</v>
      </c>
      <c r="J8" s="17" t="s">
        <v>10</v>
      </c>
    </row>
    <row r="9">
      <c r="B9" s="13" t="s">
        <v>11</v>
      </c>
      <c r="C9" s="18">
        <v>1296.0</v>
      </c>
      <c r="D9" s="18">
        <v>1375.0</v>
      </c>
      <c r="E9" s="18">
        <v>1164.0</v>
      </c>
      <c r="F9" s="18">
        <v>1815.01</v>
      </c>
      <c r="G9" s="18">
        <v>1709.5</v>
      </c>
      <c r="H9" s="18">
        <v>1864.5</v>
      </c>
      <c r="I9" s="19">
        <v>3032.25</v>
      </c>
      <c r="J9" s="20">
        <f t="shared" ref="J9:J17" si="2">SUM(C9:I9)</f>
        <v>12256.26</v>
      </c>
    </row>
    <row r="10">
      <c r="B10" s="13" t="s">
        <v>12</v>
      </c>
      <c r="C10" s="21">
        <v>42.0</v>
      </c>
      <c r="D10" s="21">
        <v>28.0</v>
      </c>
      <c r="E10" s="21">
        <v>38.0</v>
      </c>
      <c r="F10" s="21">
        <v>50.0</v>
      </c>
      <c r="G10" s="21">
        <v>41.0</v>
      </c>
      <c r="H10" s="21">
        <v>53.0</v>
      </c>
      <c r="I10" s="22">
        <v>77.0</v>
      </c>
      <c r="J10" s="23">
        <f t="shared" si="2"/>
        <v>329</v>
      </c>
    </row>
    <row r="11">
      <c r="B11" s="13" t="s">
        <v>13</v>
      </c>
      <c r="C11" s="24">
        <v>5306.11</v>
      </c>
      <c r="D11" s="24">
        <v>5233.11</v>
      </c>
      <c r="E11" s="24">
        <v>5301.5</v>
      </c>
      <c r="F11" s="24">
        <v>10804.88</v>
      </c>
      <c r="G11" s="24">
        <v>13623.44</v>
      </c>
      <c r="H11" s="24">
        <v>18481.05</v>
      </c>
      <c r="I11" s="25">
        <v>5304.75</v>
      </c>
      <c r="J11" s="20">
        <f t="shared" si="2"/>
        <v>64054.84</v>
      </c>
    </row>
    <row r="12">
      <c r="B12" s="13" t="s">
        <v>15</v>
      </c>
      <c r="C12" s="26">
        <v>97.0</v>
      </c>
      <c r="D12" s="26">
        <v>116.0</v>
      </c>
      <c r="E12" s="26">
        <v>111.0</v>
      </c>
      <c r="F12" s="26">
        <v>211.0</v>
      </c>
      <c r="G12" s="26">
        <v>299.0</v>
      </c>
      <c r="H12" s="26">
        <v>341.0</v>
      </c>
      <c r="I12" s="27">
        <v>111.0</v>
      </c>
      <c r="J12" s="28">
        <f t="shared" si="2"/>
        <v>1286</v>
      </c>
    </row>
    <row r="13" ht="15.0" customHeight="1">
      <c r="B13" s="13" t="s">
        <v>16</v>
      </c>
      <c r="C13" s="29">
        <v>1165.25</v>
      </c>
      <c r="D13" s="29">
        <v>1998.0</v>
      </c>
      <c r="E13" s="29">
        <v>1577.25</v>
      </c>
      <c r="F13" s="29">
        <v>3781.75</v>
      </c>
      <c r="G13" s="30">
        <v>2911.0</v>
      </c>
      <c r="H13" s="29">
        <v>2980.75</v>
      </c>
      <c r="I13" s="31">
        <v>1993.5</v>
      </c>
      <c r="J13" s="32">
        <f t="shared" si="2"/>
        <v>16407.5</v>
      </c>
    </row>
    <row r="14">
      <c r="B14" s="13" t="s">
        <v>17</v>
      </c>
      <c r="C14" s="33">
        <v>20.0</v>
      </c>
      <c r="D14" s="33">
        <v>35.0</v>
      </c>
      <c r="E14" s="33">
        <v>32.0</v>
      </c>
      <c r="F14" s="33">
        <v>72.0</v>
      </c>
      <c r="G14" s="33">
        <v>58.0</v>
      </c>
      <c r="H14" s="33">
        <v>57.0</v>
      </c>
      <c r="I14" s="34">
        <v>32.0</v>
      </c>
      <c r="J14" s="28">
        <f t="shared" si="2"/>
        <v>306</v>
      </c>
    </row>
    <row r="15">
      <c r="B15" s="13" t="s">
        <v>18</v>
      </c>
      <c r="C15" s="35">
        <v>69.0</v>
      </c>
      <c r="D15" s="35">
        <v>19.5</v>
      </c>
      <c r="E15" s="35">
        <v>86.0</v>
      </c>
      <c r="F15" s="35">
        <v>66.0</v>
      </c>
      <c r="G15" s="35">
        <v>94.5</v>
      </c>
      <c r="H15" s="35">
        <v>113.0</v>
      </c>
      <c r="I15" s="36">
        <v>0.0</v>
      </c>
      <c r="J15" s="32">
        <f t="shared" si="2"/>
        <v>448</v>
      </c>
    </row>
    <row r="16">
      <c r="B16" s="13" t="s">
        <v>19</v>
      </c>
      <c r="C16" s="37">
        <f t="shared" ref="C16:I16" si="3">C9+C11</f>
        <v>6602.11</v>
      </c>
      <c r="D16" s="37">
        <f t="shared" si="3"/>
        <v>6608.11</v>
      </c>
      <c r="E16" s="37">
        <f t="shared" si="3"/>
        <v>6465.5</v>
      </c>
      <c r="F16" s="37">
        <f t="shared" si="3"/>
        <v>12619.89</v>
      </c>
      <c r="G16" s="37">
        <f t="shared" si="3"/>
        <v>15332.94</v>
      </c>
      <c r="H16" s="37">
        <f t="shared" si="3"/>
        <v>20345.55</v>
      </c>
      <c r="I16" s="39">
        <f t="shared" si="3"/>
        <v>8337</v>
      </c>
      <c r="J16" s="20">
        <f t="shared" si="2"/>
        <v>76311.1</v>
      </c>
    </row>
    <row r="17">
      <c r="B17" s="13" t="s">
        <v>20</v>
      </c>
      <c r="C17" s="29">
        <v>10671.76</v>
      </c>
      <c r="D17" s="29">
        <v>9535.23</v>
      </c>
      <c r="E17" s="29">
        <v>10461.76</v>
      </c>
      <c r="F17" s="29">
        <v>14292.5</v>
      </c>
      <c r="G17" s="29">
        <v>16117.75</v>
      </c>
      <c r="H17" s="29">
        <v>19810.6</v>
      </c>
      <c r="I17" s="31">
        <v>12627.58</v>
      </c>
      <c r="J17" s="40">
        <f t="shared" si="2"/>
        <v>93517.18</v>
      </c>
    </row>
    <row r="18">
      <c r="B18" s="13" t="s">
        <v>21</v>
      </c>
      <c r="C18" s="41">
        <f t="shared" ref="C18:J18" si="4">(C16-C17)/C17</f>
        <v>-0.381347594</v>
      </c>
      <c r="D18" s="41">
        <f t="shared" si="4"/>
        <v>-0.3069794855</v>
      </c>
      <c r="E18" s="41">
        <f t="shared" si="4"/>
        <v>-0.381987352</v>
      </c>
      <c r="F18" s="41">
        <f t="shared" si="4"/>
        <v>-0.1170271121</v>
      </c>
      <c r="G18" s="41">
        <f t="shared" si="4"/>
        <v>-0.04869228025</v>
      </c>
      <c r="H18" s="41">
        <f t="shared" si="4"/>
        <v>0.0270032205</v>
      </c>
      <c r="I18" s="41">
        <f t="shared" si="4"/>
        <v>-0.3397784849</v>
      </c>
      <c r="J18" s="41">
        <f t="shared" si="4"/>
        <v>-0.1839884393</v>
      </c>
    </row>
    <row r="19">
      <c r="B19" s="42" t="s">
        <v>22</v>
      </c>
      <c r="C19" s="43"/>
      <c r="D19" s="43"/>
      <c r="E19" s="44"/>
      <c r="F19" s="60" t="s">
        <v>41</v>
      </c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139</v>
      </c>
      <c r="D20" s="46">
        <f t="shared" si="5"/>
        <v>144</v>
      </c>
      <c r="E20" s="46">
        <f t="shared" si="5"/>
        <v>149</v>
      </c>
      <c r="F20" s="46">
        <f t="shared" si="5"/>
        <v>261</v>
      </c>
      <c r="G20" s="46">
        <f t="shared" si="5"/>
        <v>340</v>
      </c>
      <c r="H20" s="46">
        <f t="shared" si="5"/>
        <v>394</v>
      </c>
      <c r="I20" s="46">
        <f t="shared" si="5"/>
        <v>188</v>
      </c>
      <c r="J20" s="46">
        <f>SUM(C20:I20)</f>
        <v>1615</v>
      </c>
    </row>
    <row r="21">
      <c r="B21" s="13" t="s">
        <v>24</v>
      </c>
      <c r="C21" s="47">
        <f t="shared" ref="C21:J21" si="6">C9/C10</f>
        <v>30.85714286</v>
      </c>
      <c r="D21" s="47">
        <f t="shared" si="6"/>
        <v>49.10714286</v>
      </c>
      <c r="E21" s="47">
        <f t="shared" si="6"/>
        <v>30.63157895</v>
      </c>
      <c r="F21" s="47">
        <f t="shared" si="6"/>
        <v>36.3002</v>
      </c>
      <c r="G21" s="47">
        <f t="shared" si="6"/>
        <v>41.69512195</v>
      </c>
      <c r="H21" s="47">
        <f t="shared" si="6"/>
        <v>35.17924528</v>
      </c>
      <c r="I21" s="48">
        <f t="shared" si="6"/>
        <v>39.37987013</v>
      </c>
      <c r="J21" s="32">
        <f t="shared" si="6"/>
        <v>37.25306991</v>
      </c>
    </row>
    <row r="22">
      <c r="B22" s="13" t="s">
        <v>25</v>
      </c>
      <c r="C22" s="47">
        <f t="shared" ref="C22:J22" si="7">C11/C12</f>
        <v>54.70216495</v>
      </c>
      <c r="D22" s="47">
        <f t="shared" si="7"/>
        <v>45.11301724</v>
      </c>
      <c r="E22" s="47">
        <f t="shared" si="7"/>
        <v>47.76126126</v>
      </c>
      <c r="F22" s="47">
        <f t="shared" si="7"/>
        <v>51.20796209</v>
      </c>
      <c r="G22" s="47">
        <f t="shared" si="7"/>
        <v>45.56334448</v>
      </c>
      <c r="H22" s="47">
        <f t="shared" si="7"/>
        <v>54.19662757</v>
      </c>
      <c r="I22" s="48">
        <f t="shared" si="7"/>
        <v>47.79054054</v>
      </c>
      <c r="J22" s="32">
        <f t="shared" si="7"/>
        <v>49.80936236</v>
      </c>
    </row>
    <row r="23">
      <c r="B23" s="42" t="s">
        <v>26</v>
      </c>
      <c r="C23" s="24">
        <v>101.0</v>
      </c>
      <c r="D23" s="24">
        <v>76.0</v>
      </c>
      <c r="E23" s="24">
        <v>57.5</v>
      </c>
      <c r="F23" s="24">
        <v>58.0</v>
      </c>
      <c r="G23" s="24">
        <v>211.75</v>
      </c>
      <c r="H23" s="24">
        <v>327.6</v>
      </c>
      <c r="I23" s="25">
        <v>139.0</v>
      </c>
      <c r="J23" s="32">
        <f>SUM(C23:I23)</f>
        <v>970.85</v>
      </c>
    </row>
    <row r="24">
      <c r="B24" s="13" t="s">
        <v>27</v>
      </c>
      <c r="C24" s="41">
        <f t="shared" ref="C24:J24" si="8">C23/C16</f>
        <v>0.01529813953</v>
      </c>
      <c r="D24" s="41">
        <f t="shared" si="8"/>
        <v>0.0115010192</v>
      </c>
      <c r="E24" s="41">
        <f t="shared" si="8"/>
        <v>0.008893357049</v>
      </c>
      <c r="F24" s="41">
        <f t="shared" si="8"/>
        <v>0.004595919616</v>
      </c>
      <c r="G24" s="41">
        <f t="shared" si="8"/>
        <v>0.01381013687</v>
      </c>
      <c r="H24" s="41">
        <f t="shared" si="8"/>
        <v>0.01610180113</v>
      </c>
      <c r="I24" s="50">
        <f t="shared" si="8"/>
        <v>0.01667266403</v>
      </c>
      <c r="J24" s="51">
        <f t="shared" si="8"/>
        <v>0.01272226452</v>
      </c>
    </row>
    <row r="25">
      <c r="B25" s="42" t="s">
        <v>28</v>
      </c>
      <c r="C25" s="45"/>
      <c r="D25" s="52"/>
      <c r="E25" s="45"/>
      <c r="F25" s="45"/>
      <c r="G25" s="45"/>
      <c r="H25" s="45"/>
      <c r="I25" s="45"/>
      <c r="J25" s="45"/>
    </row>
    <row r="26">
      <c r="B26" s="42" t="s">
        <v>30</v>
      </c>
      <c r="C26" s="54">
        <v>2034.34</v>
      </c>
      <c r="D26" s="54">
        <v>2306.68</v>
      </c>
      <c r="E26" s="54">
        <v>2167.43</v>
      </c>
      <c r="F26" s="54">
        <v>3034.93</v>
      </c>
      <c r="G26" s="54">
        <v>3357.51</v>
      </c>
      <c r="H26" s="54">
        <v>4158.02</v>
      </c>
      <c r="I26" s="54">
        <v>2663.65</v>
      </c>
      <c r="J26" s="55">
        <f>SUM(C26:I26)/J16</f>
        <v>0.2584494261</v>
      </c>
    </row>
    <row r="27">
      <c r="B27" s="56" t="s">
        <v>31</v>
      </c>
      <c r="C27" s="57">
        <v>0.308</v>
      </c>
      <c r="D27" s="66">
        <f t="shared" ref="D27:I27" si="9">D26/D16</f>
        <v>0.3490680391</v>
      </c>
      <c r="E27" s="66">
        <f t="shared" si="9"/>
        <v>0.3352300673</v>
      </c>
      <c r="F27" s="66">
        <f t="shared" si="9"/>
        <v>0.2404878331</v>
      </c>
      <c r="G27" s="66">
        <f t="shared" si="9"/>
        <v>0.2189736606</v>
      </c>
      <c r="H27" s="66">
        <f t="shared" si="9"/>
        <v>0.2043699974</v>
      </c>
      <c r="I27" s="66">
        <f t="shared" si="9"/>
        <v>0.3194974211</v>
      </c>
      <c r="J27" s="59"/>
    </row>
  </sheetData>
  <mergeCells count="1">
    <mergeCell ref="J26:J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0"/>
  </cols>
  <sheetData>
    <row r="4">
      <c r="B4" s="1"/>
      <c r="C4" s="2" t="s">
        <v>0</v>
      </c>
      <c r="D4" s="3">
        <v>45173.0</v>
      </c>
      <c r="E4" s="4"/>
      <c r="F4" s="4"/>
      <c r="G4" s="4"/>
      <c r="H4" s="5"/>
      <c r="I4" s="5"/>
      <c r="J4" s="5"/>
    </row>
    <row r="5">
      <c r="B5" s="5"/>
      <c r="C5" s="5"/>
      <c r="D5" s="6"/>
      <c r="E5" s="7"/>
      <c r="F5" s="8" t="s">
        <v>1</v>
      </c>
      <c r="G5" s="9"/>
      <c r="H5" s="5"/>
      <c r="I5" s="5"/>
      <c r="J5" s="5"/>
    </row>
    <row r="6">
      <c r="B6" s="10"/>
      <c r="C6" s="10"/>
      <c r="D6" s="10"/>
      <c r="E6" s="10"/>
      <c r="F6" s="10"/>
      <c r="G6" s="10"/>
      <c r="H6" s="10"/>
      <c r="I6" s="10"/>
      <c r="J6" s="5"/>
    </row>
    <row r="7">
      <c r="B7" s="11"/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0"/>
    </row>
    <row r="8">
      <c r="B8" s="13" t="s">
        <v>9</v>
      </c>
      <c r="C8" s="14">
        <v>45173.0</v>
      </c>
      <c r="D8" s="15">
        <f t="shared" ref="D8:I8" si="1">C8+1</f>
        <v>45174</v>
      </c>
      <c r="E8" s="15">
        <f t="shared" si="1"/>
        <v>45175</v>
      </c>
      <c r="F8" s="15">
        <f t="shared" si="1"/>
        <v>45176</v>
      </c>
      <c r="G8" s="15">
        <f t="shared" si="1"/>
        <v>45177</v>
      </c>
      <c r="H8" s="15">
        <f t="shared" si="1"/>
        <v>45178</v>
      </c>
      <c r="I8" s="16">
        <f t="shared" si="1"/>
        <v>45179</v>
      </c>
      <c r="J8" s="17" t="s">
        <v>10</v>
      </c>
    </row>
    <row r="9">
      <c r="B9" s="13" t="s">
        <v>11</v>
      </c>
      <c r="C9" s="18">
        <v>3078.25</v>
      </c>
      <c r="D9" s="18">
        <v>845.25</v>
      </c>
      <c r="E9" s="18">
        <v>1378.69</v>
      </c>
      <c r="F9" s="18">
        <v>1343.0</v>
      </c>
      <c r="G9" s="18">
        <v>2136.18</v>
      </c>
      <c r="H9" s="18">
        <v>2290.25</v>
      </c>
      <c r="I9" s="19">
        <v>3174.75</v>
      </c>
      <c r="J9" s="20">
        <f t="shared" ref="J9:J17" si="2">SUM(C9:I9)</f>
        <v>14246.37</v>
      </c>
    </row>
    <row r="10">
      <c r="B10" s="13" t="s">
        <v>12</v>
      </c>
      <c r="C10" s="21">
        <v>80.0</v>
      </c>
      <c r="D10" s="21">
        <v>31.0</v>
      </c>
      <c r="E10" s="21">
        <v>35.0</v>
      </c>
      <c r="F10" s="21">
        <v>43.0</v>
      </c>
      <c r="G10" s="21">
        <v>55.0</v>
      </c>
      <c r="H10" s="21">
        <v>52.0</v>
      </c>
      <c r="I10" s="22">
        <v>70.0</v>
      </c>
      <c r="J10" s="23">
        <f t="shared" si="2"/>
        <v>366</v>
      </c>
    </row>
    <row r="11">
      <c r="B11" s="13" t="s">
        <v>13</v>
      </c>
      <c r="C11" s="24">
        <v>5928.94</v>
      </c>
      <c r="D11" s="24">
        <v>4782.38</v>
      </c>
      <c r="E11" s="24">
        <v>5335.0</v>
      </c>
      <c r="F11" s="24">
        <v>7499.06</v>
      </c>
      <c r="G11" s="24">
        <v>13983.18</v>
      </c>
      <c r="H11" s="24">
        <v>14226.58</v>
      </c>
      <c r="I11" s="25">
        <v>4793.5</v>
      </c>
      <c r="J11" s="20">
        <f t="shared" si="2"/>
        <v>56548.64</v>
      </c>
    </row>
    <row r="12">
      <c r="B12" s="13" t="s">
        <v>15</v>
      </c>
      <c r="C12" s="26">
        <v>140.0</v>
      </c>
      <c r="D12" s="26">
        <v>87.0</v>
      </c>
      <c r="E12" s="26">
        <v>108.0</v>
      </c>
      <c r="F12" s="26">
        <v>152.0</v>
      </c>
      <c r="G12" s="26">
        <v>267.0</v>
      </c>
      <c r="H12" s="26">
        <v>276.0</v>
      </c>
      <c r="I12" s="27">
        <v>89.0</v>
      </c>
      <c r="J12" s="28">
        <f t="shared" si="2"/>
        <v>1119</v>
      </c>
    </row>
    <row r="13" ht="15.0" customHeight="1">
      <c r="B13" s="13" t="s">
        <v>16</v>
      </c>
      <c r="C13" s="29">
        <v>2091.25</v>
      </c>
      <c r="D13" s="29">
        <v>1063.5</v>
      </c>
      <c r="E13" s="29">
        <v>1012.0</v>
      </c>
      <c r="F13" s="29">
        <v>1699.25</v>
      </c>
      <c r="G13" s="30">
        <v>3965.01</v>
      </c>
      <c r="H13" s="29">
        <v>3160.38</v>
      </c>
      <c r="I13" s="31">
        <v>2085.25</v>
      </c>
      <c r="J13" s="32">
        <f t="shared" si="2"/>
        <v>15076.64</v>
      </c>
    </row>
    <row r="14">
      <c r="B14" s="13" t="s">
        <v>17</v>
      </c>
      <c r="C14" s="33">
        <v>32.0</v>
      </c>
      <c r="D14" s="33">
        <v>25.0</v>
      </c>
      <c r="E14" s="33">
        <v>21.0</v>
      </c>
      <c r="F14" s="33">
        <v>33.0</v>
      </c>
      <c r="G14" s="33">
        <v>57.0</v>
      </c>
      <c r="H14" s="33">
        <v>49.0</v>
      </c>
      <c r="I14" s="34">
        <v>31.0</v>
      </c>
      <c r="J14" s="28">
        <f t="shared" si="2"/>
        <v>248</v>
      </c>
    </row>
    <row r="15">
      <c r="B15" s="13" t="s">
        <v>18</v>
      </c>
      <c r="C15" s="35">
        <v>114.5</v>
      </c>
      <c r="D15" s="35">
        <v>54.0</v>
      </c>
      <c r="E15" s="35">
        <v>91.5</v>
      </c>
      <c r="F15" s="35">
        <v>19.0</v>
      </c>
      <c r="G15" s="35">
        <v>60.5</v>
      </c>
      <c r="H15" s="35">
        <v>18.0</v>
      </c>
      <c r="I15" s="36">
        <v>21.5</v>
      </c>
      <c r="J15" s="32">
        <f t="shared" si="2"/>
        <v>379</v>
      </c>
    </row>
    <row r="16" ht="18.0" customHeight="1">
      <c r="B16" s="13" t="s">
        <v>19</v>
      </c>
      <c r="C16" s="37">
        <f t="shared" ref="C16:I16" si="3">C9+C11</f>
        <v>9007.19</v>
      </c>
      <c r="D16" s="37">
        <f t="shared" si="3"/>
        <v>5627.63</v>
      </c>
      <c r="E16" s="37">
        <f t="shared" si="3"/>
        <v>6713.69</v>
      </c>
      <c r="F16" s="37">
        <f t="shared" si="3"/>
        <v>8842.06</v>
      </c>
      <c r="G16" s="37">
        <f t="shared" si="3"/>
        <v>16119.36</v>
      </c>
      <c r="H16" s="37">
        <f t="shared" si="3"/>
        <v>16516.83</v>
      </c>
      <c r="I16" s="39">
        <f t="shared" si="3"/>
        <v>7968.25</v>
      </c>
      <c r="J16" s="20">
        <f t="shared" si="2"/>
        <v>70795.01</v>
      </c>
    </row>
    <row r="17">
      <c r="B17" s="13" t="s">
        <v>20</v>
      </c>
      <c r="C17" s="29">
        <v>10329.45</v>
      </c>
      <c r="D17" s="29">
        <v>6737.76</v>
      </c>
      <c r="E17" s="29">
        <v>7750.76</v>
      </c>
      <c r="F17" s="29">
        <v>13432.25</v>
      </c>
      <c r="G17" s="29">
        <v>20463.95</v>
      </c>
      <c r="H17" s="29">
        <v>21047.51</v>
      </c>
      <c r="I17" s="31">
        <v>8917.5</v>
      </c>
      <c r="J17" s="40">
        <f t="shared" si="2"/>
        <v>88679.18</v>
      </c>
    </row>
    <row r="18">
      <c r="B18" s="13" t="s">
        <v>21</v>
      </c>
      <c r="C18" s="41">
        <f t="shared" ref="C18:J18" si="4">(C16-C17)/C17</f>
        <v>-0.1280087517</v>
      </c>
      <c r="D18" s="41">
        <f t="shared" si="4"/>
        <v>-0.164762473</v>
      </c>
      <c r="E18" s="41">
        <f t="shared" si="4"/>
        <v>-0.1338023626</v>
      </c>
      <c r="F18" s="41">
        <f t="shared" si="4"/>
        <v>-0.3417290476</v>
      </c>
      <c r="G18" s="41">
        <f t="shared" si="4"/>
        <v>-0.2123045649</v>
      </c>
      <c r="H18" s="41">
        <f t="shared" si="4"/>
        <v>-0.2152596673</v>
      </c>
      <c r="I18" s="41">
        <f t="shared" si="4"/>
        <v>-0.1064479955</v>
      </c>
      <c r="J18" s="41">
        <f t="shared" si="4"/>
        <v>-0.2016727038</v>
      </c>
    </row>
    <row r="19">
      <c r="B19" s="42" t="s">
        <v>22</v>
      </c>
      <c r="C19" s="43"/>
      <c r="D19" s="43"/>
      <c r="E19" s="44"/>
      <c r="F19" s="44"/>
      <c r="G19" s="44"/>
      <c r="H19" s="45"/>
      <c r="I19" s="44"/>
      <c r="J19" s="43"/>
    </row>
    <row r="20">
      <c r="B20" s="42" t="s">
        <v>23</v>
      </c>
      <c r="C20" s="46">
        <f t="shared" ref="C20:I20" si="5">C10+C12</f>
        <v>220</v>
      </c>
      <c r="D20" s="46">
        <f t="shared" si="5"/>
        <v>118</v>
      </c>
      <c r="E20" s="46">
        <f t="shared" si="5"/>
        <v>143</v>
      </c>
      <c r="F20" s="46">
        <f t="shared" si="5"/>
        <v>195</v>
      </c>
      <c r="G20" s="46">
        <f t="shared" si="5"/>
        <v>322</v>
      </c>
      <c r="H20" s="46">
        <f t="shared" si="5"/>
        <v>328</v>
      </c>
      <c r="I20" s="46">
        <f t="shared" si="5"/>
        <v>159</v>
      </c>
      <c r="J20" s="46">
        <f>SUM(C20:I20)</f>
        <v>1485</v>
      </c>
    </row>
    <row r="21">
      <c r="B21" s="13" t="s">
        <v>24</v>
      </c>
      <c r="C21" s="47">
        <f t="shared" ref="C21:J21" si="6">C9/C10</f>
        <v>38.478125</v>
      </c>
      <c r="D21" s="47">
        <f t="shared" si="6"/>
        <v>27.26612903</v>
      </c>
      <c r="E21" s="47">
        <f t="shared" si="6"/>
        <v>39.39114286</v>
      </c>
      <c r="F21" s="47">
        <f t="shared" si="6"/>
        <v>31.23255814</v>
      </c>
      <c r="G21" s="47">
        <f t="shared" si="6"/>
        <v>38.83963636</v>
      </c>
      <c r="H21" s="47">
        <f t="shared" si="6"/>
        <v>44.04326923</v>
      </c>
      <c r="I21" s="48">
        <f t="shared" si="6"/>
        <v>45.35357143</v>
      </c>
      <c r="J21" s="32">
        <f t="shared" si="6"/>
        <v>38.9245082</v>
      </c>
    </row>
    <row r="22">
      <c r="B22" s="13" t="s">
        <v>25</v>
      </c>
      <c r="C22" s="47">
        <f t="shared" ref="C22:J22" si="7">C11/C12</f>
        <v>42.34957143</v>
      </c>
      <c r="D22" s="47">
        <f t="shared" si="7"/>
        <v>54.96988506</v>
      </c>
      <c r="E22" s="47">
        <f t="shared" si="7"/>
        <v>49.39814815</v>
      </c>
      <c r="F22" s="47">
        <f t="shared" si="7"/>
        <v>49.33592105</v>
      </c>
      <c r="G22" s="47">
        <f t="shared" si="7"/>
        <v>52.37146067</v>
      </c>
      <c r="H22" s="47">
        <f t="shared" si="7"/>
        <v>51.54557971</v>
      </c>
      <c r="I22" s="48">
        <f t="shared" si="7"/>
        <v>53.85955056</v>
      </c>
      <c r="J22" s="32">
        <f t="shared" si="7"/>
        <v>50.53497766</v>
      </c>
    </row>
    <row r="23">
      <c r="B23" s="42" t="s">
        <v>26</v>
      </c>
      <c r="C23" s="24">
        <v>168.0</v>
      </c>
      <c r="D23" s="24">
        <v>74.5</v>
      </c>
      <c r="E23" s="24">
        <v>121.5</v>
      </c>
      <c r="F23" s="24">
        <v>277.0</v>
      </c>
      <c r="G23" s="24">
        <v>217.0</v>
      </c>
      <c r="H23" s="24">
        <v>243.75</v>
      </c>
      <c r="I23" s="25">
        <v>57.0</v>
      </c>
      <c r="J23" s="32">
        <f>SUM(C23:I23)</f>
        <v>1158.75</v>
      </c>
    </row>
    <row r="24">
      <c r="B24" s="13" t="s">
        <v>27</v>
      </c>
      <c r="C24" s="41">
        <f t="shared" ref="C24:J24" si="8">C23/C16</f>
        <v>0.01865176598</v>
      </c>
      <c r="D24" s="41">
        <f t="shared" si="8"/>
        <v>0.01323825482</v>
      </c>
      <c r="E24" s="41">
        <f t="shared" si="8"/>
        <v>0.01809735034</v>
      </c>
      <c r="F24" s="41">
        <f t="shared" si="8"/>
        <v>0.03132754132</v>
      </c>
      <c r="G24" s="41">
        <f t="shared" si="8"/>
        <v>0.01346207294</v>
      </c>
      <c r="H24" s="41">
        <f t="shared" si="8"/>
        <v>0.01475767444</v>
      </c>
      <c r="I24" s="50">
        <f t="shared" si="8"/>
        <v>0.007153390017</v>
      </c>
      <c r="J24" s="51">
        <f t="shared" si="8"/>
        <v>0.01636767902</v>
      </c>
    </row>
    <row r="25">
      <c r="B25" s="42" t="s">
        <v>28</v>
      </c>
      <c r="C25" s="45"/>
      <c r="D25" s="52"/>
      <c r="E25" s="45"/>
      <c r="F25" s="53" t="s">
        <v>42</v>
      </c>
      <c r="G25" s="45"/>
      <c r="H25" s="45"/>
      <c r="I25" s="45"/>
      <c r="J25" s="45"/>
    </row>
    <row r="26">
      <c r="B26" s="42" t="s">
        <v>30</v>
      </c>
      <c r="C26" s="54">
        <v>2634.28</v>
      </c>
      <c r="D26" s="54">
        <v>2349.81</v>
      </c>
      <c r="E26" s="54">
        <v>2260.87</v>
      </c>
      <c r="F26" s="54">
        <v>2991.16</v>
      </c>
      <c r="G26" s="54">
        <v>3340.07</v>
      </c>
      <c r="H26" s="54">
        <v>4296.7</v>
      </c>
      <c r="I26" s="54">
        <v>2635.98</v>
      </c>
      <c r="J26" s="55">
        <f>SUM(C26:I26)/J16</f>
        <v>0.2896937228</v>
      </c>
    </row>
    <row r="27">
      <c r="B27" s="56" t="s">
        <v>31</v>
      </c>
      <c r="C27" s="57">
        <f t="shared" ref="C27:I27" si="9">C26/C16</f>
        <v>0.2924641314</v>
      </c>
      <c r="D27" s="57">
        <f t="shared" si="9"/>
        <v>0.4175487728</v>
      </c>
      <c r="E27" s="57">
        <f t="shared" si="9"/>
        <v>0.3367551972</v>
      </c>
      <c r="F27" s="57">
        <f t="shared" si="9"/>
        <v>0.3382876841</v>
      </c>
      <c r="G27" s="57">
        <f t="shared" si="9"/>
        <v>0.2072085989</v>
      </c>
      <c r="H27" s="57">
        <f t="shared" si="9"/>
        <v>0.2601407171</v>
      </c>
      <c r="I27" s="57">
        <f t="shared" si="9"/>
        <v>0.3308104038</v>
      </c>
      <c r="J27" s="59"/>
    </row>
  </sheetData>
  <mergeCells count="1">
    <mergeCell ref="J26:J27"/>
  </mergeCells>
  <drawing r:id="rId1"/>
</worksheet>
</file>