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Brent" sheetId="1" state="visible" r:id="rId2"/>
    <sheet name="Li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<sst xmlns="http://schemas.openxmlformats.org/spreadsheetml/2006/main" count="43" uniqueCount="26">
  <si>
    <t xml:space="preserve">Simulation results</t>
  </si>
  <si>
    <t xml:space="preserve">NoTOF 1-8 MeV</t>
  </si>
  <si>
    <t xml:space="preserve">MPS</t>
  </si>
  <si>
    <t xml:space="preserve">KES</t>
  </si>
  <si>
    <t xml:space="preserve">MPS 1-8 MeV TOF</t>
  </si>
  <si>
    <t xml:space="preserve">KES 3-6 MeV no TOF</t>
  </si>
  <si>
    <t xml:space="preserve">d1 (mm)</t>
  </si>
  <si>
    <t xml:space="preserve">D (mm)</t>
  </si>
  <si>
    <t xml:space="preserve">d2 (mm)</t>
  </si>
  <si>
    <t xml:space="preserve">L (mm)</t>
  </si>
  <si>
    <t xml:space="preserve">s (mm)</t>
  </si>
  <si>
    <t xml:space="preserve">*</t>
  </si>
  <si>
    <t xml:space="preserve">septa (mm)</t>
  </si>
  <si>
    <t xml:space="preserve">f</t>
  </si>
  <si>
    <t xml:space="preserve">Effective thickness (mm)</t>
  </si>
  <si>
    <t xml:space="preserve">Det. Unit FOV (mm)</t>
  </si>
  <si>
    <t xml:space="preserve">Lin. Coll. Eff (relative)</t>
  </si>
  <si>
    <t xml:space="preserve">**</t>
  </si>
  <si>
    <t xml:space="preserve">Falloff amplitude (4 mm bin)</t>
  </si>
  <si>
    <t xml:space="preserve">KES eff/ MPS eff</t>
  </si>
  <si>
    <t xml:space="preserve">* no KES transparency taken into account</t>
  </si>
  <si>
    <t xml:space="preserve">** Efficiency at the center of the camera</t>
  </si>
  <si>
    <t xml:space="preserve">MPS, NoTOF, 1 MeV &lt; E &lt; 8 MeV</t>
  </si>
  <si>
    <t xml:space="preserve">KES, NoTOF, 1 MeV &lt; E &lt; 8 MeV</t>
  </si>
  <si>
    <t xml:space="preserve">Geometrical calculations</t>
  </si>
  <si>
    <t xml:space="preserve">MPS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</si>
</sst>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432720</xdr:colOff>
      <xdr:row>0</xdr:row>
      <xdr:rowOff>0</xdr:rowOff>
    </xdr:from>
    <xdr:to>
      <xdr:col>15</xdr:col>
      <xdr:colOff>82080</xdr:colOff>
      <xdr:row>18</xdr:row>
      <xdr:rowOff>53640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814680" y="0"/>
          <a:ext cx="1973520" cy="2979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47160</xdr:colOff>
      <xdr:row>0</xdr:row>
      <xdr:rowOff>56160</xdr:rowOff>
    </xdr:from>
    <xdr:to>
      <xdr:col>11</xdr:col>
      <xdr:colOff>551880</xdr:colOff>
      <xdr:row>18</xdr:row>
      <xdr:rowOff>21600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686000" y="56160"/>
          <a:ext cx="2247840" cy="289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176400</xdr:colOff>
      <xdr:row>18</xdr:row>
      <xdr:rowOff>111600</xdr:rowOff>
    </xdr:from>
    <xdr:to>
      <xdr:col>5</xdr:col>
      <xdr:colOff>112680</xdr:colOff>
      <xdr:row>49</xdr:row>
      <xdr:rowOff>72360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76400" y="3037680"/>
          <a:ext cx="4079520" cy="500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230040</xdr:colOff>
      <xdr:row>2</xdr:row>
      <xdr:rowOff>149400</xdr:rowOff>
    </xdr:from>
    <xdr:to>
      <xdr:col>22</xdr:col>
      <xdr:colOff>191880</xdr:colOff>
      <xdr:row>14</xdr:row>
      <xdr:rowOff>89280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11936160" y="474480"/>
          <a:ext cx="4029120" cy="1890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93960</xdr:colOff>
      <xdr:row>22</xdr:row>
      <xdr:rowOff>73800</xdr:rowOff>
    </xdr:from>
    <xdr:to>
      <xdr:col>11</xdr:col>
      <xdr:colOff>265320</xdr:colOff>
      <xdr:row>45</xdr:row>
      <xdr:rowOff>106560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5113440" y="3650040"/>
          <a:ext cx="4533840" cy="3771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376200</xdr:colOff>
      <xdr:row>22</xdr:row>
      <xdr:rowOff>0</xdr:rowOff>
    </xdr:from>
    <xdr:to>
      <xdr:col>20</xdr:col>
      <xdr:colOff>77040</xdr:colOff>
      <xdr:row>45</xdr:row>
      <xdr:rowOff>8640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0339200" y="3576240"/>
          <a:ext cx="4349160" cy="374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272520</xdr:colOff>
      <xdr:row>0</xdr:row>
      <xdr:rowOff>0</xdr:rowOff>
    </xdr:from>
    <xdr:to>
      <xdr:col>10</xdr:col>
      <xdr:colOff>523080</xdr:colOff>
      <xdr:row>18</xdr:row>
      <xdr:rowOff>53640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5694120" y="0"/>
          <a:ext cx="1993320" cy="2979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321480</xdr:colOff>
      <xdr:row>0</xdr:row>
      <xdr:rowOff>0</xdr:rowOff>
    </xdr:from>
    <xdr:to>
      <xdr:col>8</xdr:col>
      <xdr:colOff>235440</xdr:colOff>
      <xdr:row>17</xdr:row>
      <xdr:rowOff>128160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3999960" y="0"/>
          <a:ext cx="2238120" cy="289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159120</xdr:colOff>
      <xdr:row>2</xdr:row>
      <xdr:rowOff>91800</xdr:rowOff>
    </xdr:from>
    <xdr:to>
      <xdr:col>18</xdr:col>
      <xdr:colOff>120240</xdr:colOff>
      <xdr:row>14</xdr:row>
      <xdr:rowOff>31680</xdr:rowOff>
    </xdr:to>
    <xdr:pic>
      <xdr:nvPicPr>
        <xdr:cNvPr id="8" name="Image 5" descr=""/>
        <xdr:cNvPicPr/>
      </xdr:nvPicPr>
      <xdr:blipFill>
        <a:blip r:embed="rId3"/>
        <a:stretch/>
      </xdr:blipFill>
      <xdr:spPr>
        <a:xfrm>
          <a:off x="7904520" y="416880"/>
          <a:ext cx="4028400" cy="1890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25.2448979591837"/>
    <col collapsed="false" hidden="false" max="3" min="2" style="0" width="11.0714285714286"/>
    <col collapsed="false" hidden="false" max="4" min="4" style="0" width="3.10714285714286"/>
    <col collapsed="false" hidden="false" max="5" min="5" style="0" width="8.23469387755102"/>
    <col collapsed="false" hidden="false" max="6" min="6" style="0" width="12.4183673469388"/>
    <col collapsed="false" hidden="false" max="7" min="7" style="0" width="17.4132653061224"/>
    <col collapsed="false" hidden="false" max="8" min="8" style="0" width="19.7091836734694"/>
    <col collapsed="false" hidden="false" max="1025" min="9" style="0" width="8.23469387755102"/>
  </cols>
  <sheetData>
    <row r="1" customFormat="false" ht="12.8" hidden="false" customHeight="false" outlineLevel="0" collapsed="false">
      <c r="A1" s="1"/>
      <c r="B1" s="1"/>
      <c r="C1" s="1"/>
      <c r="D1" s="1"/>
      <c r="E1" s="2" t="s">
        <v>0</v>
      </c>
      <c r="F1" s="2"/>
    </row>
    <row r="2" customFormat="false" ht="12.8" hidden="false" customHeight="false" outlineLevel="0" collapsed="false">
      <c r="A2" s="1"/>
      <c r="B2" s="1"/>
      <c r="C2" s="2"/>
      <c r="D2" s="1"/>
      <c r="E2" s="3" t="s">
        <v>1</v>
      </c>
      <c r="F2" s="3"/>
    </row>
    <row r="3" customFormat="false" ht="12.8" hidden="false" customHeight="false" outlineLevel="0" collapsed="false">
      <c r="A3" s="1"/>
      <c r="B3" s="1" t="s">
        <v>2</v>
      </c>
      <c r="C3" s="4" t="s">
        <v>3</v>
      </c>
      <c r="D3" s="1"/>
      <c r="E3" s="4" t="s">
        <v>2</v>
      </c>
      <c r="F3" s="4" t="s">
        <v>3</v>
      </c>
      <c r="G3" s="0" t="s">
        <v>4</v>
      </c>
      <c r="H3" s="0" t="s">
        <v>5</v>
      </c>
    </row>
    <row r="4" customFormat="false" ht="12.8" hidden="false" customHeight="false" outlineLevel="0" collapsed="false">
      <c r="A4" s="4" t="s">
        <v>6</v>
      </c>
      <c r="B4" s="4" t="n">
        <v>304</v>
      </c>
      <c r="C4" s="4" t="n">
        <v>250</v>
      </c>
      <c r="D4" s="1"/>
      <c r="E4" s="1"/>
      <c r="F4" s="1"/>
    </row>
    <row r="5" customFormat="false" ht="12.8" hidden="false" customHeight="false" outlineLevel="0" collapsed="false">
      <c r="A5" s="4" t="s">
        <v>7</v>
      </c>
      <c r="B5" s="4" t="n">
        <v>180</v>
      </c>
      <c r="C5" s="1"/>
      <c r="D5" s="1"/>
      <c r="E5" s="1"/>
      <c r="F5" s="1"/>
    </row>
    <row r="6" customFormat="false" ht="12.8" hidden="false" customHeight="false" outlineLevel="0" collapsed="false">
      <c r="A6" s="4" t="s">
        <v>8</v>
      </c>
      <c r="B6" s="4" t="n">
        <v>0</v>
      </c>
      <c r="C6" s="4" t="n">
        <v>200</v>
      </c>
      <c r="D6" s="1"/>
      <c r="E6" s="1"/>
      <c r="F6" s="1"/>
    </row>
    <row r="7" customFormat="false" ht="12.8" hidden="false" customHeight="false" outlineLevel="0" collapsed="false">
      <c r="A7" s="4" t="s">
        <v>9</v>
      </c>
      <c r="B7" s="4" t="n">
        <f aca="false">B4+B5+B6</f>
        <v>484</v>
      </c>
      <c r="C7" s="4" t="n">
        <f aca="false">SUM(C4:C6)</f>
        <v>450</v>
      </c>
      <c r="D7" s="1"/>
      <c r="E7" s="1"/>
      <c r="F7" s="1"/>
    </row>
    <row r="8" customFormat="false" ht="12.8" hidden="false" customHeight="false" outlineLevel="0" collapsed="false">
      <c r="A8" s="4" t="s">
        <v>10</v>
      </c>
      <c r="B8" s="4" t="n">
        <v>5.4</v>
      </c>
      <c r="C8" s="4" t="n">
        <v>6</v>
      </c>
      <c r="D8" s="4" t="s">
        <v>11</v>
      </c>
      <c r="E8" s="1"/>
      <c r="F8" s="1"/>
    </row>
    <row r="9" customFormat="false" ht="12.8" hidden="false" customHeight="false" outlineLevel="0" collapsed="false">
      <c r="A9" s="4" t="s">
        <v>12</v>
      </c>
      <c r="B9" s="4"/>
      <c r="C9" s="1"/>
      <c r="D9" s="1"/>
      <c r="E9" s="1"/>
      <c r="F9" s="1"/>
    </row>
    <row r="10" customFormat="false" ht="12.8" hidden="false" customHeight="false" outlineLevel="0" collapsed="false">
      <c r="A10" s="4" t="s">
        <v>13</v>
      </c>
      <c r="B10" s="4" t="n">
        <f aca="false">2.6/8</f>
        <v>0.325</v>
      </c>
      <c r="C10" s="1"/>
      <c r="D10" s="1"/>
      <c r="E10" s="1"/>
      <c r="F10" s="1"/>
    </row>
    <row r="11" customFormat="false" ht="12.8" hidden="false" customHeight="false" outlineLevel="0" collapsed="false">
      <c r="A11" s="4" t="s">
        <v>14</v>
      </c>
      <c r="B11" s="4" t="n">
        <f aca="false">B5*B10</f>
        <v>58.5</v>
      </c>
      <c r="C11" s="4" t="n">
        <v>40</v>
      </c>
      <c r="D11" s="1"/>
      <c r="E11" s="1" t="n">
        <f aca="false">180*0.4</f>
        <v>72</v>
      </c>
      <c r="F11" s="1"/>
    </row>
    <row r="12" customFormat="false" ht="12.8" hidden="false" customHeight="false" outlineLevel="0" collapsed="false">
      <c r="A12" s="4" t="s">
        <v>15</v>
      </c>
      <c r="B12" s="4" t="n">
        <f aca="false">B8*(1+B4/B5)</f>
        <v>14.52</v>
      </c>
      <c r="C12" s="4" t="n">
        <f aca="false">C8*(1+C4/C6)</f>
        <v>13.5</v>
      </c>
      <c r="D12" s="1"/>
      <c r="E12" s="1"/>
      <c r="F12" s="1"/>
    </row>
    <row r="13" customFormat="false" ht="12.8" hidden="false" customHeight="false" outlineLevel="0" collapsed="false">
      <c r="A13" s="4" t="s">
        <v>16</v>
      </c>
      <c r="B13" s="5" t="n">
        <f aca="false">B8/(B7*B5)*(1-B10)</f>
        <v>4.18388429752066E-005</v>
      </c>
      <c r="C13" s="5" t="n">
        <f aca="false">C8/(C7*C6)</f>
        <v>6.66666666666667E-005</v>
      </c>
      <c r="D13" s="4" t="s">
        <v>17</v>
      </c>
      <c r="E13" s="1"/>
      <c r="F13" s="1"/>
    </row>
    <row r="14" customFormat="false" ht="12.8" hidden="false" customHeight="false" outlineLevel="0" collapsed="false">
      <c r="A14" s="4" t="s">
        <v>18</v>
      </c>
      <c r="B14" s="4"/>
      <c r="C14" s="1"/>
      <c r="D14" s="1"/>
      <c r="E14" s="4" t="n">
        <v>400</v>
      </c>
      <c r="F14" s="4" t="n">
        <v>700</v>
      </c>
      <c r="G14" s="0" t="n">
        <v>400</v>
      </c>
      <c r="H14" s="0" t="n">
        <v>350</v>
      </c>
    </row>
    <row r="15" customFormat="false" ht="12.8" hidden="false" customHeight="false" outlineLevel="0" collapsed="false">
      <c r="A15" s="4" t="s">
        <v>19</v>
      </c>
      <c r="B15" s="4" t="n">
        <f aca="false">C13/B13</f>
        <v>1.59341563786008</v>
      </c>
      <c r="C15" s="1"/>
      <c r="D15" s="1"/>
      <c r="E15" s="4" t="n">
        <f aca="false">F14/E14</f>
        <v>1.75</v>
      </c>
      <c r="F15" s="4"/>
    </row>
    <row r="17" customFormat="false" ht="12.8" hidden="false" customHeight="false" outlineLevel="0" collapsed="false">
      <c r="A17" s="6" t="s">
        <v>20</v>
      </c>
      <c r="B17" s="6"/>
      <c r="C17" s="6"/>
      <c r="D17" s="6"/>
      <c r="E17" s="6"/>
    </row>
    <row r="18" customFormat="false" ht="12.8" hidden="false" customHeight="false" outlineLevel="0" collapsed="false">
      <c r="A18" s="6" t="s">
        <v>21</v>
      </c>
      <c r="B18" s="6"/>
      <c r="C18" s="6"/>
      <c r="D18" s="6"/>
      <c r="E18" s="6"/>
    </row>
    <row r="21" customFormat="false" ht="12.8" hidden="false" customHeight="false" outlineLevel="0" collapsed="false">
      <c r="I21" s="7" t="s">
        <v>22</v>
      </c>
      <c r="Q21" s="7" t="s">
        <v>23</v>
      </c>
    </row>
  </sheetData>
  <mergeCells count="4">
    <mergeCell ref="E1:F1"/>
    <mergeCell ref="E2:F2"/>
    <mergeCell ref="A17:E17"/>
    <mergeCell ref="A18:E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25.2448979591837"/>
    <col collapsed="false" hidden="false" max="2" min="2" style="0" width="12.7142857142857"/>
    <col collapsed="false" hidden="false" max="3" min="3" style="0" width="11.0714285714286"/>
    <col collapsed="false" hidden="false" max="4" min="4" style="0" width="3.10714285714286"/>
    <col collapsed="false" hidden="false" max="1025" min="5" style="0" width="8.23469387755102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>
      <c r="A2" s="1"/>
      <c r="B2" s="2" t="s">
        <v>24</v>
      </c>
      <c r="C2" s="2"/>
      <c r="D2" s="1"/>
    </row>
    <row r="3" customFormat="false" ht="12.8" hidden="false" customHeight="false" outlineLevel="0" collapsed="false">
      <c r="A3" s="1"/>
      <c r="B3" s="4" t="s">
        <v>25</v>
      </c>
      <c r="C3" s="4" t="s">
        <v>3</v>
      </c>
      <c r="D3" s="1"/>
    </row>
    <row r="4" customFormat="false" ht="12.8" hidden="false" customHeight="false" outlineLevel="0" collapsed="false">
      <c r="A4" s="4" t="s">
        <v>6</v>
      </c>
      <c r="B4" s="4" t="n">
        <v>300</v>
      </c>
      <c r="C4" s="4" t="n">
        <v>300</v>
      </c>
      <c r="D4" s="1"/>
    </row>
    <row r="5" customFormat="false" ht="12.8" hidden="false" customHeight="false" outlineLevel="0" collapsed="false">
      <c r="A5" s="4" t="s">
        <v>7</v>
      </c>
      <c r="B5" s="4" t="n">
        <v>200</v>
      </c>
      <c r="C5" s="1"/>
      <c r="D5" s="1"/>
    </row>
    <row r="6" customFormat="false" ht="12.8" hidden="false" customHeight="false" outlineLevel="0" collapsed="false">
      <c r="A6" s="4" t="s">
        <v>8</v>
      </c>
      <c r="B6" s="4" t="n">
        <v>300</v>
      </c>
      <c r="C6" s="4" t="n">
        <v>300</v>
      </c>
      <c r="D6" s="1"/>
    </row>
    <row r="7" customFormat="false" ht="12.8" hidden="false" customHeight="false" outlineLevel="0" collapsed="false">
      <c r="A7" s="4" t="s">
        <v>9</v>
      </c>
      <c r="B7" s="4" t="n">
        <f aca="false">B4+B5+B6</f>
        <v>800</v>
      </c>
      <c r="C7" s="4" t="n">
        <f aca="false">SUM(C4:C6)</f>
        <v>600</v>
      </c>
      <c r="D7" s="1"/>
    </row>
    <row r="8" customFormat="false" ht="12.8" hidden="false" customHeight="false" outlineLevel="0" collapsed="false">
      <c r="A8" s="4" t="s">
        <v>10</v>
      </c>
      <c r="B8" s="4" t="n">
        <v>2</v>
      </c>
      <c r="C8" s="4" t="n">
        <v>6</v>
      </c>
      <c r="D8" s="4"/>
    </row>
    <row r="9" customFormat="false" ht="12.8" hidden="false" customHeight="false" outlineLevel="0" collapsed="false">
      <c r="A9" s="4" t="s">
        <v>12</v>
      </c>
      <c r="B9" s="4" t="n">
        <v>2</v>
      </c>
      <c r="C9" s="1"/>
      <c r="D9" s="1"/>
    </row>
    <row r="10" customFormat="false" ht="12.8" hidden="false" customHeight="false" outlineLevel="0" collapsed="false">
      <c r="A10" s="4" t="s">
        <v>13</v>
      </c>
      <c r="B10" s="4" t="n">
        <f aca="false">B9/(B8+B9)</f>
        <v>0.5</v>
      </c>
      <c r="C10" s="1"/>
      <c r="D10" s="1"/>
    </row>
    <row r="11" customFormat="false" ht="12.8" hidden="false" customHeight="false" outlineLevel="0" collapsed="false">
      <c r="A11" s="4" t="s">
        <v>14</v>
      </c>
      <c r="B11" s="4" t="n">
        <f aca="false">B5*B10</f>
        <v>100</v>
      </c>
      <c r="C11" s="4" t="n">
        <v>40</v>
      </c>
      <c r="D11" s="1"/>
    </row>
    <row r="12" customFormat="false" ht="12.8" hidden="false" customHeight="false" outlineLevel="0" collapsed="false">
      <c r="A12" s="4" t="s">
        <v>15</v>
      </c>
      <c r="B12" s="4" t="n">
        <f aca="false">B8*(1+B4/B5)</f>
        <v>5</v>
      </c>
      <c r="C12" s="4" t="n">
        <f aca="false">C8*(1+C4/C6)</f>
        <v>12</v>
      </c>
      <c r="D12" s="1"/>
    </row>
    <row r="13" customFormat="false" ht="12.8" hidden="false" customHeight="false" outlineLevel="0" collapsed="false">
      <c r="A13" s="4" t="s">
        <v>16</v>
      </c>
      <c r="B13" s="5" t="n">
        <f aca="false">B8*(1-B10)/(B7*B5)</f>
        <v>6.25E-006</v>
      </c>
      <c r="C13" s="5" t="n">
        <f aca="false">C8/(C7*C6)</f>
        <v>3.33333333333333E-005</v>
      </c>
      <c r="D13" s="4"/>
    </row>
    <row r="14" customFormat="false" ht="12.8" hidden="false" customHeight="false" outlineLevel="0" collapsed="false">
      <c r="A14" s="4" t="s">
        <v>18</v>
      </c>
      <c r="B14" s="1"/>
      <c r="C14" s="1"/>
      <c r="D14" s="1"/>
    </row>
    <row r="15" customFormat="false" ht="12.8" hidden="false" customHeight="false" outlineLevel="0" collapsed="false">
      <c r="A15" s="4" t="s">
        <v>19</v>
      </c>
      <c r="B15" s="4" t="n">
        <f aca="false">C13/B13</f>
        <v>5.33333333333333</v>
      </c>
      <c r="C15" s="1"/>
      <c r="D15" s="1"/>
    </row>
    <row r="17" customFormat="false" ht="12.8" hidden="false" customHeight="false" outlineLevel="0" collapsed="false">
      <c r="A17" s="6" t="s">
        <v>20</v>
      </c>
      <c r="B17" s="6"/>
      <c r="C17" s="6"/>
      <c r="D17" s="6"/>
    </row>
    <row r="18" customFormat="false" ht="12.8" hidden="false" customHeight="false" outlineLevel="0" collapsed="false">
      <c r="A18" s="6" t="s">
        <v>21</v>
      </c>
      <c r="B18" s="6"/>
      <c r="C18" s="6"/>
      <c r="D18" s="6"/>
    </row>
  </sheetData>
  <mergeCells count="3">
    <mergeCell ref="B2:C2"/>
    <mergeCell ref="A17:D17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2015-10-15T23:09:21Z</dcterms:created>
  <dc:creator>Etienne TESTA</dc:creator>
  <dc:description/>
  <dc:language>fr-FR</dc:language>
  <cp:lastModifiedBy>Etienne Testa</cp:lastModifiedBy>
  <dcterms:modified xsi:type="dcterms:W3CDTF">2018-04-13T16:08:00Z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