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rent" sheetId="1" state="visible" r:id="rId2"/>
    <sheet name="L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<sst xmlns="http://schemas.openxmlformats.org/spreadsheetml/2006/main" count="40" uniqueCount="23">
  <si>
    <t xml:space="preserve">Simulation results</t>
  </si>
  <si>
    <t xml:space="preserve">NoTOF_E&gt;3MeV</t>
  </si>
  <si>
    <t xml:space="preserve">KES</t>
  </si>
  <si>
    <t xml:space="preserve">MPS</t>
  </si>
  <si>
    <t xml:space="preserve">d1 (mm)</t>
  </si>
  <si>
    <t xml:space="preserve">D (mm)</t>
  </si>
  <si>
    <t xml:space="preserve">d2 (mm)</t>
  </si>
  <si>
    <t xml:space="preserve">L (mm)</t>
  </si>
  <si>
    <t xml:space="preserve">s (mm)</t>
  </si>
  <si>
    <t xml:space="preserve">*</t>
  </si>
  <si>
    <t xml:space="preserve">septa (mm)</t>
  </si>
  <si>
    <t xml:space="preserve">f</t>
  </si>
  <si>
    <t xml:space="preserve">Effective thickness (mm)</t>
  </si>
  <si>
    <t xml:space="preserve">Det. Unit FOV (mm)</t>
  </si>
  <si>
    <t xml:space="preserve">Lin. Coll. Eff (relative)</t>
  </si>
  <si>
    <t xml:space="preserve">**</t>
  </si>
  <si>
    <t xml:space="preserve">Falloff amplitude (4 mm bin)</t>
  </si>
  <si>
    <t xml:space="preserve">KES eff/ MPS eff</t>
  </si>
  <si>
    <t xml:space="preserve">* no KES transparency taken into account</t>
  </si>
  <si>
    <t xml:space="preserve">** Efficiency at the center of the camera</t>
  </si>
  <si>
    <t xml:space="preserve">IBA, NoTOF_E&gt;3MeV</t>
  </si>
  <si>
    <t xml:space="preserve">Geometrical calculations</t>
  </si>
  <si>
    <t xml:space="preserve">MPS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</si>
</sst>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64080</xdr:colOff>
      <xdr:row>0</xdr:row>
      <xdr:rowOff>0</xdr:rowOff>
    </xdr:from>
    <xdr:to>
      <xdr:col>13</xdr:col>
      <xdr:colOff>315360</xdr:colOff>
      <xdr:row>18</xdr:row>
      <xdr:rowOff>54720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978960" y="0"/>
          <a:ext cx="1965960" cy="298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506880</xdr:colOff>
      <xdr:row>0</xdr:row>
      <xdr:rowOff>45720</xdr:rowOff>
    </xdr:from>
    <xdr:to>
      <xdr:col>10</xdr:col>
      <xdr:colOff>421920</xdr:colOff>
      <xdr:row>18</xdr:row>
      <xdr:rowOff>12240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135760" y="45720"/>
          <a:ext cx="2201040" cy="2892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176400</xdr:colOff>
      <xdr:row>18</xdr:row>
      <xdr:rowOff>111600</xdr:rowOff>
    </xdr:from>
    <xdr:to>
      <xdr:col>5</xdr:col>
      <xdr:colOff>333000</xdr:colOff>
      <xdr:row>49</xdr:row>
      <xdr:rowOff>73440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6400" y="3037680"/>
          <a:ext cx="4214160" cy="500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462240</xdr:colOff>
      <xdr:row>2</xdr:row>
      <xdr:rowOff>149400</xdr:rowOff>
    </xdr:from>
    <xdr:to>
      <xdr:col>20</xdr:col>
      <xdr:colOff>425160</xdr:colOff>
      <xdr:row>14</xdr:row>
      <xdr:rowOff>90360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9091800" y="474480"/>
          <a:ext cx="3963240" cy="189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97920</xdr:colOff>
      <xdr:row>24</xdr:row>
      <xdr:rowOff>60120</xdr:rowOff>
    </xdr:from>
    <xdr:to>
      <xdr:col>15</xdr:col>
      <xdr:colOff>460080</xdr:colOff>
      <xdr:row>44</xdr:row>
      <xdr:rowOff>144360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26800" y="3961440"/>
          <a:ext cx="5505840" cy="333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65520</xdr:colOff>
      <xdr:row>24</xdr:row>
      <xdr:rowOff>32040</xdr:rowOff>
    </xdr:from>
    <xdr:to>
      <xdr:col>25</xdr:col>
      <xdr:colOff>539640</xdr:colOff>
      <xdr:row>44</xdr:row>
      <xdr:rowOff>65160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409400" y="3933360"/>
          <a:ext cx="5617800" cy="328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388800</xdr:colOff>
      <xdr:row>0</xdr:row>
      <xdr:rowOff>0</xdr:rowOff>
    </xdr:from>
    <xdr:to>
      <xdr:col>11</xdr:col>
      <xdr:colOff>59040</xdr:colOff>
      <xdr:row>18</xdr:row>
      <xdr:rowOff>54720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856120" y="0"/>
          <a:ext cx="1956240" cy="298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437760</xdr:colOff>
      <xdr:row>0</xdr:row>
      <xdr:rowOff>0</xdr:rowOff>
    </xdr:from>
    <xdr:to>
      <xdr:col>8</xdr:col>
      <xdr:colOff>352800</xdr:colOff>
      <xdr:row>17</xdr:row>
      <xdr:rowOff>129240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4190400" y="0"/>
          <a:ext cx="2201040" cy="2892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275040</xdr:colOff>
      <xdr:row>2</xdr:row>
      <xdr:rowOff>91800</xdr:rowOff>
    </xdr:from>
    <xdr:to>
      <xdr:col>18</xdr:col>
      <xdr:colOff>237600</xdr:colOff>
      <xdr:row>14</xdr:row>
      <xdr:rowOff>32760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8028360" y="416880"/>
          <a:ext cx="3962880" cy="1891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R19" activeCellId="0" sqref="R19"/>
    </sheetView>
  </sheetViews>
  <sheetFormatPr defaultRowHeight="12.8"/>
  <cols>
    <col collapsed="false" hidden="false" max="1" min="1" style="0" width="26.3214285714286"/>
    <col collapsed="false" hidden="false" max="2" min="2" style="0" width="11.8775510204082"/>
    <col collapsed="false" hidden="false" max="3" min="3" style="0" width="3.10714285714286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</row>
    <row r="2" customFormat="false" ht="12.8" hidden="false" customHeight="false" outlineLevel="0" collapsed="false">
      <c r="A2" s="1"/>
      <c r="B2" s="2"/>
      <c r="C2" s="1"/>
      <c r="D2" s="3" t="s">
        <v>1</v>
      </c>
      <c r="E2" s="3"/>
    </row>
    <row r="3" customFormat="false" ht="12.8" hidden="false" customHeight="false" outlineLevel="0" collapsed="false">
      <c r="A3" s="1"/>
      <c r="B3" s="4" t="s">
        <v>2</v>
      </c>
      <c r="C3" s="1"/>
      <c r="D3" s="4" t="s">
        <v>3</v>
      </c>
      <c r="E3" s="4" t="s">
        <v>2</v>
      </c>
    </row>
    <row r="4" customFormat="false" ht="12.8" hidden="false" customHeight="false" outlineLevel="0" collapsed="false">
      <c r="A4" s="4" t="s">
        <v>4</v>
      </c>
      <c r="B4" s="4" t="n">
        <v>250</v>
      </c>
      <c r="C4" s="1"/>
      <c r="D4" s="1"/>
      <c r="E4" s="1"/>
    </row>
    <row r="5" customFormat="false" ht="12.8" hidden="false" customHeight="false" outlineLevel="0" collapsed="false">
      <c r="A5" s="4" t="s">
        <v>5</v>
      </c>
      <c r="B5" s="1"/>
      <c r="C5" s="1"/>
      <c r="D5" s="1"/>
      <c r="E5" s="1"/>
    </row>
    <row r="6" customFormat="false" ht="12.8" hidden="false" customHeight="false" outlineLevel="0" collapsed="false">
      <c r="A6" s="4" t="s">
        <v>6</v>
      </c>
      <c r="B6" s="4" t="n">
        <v>200</v>
      </c>
      <c r="C6" s="1"/>
      <c r="D6" s="1"/>
      <c r="E6" s="1"/>
    </row>
    <row r="7" customFormat="false" ht="12.8" hidden="false" customHeight="false" outlineLevel="0" collapsed="false">
      <c r="A7" s="4" t="s">
        <v>7</v>
      </c>
      <c r="B7" s="4" t="n">
        <f aca="false">SUM(B4:B6)</f>
        <v>450</v>
      </c>
      <c r="C7" s="1"/>
      <c r="D7" s="1"/>
      <c r="E7" s="1"/>
    </row>
    <row r="8" customFormat="false" ht="12.8" hidden="false" customHeight="false" outlineLevel="0" collapsed="false">
      <c r="A8" s="4" t="s">
        <v>8</v>
      </c>
      <c r="B8" s="4" t="n">
        <v>6</v>
      </c>
      <c r="C8" s="4" t="s">
        <v>9</v>
      </c>
      <c r="D8" s="1"/>
      <c r="E8" s="1"/>
    </row>
    <row r="9" customFormat="false" ht="12.8" hidden="false" customHeight="false" outlineLevel="0" collapsed="false">
      <c r="A9" s="4" t="s">
        <v>10</v>
      </c>
      <c r="B9" s="1"/>
      <c r="C9" s="1"/>
      <c r="D9" s="1"/>
      <c r="E9" s="1"/>
    </row>
    <row r="10" customFormat="false" ht="12.8" hidden="false" customHeight="false" outlineLevel="0" collapsed="false">
      <c r="A10" s="4" t="s">
        <v>11</v>
      </c>
      <c r="B10" s="1"/>
      <c r="C10" s="1"/>
      <c r="D10" s="1"/>
      <c r="E10" s="1"/>
    </row>
    <row r="11" customFormat="false" ht="12.8" hidden="false" customHeight="false" outlineLevel="0" collapsed="false">
      <c r="A11" s="4" t="s">
        <v>12</v>
      </c>
      <c r="B11" s="4" t="n">
        <v>40</v>
      </c>
      <c r="C11" s="1"/>
      <c r="D11" s="1"/>
      <c r="E11" s="1"/>
    </row>
    <row r="12" customFormat="false" ht="12.8" hidden="false" customHeight="false" outlineLevel="0" collapsed="false">
      <c r="A12" s="4" t="s">
        <v>13</v>
      </c>
      <c r="B12" s="4" t="n">
        <f aca="false">B8*(1+B4/B6)</f>
        <v>13.5</v>
      </c>
      <c r="C12" s="1"/>
      <c r="D12" s="1"/>
      <c r="E12" s="1"/>
    </row>
    <row r="13" customFormat="false" ht="12.8" hidden="false" customHeight="false" outlineLevel="0" collapsed="false">
      <c r="A13" s="4" t="s">
        <v>14</v>
      </c>
      <c r="B13" s="5" t="n">
        <f aca="false">B8/(B7*B6)</f>
        <v>6.66666666666667E-005</v>
      </c>
      <c r="C13" s="4" t="s">
        <v>15</v>
      </c>
      <c r="D13" s="1"/>
      <c r="E13" s="1"/>
    </row>
    <row r="14" customFormat="false" ht="12.8" hidden="false" customHeight="false" outlineLevel="0" collapsed="false">
      <c r="A14" s="4" t="s">
        <v>16</v>
      </c>
      <c r="B14" s="1"/>
      <c r="C14" s="1"/>
      <c r="D14" s="4" t="n">
        <v>200</v>
      </c>
      <c r="E14" s="4" t="n">
        <f aca="false">300</f>
        <v>300</v>
      </c>
    </row>
    <row r="15" customFormat="false" ht="12.8" hidden="false" customHeight="false" outlineLevel="0" collapsed="false">
      <c r="A15" s="4" t="s">
        <v>17</v>
      </c>
      <c r="B15" s="1"/>
      <c r="C15" s="1"/>
      <c r="D15" s="4" t="n">
        <f aca="false">E14/D14</f>
        <v>1.5</v>
      </c>
      <c r="E15" s="4"/>
    </row>
    <row r="17" customFormat="false" ht="12.8" hidden="false" customHeight="false" outlineLevel="0" collapsed="false">
      <c r="A17" s="6" t="s">
        <v>18</v>
      </c>
      <c r="B17" s="6"/>
      <c r="C17" s="6"/>
      <c r="D17" s="6"/>
    </row>
    <row r="18" customFormat="false" ht="12.8" hidden="false" customHeight="false" outlineLevel="0" collapsed="false">
      <c r="A18" s="6" t="s">
        <v>19</v>
      </c>
      <c r="B18" s="6"/>
      <c r="C18" s="6"/>
      <c r="D18" s="6"/>
    </row>
    <row r="24" customFormat="false" ht="12.8" hidden="false" customHeight="false" outlineLevel="0" collapsed="false">
      <c r="F24" s="7" t="s">
        <v>20</v>
      </c>
      <c r="P24" s="7" t="s">
        <v>20</v>
      </c>
    </row>
  </sheetData>
  <mergeCells count="4">
    <mergeCell ref="D1:E1"/>
    <mergeCell ref="D2:E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6.3214285714286"/>
    <col collapsed="false" hidden="false" max="3" min="2" style="0" width="11.8775510204082"/>
    <col collapsed="false" hidden="false" max="4" min="4" style="0" width="3.10714285714286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21</v>
      </c>
      <c r="C2" s="2"/>
      <c r="D2" s="1"/>
    </row>
    <row r="3" customFormat="false" ht="12.8" hidden="false" customHeight="false" outlineLevel="0" collapsed="false">
      <c r="A3" s="1"/>
      <c r="B3" s="4" t="s">
        <v>22</v>
      </c>
      <c r="C3" s="4" t="s">
        <v>2</v>
      </c>
      <c r="D3" s="1"/>
    </row>
    <row r="4" customFormat="false" ht="12.8" hidden="false" customHeight="false" outlineLevel="0" collapsed="false">
      <c r="A4" s="4" t="s">
        <v>4</v>
      </c>
      <c r="B4" s="4" t="n">
        <v>300</v>
      </c>
      <c r="C4" s="4" t="n">
        <v>300</v>
      </c>
      <c r="D4" s="1"/>
    </row>
    <row r="5" customFormat="false" ht="12.8" hidden="false" customHeight="false" outlineLevel="0" collapsed="false">
      <c r="A5" s="4" t="s">
        <v>5</v>
      </c>
      <c r="B5" s="4" t="n">
        <v>200</v>
      </c>
      <c r="C5" s="1"/>
      <c r="D5" s="1"/>
    </row>
    <row r="6" customFormat="false" ht="12.8" hidden="false" customHeight="false" outlineLevel="0" collapsed="false">
      <c r="A6" s="4" t="s">
        <v>6</v>
      </c>
      <c r="B6" s="4" t="n">
        <v>300</v>
      </c>
      <c r="C6" s="4" t="n">
        <v>300</v>
      </c>
      <c r="D6" s="1"/>
    </row>
    <row r="7" customFormat="false" ht="12.8" hidden="false" customHeight="false" outlineLevel="0" collapsed="false">
      <c r="A7" s="4" t="s">
        <v>7</v>
      </c>
      <c r="B7" s="4" t="n">
        <f aca="false">B4+B5+B6</f>
        <v>800</v>
      </c>
      <c r="C7" s="4" t="n">
        <f aca="false">SUM(C4:C6)</f>
        <v>600</v>
      </c>
      <c r="D7" s="1"/>
    </row>
    <row r="8" customFormat="false" ht="12.8" hidden="false" customHeight="false" outlineLevel="0" collapsed="false">
      <c r="A8" s="4" t="s">
        <v>8</v>
      </c>
      <c r="B8" s="4" t="n">
        <v>2</v>
      </c>
      <c r="C8" s="4" t="n">
        <v>6</v>
      </c>
      <c r="D8" s="4" t="n">
        <v>5</v>
      </c>
    </row>
    <row r="9" customFormat="false" ht="12.8" hidden="false" customHeight="false" outlineLevel="0" collapsed="false">
      <c r="A9" s="4" t="s">
        <v>10</v>
      </c>
      <c r="B9" s="4" t="n">
        <v>2</v>
      </c>
      <c r="C9" s="1"/>
      <c r="D9" s="1"/>
    </row>
    <row r="10" customFormat="false" ht="12.8" hidden="false" customHeight="false" outlineLevel="0" collapsed="false">
      <c r="A10" s="4" t="s">
        <v>11</v>
      </c>
      <c r="B10" s="4" t="n">
        <f aca="false">B9/(B8+B9)</f>
        <v>0.5</v>
      </c>
      <c r="C10" s="1"/>
      <c r="D10" s="1"/>
    </row>
    <row r="11" customFormat="false" ht="12.8" hidden="false" customHeight="false" outlineLevel="0" collapsed="false">
      <c r="A11" s="4" t="s">
        <v>12</v>
      </c>
      <c r="B11" s="4" t="n">
        <f aca="false">B5*B10</f>
        <v>100</v>
      </c>
      <c r="C11" s="4" t="n">
        <v>40</v>
      </c>
      <c r="D11" s="1"/>
    </row>
    <row r="12" customFormat="false" ht="12.8" hidden="false" customHeight="false" outlineLevel="0" collapsed="false">
      <c r="A12" s="4" t="s">
        <v>13</v>
      </c>
      <c r="B12" s="4" t="n">
        <f aca="false">B8*(1+B4/B5)</f>
        <v>5</v>
      </c>
      <c r="C12" s="4" t="n">
        <f aca="false">C8*(1+C4/C6)</f>
        <v>12</v>
      </c>
      <c r="D12" s="1"/>
    </row>
    <row r="13" customFormat="false" ht="12.8" hidden="false" customHeight="false" outlineLevel="0" collapsed="false">
      <c r="A13" s="4" t="s">
        <v>14</v>
      </c>
      <c r="B13" s="5" t="n">
        <f aca="false">B8*(1-B10)/(B7*B5)</f>
        <v>6.25E-006</v>
      </c>
      <c r="C13" s="5" t="n">
        <f aca="false">C8/(C7*C6)</f>
        <v>3.33333333333333E-005</v>
      </c>
      <c r="D13" s="4"/>
    </row>
    <row r="14" customFormat="false" ht="12.8" hidden="false" customHeight="false" outlineLevel="0" collapsed="false">
      <c r="A14" s="4" t="s">
        <v>16</v>
      </c>
      <c r="B14" s="1"/>
      <c r="C14" s="1"/>
      <c r="D14" s="1"/>
    </row>
    <row r="15" customFormat="false" ht="12.8" hidden="false" customHeight="false" outlineLevel="0" collapsed="false">
      <c r="A15" s="4" t="s">
        <v>17</v>
      </c>
      <c r="B15" s="4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6" t="s">
        <v>18</v>
      </c>
      <c r="B17" s="6"/>
      <c r="C17" s="6"/>
      <c r="D17" s="6"/>
    </row>
    <row r="18" customFormat="false" ht="12.8" hidden="false" customHeight="false" outlineLevel="0" collapsed="false">
      <c r="A18" s="6" t="s">
        <v>19</v>
      </c>
      <c r="B18" s="6"/>
      <c r="C18" s="6"/>
      <c r="D18" s="6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2018-01-10T16:02:52Z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