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bicm/Desktop/"/>
    </mc:Choice>
  </mc:AlternateContent>
  <xr:revisionPtr revIDLastSave="0" documentId="10_ncr:8100000_{6FCE140A-C7FC-3746-B45B-12E00F429BB2}" xr6:coauthVersionLast="32" xr6:coauthVersionMax="32" xr10:uidLastSave="{00000000-0000-0000-0000-000000000000}"/>
  <bookViews>
    <workbookView xWindow="17080" yWindow="440" windowWidth="34120" windowHeight="28360" xr2:uid="{F7836B4F-3908-9244-AF15-F460D38F891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L23" i="1"/>
  <c r="K13" i="1"/>
  <c r="J23" i="1"/>
  <c r="J20" i="1"/>
  <c r="J17" i="1"/>
  <c r="J14" i="1"/>
  <c r="J11" i="1"/>
  <c r="J8" i="1"/>
  <c r="J5" i="1"/>
  <c r="K22" i="1"/>
  <c r="L22" i="1"/>
  <c r="K4" i="1"/>
  <c r="L19" i="1"/>
  <c r="L20" i="1"/>
  <c r="L16" i="1"/>
  <c r="L17" i="1"/>
  <c r="L13" i="1"/>
  <c r="L14" i="1"/>
  <c r="L10" i="1"/>
  <c r="L11" i="1"/>
  <c r="L7" i="1"/>
  <c r="L8" i="1"/>
  <c r="L4" i="1"/>
  <c r="L5" i="1"/>
  <c r="K7" i="1" l="1"/>
  <c r="K10" i="1"/>
  <c r="K16" i="1"/>
  <c r="K19" i="1"/>
  <c r="L21" i="1"/>
  <c r="L18" i="1"/>
  <c r="L15" i="1"/>
  <c r="L12" i="1"/>
  <c r="L9" i="1"/>
  <c r="L6" i="1"/>
</calcChain>
</file>

<file path=xl/sharedStrings.xml><?xml version="1.0" encoding="utf-8"?>
<sst xmlns="http://schemas.openxmlformats.org/spreadsheetml/2006/main" count="46" uniqueCount="26">
  <si>
    <t>m</t>
  </si>
  <si>
    <t>n</t>
  </si>
  <si>
    <t>k</t>
  </si>
  <si>
    <t>ranks/node</t>
  </si>
  <si>
    <t>Time [s]</t>
  </si>
  <si>
    <t>Scalapack</t>
  </si>
  <si>
    <t>CARMA</t>
  </si>
  <si>
    <t>Nodes</t>
  </si>
  <si>
    <t>cores/rank</t>
  </si>
  <si>
    <t>Algorithm</t>
  </si>
  <si>
    <t>Problem size</t>
  </si>
  <si>
    <t>Performance</t>
  </si>
  <si>
    <t>Type</t>
  </si>
  <si>
    <t>Square</t>
  </si>
  <si>
    <t>One large dimension</t>
  </si>
  <si>
    <t>Two large dimensions</t>
  </si>
  <si>
    <t>TPS(GFlops/s)</t>
  </si>
  <si>
    <t>Naïve Scalapack</t>
  </si>
  <si>
    <t>Configuration</t>
  </si>
  <si>
    <t>Comment</t>
  </si>
  <si>
    <t>Square processor grid does not suit here. Should transpose A as well</t>
  </si>
  <si>
    <t>The only place where 36/1 configuration is actually optimal for ScaLAPACK</t>
  </si>
  <si>
    <t>Largest             Time ratio</t>
  </si>
  <si>
    <t>Smallest                 Time ratio</t>
  </si>
  <si>
    <t>Here, we transpose A and use rectangular processor grid for Scalapack</t>
  </si>
  <si>
    <t xml:space="preserve">Here, we transpose A and use rectangular processor grid for Scalapack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</si>
</sst>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1"/>
      <name val="Calibri (Body)_x0000_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655E-97D0-5041-93B0-7072027774C5}">
  <dimension ref="B1:AA27"/>
  <sheetViews>
    <sheetView tabSelected="1" workbookViewId="0">
      <selection activeCell="G30" sqref="G30"/>
    </sheetView>
  </sheetViews>
  <sheetFormatPr baseColWidth="10" defaultRowHeight="16"/>
  <cols>
    <col min="2" max="2" width="27.1640625" customWidth="1"/>
    <col min="3" max="3" width="17.6640625" customWidth="1"/>
    <col min="4" max="4" width="16.83203125" customWidth="1"/>
    <col min="5" max="5" width="19.6640625" customWidth="1"/>
    <col min="6" max="6" width="23.6640625" customWidth="1"/>
    <col min="7" max="7" width="31.83203125" customWidth="1"/>
    <col min="8" max="8" width="29.83203125" customWidth="1"/>
    <col min="9" max="9" width="23.6640625" customWidth="1"/>
    <col min="10" max="10" width="29.1640625" customWidth="1"/>
    <col min="11" max="11" width="31.83203125" customWidth="1"/>
    <col min="12" max="12" width="40.5" customWidth="1"/>
    <col min="13" max="13" width="32" customWidth="1"/>
    <col min="14" max="14" width="30.1640625" customWidth="1"/>
    <col min="16" max="16" width="40.1640625" customWidth="1"/>
  </cols>
  <sheetData>
    <row r="1" spans="2:27" ht="17" thickBot="1"/>
    <row r="2" spans="2:27" ht="42" customHeight="1" thickBot="1">
      <c r="B2" s="1"/>
      <c r="C2" s="1"/>
      <c r="D2" s="16" t="s">
        <v>10</v>
      </c>
      <c r="E2" s="17"/>
      <c r="F2" s="18"/>
      <c r="G2" s="19" t="s">
        <v>18</v>
      </c>
      <c r="H2" s="18"/>
      <c r="I2" s="16" t="s">
        <v>11</v>
      </c>
      <c r="J2" s="17"/>
      <c r="K2" s="17"/>
      <c r="L2" s="18"/>
      <c r="M2" s="1"/>
    </row>
    <row r="3" spans="2:27" ht="65" customHeight="1" thickBot="1">
      <c r="B3" s="5" t="s">
        <v>12</v>
      </c>
      <c r="C3" s="2" t="s">
        <v>7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8</v>
      </c>
      <c r="I3" s="3" t="s">
        <v>4</v>
      </c>
      <c r="J3" s="40" t="s">
        <v>22</v>
      </c>
      <c r="K3" s="40" t="s">
        <v>23</v>
      </c>
      <c r="L3" s="3" t="s">
        <v>16</v>
      </c>
      <c r="M3" s="4" t="s">
        <v>9</v>
      </c>
      <c r="N3" s="41" t="s">
        <v>19</v>
      </c>
      <c r="O3" s="42"/>
      <c r="P3" s="43"/>
    </row>
    <row r="4" spans="2:27" ht="29">
      <c r="B4" s="11" t="s">
        <v>13</v>
      </c>
      <c r="C4" s="21">
        <v>64</v>
      </c>
      <c r="D4" s="14">
        <v>64000</v>
      </c>
      <c r="E4" s="14">
        <v>64000</v>
      </c>
      <c r="F4" s="14">
        <v>64000</v>
      </c>
      <c r="G4" s="10">
        <v>36</v>
      </c>
      <c r="H4" s="10">
        <v>1</v>
      </c>
      <c r="I4" s="10">
        <v>28.76</v>
      </c>
      <c r="J4" s="44"/>
      <c r="K4" s="14">
        <f>ROUND(I5/I6,2)</f>
        <v>2.19</v>
      </c>
      <c r="L4" s="10">
        <f>D4*E4*F4*2/(1000000000)/C4/I4</f>
        <v>284.84005563282335</v>
      </c>
      <c r="M4" s="26" t="s">
        <v>17</v>
      </c>
      <c r="N4" s="31"/>
      <c r="O4" s="32"/>
      <c r="P4" s="33"/>
    </row>
    <row r="5" spans="2:27" ht="29">
      <c r="B5" s="12"/>
      <c r="C5" s="23"/>
      <c r="D5" s="20"/>
      <c r="E5" s="20"/>
      <c r="F5" s="20"/>
      <c r="G5" s="24">
        <v>9</v>
      </c>
      <c r="H5" s="24">
        <v>4</v>
      </c>
      <c r="I5" s="24">
        <v>19.5</v>
      </c>
      <c r="J5" s="45">
        <f>ROUND(I4/I6,2)</f>
        <v>3.23</v>
      </c>
      <c r="K5" s="20"/>
      <c r="L5" s="24">
        <f>D4*E4*F4*2/(1000000000)/C4/I5</f>
        <v>420.10256410256409</v>
      </c>
      <c r="M5" s="25" t="s">
        <v>5</v>
      </c>
      <c r="N5" s="34"/>
      <c r="O5" s="35"/>
      <c r="P5" s="36"/>
    </row>
    <row r="6" spans="2:27" ht="30" thickBot="1">
      <c r="B6" s="12"/>
      <c r="C6" s="22"/>
      <c r="D6" s="15"/>
      <c r="E6" s="15"/>
      <c r="F6" s="15"/>
      <c r="G6" s="7">
        <v>36</v>
      </c>
      <c r="H6" s="7">
        <v>1</v>
      </c>
      <c r="I6" s="8">
        <v>8.9</v>
      </c>
      <c r="J6" s="46"/>
      <c r="K6" s="15"/>
      <c r="L6" s="8">
        <f>D4*E4*F4*2/(1000000000)/C7/I6</f>
        <v>920.44943820224717</v>
      </c>
      <c r="M6" s="9" t="s">
        <v>6</v>
      </c>
      <c r="N6" s="34"/>
      <c r="O6" s="35"/>
      <c r="P6" s="36"/>
    </row>
    <row r="7" spans="2:27" ht="29">
      <c r="B7" s="12"/>
      <c r="C7" s="21">
        <v>64</v>
      </c>
      <c r="D7" s="14">
        <v>8000</v>
      </c>
      <c r="E7" s="14">
        <v>8000</v>
      </c>
      <c r="F7" s="14">
        <v>8000</v>
      </c>
      <c r="G7" s="6">
        <v>36</v>
      </c>
      <c r="H7" s="6">
        <v>1</v>
      </c>
      <c r="I7" s="10">
        <v>0.39</v>
      </c>
      <c r="J7" s="47"/>
      <c r="K7" s="14">
        <f>ROUND(I8/I9,2)</f>
        <v>2.0299999999999998</v>
      </c>
      <c r="L7" s="10">
        <f>D7*E7*F7*2/(1000000000)/C7/I7</f>
        <v>41.025641025641022</v>
      </c>
      <c r="M7" s="26" t="s">
        <v>17</v>
      </c>
      <c r="N7" s="34"/>
      <c r="O7" s="35"/>
      <c r="P7" s="36"/>
    </row>
    <row r="8" spans="2:27" ht="29">
      <c r="B8" s="12"/>
      <c r="C8" s="23"/>
      <c r="D8" s="20"/>
      <c r="E8" s="20"/>
      <c r="F8" s="20"/>
      <c r="G8" s="24">
        <v>4</v>
      </c>
      <c r="H8" s="24">
        <v>9</v>
      </c>
      <c r="I8" s="27">
        <v>0.14000000000000001</v>
      </c>
      <c r="J8" s="48">
        <f>ROUND(I7/I9,2)</f>
        <v>5.65</v>
      </c>
      <c r="K8" s="20"/>
      <c r="L8" s="27">
        <f>D7*E7*F7*2/(1000000000)/C7/I8</f>
        <v>114.28571428571428</v>
      </c>
      <c r="M8" s="28" t="s">
        <v>5</v>
      </c>
      <c r="N8" s="34"/>
      <c r="O8" s="35"/>
      <c r="P8" s="36"/>
    </row>
    <row r="9" spans="2:27" ht="30" thickBot="1">
      <c r="B9" s="13"/>
      <c r="C9" s="22"/>
      <c r="D9" s="15"/>
      <c r="E9" s="15"/>
      <c r="F9" s="15"/>
      <c r="G9" s="7">
        <v>36</v>
      </c>
      <c r="H9" s="7">
        <v>1</v>
      </c>
      <c r="I9" s="8">
        <v>6.9000000000000006E-2</v>
      </c>
      <c r="J9" s="49"/>
      <c r="K9" s="15"/>
      <c r="L9" s="8">
        <f>D7*E7*F7*2/(1000000000)/C7/I9</f>
        <v>231.88405797101447</v>
      </c>
      <c r="M9" s="9" t="s">
        <v>6</v>
      </c>
      <c r="N9" s="34"/>
      <c r="O9" s="35"/>
      <c r="P9" s="36"/>
    </row>
    <row r="10" spans="2:27" ht="30" customHeight="1">
      <c r="B10" s="11" t="s">
        <v>15</v>
      </c>
      <c r="C10" s="21">
        <v>64</v>
      </c>
      <c r="D10" s="14">
        <v>64000</v>
      </c>
      <c r="E10" s="14">
        <v>64000</v>
      </c>
      <c r="F10" s="14">
        <v>8000</v>
      </c>
      <c r="G10" s="24">
        <v>36</v>
      </c>
      <c r="H10" s="24">
        <v>1</v>
      </c>
      <c r="I10" s="27">
        <v>3.67</v>
      </c>
      <c r="J10" s="44"/>
      <c r="K10" s="14">
        <f>ROUND(I11/I12,2)</f>
        <v>1.64</v>
      </c>
      <c r="L10" s="27">
        <f>D10*E10*F10*2/(1000000000)/C10/I10</f>
        <v>279.01907356948232</v>
      </c>
      <c r="M10" s="26" t="s">
        <v>17</v>
      </c>
      <c r="N10" s="34"/>
      <c r="O10" s="35"/>
      <c r="P10" s="36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2:27" ht="29" customHeight="1">
      <c r="B11" s="12"/>
      <c r="C11" s="23"/>
      <c r="D11" s="20"/>
      <c r="E11" s="20"/>
      <c r="F11" s="20"/>
      <c r="G11" s="24">
        <v>4</v>
      </c>
      <c r="H11" s="24">
        <v>9</v>
      </c>
      <c r="I11" s="27">
        <v>2.08</v>
      </c>
      <c r="J11" s="45">
        <f>ROUND(I10/I12,2)</f>
        <v>2.89</v>
      </c>
      <c r="K11" s="20"/>
      <c r="L11" s="27">
        <f>D10*E10*F10*2/(1000000000)/C10/I11</f>
        <v>492.30769230769226</v>
      </c>
      <c r="M11" s="28" t="s">
        <v>5</v>
      </c>
      <c r="N11" s="34" t="s">
        <v>25</v>
      </c>
      <c r="O11" s="35"/>
      <c r="P11" s="36"/>
    </row>
    <row r="12" spans="2:27" ht="30" thickBot="1">
      <c r="B12" s="12"/>
      <c r="C12" s="22"/>
      <c r="D12" s="15"/>
      <c r="E12" s="15"/>
      <c r="F12" s="15"/>
      <c r="G12" s="7">
        <v>36</v>
      </c>
      <c r="H12" s="7">
        <v>1</v>
      </c>
      <c r="I12" s="8">
        <v>1.27</v>
      </c>
      <c r="J12" s="46"/>
      <c r="K12" s="15"/>
      <c r="L12" s="8">
        <f>D10*E10*F10*2/(1000000000)/C10/I12</f>
        <v>806.29921259842513</v>
      </c>
      <c r="M12" s="9" t="s">
        <v>6</v>
      </c>
      <c r="N12" s="34"/>
      <c r="O12" s="35"/>
      <c r="P12" s="36"/>
    </row>
    <row r="13" spans="2:27" ht="29">
      <c r="B13" s="12"/>
      <c r="C13" s="21">
        <v>64</v>
      </c>
      <c r="D13" s="14">
        <v>64000</v>
      </c>
      <c r="E13" s="14">
        <v>8000</v>
      </c>
      <c r="F13" s="14">
        <v>64000</v>
      </c>
      <c r="G13" s="6">
        <v>36</v>
      </c>
      <c r="H13" s="6">
        <v>1</v>
      </c>
      <c r="I13" s="10">
        <v>2.65</v>
      </c>
      <c r="J13" s="44"/>
      <c r="K13" s="14">
        <f>ROUND(I13/I15,2)</f>
        <v>1.99</v>
      </c>
      <c r="L13" s="10">
        <f>D13*E13*F13*2/(1000000000)/C13/I13</f>
        <v>386.41509433962267</v>
      </c>
      <c r="M13" s="26" t="s">
        <v>17</v>
      </c>
      <c r="N13" s="34" t="s">
        <v>21</v>
      </c>
      <c r="O13" s="35"/>
      <c r="P13" s="36"/>
    </row>
    <row r="14" spans="2:27" ht="29">
      <c r="B14" s="12"/>
      <c r="C14" s="23"/>
      <c r="D14" s="20"/>
      <c r="E14" s="20"/>
      <c r="F14" s="20"/>
      <c r="G14" s="24">
        <v>4</v>
      </c>
      <c r="H14" s="24">
        <v>9</v>
      </c>
      <c r="I14" s="27">
        <v>3.87</v>
      </c>
      <c r="J14" s="45">
        <f>ROUND(I14/I15,2)</f>
        <v>2.91</v>
      </c>
      <c r="K14" s="20"/>
      <c r="L14" s="27">
        <f>D13*E13*F13*2/(1000000000)/C13/I14</f>
        <v>264.59948320413434</v>
      </c>
      <c r="M14" s="28" t="s">
        <v>5</v>
      </c>
      <c r="N14" s="34" t="s">
        <v>24</v>
      </c>
      <c r="O14" s="35"/>
      <c r="P14" s="36"/>
    </row>
    <row r="15" spans="2:27" ht="30" thickBot="1">
      <c r="B15" s="13"/>
      <c r="C15" s="22"/>
      <c r="D15" s="15"/>
      <c r="E15" s="15"/>
      <c r="F15" s="15"/>
      <c r="G15" s="7">
        <v>36</v>
      </c>
      <c r="H15" s="7">
        <v>1</v>
      </c>
      <c r="I15" s="8">
        <v>1.33</v>
      </c>
      <c r="J15" s="46"/>
      <c r="K15" s="15"/>
      <c r="L15" s="8">
        <f>D13*E13*F13*2/(1000000000)/C13/I15</f>
        <v>769.92481203007515</v>
      </c>
      <c r="M15" s="9" t="s">
        <v>6</v>
      </c>
      <c r="N15" s="34"/>
      <c r="O15" s="35"/>
      <c r="P15" s="36"/>
    </row>
    <row r="16" spans="2:27" ht="30" customHeight="1">
      <c r="B16" s="11" t="s">
        <v>14</v>
      </c>
      <c r="C16" s="21">
        <v>64</v>
      </c>
      <c r="D16" s="14">
        <v>64000</v>
      </c>
      <c r="E16" s="14">
        <v>8000</v>
      </c>
      <c r="F16" s="14">
        <v>8000</v>
      </c>
      <c r="G16" s="6">
        <v>36</v>
      </c>
      <c r="H16" s="6">
        <v>1</v>
      </c>
      <c r="I16" s="10">
        <v>0.65</v>
      </c>
      <c r="J16" s="44"/>
      <c r="K16" s="14">
        <f>ROUND(I17/I18,2)</f>
        <v>2.08</v>
      </c>
      <c r="L16" s="10">
        <f>D16*E16*F16*2/(1000000000)/C16/I16</f>
        <v>196.92307692307691</v>
      </c>
      <c r="M16" s="26" t="s">
        <v>17</v>
      </c>
      <c r="N16" s="34"/>
      <c r="O16" s="35"/>
      <c r="P16" s="36"/>
    </row>
    <row r="17" spans="2:16" ht="29" customHeight="1">
      <c r="B17" s="12"/>
      <c r="C17" s="23"/>
      <c r="D17" s="20"/>
      <c r="E17" s="20"/>
      <c r="F17" s="20"/>
      <c r="G17" s="24">
        <v>4</v>
      </c>
      <c r="H17" s="24">
        <v>9</v>
      </c>
      <c r="I17" s="27">
        <v>0.5</v>
      </c>
      <c r="J17" s="45">
        <f>ROUND(I16/I18,2)</f>
        <v>2.71</v>
      </c>
      <c r="K17" s="20"/>
      <c r="L17" s="27">
        <f>D16*E16*F16*2/(1000000000)/C16/I17</f>
        <v>256</v>
      </c>
      <c r="M17" s="28" t="s">
        <v>5</v>
      </c>
      <c r="N17" s="34"/>
      <c r="O17" s="35"/>
      <c r="P17" s="36"/>
    </row>
    <row r="18" spans="2:16" ht="30" thickBot="1">
      <c r="B18" s="12"/>
      <c r="C18" s="22"/>
      <c r="D18" s="15"/>
      <c r="E18" s="15"/>
      <c r="F18" s="15"/>
      <c r="G18" s="7">
        <v>36</v>
      </c>
      <c r="H18" s="7">
        <v>1</v>
      </c>
      <c r="I18" s="8">
        <v>0.24</v>
      </c>
      <c r="J18" s="46"/>
      <c r="K18" s="15"/>
      <c r="L18" s="8">
        <f>D16*E16*F16*2/(1000000000)/C16/I18</f>
        <v>533.33333333333337</v>
      </c>
      <c r="M18" s="9" t="s">
        <v>6</v>
      </c>
      <c r="N18" s="34"/>
      <c r="O18" s="35"/>
      <c r="P18" s="36"/>
    </row>
    <row r="19" spans="2:16" ht="29">
      <c r="B19" s="12"/>
      <c r="C19" s="21">
        <v>64</v>
      </c>
      <c r="D19" s="14">
        <v>8704</v>
      </c>
      <c r="E19" s="14">
        <v>8704</v>
      </c>
      <c r="F19" s="14">
        <v>933888</v>
      </c>
      <c r="G19" s="6">
        <v>36</v>
      </c>
      <c r="H19" s="6">
        <v>1</v>
      </c>
      <c r="I19" s="10">
        <v>32.53</v>
      </c>
      <c r="J19" s="44"/>
      <c r="K19" s="14">
        <f>ROUND(I20/I21,2)</f>
        <v>2.2999999999999998</v>
      </c>
      <c r="L19" s="10">
        <f>D19*E19*F19*2/(1000000000)/C19/I19</f>
        <v>67.967065273409162</v>
      </c>
      <c r="M19" s="26" t="s">
        <v>17</v>
      </c>
      <c r="N19" s="34" t="s">
        <v>20</v>
      </c>
      <c r="O19" s="35"/>
      <c r="P19" s="36"/>
    </row>
    <row r="20" spans="2:16" ht="29">
      <c r="B20" s="12"/>
      <c r="C20" s="23"/>
      <c r="D20" s="20"/>
      <c r="E20" s="20"/>
      <c r="F20" s="20"/>
      <c r="G20" s="24">
        <v>4</v>
      </c>
      <c r="H20" s="24">
        <v>9</v>
      </c>
      <c r="I20" s="27">
        <v>6.28</v>
      </c>
      <c r="J20" s="45">
        <f>ROUND(I19/I21,2)</f>
        <v>11.92</v>
      </c>
      <c r="K20" s="20"/>
      <c r="L20" s="27">
        <f>D19*E19*F19*2/(1000000000)/C19/I20</f>
        <v>352.06506900382163</v>
      </c>
      <c r="M20" s="28" t="s">
        <v>5</v>
      </c>
      <c r="N20" s="34"/>
      <c r="O20" s="35"/>
      <c r="P20" s="36"/>
    </row>
    <row r="21" spans="2:16" ht="30" thickBot="1">
      <c r="B21" s="12"/>
      <c r="C21" s="22"/>
      <c r="D21" s="15"/>
      <c r="E21" s="15"/>
      <c r="F21" s="15"/>
      <c r="G21" s="7">
        <v>36</v>
      </c>
      <c r="H21" s="7">
        <v>1</v>
      </c>
      <c r="I21" s="8">
        <v>2.73</v>
      </c>
      <c r="J21" s="46"/>
      <c r="K21" s="15"/>
      <c r="L21" s="8">
        <f>D19*E19*F19*2/(1000000000)/C19/I21</f>
        <v>809.87862027252743</v>
      </c>
      <c r="M21" s="9" t="s">
        <v>6</v>
      </c>
      <c r="N21" s="34"/>
      <c r="O21" s="35"/>
      <c r="P21" s="36"/>
    </row>
    <row r="22" spans="2:16" ht="29">
      <c r="B22" s="12"/>
      <c r="C22" s="21">
        <v>64</v>
      </c>
      <c r="D22" s="14">
        <v>17408</v>
      </c>
      <c r="E22" s="14">
        <v>17408</v>
      </c>
      <c r="F22" s="14">
        <v>3735552</v>
      </c>
      <c r="G22" s="6">
        <v>36</v>
      </c>
      <c r="H22" s="6">
        <v>1</v>
      </c>
      <c r="I22" s="10">
        <v>324.52999999999997</v>
      </c>
      <c r="J22" s="44"/>
      <c r="K22" s="14">
        <f>I23/I24</f>
        <v>1.7671232876712328</v>
      </c>
      <c r="L22" s="10">
        <f>D22*E22*F22/(1000000000)/C22/I22</f>
        <v>54.502662517338926</v>
      </c>
      <c r="M22" s="26" t="s">
        <v>17</v>
      </c>
      <c r="N22" s="34" t="s">
        <v>20</v>
      </c>
      <c r="O22" s="35"/>
      <c r="P22" s="36"/>
    </row>
    <row r="23" spans="2:16" ht="29">
      <c r="B23" s="12"/>
      <c r="C23" s="23"/>
      <c r="D23" s="20"/>
      <c r="E23" s="20"/>
      <c r="F23" s="20"/>
      <c r="G23" s="24">
        <v>4</v>
      </c>
      <c r="H23" s="24">
        <v>9</v>
      </c>
      <c r="I23" s="27">
        <v>64.5</v>
      </c>
      <c r="J23" s="45">
        <f>ROUND(I22/I24,2)</f>
        <v>8.89</v>
      </c>
      <c r="K23" s="20"/>
      <c r="L23" s="27">
        <f>D22*E22*F22/(1000000000)/C22/I23</f>
        <v>274.2286677015814</v>
      </c>
      <c r="M23" s="28" t="s">
        <v>5</v>
      </c>
      <c r="N23" s="34" t="s">
        <v>24</v>
      </c>
      <c r="O23" s="35"/>
      <c r="P23" s="36"/>
    </row>
    <row r="24" spans="2:16" ht="30" thickBot="1">
      <c r="B24" s="13"/>
      <c r="C24" s="22"/>
      <c r="D24" s="15"/>
      <c r="E24" s="15"/>
      <c r="F24" s="15"/>
      <c r="G24" s="7">
        <v>36</v>
      </c>
      <c r="H24" s="7">
        <v>1</v>
      </c>
      <c r="I24" s="8">
        <v>36.5</v>
      </c>
      <c r="J24" s="46"/>
      <c r="K24" s="15"/>
      <c r="L24" s="8">
        <f>D22*E22*F22*2/(1000000000)/C22/I24</f>
        <v>969.19172968504108</v>
      </c>
      <c r="M24" s="9" t="s">
        <v>6</v>
      </c>
      <c r="N24" s="37"/>
      <c r="O24" s="38"/>
      <c r="P24" s="39"/>
    </row>
    <row r="27" spans="2:16">
      <c r="N27" s="30"/>
    </row>
  </sheetData>
  <mergeCells count="63">
    <mergeCell ref="N11:P11"/>
    <mergeCell ref="N23:P23"/>
    <mergeCell ref="N21:P21"/>
    <mergeCell ref="N19:P19"/>
    <mergeCell ref="N17:P17"/>
    <mergeCell ref="N15:P15"/>
    <mergeCell ref="N13:P13"/>
    <mergeCell ref="K22:K24"/>
    <mergeCell ref="N3:P3"/>
    <mergeCell ref="N4:P4"/>
    <mergeCell ref="N5:P5"/>
    <mergeCell ref="N6:P6"/>
    <mergeCell ref="N7:P7"/>
    <mergeCell ref="N14:P14"/>
    <mergeCell ref="N12:P12"/>
    <mergeCell ref="N10:P10"/>
    <mergeCell ref="N24:P24"/>
    <mergeCell ref="N22:P22"/>
    <mergeCell ref="N20:P20"/>
    <mergeCell ref="N18:P18"/>
    <mergeCell ref="N16:P16"/>
    <mergeCell ref="N8:P8"/>
    <mergeCell ref="N9:P9"/>
    <mergeCell ref="K16:K18"/>
    <mergeCell ref="C19:C21"/>
    <mergeCell ref="D19:D21"/>
    <mergeCell ref="E19:E21"/>
    <mergeCell ref="F19:F21"/>
    <mergeCell ref="K19:K21"/>
    <mergeCell ref="B16:B24"/>
    <mergeCell ref="C16:C18"/>
    <mergeCell ref="D16:D18"/>
    <mergeCell ref="E16:E18"/>
    <mergeCell ref="F16:F18"/>
    <mergeCell ref="C22:C24"/>
    <mergeCell ref="D22:D24"/>
    <mergeCell ref="E22:E24"/>
    <mergeCell ref="F22:F24"/>
    <mergeCell ref="K10:K12"/>
    <mergeCell ref="C13:C15"/>
    <mergeCell ref="D13:D15"/>
    <mergeCell ref="E13:E15"/>
    <mergeCell ref="F13:F15"/>
    <mergeCell ref="K13:K15"/>
    <mergeCell ref="B10:B15"/>
    <mergeCell ref="K7:K9"/>
    <mergeCell ref="B4:B9"/>
    <mergeCell ref="C4:C6"/>
    <mergeCell ref="D4:D6"/>
    <mergeCell ref="E4:E6"/>
    <mergeCell ref="F4:F6"/>
    <mergeCell ref="C7:C9"/>
    <mergeCell ref="D7:D9"/>
    <mergeCell ref="E7:E9"/>
    <mergeCell ref="F7:F9"/>
    <mergeCell ref="C10:C12"/>
    <mergeCell ref="D10:D12"/>
    <mergeCell ref="E10:E12"/>
    <mergeCell ref="F10:F12"/>
    <mergeCell ref="D2:F2"/>
    <mergeCell ref="I2:L2"/>
    <mergeCell ref="G2:H2"/>
    <mergeCell ref="K4:K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2018-04-25T12:49:14Z</dcterms:created>
  <dcterms:modified xsi:type="dcterms:W3CDTF">2018-04-27T15:27:11Z</dcterms:modified>
</cp:coreProperties>
</file>