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dinh/Desktop/Knight Campus/Live Dead/"/>
    </mc:Choice>
  </mc:AlternateContent>
  <xr:revisionPtr revIDLastSave="0" documentId="13_ncr:1_{F6AA3E0A-5697-4646-AD20-1647B09AAD8D}" xr6:coauthVersionLast="47" xr6:coauthVersionMax="47" xr10:uidLastSave="{00000000-0000-0000-0000-000000000000}"/>
  <bookViews>
    <workbookView xWindow="1020" yWindow="880" windowWidth="35000" windowHeight="22500" activeTab="1" xr2:uid="{E4155C2F-FF98-49E4-8F43-4292447B37CC}"/>
  </bookViews>
  <sheets>
    <sheet name="Sheet1" sheetId="1" r:id="rId1"/>
    <sheet name="Non-Miner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3" i="2"/>
  <c r="M19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D3" i="1"/>
  <c r="M4" i="1"/>
  <c r="M3" i="1"/>
  <c r="I14" i="1"/>
  <c r="I17" i="1"/>
  <c r="I11" i="1"/>
  <c r="I8" i="1"/>
  <c r="I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H3" i="1"/>
  <c r="N17" i="1" l="1"/>
  <c r="N14" i="1"/>
  <c r="N11" i="1"/>
  <c r="N8" i="1"/>
  <c r="N5" i="1"/>
</calcChain>
</file>

<file path=xl/sharedStrings.xml><?xml version="1.0" encoding="utf-8"?>
<sst xmlns="http://schemas.openxmlformats.org/spreadsheetml/2006/main" count="41" uniqueCount="32">
  <si>
    <t>Sample</t>
  </si>
  <si>
    <t>Live</t>
  </si>
  <si>
    <t>Dead</t>
  </si>
  <si>
    <t>Mineral_2ndwell_spot1</t>
  </si>
  <si>
    <t>% viability</t>
  </si>
  <si>
    <t>Mineral_2ndwell_spot2</t>
  </si>
  <si>
    <t>Mineral_2ndwell_spot3</t>
  </si>
  <si>
    <t>Mineral_3rdwell_spot3</t>
  </si>
  <si>
    <t>Mineral_3rdwell_spot2</t>
  </si>
  <si>
    <t>Mineral_3rdwell_spot1</t>
  </si>
  <si>
    <t>Mineral_1stwell_spot1</t>
  </si>
  <si>
    <t>Mineral_1stwell_spot2</t>
  </si>
  <si>
    <t>Mineral_1stwell_spot3</t>
  </si>
  <si>
    <t>MineralCarb_1stwell_spot1</t>
  </si>
  <si>
    <t>MineralCarb_1stwell_spot2</t>
  </si>
  <si>
    <t>MineralCarb_1stwell_spot3</t>
  </si>
  <si>
    <t>MineralCarb_2ndwell_spot1</t>
  </si>
  <si>
    <t>MineralCarb_2ndwell_spot2</t>
  </si>
  <si>
    <t>MineralCarb_2ndwell_spot3</t>
  </si>
  <si>
    <t>With Nima</t>
  </si>
  <si>
    <t>Redo 12/30/21</t>
  </si>
  <si>
    <t>Sam's</t>
  </si>
  <si>
    <t>Envcond_LD_D14_c2_4x</t>
  </si>
  <si>
    <t>nonmineral1_11_30_2021</t>
  </si>
  <si>
    <t>nonmineral1_11_30_2021_2</t>
  </si>
  <si>
    <t>nonmineral1_11_30_2021_3</t>
  </si>
  <si>
    <t>nonmineral2_11_30_2021_1</t>
  </si>
  <si>
    <t>Notes</t>
  </si>
  <si>
    <t>There was a lot of background noise. The cells were also clumped into one corner which made it very difficult to count the live cells</t>
  </si>
  <si>
    <t>nonmineral2_11_30_2021_2</t>
  </si>
  <si>
    <t>Again, there was a lot of background noise in this image</t>
  </si>
  <si>
    <t>Most of these images had large streaky cells. When I encountered those cells, I allowed the computer to threshold automatically based on my previous parameters to remove human bias. However, upon further analysis, I believe that the algorithm is undercounting the amount of live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</si>
</sst>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C4AA8-188A-42EB-AE76-C0FF510ECCD8}">
  <dimension ref="A1:N22"/>
  <sheetViews>
    <sheetView workbookViewId="0">
      <selection sqref="A1:N22"/>
    </sheetView>
  </sheetViews>
  <sheetFormatPr baseColWidth="10" defaultColWidth="8.83203125" defaultRowHeight="15" x14ac:dyDescent="0.2"/>
  <cols>
    <col min="1" max="1" width="26.6640625" customWidth="1"/>
    <col min="2" max="5" width="0" hidden="1" customWidth="1"/>
    <col min="11" max="11" width="14.1640625" customWidth="1"/>
  </cols>
  <sheetData>
    <row r="1" spans="1:14" x14ac:dyDescent="0.2">
      <c r="B1" t="s">
        <v>19</v>
      </c>
      <c r="F1" t="s">
        <v>20</v>
      </c>
      <c r="K1" t="s">
        <v>20</v>
      </c>
    </row>
    <row r="2" spans="1:14" x14ac:dyDescent="0.2">
      <c r="A2" t="s">
        <v>0</v>
      </c>
      <c r="B2" t="s">
        <v>1</v>
      </c>
      <c r="C2" t="s">
        <v>2</v>
      </c>
      <c r="D2" t="s">
        <v>4</v>
      </c>
      <c r="F2" t="s">
        <v>1</v>
      </c>
      <c r="G2" t="s">
        <v>2</v>
      </c>
      <c r="K2" t="s">
        <v>1</v>
      </c>
      <c r="L2" t="s">
        <v>2</v>
      </c>
    </row>
    <row r="3" spans="1:14" x14ac:dyDescent="0.2">
      <c r="A3" t="s">
        <v>3</v>
      </c>
      <c r="B3">
        <v>112</v>
      </c>
      <c r="C3">
        <v>64</v>
      </c>
      <c r="D3">
        <f>B3/SUM(B3:C3)*100</f>
        <v>63.636363636363633</v>
      </c>
      <c r="F3">
        <v>462</v>
      </c>
      <c r="G3">
        <v>107</v>
      </c>
      <c r="H3">
        <f>F3/SUM(F3:G3)*100</f>
        <v>81.195079086115996</v>
      </c>
      <c r="K3">
        <v>181</v>
      </c>
      <c r="L3">
        <v>39</v>
      </c>
      <c r="M3">
        <f>K3/SUM(K3:L3)*100</f>
        <v>82.27272727272728</v>
      </c>
    </row>
    <row r="4" spans="1:14" x14ac:dyDescent="0.2">
      <c r="A4" t="s">
        <v>5</v>
      </c>
      <c r="B4">
        <v>65</v>
      </c>
      <c r="C4">
        <v>39</v>
      </c>
      <c r="D4">
        <f t="shared" ref="D4:D17" si="0">B4/SUM(B4:C4)*100</f>
        <v>62.5</v>
      </c>
      <c r="F4">
        <v>346</v>
      </c>
      <c r="G4">
        <v>65</v>
      </c>
      <c r="H4">
        <f t="shared" ref="H4:H17" si="1">F4/SUM(F4:G4)*100</f>
        <v>84.18491484184915</v>
      </c>
      <c r="K4">
        <v>153</v>
      </c>
      <c r="L4">
        <v>25</v>
      </c>
      <c r="M4">
        <f t="shared" ref="M4:M19" si="2">K4/SUM(K4:L4)*100</f>
        <v>85.955056179775283</v>
      </c>
    </row>
    <row r="5" spans="1:14" x14ac:dyDescent="0.2">
      <c r="A5" t="s">
        <v>6</v>
      </c>
      <c r="B5">
        <v>92</v>
      </c>
      <c r="C5">
        <v>65</v>
      </c>
      <c r="D5">
        <f t="shared" si="0"/>
        <v>58.598726114649679</v>
      </c>
      <c r="F5">
        <v>359</v>
      </c>
      <c r="G5">
        <v>90</v>
      </c>
      <c r="H5">
        <f t="shared" si="1"/>
        <v>79.955456570155903</v>
      </c>
      <c r="I5">
        <f>AVERAGE(H3:H5)</f>
        <v>81.778483499373678</v>
      </c>
      <c r="K5">
        <v>162</v>
      </c>
      <c r="L5">
        <v>41</v>
      </c>
      <c r="M5">
        <f t="shared" si="2"/>
        <v>79.802955665024626</v>
      </c>
      <c r="N5">
        <f>AVERAGE(M3:M5)</f>
        <v>82.67691303917573</v>
      </c>
    </row>
    <row r="6" spans="1:14" x14ac:dyDescent="0.2">
      <c r="A6" t="s">
        <v>9</v>
      </c>
      <c r="B6">
        <v>87</v>
      </c>
      <c r="C6">
        <v>35</v>
      </c>
      <c r="D6">
        <f t="shared" si="0"/>
        <v>71.311475409836063</v>
      </c>
      <c r="F6">
        <v>312</v>
      </c>
      <c r="G6">
        <v>48</v>
      </c>
      <c r="H6">
        <f>F6/SUM(F6:G6)*100</f>
        <v>86.666666666666671</v>
      </c>
      <c r="K6">
        <v>116</v>
      </c>
      <c r="L6">
        <v>27</v>
      </c>
      <c r="M6">
        <f t="shared" si="2"/>
        <v>81.11888111888112</v>
      </c>
    </row>
    <row r="7" spans="1:14" x14ac:dyDescent="0.2">
      <c r="A7" t="s">
        <v>8</v>
      </c>
      <c r="B7">
        <v>82</v>
      </c>
      <c r="C7">
        <v>26</v>
      </c>
      <c r="D7">
        <f t="shared" si="0"/>
        <v>75.925925925925924</v>
      </c>
      <c r="F7">
        <v>375</v>
      </c>
      <c r="G7">
        <v>33</v>
      </c>
      <c r="H7">
        <f>F7/SUM(F7:G7)*100</f>
        <v>91.911764705882348</v>
      </c>
      <c r="K7">
        <v>176</v>
      </c>
      <c r="L7">
        <v>18</v>
      </c>
      <c r="M7">
        <f t="shared" si="2"/>
        <v>90.721649484536087</v>
      </c>
    </row>
    <row r="8" spans="1:14" x14ac:dyDescent="0.2">
      <c r="A8" t="s">
        <v>7</v>
      </c>
      <c r="B8">
        <v>97</v>
      </c>
      <c r="C8">
        <v>84</v>
      </c>
      <c r="D8">
        <f t="shared" si="0"/>
        <v>53.591160220994475</v>
      </c>
      <c r="F8">
        <v>605</v>
      </c>
      <c r="G8">
        <v>121</v>
      </c>
      <c r="H8">
        <f t="shared" si="1"/>
        <v>83.333333333333343</v>
      </c>
      <c r="I8">
        <f>AVERAGE(H6:H8)</f>
        <v>87.303921568627445</v>
      </c>
      <c r="K8">
        <v>239</v>
      </c>
      <c r="L8">
        <v>60</v>
      </c>
      <c r="M8">
        <f t="shared" si="2"/>
        <v>79.933110367892979</v>
      </c>
      <c r="N8">
        <f>AVERAGE(M6:M8)</f>
        <v>83.924546990436738</v>
      </c>
    </row>
    <row r="9" spans="1:14" x14ac:dyDescent="0.2">
      <c r="A9" t="s">
        <v>10</v>
      </c>
      <c r="B9">
        <v>82</v>
      </c>
      <c r="C9">
        <v>27</v>
      </c>
      <c r="D9">
        <f t="shared" si="0"/>
        <v>75.22935779816514</v>
      </c>
      <c r="F9">
        <v>290</v>
      </c>
      <c r="G9">
        <v>41</v>
      </c>
      <c r="H9">
        <f t="shared" si="1"/>
        <v>87.61329305135952</v>
      </c>
      <c r="K9">
        <v>70</v>
      </c>
      <c r="L9">
        <v>23</v>
      </c>
      <c r="M9">
        <f t="shared" si="2"/>
        <v>75.268817204301072</v>
      </c>
    </row>
    <row r="10" spans="1:14" x14ac:dyDescent="0.2">
      <c r="A10" t="s">
        <v>11</v>
      </c>
      <c r="B10">
        <v>100</v>
      </c>
      <c r="C10">
        <v>149</v>
      </c>
      <c r="D10">
        <f t="shared" si="0"/>
        <v>40.160642570281126</v>
      </c>
      <c r="F10">
        <v>723</v>
      </c>
      <c r="G10">
        <v>222</v>
      </c>
      <c r="H10">
        <f t="shared" si="1"/>
        <v>76.507936507936506</v>
      </c>
      <c r="K10">
        <v>226</v>
      </c>
      <c r="L10">
        <v>101</v>
      </c>
      <c r="M10">
        <f t="shared" si="2"/>
        <v>69.113149847094803</v>
      </c>
    </row>
    <row r="11" spans="1:14" x14ac:dyDescent="0.2">
      <c r="A11" t="s">
        <v>12</v>
      </c>
      <c r="B11">
        <v>55</v>
      </c>
      <c r="C11">
        <v>75</v>
      </c>
      <c r="D11">
        <f t="shared" si="0"/>
        <v>42.307692307692307</v>
      </c>
      <c r="F11">
        <v>261</v>
      </c>
      <c r="G11">
        <v>108</v>
      </c>
      <c r="H11">
        <f t="shared" si="1"/>
        <v>70.731707317073173</v>
      </c>
      <c r="I11">
        <f>AVERAGE(H9:H11)</f>
        <v>78.284312292123062</v>
      </c>
      <c r="K11">
        <v>84</v>
      </c>
      <c r="L11">
        <v>53</v>
      </c>
      <c r="M11">
        <f t="shared" si="2"/>
        <v>61.313868613138688</v>
      </c>
      <c r="N11">
        <f>AVERAGE(M9:M11)</f>
        <v>68.565278554844852</v>
      </c>
    </row>
    <row r="12" spans="1:14" x14ac:dyDescent="0.2">
      <c r="A12" t="s">
        <v>13</v>
      </c>
      <c r="B12">
        <v>97</v>
      </c>
      <c r="C12">
        <v>26</v>
      </c>
      <c r="D12">
        <f t="shared" si="0"/>
        <v>78.861788617886177</v>
      </c>
      <c r="F12">
        <v>586</v>
      </c>
      <c r="G12">
        <v>34</v>
      </c>
      <c r="H12">
        <f t="shared" si="1"/>
        <v>94.516129032258064</v>
      </c>
      <c r="K12">
        <v>108</v>
      </c>
      <c r="L12">
        <v>18</v>
      </c>
      <c r="M12">
        <f t="shared" si="2"/>
        <v>85.714285714285708</v>
      </c>
    </row>
    <row r="13" spans="1:14" x14ac:dyDescent="0.2">
      <c r="A13" t="s">
        <v>14</v>
      </c>
      <c r="B13">
        <v>60</v>
      </c>
      <c r="C13">
        <v>11</v>
      </c>
      <c r="D13">
        <f t="shared" si="0"/>
        <v>84.507042253521121</v>
      </c>
      <c r="F13">
        <v>415</v>
      </c>
      <c r="G13">
        <v>14</v>
      </c>
      <c r="H13">
        <f t="shared" si="1"/>
        <v>96.736596736596738</v>
      </c>
      <c r="K13">
        <v>184</v>
      </c>
      <c r="L13">
        <v>8</v>
      </c>
      <c r="M13">
        <f t="shared" si="2"/>
        <v>95.833333333333343</v>
      </c>
    </row>
    <row r="14" spans="1:14" x14ac:dyDescent="0.2">
      <c r="A14" t="s">
        <v>15</v>
      </c>
      <c r="B14">
        <v>60</v>
      </c>
      <c r="C14">
        <v>71</v>
      </c>
      <c r="D14">
        <f t="shared" si="0"/>
        <v>45.801526717557252</v>
      </c>
      <c r="F14">
        <v>619</v>
      </c>
      <c r="G14">
        <v>99</v>
      </c>
      <c r="H14">
        <f t="shared" si="1"/>
        <v>86.211699164345404</v>
      </c>
      <c r="I14">
        <f>AVERAGE(H12:H14)</f>
        <v>92.488141644400073</v>
      </c>
      <c r="K14">
        <v>136</v>
      </c>
      <c r="L14">
        <v>60</v>
      </c>
      <c r="M14">
        <f t="shared" si="2"/>
        <v>69.387755102040813</v>
      </c>
      <c r="N14">
        <f>AVERAGE(M12:M14)</f>
        <v>83.645124716553283</v>
      </c>
    </row>
    <row r="15" spans="1:14" x14ac:dyDescent="0.2">
      <c r="A15" t="s">
        <v>16</v>
      </c>
      <c r="B15">
        <v>79</v>
      </c>
      <c r="C15">
        <v>35</v>
      </c>
      <c r="D15">
        <f t="shared" si="0"/>
        <v>69.298245614035096</v>
      </c>
      <c r="F15">
        <v>252</v>
      </c>
      <c r="G15">
        <v>45</v>
      </c>
      <c r="H15">
        <f t="shared" si="1"/>
        <v>84.848484848484844</v>
      </c>
      <c r="K15">
        <v>133</v>
      </c>
      <c r="L15">
        <v>29</v>
      </c>
      <c r="M15">
        <f t="shared" si="2"/>
        <v>82.098765432098759</v>
      </c>
    </row>
    <row r="16" spans="1:14" x14ac:dyDescent="0.2">
      <c r="A16" t="s">
        <v>17</v>
      </c>
      <c r="B16">
        <v>96</v>
      </c>
      <c r="C16">
        <v>86</v>
      </c>
      <c r="D16">
        <f t="shared" si="0"/>
        <v>52.747252747252752</v>
      </c>
      <c r="F16">
        <v>163</v>
      </c>
      <c r="G16">
        <v>29</v>
      </c>
      <c r="H16">
        <f t="shared" si="1"/>
        <v>84.895833333333343</v>
      </c>
      <c r="K16">
        <v>286</v>
      </c>
      <c r="L16">
        <v>65</v>
      </c>
      <c r="M16">
        <f t="shared" si="2"/>
        <v>81.481481481481481</v>
      </c>
    </row>
    <row r="17" spans="1:14" x14ac:dyDescent="0.2">
      <c r="A17" t="s">
        <v>18</v>
      </c>
      <c r="B17">
        <v>70</v>
      </c>
      <c r="C17">
        <v>144</v>
      </c>
      <c r="D17">
        <f t="shared" si="0"/>
        <v>32.710280373831772</v>
      </c>
      <c r="F17">
        <v>149</v>
      </c>
      <c r="G17">
        <v>49</v>
      </c>
      <c r="H17">
        <f t="shared" si="1"/>
        <v>75.252525252525245</v>
      </c>
      <c r="I17">
        <f>AVERAGE(H15:H17)</f>
        <v>81.665614478114477</v>
      </c>
      <c r="K17">
        <v>106</v>
      </c>
      <c r="L17">
        <v>52</v>
      </c>
      <c r="M17">
        <f t="shared" si="2"/>
        <v>67.088607594936718</v>
      </c>
      <c r="N17">
        <f>AVERAGE(M15:M17)</f>
        <v>76.889618169505653</v>
      </c>
    </row>
    <row r="19" spans="1:14" x14ac:dyDescent="0.2">
      <c r="K19">
        <v>55</v>
      </c>
      <c r="L19">
        <v>17</v>
      </c>
      <c r="M19">
        <f t="shared" si="2"/>
        <v>76.388888888888886</v>
      </c>
    </row>
    <row r="21" spans="1:14" x14ac:dyDescent="0.2">
      <c r="A21" t="s">
        <v>21</v>
      </c>
    </row>
    <row r="22" spans="1:14" x14ac:dyDescent="0.2">
      <c r="A22" t="s">
        <v>22</v>
      </c>
      <c r="B22">
        <v>3733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8708A-90DD-1649-8E3A-B1AC9522497D}">
  <dimension ref="B1:F7"/>
  <sheetViews>
    <sheetView showGridLines="0" tabSelected="1" zoomScale="140" zoomScaleNormal="140" workbookViewId="0">
      <selection activeCell="F20" sqref="F20"/>
    </sheetView>
  </sheetViews>
  <sheetFormatPr baseColWidth="10" defaultRowHeight="15" x14ac:dyDescent="0.2"/>
  <cols>
    <col min="1" max="1" width="2.33203125" customWidth="1"/>
    <col min="2" max="2" width="27.5" customWidth="1"/>
    <col min="4" max="4" width="13.6640625" customWidth="1"/>
    <col min="5" max="5" width="17.6640625" customWidth="1"/>
    <col min="6" max="6" width="43.6640625" customWidth="1"/>
    <col min="7" max="7" width="28.1640625" customWidth="1"/>
  </cols>
  <sheetData>
    <row r="1" spans="2:6" ht="13" customHeight="1" x14ac:dyDescent="0.2"/>
    <row r="2" spans="2:6" ht="23" customHeight="1" x14ac:dyDescent="0.2">
      <c r="B2" s="1" t="s">
        <v>0</v>
      </c>
      <c r="C2" s="1" t="s">
        <v>1</v>
      </c>
      <c r="D2" s="1" t="s">
        <v>2</v>
      </c>
      <c r="E2" s="1" t="s">
        <v>4</v>
      </c>
      <c r="F2" s="1" t="s">
        <v>27</v>
      </c>
    </row>
    <row r="3" spans="2:6" ht="27" customHeight="1" x14ac:dyDescent="0.2">
      <c r="B3" s="2" t="s">
        <v>23</v>
      </c>
      <c r="C3" s="2">
        <v>241</v>
      </c>
      <c r="D3" s="2">
        <v>34</v>
      </c>
      <c r="E3" s="3">
        <f>C3/SUM(C3:D3)</f>
        <v>0.87636363636363634</v>
      </c>
      <c r="F3" s="5" t="s">
        <v>31</v>
      </c>
    </row>
    <row r="4" spans="2:6" ht="27" customHeight="1" x14ac:dyDescent="0.2">
      <c r="B4" s="2" t="s">
        <v>24</v>
      </c>
      <c r="C4" s="2">
        <v>168</v>
      </c>
      <c r="D4" s="2">
        <v>47</v>
      </c>
      <c r="E4" s="3">
        <f t="shared" ref="E4:E7" si="0">C4/SUM(C4:D4)</f>
        <v>0.78139534883720929</v>
      </c>
      <c r="F4" s="6"/>
    </row>
    <row r="5" spans="2:6" ht="27" customHeight="1" x14ac:dyDescent="0.2">
      <c r="B5" s="2" t="s">
        <v>25</v>
      </c>
      <c r="C5" s="2">
        <v>267</v>
      </c>
      <c r="D5" s="2">
        <v>38</v>
      </c>
      <c r="E5" s="3">
        <f t="shared" si="0"/>
        <v>0.87540983606557377</v>
      </c>
      <c r="F5" s="7"/>
    </row>
    <row r="6" spans="2:6" ht="27" customHeight="1" x14ac:dyDescent="0.2">
      <c r="B6" s="2" t="s">
        <v>26</v>
      </c>
      <c r="C6" s="2">
        <v>157</v>
      </c>
      <c r="D6" s="2">
        <v>50</v>
      </c>
      <c r="E6" s="3">
        <f t="shared" si="0"/>
        <v>0.75845410628019327</v>
      </c>
      <c r="F6" s="4" t="s">
        <v>28</v>
      </c>
    </row>
    <row r="7" spans="2:6" ht="27" customHeight="1" x14ac:dyDescent="0.2">
      <c r="B7" s="2" t="s">
        <v>29</v>
      </c>
      <c r="C7" s="2">
        <v>104</v>
      </c>
      <c r="D7" s="2">
        <v>40</v>
      </c>
      <c r="E7" s="3">
        <f t="shared" si="0"/>
        <v>0.72222222222222221</v>
      </c>
      <c r="F7" s="4" t="s">
        <v>30</v>
      </c>
    </row>
  </sheetData>
  <mergeCells count="1">
    <mergeCell ref="F3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Non-Mineral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Doe Lab</dc:creator>
  <cp:lastModifiedBy>Microsoft Office User</cp:lastModifiedBy>
  <dcterms:created xsi:type="dcterms:W3CDTF">2021-12-07T21:30:57Z</dcterms:created>
  <dcterms:modified xsi:type="dcterms:W3CDTF">2022-01-20T19:30:26Z</dcterms:modified>
</cp:coreProperties>
</file>