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overeem/DATA/RESEARCH/GREENLANDICEBERGS/2018fieldworkHasholt/dataverse_files/Sediment concentrations/2018/"/>
    </mc:Choice>
  </mc:AlternateContent>
  <xr:revisionPtr revIDLastSave="0" documentId="8_{5CFA0DE0-2F9F-894F-80CA-5938C306C6C4}" xr6:coauthVersionLast="46" xr6:coauthVersionMax="46" xr10:uidLastSave="{00000000-0000-0000-0000-000000000000}"/>
  <bookViews>
    <workbookView xWindow="4700" yWindow="460" windowWidth="29380" windowHeight="180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3" i="2" l="1"/>
  <c r="D73" i="2"/>
  <c r="K73" i="2" s="1"/>
  <c r="G72" i="2"/>
  <c r="D72" i="2"/>
  <c r="K72" i="2" s="1"/>
  <c r="G71" i="2"/>
  <c r="D71" i="2"/>
  <c r="K71" i="2" s="1"/>
  <c r="G70" i="2"/>
  <c r="D70" i="2"/>
  <c r="K70" i="2" s="1"/>
  <c r="G69" i="2"/>
  <c r="D69" i="2"/>
  <c r="G68" i="2"/>
  <c r="D68" i="2"/>
  <c r="K68" i="2" s="1"/>
  <c r="G67" i="2"/>
  <c r="D67" i="2"/>
  <c r="K67" i="2" s="1"/>
  <c r="G66" i="2"/>
  <c r="D66" i="2"/>
  <c r="K66" i="2" s="1"/>
  <c r="K65" i="2"/>
  <c r="L65" i="2" s="1"/>
  <c r="M65" i="2" s="1"/>
  <c r="G65" i="2"/>
  <c r="D65" i="2"/>
  <c r="G64" i="2"/>
  <c r="D64" i="2"/>
  <c r="K64" i="2" s="1"/>
  <c r="G63" i="2"/>
  <c r="D63" i="2"/>
  <c r="K63" i="2" s="1"/>
  <c r="G62" i="2"/>
  <c r="D62" i="2"/>
  <c r="K62" i="2" s="1"/>
  <c r="G61" i="2"/>
  <c r="D61" i="2"/>
  <c r="K61" i="2" s="1"/>
  <c r="K60" i="2"/>
  <c r="G60" i="2"/>
  <c r="D60" i="2"/>
  <c r="K59" i="2"/>
  <c r="G59" i="2"/>
  <c r="D59" i="2"/>
  <c r="G58" i="2"/>
  <c r="K58" i="2" s="1"/>
  <c r="D58" i="2"/>
  <c r="G57" i="2"/>
  <c r="D57" i="2"/>
  <c r="K57" i="2" s="1"/>
  <c r="L56" i="2"/>
  <c r="M56" i="2" s="1"/>
  <c r="K56" i="2"/>
  <c r="G56" i="2"/>
  <c r="N56" i="2" s="1"/>
  <c r="D56" i="2"/>
  <c r="G55" i="2"/>
  <c r="D55" i="2"/>
  <c r="K55" i="2" s="1"/>
  <c r="G54" i="2"/>
  <c r="D54" i="2"/>
  <c r="K54" i="2" s="1"/>
  <c r="G53" i="2"/>
  <c r="D53" i="2"/>
  <c r="G52" i="2"/>
  <c r="D52" i="2"/>
  <c r="K52" i="2" s="1"/>
  <c r="G51" i="2"/>
  <c r="D51" i="2"/>
  <c r="K51" i="2" s="1"/>
  <c r="G50" i="2"/>
  <c r="D50" i="2"/>
  <c r="K50" i="2" s="1"/>
  <c r="K49" i="2"/>
  <c r="L49" i="2" s="1"/>
  <c r="M49" i="2" s="1"/>
  <c r="G49" i="2"/>
  <c r="D49" i="2"/>
  <c r="G48" i="2"/>
  <c r="D48" i="2"/>
  <c r="K48" i="2" s="1"/>
  <c r="G47" i="2"/>
  <c r="D47" i="2"/>
  <c r="K47" i="2" s="1"/>
  <c r="G46" i="2"/>
  <c r="D46" i="2"/>
  <c r="K46" i="2" s="1"/>
  <c r="G45" i="2"/>
  <c r="D45" i="2"/>
  <c r="K45" i="2" s="1"/>
  <c r="K44" i="2"/>
  <c r="G44" i="2"/>
  <c r="D44" i="2"/>
  <c r="G43" i="2"/>
  <c r="D43" i="2"/>
  <c r="K43" i="2" s="1"/>
  <c r="G42" i="2"/>
  <c r="K42" i="2" s="1"/>
  <c r="D42" i="2"/>
  <c r="G41" i="2"/>
  <c r="D41" i="2"/>
  <c r="K41" i="2" s="1"/>
  <c r="L40" i="2"/>
  <c r="M40" i="2" s="1"/>
  <c r="K40" i="2"/>
  <c r="G40" i="2"/>
  <c r="N40" i="2" s="1"/>
  <c r="D40" i="2"/>
  <c r="G39" i="2"/>
  <c r="D39" i="2"/>
  <c r="K39" i="2" s="1"/>
  <c r="G38" i="2"/>
  <c r="D38" i="2"/>
  <c r="K38" i="2" s="1"/>
  <c r="G37" i="2"/>
  <c r="D37" i="2"/>
  <c r="G36" i="2"/>
  <c r="D36" i="2"/>
  <c r="K36" i="2" s="1"/>
  <c r="G35" i="2"/>
  <c r="D35" i="2"/>
  <c r="K35" i="2" s="1"/>
  <c r="G34" i="2"/>
  <c r="D34" i="2"/>
  <c r="K34" i="2" s="1"/>
  <c r="K33" i="2"/>
  <c r="L33" i="2" s="1"/>
  <c r="M33" i="2" s="1"/>
  <c r="G33" i="2"/>
  <c r="D33" i="2"/>
  <c r="G32" i="2"/>
  <c r="D32" i="2"/>
  <c r="K32" i="2" s="1"/>
  <c r="G31" i="2"/>
  <c r="D31" i="2"/>
  <c r="K31" i="2" s="1"/>
  <c r="G30" i="2"/>
  <c r="D30" i="2"/>
  <c r="K30" i="2" s="1"/>
  <c r="G29" i="2"/>
  <c r="D29" i="2"/>
  <c r="K29" i="2" s="1"/>
  <c r="K28" i="2"/>
  <c r="G28" i="2"/>
  <c r="D28" i="2"/>
  <c r="G27" i="2"/>
  <c r="D27" i="2"/>
  <c r="K27" i="2" s="1"/>
  <c r="G26" i="2"/>
  <c r="K26" i="2" s="1"/>
  <c r="D26" i="2"/>
  <c r="G25" i="2"/>
  <c r="D25" i="2"/>
  <c r="K25" i="2" s="1"/>
  <c r="L24" i="2"/>
  <c r="M24" i="2" s="1"/>
  <c r="K24" i="2"/>
  <c r="G24" i="2"/>
  <c r="N24" i="2" s="1"/>
  <c r="D24" i="2"/>
  <c r="G23" i="2"/>
  <c r="D23" i="2"/>
  <c r="K23" i="2" s="1"/>
  <c r="G22" i="2"/>
  <c r="D22" i="2"/>
  <c r="K22" i="2" s="1"/>
  <c r="G21" i="2"/>
  <c r="D21" i="2"/>
  <c r="G20" i="2"/>
  <c r="D20" i="2"/>
  <c r="K20" i="2" s="1"/>
  <c r="G19" i="2"/>
  <c r="D19" i="2"/>
  <c r="K19" i="2" s="1"/>
  <c r="G18" i="2"/>
  <c r="D18" i="2"/>
  <c r="K18" i="2" s="1"/>
  <c r="K17" i="2"/>
  <c r="L17" i="2" s="1"/>
  <c r="M17" i="2" s="1"/>
  <c r="G17" i="2"/>
  <c r="D17" i="2"/>
  <c r="G16" i="2"/>
  <c r="D16" i="2"/>
  <c r="K16" i="2" s="1"/>
  <c r="G15" i="2"/>
  <c r="D15" i="2"/>
  <c r="K15" i="2" s="1"/>
  <c r="G14" i="2"/>
  <c r="D14" i="2"/>
  <c r="K14" i="2" s="1"/>
  <c r="G13" i="2"/>
  <c r="D13" i="2"/>
  <c r="K13" i="2" s="1"/>
  <c r="K12" i="2"/>
  <c r="G12" i="2"/>
  <c r="D12" i="2"/>
  <c r="G11" i="2"/>
  <c r="D11" i="2"/>
  <c r="K11" i="2" s="1"/>
  <c r="G10" i="2"/>
  <c r="K10" i="2" s="1"/>
  <c r="D10" i="2"/>
  <c r="G9" i="2"/>
  <c r="D9" i="2"/>
  <c r="K9" i="2" s="1"/>
  <c r="L8" i="2"/>
  <c r="M8" i="2" s="1"/>
  <c r="K8" i="2"/>
  <c r="G8" i="2"/>
  <c r="N8" i="2" s="1"/>
  <c r="D8" i="2"/>
  <c r="G7" i="2"/>
  <c r="D7" i="2"/>
  <c r="K7" i="2" s="1"/>
  <c r="G6" i="2"/>
  <c r="D6" i="2"/>
  <c r="K6" i="2" s="1"/>
  <c r="G5" i="2"/>
  <c r="D5" i="2"/>
  <c r="G4" i="2"/>
  <c r="D4" i="2"/>
  <c r="K4" i="2" s="1"/>
  <c r="G3" i="2"/>
  <c r="D3" i="2"/>
  <c r="K3" i="2" s="1"/>
  <c r="G2" i="2"/>
  <c r="D2" i="2"/>
  <c r="K2" i="2" s="1"/>
  <c r="O76" i="1"/>
  <c r="N76" i="1"/>
  <c r="N75" i="1"/>
  <c r="O75" i="1"/>
  <c r="D73" i="1"/>
  <c r="G73" i="1"/>
  <c r="K73" i="1"/>
  <c r="L73" i="1"/>
  <c r="M73" i="1" s="1"/>
  <c r="D72" i="1"/>
  <c r="K72" i="1" s="1"/>
  <c r="G72" i="1"/>
  <c r="D71" i="1"/>
  <c r="G71" i="1"/>
  <c r="K71" i="1"/>
  <c r="D70" i="1"/>
  <c r="K70" i="1"/>
  <c r="D69" i="1"/>
  <c r="K69" i="1" s="1"/>
  <c r="G69" i="1"/>
  <c r="D68" i="1"/>
  <c r="G68" i="1"/>
  <c r="K68" i="1" s="1"/>
  <c r="D67" i="1"/>
  <c r="K67" i="1" s="1"/>
  <c r="D66" i="1"/>
  <c r="K66" i="1" s="1"/>
  <c r="D65" i="1"/>
  <c r="K65" i="1"/>
  <c r="L65" i="1" s="1"/>
  <c r="M65" i="1" s="1"/>
  <c r="D64" i="1"/>
  <c r="K64" i="1"/>
  <c r="D63" i="1"/>
  <c r="K63" i="1" s="1"/>
  <c r="D62" i="1"/>
  <c r="D61" i="1"/>
  <c r="D60" i="1"/>
  <c r="K60" i="1" s="1"/>
  <c r="D59" i="1"/>
  <c r="D58" i="1"/>
  <c r="D57" i="1"/>
  <c r="D56" i="1"/>
  <c r="D19" i="1"/>
  <c r="K19" i="1" s="1"/>
  <c r="K52" i="1"/>
  <c r="K51" i="1"/>
  <c r="K36" i="1"/>
  <c r="K35" i="1"/>
  <c r="K20" i="1"/>
  <c r="K18" i="1"/>
  <c r="K4" i="1"/>
  <c r="K3" i="1"/>
  <c r="K2" i="1"/>
  <c r="G70" i="1"/>
  <c r="G67" i="1"/>
  <c r="G66" i="1"/>
  <c r="G65" i="1"/>
  <c r="G64" i="1"/>
  <c r="G63" i="1"/>
  <c r="G62" i="1"/>
  <c r="K62" i="1" s="1"/>
  <c r="G61" i="1"/>
  <c r="K61" i="1" s="1"/>
  <c r="G60" i="1"/>
  <c r="G59" i="1"/>
  <c r="K59" i="1" s="1"/>
  <c r="G58" i="1"/>
  <c r="K58" i="1" s="1"/>
  <c r="G57" i="1"/>
  <c r="G56" i="1"/>
  <c r="K56" i="1" s="1"/>
  <c r="G55" i="1"/>
  <c r="K55" i="1" s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K24" i="1" s="1"/>
  <c r="G23" i="1"/>
  <c r="K23" i="1" s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K9" i="1" s="1"/>
  <c r="G8" i="1"/>
  <c r="K8" i="1" s="1"/>
  <c r="G7" i="1"/>
  <c r="K7" i="1" s="1"/>
  <c r="G6" i="1"/>
  <c r="K6" i="1" s="1"/>
  <c r="G5" i="1"/>
  <c r="K5" i="1" s="1"/>
  <c r="G4" i="1"/>
  <c r="G3" i="1"/>
  <c r="G2" i="1"/>
  <c r="D55" i="1"/>
  <c r="D54" i="1"/>
  <c r="D53" i="1"/>
  <c r="D52" i="1"/>
  <c r="D51" i="1"/>
  <c r="D50" i="1"/>
  <c r="K50" i="1" s="1"/>
  <c r="D49" i="1"/>
  <c r="K49" i="1" s="1"/>
  <c r="D48" i="1"/>
  <c r="K48" i="1" s="1"/>
  <c r="D47" i="1"/>
  <c r="K47" i="1" s="1"/>
  <c r="D46" i="1"/>
  <c r="K46" i="1" s="1"/>
  <c r="D45" i="1"/>
  <c r="K45" i="1" s="1"/>
  <c r="D44" i="1"/>
  <c r="K44" i="1" s="1"/>
  <c r="D43" i="1"/>
  <c r="K43" i="1" s="1"/>
  <c r="D42" i="1"/>
  <c r="D41" i="1"/>
  <c r="D40" i="1"/>
  <c r="D39" i="1"/>
  <c r="D38" i="1"/>
  <c r="D37" i="1"/>
  <c r="D36" i="1"/>
  <c r="D35" i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D25" i="1"/>
  <c r="D24" i="1"/>
  <c r="D23" i="1"/>
  <c r="D22" i="1"/>
  <c r="D21" i="1"/>
  <c r="D20" i="1"/>
  <c r="D18" i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D8" i="1"/>
  <c r="D7" i="1"/>
  <c r="D6" i="1"/>
  <c r="D5" i="1"/>
  <c r="D4" i="1"/>
  <c r="D3" i="1"/>
  <c r="D2" i="1"/>
  <c r="L67" i="2" l="1"/>
  <c r="M67" i="2" s="1"/>
  <c r="Q67" i="2"/>
  <c r="L18" i="2"/>
  <c r="M18" i="2" s="1"/>
  <c r="O18" i="2" s="1"/>
  <c r="S18" i="2" s="1"/>
  <c r="L68" i="2"/>
  <c r="M68" i="2" s="1"/>
  <c r="O68" i="2" s="1"/>
  <c r="S68" i="2" s="1"/>
  <c r="L20" i="2"/>
  <c r="M20" i="2" s="1"/>
  <c r="O20" i="2" s="1"/>
  <c r="S20" i="2" s="1"/>
  <c r="L45" i="2"/>
  <c r="M45" i="2" s="1"/>
  <c r="O45" i="2" s="1"/>
  <c r="S45" i="2" s="1"/>
  <c r="N66" i="2"/>
  <c r="L32" i="2"/>
  <c r="M32" i="2" s="1"/>
  <c r="O32" i="2" s="1"/>
  <c r="S32" i="2" s="1"/>
  <c r="N46" i="2"/>
  <c r="L55" i="2"/>
  <c r="M55" i="2" s="1"/>
  <c r="O55" i="2" s="1"/>
  <c r="S55" i="2" s="1"/>
  <c r="L10" i="2"/>
  <c r="M10" i="2" s="1"/>
  <c r="Q10" i="2"/>
  <c r="N39" i="2"/>
  <c r="L11" i="2"/>
  <c r="M11" i="2" s="1"/>
  <c r="O11" i="2" s="1"/>
  <c r="S11" i="2" s="1"/>
  <c r="Q11" i="2"/>
  <c r="L54" i="2"/>
  <c r="M54" i="2" s="1"/>
  <c r="O54" i="2" s="1"/>
  <c r="S54" i="2" s="1"/>
  <c r="N11" i="2"/>
  <c r="L47" i="2"/>
  <c r="M47" i="2" s="1"/>
  <c r="Q47" i="2"/>
  <c r="Q19" i="2"/>
  <c r="L19" i="2"/>
  <c r="M19" i="2" s="1"/>
  <c r="L27" i="2"/>
  <c r="M27" i="2" s="1"/>
  <c r="O27" i="2" s="1"/>
  <c r="S27" i="2" s="1"/>
  <c r="N6" i="2"/>
  <c r="N27" i="2"/>
  <c r="L35" i="2"/>
  <c r="M35" i="2" s="1"/>
  <c r="Q35" i="2"/>
  <c r="L14" i="2"/>
  <c r="M14" i="2" s="1"/>
  <c r="O14" i="2" s="1"/>
  <c r="S14" i="2" s="1"/>
  <c r="O56" i="2"/>
  <c r="S56" i="2" s="1"/>
  <c r="Q56" i="2"/>
  <c r="L22" i="2"/>
  <c r="M22" i="2" s="1"/>
  <c r="O22" i="2" s="1"/>
  <c r="S22" i="2" s="1"/>
  <c r="Q57" i="2"/>
  <c r="L57" i="2"/>
  <c r="M57" i="2" s="1"/>
  <c r="O57" i="2" s="1"/>
  <c r="S57" i="2" s="1"/>
  <c r="Q29" i="2"/>
  <c r="L29" i="2"/>
  <c r="M29" i="2" s="1"/>
  <c r="O29" i="2" s="1"/>
  <c r="S29" i="2" s="1"/>
  <c r="N57" i="2"/>
  <c r="N64" i="2"/>
  <c r="L72" i="2"/>
  <c r="M72" i="2" s="1"/>
  <c r="O72" i="2" s="1"/>
  <c r="S72" i="2" s="1"/>
  <c r="Q72" i="2"/>
  <c r="L23" i="2"/>
  <c r="M23" i="2" s="1"/>
  <c r="O23" i="2" s="1"/>
  <c r="S23" i="2" s="1"/>
  <c r="N29" i="2"/>
  <c r="L51" i="2"/>
  <c r="M51" i="2" s="1"/>
  <c r="Q51" i="2"/>
  <c r="N72" i="2"/>
  <c r="Q66" i="2"/>
  <c r="L66" i="2"/>
  <c r="M66" i="2" s="1"/>
  <c r="O66" i="2" s="1"/>
  <c r="S66" i="2" s="1"/>
  <c r="L39" i="2"/>
  <c r="M39" i="2" s="1"/>
  <c r="O39" i="2" s="1"/>
  <c r="S39" i="2" s="1"/>
  <c r="Q17" i="2"/>
  <c r="N17" i="2"/>
  <c r="O17" i="2"/>
  <c r="S17" i="2" s="1"/>
  <c r="L25" i="2"/>
  <c r="M25" i="2" s="1"/>
  <c r="O25" i="2" s="1"/>
  <c r="S25" i="2" s="1"/>
  <c r="N4" i="2"/>
  <c r="N18" i="2"/>
  <c r="N68" i="2"/>
  <c r="L26" i="2"/>
  <c r="M26" i="2" s="1"/>
  <c r="O40" i="2"/>
  <c r="S40" i="2" s="1"/>
  <c r="Q40" i="2"/>
  <c r="N55" i="2"/>
  <c r="Q6" i="2"/>
  <c r="L6" i="2"/>
  <c r="M6" i="2" s="1"/>
  <c r="O6" i="2" s="1"/>
  <c r="S6" i="2" s="1"/>
  <c r="L41" i="2"/>
  <c r="M41" i="2" s="1"/>
  <c r="O41" i="2" s="1"/>
  <c r="S41" i="2" s="1"/>
  <c r="L62" i="2"/>
  <c r="M62" i="2" s="1"/>
  <c r="O62" i="2" s="1"/>
  <c r="S62" i="2" s="1"/>
  <c r="L13" i="2"/>
  <c r="M13" i="2" s="1"/>
  <c r="O13" i="2" s="1"/>
  <c r="S13" i="2" s="1"/>
  <c r="N34" i="2"/>
  <c r="N62" i="2"/>
  <c r="L7" i="2"/>
  <c r="M7" i="2" s="1"/>
  <c r="O7" i="2" s="1"/>
  <c r="S7" i="2" s="1"/>
  <c r="L63" i="2"/>
  <c r="M63" i="2" s="1"/>
  <c r="Q49" i="2"/>
  <c r="O49" i="2"/>
  <c r="S49" i="2" s="1"/>
  <c r="N49" i="2"/>
  <c r="L36" i="2"/>
  <c r="M36" i="2" s="1"/>
  <c r="O36" i="2" s="1"/>
  <c r="S36" i="2" s="1"/>
  <c r="L50" i="2"/>
  <c r="M50" i="2" s="1"/>
  <c r="O50" i="2" s="1"/>
  <c r="S50" i="2" s="1"/>
  <c r="O8" i="2"/>
  <c r="S8" i="2" s="1"/>
  <c r="Q8" i="2"/>
  <c r="L16" i="2"/>
  <c r="M16" i="2" s="1"/>
  <c r="O16" i="2" s="1"/>
  <c r="S16" i="2" s="1"/>
  <c r="L30" i="2"/>
  <c r="M30" i="2" s="1"/>
  <c r="O30" i="2" s="1"/>
  <c r="S30" i="2" s="1"/>
  <c r="L58" i="2"/>
  <c r="M58" i="2" s="1"/>
  <c r="Q58" i="2"/>
  <c r="L73" i="2"/>
  <c r="M73" i="2" s="1"/>
  <c r="O73" i="2" s="1"/>
  <c r="S73" i="2" s="1"/>
  <c r="N2" i="2"/>
  <c r="L31" i="2"/>
  <c r="M31" i="2" s="1"/>
  <c r="Q31" i="2"/>
  <c r="L3" i="2"/>
  <c r="M3" i="2" s="1"/>
  <c r="Q3" i="2"/>
  <c r="N45" i="2"/>
  <c r="O24" i="2"/>
  <c r="S24" i="2" s="1"/>
  <c r="Q24" i="2"/>
  <c r="L46" i="2"/>
  <c r="M46" i="2" s="1"/>
  <c r="O46" i="2" s="1"/>
  <c r="S46" i="2" s="1"/>
  <c r="L4" i="2"/>
  <c r="M4" i="2" s="1"/>
  <c r="O4" i="2" s="1"/>
  <c r="S4" i="2" s="1"/>
  <c r="L61" i="2"/>
  <c r="M61" i="2" s="1"/>
  <c r="O61" i="2" s="1"/>
  <c r="S61" i="2" s="1"/>
  <c r="N33" i="2"/>
  <c r="Q33" i="2"/>
  <c r="O33" i="2"/>
  <c r="S33" i="2" s="1"/>
  <c r="L48" i="2"/>
  <c r="M48" i="2" s="1"/>
  <c r="O48" i="2" s="1"/>
  <c r="S48" i="2" s="1"/>
  <c r="Q34" i="2"/>
  <c r="L34" i="2"/>
  <c r="M34" i="2" s="1"/>
  <c r="O34" i="2" s="1"/>
  <c r="S34" i="2" s="1"/>
  <c r="L70" i="2"/>
  <c r="M70" i="2" s="1"/>
  <c r="O70" i="2" s="1"/>
  <c r="S70" i="2" s="1"/>
  <c r="N70" i="2"/>
  <c r="L42" i="2"/>
  <c r="M42" i="2" s="1"/>
  <c r="Q42" i="2"/>
  <c r="L71" i="2"/>
  <c r="M71" i="2" s="1"/>
  <c r="O71" i="2" s="1"/>
  <c r="S71" i="2" s="1"/>
  <c r="Q28" i="2"/>
  <c r="L43" i="2"/>
  <c r="M43" i="2" s="1"/>
  <c r="O43" i="2" s="1"/>
  <c r="S43" i="2" s="1"/>
  <c r="Q64" i="2"/>
  <c r="L64" i="2"/>
  <c r="M64" i="2" s="1"/>
  <c r="O64" i="2" s="1"/>
  <c r="S64" i="2" s="1"/>
  <c r="L15" i="2"/>
  <c r="M15" i="2" s="1"/>
  <c r="Q15" i="2" s="1"/>
  <c r="L2" i="2"/>
  <c r="M2" i="2" s="1"/>
  <c r="O2" i="2" s="1"/>
  <c r="Q2" i="2"/>
  <c r="L9" i="2"/>
  <c r="M9" i="2" s="1"/>
  <c r="O9" i="2" s="1"/>
  <c r="S9" i="2" s="1"/>
  <c r="N30" i="2"/>
  <c r="L38" i="2"/>
  <c r="M38" i="2" s="1"/>
  <c r="O38" i="2" s="1"/>
  <c r="S38" i="2" s="1"/>
  <c r="Q44" i="2"/>
  <c r="L52" i="2"/>
  <c r="M52" i="2" s="1"/>
  <c r="O52" i="2" s="1"/>
  <c r="S52" i="2" s="1"/>
  <c r="N65" i="2"/>
  <c r="Q65" i="2"/>
  <c r="O65" i="2"/>
  <c r="S65" i="2" s="1"/>
  <c r="K5" i="2"/>
  <c r="L12" i="2"/>
  <c r="M12" i="2" s="1"/>
  <c r="K21" i="2"/>
  <c r="L28" i="2"/>
  <c r="M28" i="2" s="1"/>
  <c r="K37" i="2"/>
  <c r="L44" i="2"/>
  <c r="M44" i="2" s="1"/>
  <c r="K53" i="2"/>
  <c r="L60" i="2"/>
  <c r="M60" i="2" s="1"/>
  <c r="Q60" i="2" s="1"/>
  <c r="K69" i="2"/>
  <c r="L59" i="2"/>
  <c r="M59" i="2" s="1"/>
  <c r="O59" i="2" s="1"/>
  <c r="S59" i="2" s="1"/>
  <c r="L68" i="1"/>
  <c r="M68" i="1" s="1"/>
  <c r="L50" i="1"/>
  <c r="M50" i="1" s="1"/>
  <c r="Q50" i="1" s="1"/>
  <c r="L62" i="1"/>
  <c r="M62" i="1" s="1"/>
  <c r="O62" i="1" s="1"/>
  <c r="S62" i="1" s="1"/>
  <c r="N46" i="1"/>
  <c r="N30" i="1"/>
  <c r="L43" i="1"/>
  <c r="M43" i="1" s="1"/>
  <c r="O43" i="1" s="1"/>
  <c r="S43" i="1" s="1"/>
  <c r="Q43" i="1"/>
  <c r="L17" i="1"/>
  <c r="M17" i="1" s="1"/>
  <c r="O17" i="1" s="1"/>
  <c r="S17" i="1" s="1"/>
  <c r="Q17" i="1"/>
  <c r="N60" i="1"/>
  <c r="N29" i="1"/>
  <c r="L69" i="1"/>
  <c r="M69" i="1" s="1"/>
  <c r="Q69" i="1"/>
  <c r="L34" i="1"/>
  <c r="M34" i="1" s="1"/>
  <c r="Q34" i="1" s="1"/>
  <c r="N13" i="1"/>
  <c r="L61" i="1"/>
  <c r="M61" i="1" s="1"/>
  <c r="O61" i="1" s="1"/>
  <c r="S61" i="1" s="1"/>
  <c r="Q61" i="1"/>
  <c r="N63" i="1"/>
  <c r="Q2" i="1"/>
  <c r="L11" i="1"/>
  <c r="M11" i="1" s="1"/>
  <c r="O11" i="1" s="1"/>
  <c r="S11" i="1" s="1"/>
  <c r="Q11" i="1"/>
  <c r="N72" i="1"/>
  <c r="L10" i="1"/>
  <c r="M10" i="1" s="1"/>
  <c r="O10" i="1" s="1"/>
  <c r="S10" i="1" s="1"/>
  <c r="L44" i="1"/>
  <c r="M44" i="1" s="1"/>
  <c r="O44" i="1" s="1"/>
  <c r="S44" i="1" s="1"/>
  <c r="Q44" i="1"/>
  <c r="L63" i="1"/>
  <c r="M63" i="1" s="1"/>
  <c r="O63" i="1" s="1"/>
  <c r="S63" i="1" s="1"/>
  <c r="Q63" i="1"/>
  <c r="L29" i="1"/>
  <c r="M29" i="1" s="1"/>
  <c r="O29" i="1" s="1"/>
  <c r="S29" i="1" s="1"/>
  <c r="Q29" i="1"/>
  <c r="L7" i="1"/>
  <c r="M7" i="1" s="1"/>
  <c r="O7" i="1" s="1"/>
  <c r="S7" i="1" s="1"/>
  <c r="L55" i="1"/>
  <c r="M55" i="1" s="1"/>
  <c r="O55" i="1" s="1"/>
  <c r="S55" i="1" s="1"/>
  <c r="L72" i="1"/>
  <c r="M72" i="1" s="1"/>
  <c r="O72" i="1" s="1"/>
  <c r="S72" i="1" s="1"/>
  <c r="L30" i="1"/>
  <c r="M30" i="1" s="1"/>
  <c r="O30" i="1" s="1"/>
  <c r="S30" i="1" s="1"/>
  <c r="L8" i="1"/>
  <c r="M8" i="1" s="1"/>
  <c r="O8" i="1" s="1"/>
  <c r="S8" i="1" s="1"/>
  <c r="Q56" i="1"/>
  <c r="L56" i="1"/>
  <c r="M56" i="1" s="1"/>
  <c r="O56" i="1" s="1"/>
  <c r="S56" i="1" s="1"/>
  <c r="L31" i="1"/>
  <c r="M31" i="1" s="1"/>
  <c r="O65" i="1"/>
  <c r="S65" i="1" s="1"/>
  <c r="N65" i="1"/>
  <c r="N28" i="1"/>
  <c r="L67" i="1"/>
  <c r="M67" i="1" s="1"/>
  <c r="Q67" i="1" s="1"/>
  <c r="N45" i="1"/>
  <c r="Q19" i="1"/>
  <c r="L19" i="1"/>
  <c r="M19" i="1" s="1"/>
  <c r="L60" i="1"/>
  <c r="M60" i="1" s="1"/>
  <c r="O60" i="1" s="1"/>
  <c r="S60" i="1" s="1"/>
  <c r="Q60" i="1"/>
  <c r="L5" i="1"/>
  <c r="M5" i="1" s="1"/>
  <c r="O5" i="1" s="1"/>
  <c r="S5" i="1" s="1"/>
  <c r="L28" i="1"/>
  <c r="M28" i="1" s="1"/>
  <c r="O28" i="1" s="1"/>
  <c r="S28" i="1" s="1"/>
  <c r="Q28" i="1"/>
  <c r="Q3" i="1"/>
  <c r="L23" i="1"/>
  <c r="M23" i="1" s="1"/>
  <c r="O23" i="1" s="1"/>
  <c r="S23" i="1" s="1"/>
  <c r="Q23" i="1"/>
  <c r="O73" i="1"/>
  <c r="S73" i="1" s="1"/>
  <c r="N73" i="1"/>
  <c r="Q52" i="1"/>
  <c r="Q71" i="1"/>
  <c r="L27" i="1"/>
  <c r="M27" i="1" s="1"/>
  <c r="O27" i="1" s="1"/>
  <c r="S27" i="1" s="1"/>
  <c r="Q27" i="1"/>
  <c r="L6" i="1"/>
  <c r="M6" i="1" s="1"/>
  <c r="O6" i="1" s="1"/>
  <c r="S6" i="1" s="1"/>
  <c r="L12" i="1"/>
  <c r="M12" i="1" s="1"/>
  <c r="O12" i="1" s="1"/>
  <c r="S12" i="1" s="1"/>
  <c r="Q12" i="1"/>
  <c r="L45" i="1"/>
  <c r="M45" i="1" s="1"/>
  <c r="O45" i="1" s="1"/>
  <c r="S45" i="1" s="1"/>
  <c r="Q45" i="1"/>
  <c r="Q4" i="1"/>
  <c r="L13" i="1"/>
  <c r="M13" i="1" s="1"/>
  <c r="O13" i="1" s="1"/>
  <c r="S13" i="1" s="1"/>
  <c r="L46" i="1"/>
  <c r="M46" i="1" s="1"/>
  <c r="O46" i="1" s="1"/>
  <c r="S46" i="1" s="1"/>
  <c r="L24" i="1"/>
  <c r="M24" i="1" s="1"/>
  <c r="O24" i="1" s="1"/>
  <c r="S24" i="1" s="1"/>
  <c r="L14" i="1"/>
  <c r="M14" i="1" s="1"/>
  <c r="O14" i="1" s="1"/>
  <c r="S14" i="1" s="1"/>
  <c r="L47" i="1"/>
  <c r="M47" i="1" s="1"/>
  <c r="L9" i="1"/>
  <c r="M9" i="1" s="1"/>
  <c r="O9" i="1" s="1"/>
  <c r="S9" i="1" s="1"/>
  <c r="Q73" i="1"/>
  <c r="L15" i="1"/>
  <c r="M15" i="1" s="1"/>
  <c r="O15" i="1" s="1"/>
  <c r="S15" i="1" s="1"/>
  <c r="L32" i="1"/>
  <c r="M32" i="1" s="1"/>
  <c r="L48" i="1"/>
  <c r="M48" i="1" s="1"/>
  <c r="Q48" i="1" s="1"/>
  <c r="N10" i="1"/>
  <c r="L58" i="1"/>
  <c r="M58" i="1" s="1"/>
  <c r="O58" i="1" s="1"/>
  <c r="S58" i="1" s="1"/>
  <c r="Q16" i="1"/>
  <c r="L16" i="1"/>
  <c r="M16" i="1" s="1"/>
  <c r="O16" i="1" s="1"/>
  <c r="S16" i="1" s="1"/>
  <c r="L33" i="1"/>
  <c r="M33" i="1" s="1"/>
  <c r="L49" i="1"/>
  <c r="M49" i="1" s="1"/>
  <c r="N27" i="1"/>
  <c r="L59" i="1"/>
  <c r="M59" i="1" s="1"/>
  <c r="O59" i="1" s="1"/>
  <c r="S59" i="1" s="1"/>
  <c r="Q59" i="1"/>
  <c r="Q36" i="1"/>
  <c r="L66" i="1"/>
  <c r="M66" i="1" s="1"/>
  <c r="Q66" i="1"/>
  <c r="K57" i="1"/>
  <c r="K21" i="1"/>
  <c r="K37" i="1"/>
  <c r="K53" i="1"/>
  <c r="K22" i="1"/>
  <c r="K38" i="1"/>
  <c r="K54" i="1"/>
  <c r="L64" i="1"/>
  <c r="M64" i="1" s="1"/>
  <c r="L70" i="1"/>
  <c r="M70" i="1" s="1"/>
  <c r="K39" i="1"/>
  <c r="L18" i="1"/>
  <c r="M18" i="1" s="1"/>
  <c r="O18" i="1" s="1"/>
  <c r="S18" i="1" s="1"/>
  <c r="L51" i="1"/>
  <c r="M51" i="1" s="1"/>
  <c r="Q51" i="1" s="1"/>
  <c r="N8" i="1"/>
  <c r="L35" i="1"/>
  <c r="M35" i="1" s="1"/>
  <c r="K25" i="1"/>
  <c r="K41" i="1"/>
  <c r="L3" i="1"/>
  <c r="M3" i="1" s="1"/>
  <c r="L20" i="1"/>
  <c r="M20" i="1" s="1"/>
  <c r="Q20" i="1" s="1"/>
  <c r="L36" i="1"/>
  <c r="M36" i="1" s="1"/>
  <c r="L52" i="1"/>
  <c r="M52" i="1" s="1"/>
  <c r="Q65" i="1"/>
  <c r="L2" i="1"/>
  <c r="M2" i="1" s="1"/>
  <c r="O2" i="1" s="1"/>
  <c r="S2" i="1" s="1"/>
  <c r="K26" i="1"/>
  <c r="K42" i="1"/>
  <c r="L4" i="1"/>
  <c r="M4" i="1" s="1"/>
  <c r="N62" i="1"/>
  <c r="N23" i="1"/>
  <c r="N55" i="1"/>
  <c r="N59" i="1"/>
  <c r="L71" i="1"/>
  <c r="M71" i="1" s="1"/>
  <c r="K40" i="1"/>
  <c r="Q32" i="2" l="1"/>
  <c r="O26" i="2"/>
  <c r="S26" i="2" s="1"/>
  <c r="N26" i="2"/>
  <c r="O63" i="2"/>
  <c r="S63" i="2" s="1"/>
  <c r="N63" i="2"/>
  <c r="Q43" i="2"/>
  <c r="Q71" i="2"/>
  <c r="N43" i="2"/>
  <c r="L53" i="2"/>
  <c r="M53" i="2" s="1"/>
  <c r="Q61" i="2"/>
  <c r="O35" i="2"/>
  <c r="S35" i="2" s="1"/>
  <c r="N35" i="2"/>
  <c r="O28" i="2"/>
  <c r="S28" i="2" s="1"/>
  <c r="N28" i="2"/>
  <c r="O12" i="2"/>
  <c r="S12" i="2" s="1"/>
  <c r="N12" i="2"/>
  <c r="Q36" i="2"/>
  <c r="N14" i="2"/>
  <c r="N36" i="2"/>
  <c r="N59" i="2"/>
  <c r="Q63" i="2"/>
  <c r="Q22" i="2"/>
  <c r="O3" i="2"/>
  <c r="S3" i="2" s="1"/>
  <c r="N3" i="2"/>
  <c r="O51" i="2"/>
  <c r="S51" i="2" s="1"/>
  <c r="N51" i="2"/>
  <c r="Q54" i="2"/>
  <c r="O44" i="2"/>
  <c r="S44" i="2" s="1"/>
  <c r="N44" i="2"/>
  <c r="O31" i="2"/>
  <c r="S31" i="2" s="1"/>
  <c r="N31" i="2"/>
  <c r="Q37" i="2"/>
  <c r="L37" i="2"/>
  <c r="M37" i="2" s="1"/>
  <c r="Q9" i="2"/>
  <c r="Q50" i="2"/>
  <c r="Q25" i="2"/>
  <c r="Q21" i="2"/>
  <c r="L21" i="2"/>
  <c r="M21" i="2" s="1"/>
  <c r="Q18" i="2"/>
  <c r="N50" i="2"/>
  <c r="O58" i="2"/>
  <c r="S58" i="2" s="1"/>
  <c r="N58" i="2"/>
  <c r="Q41" i="2"/>
  <c r="N73" i="2"/>
  <c r="N41" i="2"/>
  <c r="Q4" i="2"/>
  <c r="Q27" i="2"/>
  <c r="Q12" i="2"/>
  <c r="O67" i="2"/>
  <c r="S67" i="2" s="1"/>
  <c r="N67" i="2"/>
  <c r="Q52" i="2"/>
  <c r="Q26" i="2"/>
  <c r="Q69" i="2"/>
  <c r="L69" i="2"/>
  <c r="M69" i="2" s="1"/>
  <c r="Q7" i="2"/>
  <c r="O60" i="2"/>
  <c r="S60" i="2" s="1"/>
  <c r="N60" i="2"/>
  <c r="N16" i="2"/>
  <c r="N71" i="2"/>
  <c r="Q20" i="2"/>
  <c r="N7" i="2"/>
  <c r="Q13" i="2"/>
  <c r="N13" i="2"/>
  <c r="Q73" i="2"/>
  <c r="N32" i="2"/>
  <c r="O10" i="2"/>
  <c r="S10" i="2" s="1"/>
  <c r="N10" i="2"/>
  <c r="L5" i="2"/>
  <c r="M5" i="2" s="1"/>
  <c r="Q5" i="2" s="1"/>
  <c r="Q70" i="2"/>
  <c r="O15" i="2"/>
  <c r="S15" i="2" s="1"/>
  <c r="N15" i="2"/>
  <c r="N20" i="2"/>
  <c r="N61" i="2"/>
  <c r="Q59" i="2"/>
  <c r="Q38" i="2"/>
  <c r="N38" i="2"/>
  <c r="N54" i="2"/>
  <c r="Q68" i="2"/>
  <c r="N25" i="2"/>
  <c r="S2" i="2"/>
  <c r="N48" i="2"/>
  <c r="Q46" i="2"/>
  <c r="Q30" i="2"/>
  <c r="Q39" i="2"/>
  <c r="Q55" i="2"/>
  <c r="N52" i="2"/>
  <c r="Q16" i="2"/>
  <c r="Q48" i="2"/>
  <c r="O47" i="2"/>
  <c r="S47" i="2" s="1"/>
  <c r="N47" i="2"/>
  <c r="Q45" i="2"/>
  <c r="N22" i="2"/>
  <c r="Q14" i="2"/>
  <c r="O42" i="2"/>
  <c r="S42" i="2" s="1"/>
  <c r="N42" i="2"/>
  <c r="Q23" i="2"/>
  <c r="Q62" i="2"/>
  <c r="N23" i="2"/>
  <c r="O19" i="2"/>
  <c r="S19" i="2" s="1"/>
  <c r="N19" i="2"/>
  <c r="N9" i="2"/>
  <c r="N14" i="1"/>
  <c r="N35" i="1"/>
  <c r="O35" i="1"/>
  <c r="S35" i="1" s="1"/>
  <c r="O47" i="1"/>
  <c r="S47" i="1" s="1"/>
  <c r="N47" i="1"/>
  <c r="Q7" i="1"/>
  <c r="L42" i="1"/>
  <c r="M42" i="1" s="1"/>
  <c r="Q47" i="1"/>
  <c r="O70" i="1"/>
  <c r="S70" i="1" s="1"/>
  <c r="N70" i="1"/>
  <c r="O31" i="1"/>
  <c r="S31" i="1" s="1"/>
  <c r="N31" i="1"/>
  <c r="N43" i="1"/>
  <c r="Q62" i="1"/>
  <c r="Q57" i="1"/>
  <c r="L57" i="1"/>
  <c r="M57" i="1" s="1"/>
  <c r="Q9" i="1"/>
  <c r="N4" i="1"/>
  <c r="O4" i="1"/>
  <c r="S4" i="1" s="1"/>
  <c r="N7" i="1"/>
  <c r="Q31" i="1"/>
  <c r="Q5" i="1"/>
  <c r="N67" i="1"/>
  <c r="O67" i="1"/>
  <c r="S67" i="1" s="1"/>
  <c r="L39" i="1"/>
  <c r="M39" i="1" s="1"/>
  <c r="Q39" i="1" s="1"/>
  <c r="O64" i="1"/>
  <c r="S64" i="1" s="1"/>
  <c r="N64" i="1"/>
  <c r="Q6" i="1"/>
  <c r="N11" i="1"/>
  <c r="Q38" i="1"/>
  <c r="L38" i="1"/>
  <c r="M38" i="1" s="1"/>
  <c r="N44" i="1"/>
  <c r="Q55" i="1"/>
  <c r="Q58" i="1"/>
  <c r="N52" i="1"/>
  <c r="O52" i="1"/>
  <c r="S52" i="1" s="1"/>
  <c r="O50" i="1"/>
  <c r="S50" i="1" s="1"/>
  <c r="N50" i="1"/>
  <c r="L21" i="1"/>
  <c r="M21" i="1" s="1"/>
  <c r="N51" i="1"/>
  <c r="O51" i="1"/>
  <c r="S51" i="1" s="1"/>
  <c r="L26" i="1"/>
  <c r="M26" i="1" s="1"/>
  <c r="Q26" i="1" s="1"/>
  <c r="N9" i="1"/>
  <c r="O32" i="1"/>
  <c r="S32" i="1" s="1"/>
  <c r="N32" i="1"/>
  <c r="Q32" i="1"/>
  <c r="L22" i="1"/>
  <c r="M22" i="1" s="1"/>
  <c r="Q15" i="1"/>
  <c r="Q8" i="1"/>
  <c r="N68" i="1"/>
  <c r="O68" i="1"/>
  <c r="S68" i="1" s="1"/>
  <c r="Q14" i="1"/>
  <c r="N6" i="1"/>
  <c r="Q24" i="1"/>
  <c r="O49" i="1"/>
  <c r="S49" i="1" s="1"/>
  <c r="N49" i="1"/>
  <c r="N56" i="1"/>
  <c r="Q49" i="1"/>
  <c r="Q46" i="1"/>
  <c r="O34" i="1"/>
  <c r="S34" i="1" s="1"/>
  <c r="N34" i="1"/>
  <c r="N24" i="1"/>
  <c r="N61" i="1"/>
  <c r="O33" i="1"/>
  <c r="S33" i="1" s="1"/>
  <c r="N33" i="1"/>
  <c r="N2" i="1"/>
  <c r="L40" i="1"/>
  <c r="M40" i="1" s="1"/>
  <c r="Q40" i="1"/>
  <c r="L41" i="1"/>
  <c r="M41" i="1" s="1"/>
  <c r="N5" i="1"/>
  <c r="Q33" i="1"/>
  <c r="Q13" i="1"/>
  <c r="N17" i="1"/>
  <c r="N16" i="1"/>
  <c r="Q30" i="1"/>
  <c r="Q10" i="1"/>
  <c r="Q68" i="1"/>
  <c r="L37" i="1"/>
  <c r="M37" i="1" s="1"/>
  <c r="Q35" i="1"/>
  <c r="O66" i="1"/>
  <c r="S66" i="1" s="1"/>
  <c r="N66" i="1"/>
  <c r="N18" i="1"/>
  <c r="O48" i="1"/>
  <c r="S48" i="1" s="1"/>
  <c r="N48" i="1"/>
  <c r="N58" i="1"/>
  <c r="L54" i="1"/>
  <c r="M54" i="1" s="1"/>
  <c r="N36" i="1"/>
  <c r="O36" i="1"/>
  <c r="S36" i="1" s="1"/>
  <c r="N20" i="1"/>
  <c r="O20" i="1"/>
  <c r="S20" i="1" s="1"/>
  <c r="N3" i="1"/>
  <c r="O3" i="1"/>
  <c r="S3" i="1" s="1"/>
  <c r="Q70" i="1"/>
  <c r="N71" i="1"/>
  <c r="O71" i="1"/>
  <c r="S71" i="1" s="1"/>
  <c r="L25" i="1"/>
  <c r="M25" i="1" s="1"/>
  <c r="L53" i="1"/>
  <c r="M53" i="1" s="1"/>
  <c r="Q64" i="1"/>
  <c r="N15" i="1"/>
  <c r="N19" i="1"/>
  <c r="O19" i="1"/>
  <c r="S19" i="1" s="1"/>
  <c r="Q72" i="1"/>
  <c r="Q18" i="1"/>
  <c r="N69" i="1"/>
  <c r="O69" i="1"/>
  <c r="S69" i="1" s="1"/>
  <c r="N12" i="1"/>
  <c r="O53" i="2" l="1"/>
  <c r="S53" i="2" s="1"/>
  <c r="N53" i="2"/>
  <c r="O69" i="2"/>
  <c r="S69" i="2" s="1"/>
  <c r="N69" i="2"/>
  <c r="O21" i="2"/>
  <c r="S21" i="2" s="1"/>
  <c r="N21" i="2"/>
  <c r="Q53" i="2"/>
  <c r="O75" i="2"/>
  <c r="O37" i="2"/>
  <c r="S37" i="2" s="1"/>
  <c r="N37" i="2"/>
  <c r="O5" i="2"/>
  <c r="S5" i="2" s="1"/>
  <c r="N5" i="2"/>
  <c r="N76" i="2" s="1"/>
  <c r="O25" i="1"/>
  <c r="S25" i="1" s="1"/>
  <c r="N25" i="1"/>
  <c r="O53" i="1"/>
  <c r="S53" i="1" s="1"/>
  <c r="N53" i="1"/>
  <c r="O42" i="1"/>
  <c r="S42" i="1" s="1"/>
  <c r="N42" i="1"/>
  <c r="Q42" i="1"/>
  <c r="O41" i="1"/>
  <c r="S41" i="1" s="1"/>
  <c r="N41" i="1"/>
  <c r="O21" i="1"/>
  <c r="S21" i="1" s="1"/>
  <c r="N21" i="1"/>
  <c r="O40" i="1"/>
  <c r="S40" i="1" s="1"/>
  <c r="N40" i="1"/>
  <c r="O37" i="1"/>
  <c r="S37" i="1" s="1"/>
  <c r="N37" i="1"/>
  <c r="O22" i="1"/>
  <c r="S22" i="1" s="1"/>
  <c r="N22" i="1"/>
  <c r="O54" i="1"/>
  <c r="S54" i="1" s="1"/>
  <c r="N54" i="1"/>
  <c r="Q53" i="1"/>
  <c r="Q41" i="1"/>
  <c r="O26" i="1"/>
  <c r="S26" i="1" s="1"/>
  <c r="N26" i="1"/>
  <c r="Q54" i="1"/>
  <c r="O39" i="1"/>
  <c r="S39" i="1" s="1"/>
  <c r="N39" i="1"/>
  <c r="Q21" i="1"/>
  <c r="Q25" i="1"/>
  <c r="Q37" i="1"/>
  <c r="Q22" i="1"/>
  <c r="O38" i="1"/>
  <c r="S38" i="1" s="1"/>
  <c r="N38" i="1"/>
  <c r="O57" i="1"/>
  <c r="S57" i="1" s="1"/>
  <c r="N57" i="1"/>
  <c r="O76" i="2" l="1"/>
  <c r="N75" i="2"/>
</calcChain>
</file>

<file path=xl/sharedStrings.xml><?xml version="1.0" encoding="utf-8"?>
<sst xmlns="http://schemas.openxmlformats.org/spreadsheetml/2006/main" count="170" uniqueCount="85">
  <si>
    <t>Prøve nr.</t>
  </si>
  <si>
    <t>Vægt is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</si>
  <si>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</si>
  <si>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</si>
  <si>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</si>
  <si>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</si>
  <si>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</si>
  <si>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</si>
  <si>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</si>
  <si>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</si>
  <si>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</si>
  <si>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</si>
  <si>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</si>
  <si>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</si>
  <si>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</si>
  <si>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</si>
  <si>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</si>
  <si>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</si>
  <si>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</si>
  <si>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</si>
  <si>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</si>
  <si>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</si>
  <si>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</si>
  <si>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</si>
  <si>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</si>
  <si>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</si>
  <si>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</si>
  <si>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</si>
  <si>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</si>
  <si>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</si>
  <si>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</si>
  <si>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</si>
  <si>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</si>
  <si>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</si>
  <si>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</si>
  <si>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</si>
  <si>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</si>
  <si>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</si>
  <si>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</si>
  <si>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</si>
  <si>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</si>
  <si>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</si>
  <si>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</si>
  <si>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</si>
  <si>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</si>
  <si>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</si>
  <si>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</si>
  <si>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</si>
  <si>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</si>
  <si>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</si>
  <si>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</si>
  <si>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</si>
  <si>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</si>
  <si>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</si>
  <si>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</si>
  <si>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</si>
  <si>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</si>
  <si>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</si>
  <si>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</si>
  <si>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</si>
  <si>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</si>
  <si>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</si>
  <si>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</si>
  <si>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</si>
  <si>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</si>
  <si>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</si>
  <si>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</si>
  <si>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</si>
  <si>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</si>
  <si>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</si>
  <si>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</si>
  <si>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</si>
  <si>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</si>
  <si>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</si>
  <si>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pose</t>
  </si>
  <si>
    <t>vand</t>
  </si>
  <si>
    <t>vægt sed</t>
  </si>
  <si>
    <t>vol sed</t>
  </si>
  <si>
    <t>vol vand</t>
  </si>
  <si>
    <t>vol is</t>
  </si>
  <si>
    <t>vol isbj</t>
  </si>
  <si>
    <t>mg/l isbj</t>
  </si>
  <si>
    <t>dens isbj</t>
  </si>
  <si>
    <t>t/km3</t>
  </si>
  <si>
    <t>vsed/visb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</si>
</sst>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"/>
  <sheetViews>
    <sheetView workbookViewId="0">
      <selection sqref="A1:XFD1048576"/>
    </sheetView>
  </sheetViews>
  <sheetFormatPr baseColWidth="10" defaultColWidth="8.83203125" defaultRowHeight="15" x14ac:dyDescent="0.2"/>
  <cols>
    <col min="14" max="14" width="12" bestFit="1" customWidth="1"/>
  </cols>
  <sheetData>
    <row r="1" spans="1:19" x14ac:dyDescent="0.2">
      <c r="A1" t="s">
        <v>0</v>
      </c>
      <c r="B1" t="s">
        <v>1</v>
      </c>
      <c r="C1" t="s">
        <v>74</v>
      </c>
      <c r="D1" t="s">
        <v>75</v>
      </c>
      <c r="F1" t="s">
        <v>76</v>
      </c>
      <c r="G1" t="s">
        <v>77</v>
      </c>
      <c r="K1" t="s">
        <v>78</v>
      </c>
      <c r="L1" t="s">
        <v>79</v>
      </c>
      <c r="M1" t="s">
        <v>80</v>
      </c>
      <c r="N1" t="s">
        <v>84</v>
      </c>
      <c r="O1" t="s">
        <v>81</v>
      </c>
      <c r="Q1" t="s">
        <v>82</v>
      </c>
      <c r="S1" t="s">
        <v>83</v>
      </c>
    </row>
    <row r="2" spans="1:19" x14ac:dyDescent="0.2">
      <c r="A2" t="s">
        <v>2</v>
      </c>
      <c r="B2">
        <v>722</v>
      </c>
      <c r="C2">
        <v>34.909999999999997</v>
      </c>
      <c r="D2">
        <f>B2-C2</f>
        <v>687.09</v>
      </c>
      <c r="F2">
        <v>1.4E-2</v>
      </c>
      <c r="G2">
        <f>F2/2.65</f>
        <v>5.2830188679245287E-3</v>
      </c>
      <c r="K2">
        <f>D2-G2</f>
        <v>687.08471698113215</v>
      </c>
      <c r="L2">
        <f>K2/0.9</f>
        <v>763.42746331236901</v>
      </c>
      <c r="M2">
        <f>L2+G2</f>
        <v>763.4327463312369</v>
      </c>
      <c r="N2">
        <f>G2/M2</f>
        <v>6.920084176782668E-6</v>
      </c>
      <c r="O2">
        <f>F2*1000/(M2/1000)</f>
        <v>18.338223068474068</v>
      </c>
      <c r="Q2">
        <f>(F2+K2)/M2</f>
        <v>0.90001211014730942</v>
      </c>
      <c r="S2">
        <f>O2*1000</f>
        <v>18338.223068474068</v>
      </c>
    </row>
    <row r="3" spans="1:19" x14ac:dyDescent="0.2">
      <c r="A3" t="s">
        <v>3</v>
      </c>
      <c r="B3">
        <v>338</v>
      </c>
      <c r="C3">
        <v>25.56</v>
      </c>
      <c r="D3">
        <f t="shared" ref="D3:D66" si="0">B3-C3</f>
        <v>312.44</v>
      </c>
      <c r="F3">
        <v>3.0999999999999999E-3</v>
      </c>
      <c r="G3">
        <f t="shared" ref="G3:G66" si="1">F3/2.65</f>
        <v>1.169811320754717E-3</v>
      </c>
      <c r="K3">
        <f t="shared" ref="K3:K66" si="2">D3-G3</f>
        <v>312.43883018867922</v>
      </c>
      <c r="L3">
        <f t="shared" ref="L3:L66" si="3">K3/0.9</f>
        <v>347.15425576519914</v>
      </c>
      <c r="M3">
        <f t="shared" ref="M3:M66" si="4">L3+G3</f>
        <v>347.15542557651992</v>
      </c>
      <c r="N3">
        <f t="shared" ref="N3:N66" si="5">G3/M3</f>
        <v>3.369704848518542E-6</v>
      </c>
      <c r="O3">
        <f t="shared" ref="O3:O66" si="6">F3*1000/(M3/1000)</f>
        <v>8.9297178485741373</v>
      </c>
      <c r="Q3">
        <f t="shared" ref="Q3:Q66" si="7">(F3+K3)/M3</f>
        <v>0.90000589698348488</v>
      </c>
      <c r="S3">
        <f t="shared" ref="S3:S66" si="8">O3*1000</f>
        <v>8929.717848574137</v>
      </c>
    </row>
    <row r="4" spans="1:19" x14ac:dyDescent="0.2">
      <c r="A4" t="s">
        <v>4</v>
      </c>
      <c r="B4">
        <v>727</v>
      </c>
      <c r="C4">
        <v>15.27</v>
      </c>
      <c r="D4">
        <f t="shared" si="0"/>
        <v>711.73</v>
      </c>
      <c r="F4">
        <v>5.9999999999999995E-4</v>
      </c>
      <c r="G4">
        <f t="shared" si="1"/>
        <v>2.2641509433962264E-4</v>
      </c>
      <c r="K4">
        <f t="shared" si="2"/>
        <v>711.72977358490573</v>
      </c>
      <c r="L4">
        <f t="shared" si="3"/>
        <v>790.81085953878414</v>
      </c>
      <c r="M4">
        <f t="shared" si="4"/>
        <v>790.81108595387843</v>
      </c>
      <c r="N4">
        <f t="shared" si="5"/>
        <v>2.863074359491561E-7</v>
      </c>
      <c r="O4">
        <f t="shared" si="6"/>
        <v>0.75871470526526374</v>
      </c>
      <c r="Q4">
        <f t="shared" si="7"/>
        <v>0.90000050103801288</v>
      </c>
      <c r="S4">
        <f t="shared" si="8"/>
        <v>758.71470526526377</v>
      </c>
    </row>
    <row r="5" spans="1:19" x14ac:dyDescent="0.2">
      <c r="A5" t="s">
        <v>5</v>
      </c>
      <c r="B5">
        <v>965</v>
      </c>
      <c r="C5">
        <v>30.49</v>
      </c>
      <c r="D5">
        <f t="shared" si="0"/>
        <v>934.51</v>
      </c>
      <c r="F5">
        <v>1.06E-2</v>
      </c>
      <c r="G5">
        <f t="shared" si="1"/>
        <v>4.0000000000000001E-3</v>
      </c>
      <c r="K5">
        <f t="shared" si="2"/>
        <v>934.50599999999997</v>
      </c>
      <c r="L5">
        <f t="shared" si="3"/>
        <v>1038.3399999999999</v>
      </c>
      <c r="M5">
        <f t="shared" si="4"/>
        <v>1038.3439999999998</v>
      </c>
      <c r="N5">
        <f t="shared" si="5"/>
        <v>3.8522878737682317E-6</v>
      </c>
      <c r="O5">
        <f t="shared" si="6"/>
        <v>10.208562865485812</v>
      </c>
      <c r="Q5">
        <f t="shared" si="7"/>
        <v>0.90000674150377913</v>
      </c>
      <c r="S5">
        <f t="shared" si="8"/>
        <v>10208.562865485812</v>
      </c>
    </row>
    <row r="6" spans="1:19" x14ac:dyDescent="0.2">
      <c r="A6" t="s">
        <v>6</v>
      </c>
      <c r="B6">
        <v>852</v>
      </c>
      <c r="C6">
        <v>43.75</v>
      </c>
      <c r="D6">
        <f t="shared" si="0"/>
        <v>808.25</v>
      </c>
      <c r="F6">
        <v>2.7000000000000001E-3</v>
      </c>
      <c r="G6">
        <f t="shared" si="1"/>
        <v>1.0188679245283019E-3</v>
      </c>
      <c r="K6">
        <f t="shared" si="2"/>
        <v>808.24898113207553</v>
      </c>
      <c r="L6">
        <f t="shared" si="3"/>
        <v>898.05442348008387</v>
      </c>
      <c r="M6">
        <f t="shared" si="4"/>
        <v>898.05544234800834</v>
      </c>
      <c r="N6">
        <f t="shared" si="5"/>
        <v>1.1345267524513004E-6</v>
      </c>
      <c r="O6">
        <f t="shared" si="6"/>
        <v>3.0064958939959459</v>
      </c>
      <c r="Q6">
        <f t="shared" si="7"/>
        <v>0.90000198542181686</v>
      </c>
      <c r="S6">
        <f t="shared" si="8"/>
        <v>3006.4958939959461</v>
      </c>
    </row>
    <row r="7" spans="1:19" x14ac:dyDescent="0.2">
      <c r="A7" t="s">
        <v>7</v>
      </c>
      <c r="B7">
        <v>900</v>
      </c>
      <c r="C7">
        <v>35.409999999999997</v>
      </c>
      <c r="D7">
        <f t="shared" si="0"/>
        <v>864.59</v>
      </c>
      <c r="F7">
        <v>2.8999999999999998E-3</v>
      </c>
      <c r="G7">
        <f t="shared" si="1"/>
        <v>1.0943396226415095E-3</v>
      </c>
      <c r="K7">
        <f t="shared" si="2"/>
        <v>864.58890566037735</v>
      </c>
      <c r="L7">
        <f t="shared" si="3"/>
        <v>960.65433962264149</v>
      </c>
      <c r="M7">
        <f t="shared" si="4"/>
        <v>960.65543396226417</v>
      </c>
      <c r="N7">
        <f t="shared" si="5"/>
        <v>1.139159353034479E-6</v>
      </c>
      <c r="O7">
        <f t="shared" si="6"/>
        <v>3.018772285541369</v>
      </c>
      <c r="Q7">
        <f t="shared" si="7"/>
        <v>0.90000199352886778</v>
      </c>
      <c r="S7">
        <f t="shared" si="8"/>
        <v>3018.772285541369</v>
      </c>
    </row>
    <row r="8" spans="1:19" x14ac:dyDescent="0.2">
      <c r="A8" t="s">
        <v>8</v>
      </c>
      <c r="B8">
        <v>734</v>
      </c>
      <c r="C8">
        <v>24.68</v>
      </c>
      <c r="D8">
        <f t="shared" si="0"/>
        <v>709.32</v>
      </c>
      <c r="F8">
        <v>0.24299999999999999</v>
      </c>
      <c r="G8">
        <f t="shared" si="1"/>
        <v>9.1698113207547172E-2</v>
      </c>
      <c r="K8">
        <f t="shared" si="2"/>
        <v>709.22830188679245</v>
      </c>
      <c r="L8">
        <f t="shared" si="3"/>
        <v>788.03144654088044</v>
      </c>
      <c r="M8">
        <f t="shared" si="4"/>
        <v>788.12314465408804</v>
      </c>
      <c r="N8">
        <f t="shared" si="5"/>
        <v>1.1634998138240696E-4</v>
      </c>
      <c r="O8">
        <f t="shared" si="6"/>
        <v>308.32745066337844</v>
      </c>
      <c r="Q8">
        <f t="shared" si="7"/>
        <v>0.90020361246741931</v>
      </c>
      <c r="S8">
        <f t="shared" si="8"/>
        <v>308327.45066337846</v>
      </c>
    </row>
    <row r="9" spans="1:19" x14ac:dyDescent="0.2">
      <c r="A9" t="s">
        <v>9</v>
      </c>
      <c r="B9">
        <v>629</v>
      </c>
      <c r="C9">
        <v>29.51</v>
      </c>
      <c r="D9">
        <f t="shared" si="0"/>
        <v>599.49</v>
      </c>
      <c r="F9">
        <v>447.72460000000001</v>
      </c>
      <c r="G9">
        <f t="shared" si="1"/>
        <v>168.95267924528304</v>
      </c>
      <c r="K9">
        <f t="shared" si="2"/>
        <v>430.53732075471697</v>
      </c>
      <c r="L9">
        <f t="shared" si="3"/>
        <v>478.3748008385744</v>
      </c>
      <c r="M9">
        <f t="shared" si="4"/>
        <v>647.32748008385738</v>
      </c>
      <c r="N9">
        <f t="shared" si="5"/>
        <v>0.26100031968887871</v>
      </c>
      <c r="O9">
        <f t="shared" si="6"/>
        <v>691650.84717552853</v>
      </c>
      <c r="Q9">
        <f t="shared" si="7"/>
        <v>1.3567505594555378</v>
      </c>
      <c r="S9">
        <f t="shared" si="8"/>
        <v>691650847.17552853</v>
      </c>
    </row>
    <row r="10" spans="1:19" x14ac:dyDescent="0.2">
      <c r="A10" t="s">
        <v>10</v>
      </c>
      <c r="B10">
        <v>821</v>
      </c>
      <c r="C10">
        <v>20.14</v>
      </c>
      <c r="D10">
        <f t="shared" si="0"/>
        <v>800.86</v>
      </c>
      <c r="F10">
        <v>0.77929999999999999</v>
      </c>
      <c r="G10">
        <f t="shared" si="1"/>
        <v>0.29407547169811321</v>
      </c>
      <c r="K10">
        <f t="shared" si="2"/>
        <v>800.56592452830193</v>
      </c>
      <c r="L10">
        <f t="shared" si="3"/>
        <v>889.51769392033543</v>
      </c>
      <c r="M10">
        <f t="shared" si="4"/>
        <v>889.81176939203351</v>
      </c>
      <c r="N10">
        <f t="shared" si="5"/>
        <v>3.3049177569211197E-4</v>
      </c>
      <c r="O10">
        <f t="shared" si="6"/>
        <v>875.80320558409664</v>
      </c>
      <c r="Q10">
        <f t="shared" si="7"/>
        <v>0.90057836060746133</v>
      </c>
      <c r="S10">
        <f t="shared" si="8"/>
        <v>875803.20558409661</v>
      </c>
    </row>
    <row r="11" spans="1:19" x14ac:dyDescent="0.2">
      <c r="A11" t="s">
        <v>11</v>
      </c>
      <c r="B11">
        <v>712</v>
      </c>
      <c r="C11">
        <v>19.260000000000002</v>
      </c>
      <c r="D11">
        <f t="shared" si="0"/>
        <v>692.74</v>
      </c>
      <c r="F11">
        <v>48.902099999999997</v>
      </c>
      <c r="G11">
        <f t="shared" si="1"/>
        <v>18.453622641509433</v>
      </c>
      <c r="K11">
        <f t="shared" si="2"/>
        <v>674.28637735849054</v>
      </c>
      <c r="L11">
        <f t="shared" si="3"/>
        <v>749.20708595387839</v>
      </c>
      <c r="M11">
        <f t="shared" si="4"/>
        <v>767.66070859538786</v>
      </c>
      <c r="N11">
        <f t="shared" si="5"/>
        <v>2.4038774467530829E-2</v>
      </c>
      <c r="O11">
        <f t="shared" si="6"/>
        <v>63702.7523389567</v>
      </c>
      <c r="Q11">
        <f t="shared" si="7"/>
        <v>0.94206785531817894</v>
      </c>
      <c r="S11">
        <f t="shared" si="8"/>
        <v>63702752.338956699</v>
      </c>
    </row>
    <row r="12" spans="1:19" x14ac:dyDescent="0.2">
      <c r="A12" t="s">
        <v>12</v>
      </c>
      <c r="B12">
        <v>628</v>
      </c>
      <c r="C12">
        <v>29.24</v>
      </c>
      <c r="D12">
        <f t="shared" si="0"/>
        <v>598.76</v>
      </c>
      <c r="F12">
        <v>28.726900000000001</v>
      </c>
      <c r="G12">
        <f t="shared" si="1"/>
        <v>10.84033962264151</v>
      </c>
      <c r="K12">
        <f t="shared" si="2"/>
        <v>587.91966037735847</v>
      </c>
      <c r="L12">
        <f t="shared" si="3"/>
        <v>653.24406708595382</v>
      </c>
      <c r="M12">
        <f t="shared" si="4"/>
        <v>664.08440670859534</v>
      </c>
      <c r="N12">
        <f t="shared" si="5"/>
        <v>1.6323737635053858E-2</v>
      </c>
      <c r="O12">
        <f t="shared" si="6"/>
        <v>43257.904732892719</v>
      </c>
      <c r="Q12">
        <f t="shared" si="7"/>
        <v>0.92856654086134427</v>
      </c>
      <c r="S12">
        <f t="shared" si="8"/>
        <v>43257904.732892722</v>
      </c>
    </row>
    <row r="13" spans="1:19" x14ac:dyDescent="0.2">
      <c r="A13" t="s">
        <v>13</v>
      </c>
      <c r="B13">
        <v>725</v>
      </c>
      <c r="C13">
        <v>19.440000000000001</v>
      </c>
      <c r="D13">
        <f t="shared" si="0"/>
        <v>705.56</v>
      </c>
      <c r="F13">
        <v>0.27460000000000001</v>
      </c>
      <c r="G13">
        <f t="shared" si="1"/>
        <v>0.10362264150943397</v>
      </c>
      <c r="K13">
        <f t="shared" si="2"/>
        <v>705.4563773584905</v>
      </c>
      <c r="L13">
        <f t="shared" si="3"/>
        <v>783.8404192872116</v>
      </c>
      <c r="M13">
        <f t="shared" si="4"/>
        <v>783.94404192872105</v>
      </c>
      <c r="N13">
        <f t="shared" si="5"/>
        <v>1.3218117106227807E-4</v>
      </c>
      <c r="O13">
        <f t="shared" si="6"/>
        <v>350.28010331503691</v>
      </c>
      <c r="Q13">
        <f t="shared" si="7"/>
        <v>0.90023131704935899</v>
      </c>
      <c r="S13">
        <f t="shared" si="8"/>
        <v>350280.10331503692</v>
      </c>
    </row>
    <row r="14" spans="1:19" x14ac:dyDescent="0.2">
      <c r="A14" t="s">
        <v>14</v>
      </c>
      <c r="B14">
        <v>1049</v>
      </c>
      <c r="C14">
        <v>39.44</v>
      </c>
      <c r="D14">
        <f t="shared" si="0"/>
        <v>1009.56</v>
      </c>
      <c r="F14">
        <v>9.4205000000000005</v>
      </c>
      <c r="G14">
        <f t="shared" si="1"/>
        <v>3.5549056603773588</v>
      </c>
      <c r="K14">
        <f t="shared" si="2"/>
        <v>1006.0050943396226</v>
      </c>
      <c r="L14">
        <f t="shared" si="3"/>
        <v>1117.7834381551361</v>
      </c>
      <c r="M14">
        <f t="shared" si="4"/>
        <v>1121.3383438155136</v>
      </c>
      <c r="N14">
        <f t="shared" si="5"/>
        <v>3.1702346396907158E-3</v>
      </c>
      <c r="O14">
        <f t="shared" si="6"/>
        <v>8401.1217951803974</v>
      </c>
      <c r="Q14">
        <f t="shared" si="7"/>
        <v>0.90554791061945872</v>
      </c>
      <c r="S14">
        <f t="shared" si="8"/>
        <v>8401121.7951803971</v>
      </c>
    </row>
    <row r="15" spans="1:19" x14ac:dyDescent="0.2">
      <c r="A15" t="s">
        <v>15</v>
      </c>
      <c r="B15">
        <v>720</v>
      </c>
      <c r="C15">
        <v>43.66</v>
      </c>
      <c r="D15">
        <f t="shared" si="0"/>
        <v>676.34</v>
      </c>
      <c r="F15">
        <v>60.799799999999998</v>
      </c>
      <c r="G15">
        <f t="shared" si="1"/>
        <v>22.943320754716982</v>
      </c>
      <c r="K15">
        <f t="shared" si="2"/>
        <v>653.39667924528305</v>
      </c>
      <c r="L15">
        <f t="shared" si="3"/>
        <v>725.99631027253668</v>
      </c>
      <c r="M15">
        <f t="shared" si="4"/>
        <v>748.93963102725365</v>
      </c>
      <c r="N15">
        <f t="shared" si="5"/>
        <v>3.0634406037837358E-2</v>
      </c>
      <c r="O15">
        <f t="shared" si="6"/>
        <v>81181.176000268984</v>
      </c>
      <c r="Q15">
        <f t="shared" si="7"/>
        <v>0.95361021056621542</v>
      </c>
      <c r="S15">
        <f t="shared" si="8"/>
        <v>81181176.000268981</v>
      </c>
    </row>
    <row r="16" spans="1:19" x14ac:dyDescent="0.2">
      <c r="A16" t="s">
        <v>16</v>
      </c>
      <c r="B16">
        <v>769</v>
      </c>
      <c r="C16">
        <v>26.82</v>
      </c>
      <c r="D16">
        <f t="shared" si="0"/>
        <v>742.18</v>
      </c>
      <c r="F16">
        <v>0.19320000000000001</v>
      </c>
      <c r="G16">
        <f t="shared" si="1"/>
        <v>7.2905660377358503E-2</v>
      </c>
      <c r="K16">
        <f t="shared" si="2"/>
        <v>742.10709433962256</v>
      </c>
      <c r="L16">
        <f t="shared" si="3"/>
        <v>824.56343815513617</v>
      </c>
      <c r="M16">
        <f t="shared" si="4"/>
        <v>824.63634381551356</v>
      </c>
      <c r="N16">
        <f t="shared" si="5"/>
        <v>8.8409467911674833E-5</v>
      </c>
      <c r="O16">
        <f t="shared" si="6"/>
        <v>234.28508996593831</v>
      </c>
      <c r="Q16">
        <f t="shared" si="7"/>
        <v>0.90015471656884549</v>
      </c>
      <c r="S16">
        <f t="shared" si="8"/>
        <v>234285.0899659383</v>
      </c>
    </row>
    <row r="17" spans="1:19" x14ac:dyDescent="0.2">
      <c r="A17" t="s">
        <v>17</v>
      </c>
      <c r="B17">
        <v>1263</v>
      </c>
      <c r="C17">
        <v>40.39</v>
      </c>
      <c r="D17">
        <f t="shared" si="0"/>
        <v>1222.6099999999999</v>
      </c>
      <c r="F17">
        <v>2.7418999999999998</v>
      </c>
      <c r="G17">
        <f t="shared" si="1"/>
        <v>1.0346792452830189</v>
      </c>
      <c r="K17">
        <f t="shared" si="2"/>
        <v>1221.5753207547168</v>
      </c>
      <c r="L17">
        <f t="shared" si="3"/>
        <v>1357.3059119496854</v>
      </c>
      <c r="M17">
        <f t="shared" si="4"/>
        <v>1358.3405911949685</v>
      </c>
      <c r="N17">
        <f t="shared" si="5"/>
        <v>7.6172298169546997E-4</v>
      </c>
      <c r="O17">
        <f t="shared" si="6"/>
        <v>2018.5659014929954</v>
      </c>
      <c r="Q17">
        <f t="shared" si="7"/>
        <v>0.90133301521796694</v>
      </c>
      <c r="S17">
        <f t="shared" si="8"/>
        <v>2018565.9014929954</v>
      </c>
    </row>
    <row r="18" spans="1:19" x14ac:dyDescent="0.2">
      <c r="A18" t="s">
        <v>18</v>
      </c>
      <c r="B18">
        <v>1212</v>
      </c>
      <c r="C18">
        <v>45.72</v>
      </c>
      <c r="D18">
        <f t="shared" si="0"/>
        <v>1166.28</v>
      </c>
      <c r="F18">
        <v>60.549700000000001</v>
      </c>
      <c r="G18">
        <f t="shared" si="1"/>
        <v>22.848943396226417</v>
      </c>
      <c r="K18">
        <f t="shared" si="2"/>
        <v>1143.4310566037736</v>
      </c>
      <c r="L18">
        <f t="shared" si="3"/>
        <v>1270.4789517819706</v>
      </c>
      <c r="M18">
        <f t="shared" si="4"/>
        <v>1293.327895178197</v>
      </c>
      <c r="N18">
        <f t="shared" si="5"/>
        <v>1.7666783096082724E-2</v>
      </c>
      <c r="O18">
        <f t="shared" si="6"/>
        <v>46816.975204619208</v>
      </c>
      <c r="Q18">
        <f t="shared" si="7"/>
        <v>0.93091687041814486</v>
      </c>
      <c r="S18">
        <f t="shared" si="8"/>
        <v>46816975.204619206</v>
      </c>
    </row>
    <row r="19" spans="1:19" x14ac:dyDescent="0.2">
      <c r="A19" t="s">
        <v>19</v>
      </c>
      <c r="B19">
        <v>612</v>
      </c>
      <c r="C19">
        <v>48.87</v>
      </c>
      <c r="D19">
        <f t="shared" si="0"/>
        <v>563.13</v>
      </c>
      <c r="F19">
        <v>12.2895</v>
      </c>
      <c r="G19">
        <f t="shared" si="1"/>
        <v>4.6375471698113211</v>
      </c>
      <c r="K19">
        <f t="shared" si="2"/>
        <v>558.49245283018865</v>
      </c>
      <c r="L19">
        <f t="shared" si="3"/>
        <v>620.54716981132071</v>
      </c>
      <c r="M19">
        <f t="shared" si="4"/>
        <v>625.18471698113206</v>
      </c>
      <c r="N19">
        <f t="shared" si="5"/>
        <v>7.4178831373308846E-3</v>
      </c>
      <c r="O19">
        <f t="shared" si="6"/>
        <v>19657.39031392684</v>
      </c>
      <c r="Q19">
        <f t="shared" si="7"/>
        <v>0.91298129549032903</v>
      </c>
      <c r="S19">
        <f t="shared" si="8"/>
        <v>19657390.313926842</v>
      </c>
    </row>
    <row r="20" spans="1:19" x14ac:dyDescent="0.2">
      <c r="A20" t="s">
        <v>20</v>
      </c>
      <c r="B20">
        <v>808</v>
      </c>
      <c r="C20">
        <v>20.51</v>
      </c>
      <c r="D20">
        <f t="shared" si="0"/>
        <v>787.49</v>
      </c>
      <c r="F20">
        <v>107.5039</v>
      </c>
      <c r="G20">
        <f t="shared" si="1"/>
        <v>40.567509433962265</v>
      </c>
      <c r="K20">
        <f t="shared" si="2"/>
        <v>746.92249056603771</v>
      </c>
      <c r="L20">
        <f t="shared" si="3"/>
        <v>829.91387840670859</v>
      </c>
      <c r="M20">
        <f t="shared" si="4"/>
        <v>870.48138784067089</v>
      </c>
      <c r="N20">
        <f t="shared" si="5"/>
        <v>4.6603534550686526E-2</v>
      </c>
      <c r="O20">
        <f t="shared" si="6"/>
        <v>123499.36655931931</v>
      </c>
      <c r="Q20">
        <f t="shared" si="7"/>
        <v>0.98155618546370138</v>
      </c>
      <c r="S20">
        <f t="shared" si="8"/>
        <v>123499366.55931932</v>
      </c>
    </row>
    <row r="21" spans="1:19" x14ac:dyDescent="0.2">
      <c r="A21" t="s">
        <v>21</v>
      </c>
      <c r="B21">
        <v>614</v>
      </c>
      <c r="C21">
        <v>27.82</v>
      </c>
      <c r="D21">
        <f t="shared" si="0"/>
        <v>586.17999999999995</v>
      </c>
      <c r="F21">
        <v>25.346900000000002</v>
      </c>
      <c r="G21">
        <f t="shared" si="1"/>
        <v>9.5648679245283024</v>
      </c>
      <c r="K21">
        <f t="shared" si="2"/>
        <v>576.61513207547159</v>
      </c>
      <c r="L21">
        <f t="shared" si="3"/>
        <v>640.68348008385726</v>
      </c>
      <c r="M21">
        <f t="shared" si="4"/>
        <v>650.24834800838562</v>
      </c>
      <c r="N21">
        <f t="shared" si="5"/>
        <v>1.4709561283506641E-2</v>
      </c>
      <c r="O21">
        <f t="shared" si="6"/>
        <v>38980.3374012926</v>
      </c>
      <c r="Q21">
        <f t="shared" si="7"/>
        <v>0.92574173224613665</v>
      </c>
      <c r="S21">
        <f t="shared" si="8"/>
        <v>38980337.4012926</v>
      </c>
    </row>
    <row r="22" spans="1:19" x14ac:dyDescent="0.2">
      <c r="A22" t="s">
        <v>22</v>
      </c>
      <c r="B22">
        <v>842</v>
      </c>
      <c r="C22">
        <v>26.26</v>
      </c>
      <c r="D22">
        <f t="shared" si="0"/>
        <v>815.74</v>
      </c>
      <c r="F22">
        <v>0.31929999999999997</v>
      </c>
      <c r="G22">
        <f t="shared" si="1"/>
        <v>0.12049056603773585</v>
      </c>
      <c r="K22">
        <f t="shared" si="2"/>
        <v>815.61950943396232</v>
      </c>
      <c r="L22">
        <f t="shared" si="3"/>
        <v>906.24389937106923</v>
      </c>
      <c r="M22">
        <f t="shared" si="4"/>
        <v>906.36438993710692</v>
      </c>
      <c r="N22">
        <f t="shared" si="5"/>
        <v>1.3293832742711432E-4</v>
      </c>
      <c r="O22">
        <f t="shared" si="6"/>
        <v>352.28656768185294</v>
      </c>
      <c r="Q22">
        <f t="shared" si="7"/>
        <v>0.90023264207299747</v>
      </c>
      <c r="S22">
        <f t="shared" si="8"/>
        <v>352286.56768185296</v>
      </c>
    </row>
    <row r="23" spans="1:19" x14ac:dyDescent="0.2">
      <c r="A23" t="s">
        <v>23</v>
      </c>
      <c r="B23">
        <v>797</v>
      </c>
      <c r="C23">
        <v>22.5</v>
      </c>
      <c r="D23">
        <f t="shared" si="0"/>
        <v>774.5</v>
      </c>
      <c r="F23">
        <v>7.1000000000000004E-3</v>
      </c>
      <c r="G23">
        <f t="shared" si="1"/>
        <v>2.6792452830188681E-3</v>
      </c>
      <c r="K23">
        <f t="shared" si="2"/>
        <v>774.49732075471695</v>
      </c>
      <c r="L23">
        <f t="shared" si="3"/>
        <v>860.55257861635209</v>
      </c>
      <c r="M23">
        <f t="shared" si="4"/>
        <v>860.55525786163514</v>
      </c>
      <c r="N23">
        <f t="shared" si="5"/>
        <v>3.1133913348881685E-6</v>
      </c>
      <c r="O23">
        <f t="shared" si="6"/>
        <v>8.250487037453647</v>
      </c>
      <c r="Q23">
        <f t="shared" si="7"/>
        <v>0.9000054484348361</v>
      </c>
      <c r="S23">
        <f t="shared" si="8"/>
        <v>8250.4870374536476</v>
      </c>
    </row>
    <row r="24" spans="1:19" x14ac:dyDescent="0.2">
      <c r="A24" t="s">
        <v>24</v>
      </c>
      <c r="B24">
        <v>359</v>
      </c>
      <c r="C24">
        <v>28.7</v>
      </c>
      <c r="D24">
        <f t="shared" si="0"/>
        <v>330.3</v>
      </c>
      <c r="F24">
        <v>0.93779999999999997</v>
      </c>
      <c r="G24">
        <f t="shared" si="1"/>
        <v>0.35388679245283017</v>
      </c>
      <c r="K24">
        <f t="shared" si="2"/>
        <v>329.94611320754717</v>
      </c>
      <c r="L24">
        <f t="shared" si="3"/>
        <v>366.60679245283018</v>
      </c>
      <c r="M24">
        <f t="shared" si="4"/>
        <v>366.96067924528302</v>
      </c>
      <c r="N24">
        <f t="shared" si="5"/>
        <v>9.6437251310047304E-4</v>
      </c>
      <c r="O24">
        <f t="shared" si="6"/>
        <v>2555.5871597162536</v>
      </c>
      <c r="Q24">
        <f t="shared" si="7"/>
        <v>0.90168765189792577</v>
      </c>
      <c r="S24">
        <f t="shared" si="8"/>
        <v>2555587.1597162536</v>
      </c>
    </row>
    <row r="25" spans="1:19" x14ac:dyDescent="0.2">
      <c r="A25" t="s">
        <v>25</v>
      </c>
      <c r="B25">
        <v>685</v>
      </c>
      <c r="C25">
        <v>28.6</v>
      </c>
      <c r="D25">
        <f t="shared" si="0"/>
        <v>656.4</v>
      </c>
      <c r="F25">
        <v>4.2596999999999996</v>
      </c>
      <c r="G25">
        <f t="shared" si="1"/>
        <v>1.6074339622641509</v>
      </c>
      <c r="K25">
        <f t="shared" si="2"/>
        <v>654.79256603773581</v>
      </c>
      <c r="L25">
        <f t="shared" si="3"/>
        <v>727.54729559748421</v>
      </c>
      <c r="M25">
        <f t="shared" si="4"/>
        <v>729.15472955974838</v>
      </c>
      <c r="N25">
        <f t="shared" si="5"/>
        <v>2.2045169524370955E-3</v>
      </c>
      <c r="O25">
        <f t="shared" si="6"/>
        <v>5841.9699239583024</v>
      </c>
      <c r="Q25">
        <f t="shared" si="7"/>
        <v>0.90385790466676486</v>
      </c>
      <c r="S25">
        <f t="shared" si="8"/>
        <v>5841969.9239583025</v>
      </c>
    </row>
    <row r="26" spans="1:19" x14ac:dyDescent="0.2">
      <c r="A26" t="s">
        <v>26</v>
      </c>
      <c r="B26">
        <v>630</v>
      </c>
      <c r="C26">
        <v>23.7</v>
      </c>
      <c r="D26">
        <f t="shared" si="0"/>
        <v>606.29999999999995</v>
      </c>
      <c r="F26">
        <v>7.9352999999999998</v>
      </c>
      <c r="G26">
        <f t="shared" si="1"/>
        <v>2.9944528301886795</v>
      </c>
      <c r="K26">
        <f t="shared" si="2"/>
        <v>603.30554716981123</v>
      </c>
      <c r="L26">
        <f t="shared" si="3"/>
        <v>670.33949685534583</v>
      </c>
      <c r="M26">
        <f t="shared" si="4"/>
        <v>673.33394968553455</v>
      </c>
      <c r="N26">
        <f t="shared" si="5"/>
        <v>4.4472031026909766E-3</v>
      </c>
      <c r="O26">
        <f t="shared" si="6"/>
        <v>11785.088222131089</v>
      </c>
      <c r="Q26">
        <f t="shared" si="7"/>
        <v>0.90778260542970912</v>
      </c>
      <c r="S26">
        <f t="shared" si="8"/>
        <v>11785088.22213109</v>
      </c>
    </row>
    <row r="27" spans="1:19" x14ac:dyDescent="0.2">
      <c r="A27" t="s">
        <v>27</v>
      </c>
      <c r="B27">
        <v>758</v>
      </c>
      <c r="C27">
        <v>23.6</v>
      </c>
      <c r="D27">
        <f t="shared" si="0"/>
        <v>734.4</v>
      </c>
      <c r="F27">
        <v>123.86839999999999</v>
      </c>
      <c r="G27">
        <f t="shared" si="1"/>
        <v>46.742792452830187</v>
      </c>
      <c r="K27">
        <f t="shared" si="2"/>
        <v>687.65720754716983</v>
      </c>
      <c r="L27">
        <f t="shared" si="3"/>
        <v>764.06356394129978</v>
      </c>
      <c r="M27">
        <f t="shared" si="4"/>
        <v>810.80635639412992</v>
      </c>
      <c r="N27">
        <f t="shared" si="5"/>
        <v>5.7649760740292828E-2</v>
      </c>
      <c r="O27">
        <f t="shared" si="6"/>
        <v>152771.865961776</v>
      </c>
      <c r="Q27">
        <f t="shared" si="7"/>
        <v>1.0008870812955124</v>
      </c>
      <c r="S27">
        <f t="shared" si="8"/>
        <v>152771865.96177599</v>
      </c>
    </row>
    <row r="28" spans="1:19" x14ac:dyDescent="0.2">
      <c r="A28" t="s">
        <v>28</v>
      </c>
      <c r="B28">
        <v>746</v>
      </c>
      <c r="C28">
        <v>26.37</v>
      </c>
      <c r="D28">
        <f t="shared" si="0"/>
        <v>719.63</v>
      </c>
      <c r="F28">
        <v>127.79510000000001</v>
      </c>
      <c r="G28">
        <f t="shared" si="1"/>
        <v>48.224566037735855</v>
      </c>
      <c r="K28">
        <f t="shared" si="2"/>
        <v>671.40543396226417</v>
      </c>
      <c r="L28">
        <f t="shared" si="3"/>
        <v>746.00603773584908</v>
      </c>
      <c r="M28">
        <f t="shared" si="4"/>
        <v>794.2306037735849</v>
      </c>
      <c r="N28">
        <f t="shared" si="5"/>
        <v>6.0718594585261611E-2</v>
      </c>
      <c r="O28">
        <f t="shared" si="6"/>
        <v>160904.27565094328</v>
      </c>
      <c r="Q28">
        <f t="shared" si="7"/>
        <v>1.0062575405242078</v>
      </c>
      <c r="S28">
        <f t="shared" si="8"/>
        <v>160904275.65094328</v>
      </c>
    </row>
    <row r="29" spans="1:19" x14ac:dyDescent="0.2">
      <c r="A29" t="s">
        <v>29</v>
      </c>
      <c r="B29">
        <v>867</v>
      </c>
      <c r="C29">
        <v>22.39</v>
      </c>
      <c r="D29">
        <f t="shared" si="0"/>
        <v>844.61</v>
      </c>
      <c r="F29">
        <v>21.7056</v>
      </c>
      <c r="G29">
        <f t="shared" si="1"/>
        <v>8.1907924528301894</v>
      </c>
      <c r="K29">
        <f t="shared" si="2"/>
        <v>836.41920754716978</v>
      </c>
      <c r="L29">
        <f t="shared" si="3"/>
        <v>929.35467505241081</v>
      </c>
      <c r="M29">
        <f t="shared" si="4"/>
        <v>937.54546750524105</v>
      </c>
      <c r="N29">
        <f t="shared" si="5"/>
        <v>8.7364215781720496E-3</v>
      </c>
      <c r="O29">
        <f t="shared" si="6"/>
        <v>23151.517182155931</v>
      </c>
      <c r="Q29">
        <f t="shared" si="7"/>
        <v>0.91528873776180109</v>
      </c>
      <c r="S29">
        <f t="shared" si="8"/>
        <v>23151517.18215593</v>
      </c>
    </row>
    <row r="30" spans="1:19" x14ac:dyDescent="0.2">
      <c r="A30" t="s">
        <v>30</v>
      </c>
      <c r="B30">
        <v>806</v>
      </c>
      <c r="C30">
        <v>22.07</v>
      </c>
      <c r="D30">
        <f t="shared" si="0"/>
        <v>783.93</v>
      </c>
      <c r="F30">
        <v>1.792</v>
      </c>
      <c r="G30">
        <f t="shared" si="1"/>
        <v>0.67622641509433967</v>
      </c>
      <c r="K30">
        <f t="shared" si="2"/>
        <v>783.25377358490562</v>
      </c>
      <c r="L30">
        <f t="shared" si="3"/>
        <v>870.28197064989513</v>
      </c>
      <c r="M30">
        <f t="shared" si="4"/>
        <v>870.95819706498946</v>
      </c>
      <c r="N30">
        <f t="shared" si="5"/>
        <v>7.7641661491117551E-4</v>
      </c>
      <c r="O30">
        <f t="shared" si="6"/>
        <v>2057.504029514615</v>
      </c>
      <c r="Q30">
        <f t="shared" si="7"/>
        <v>0.9013587290760946</v>
      </c>
      <c r="S30">
        <f t="shared" si="8"/>
        <v>2057504.029514615</v>
      </c>
    </row>
    <row r="31" spans="1:19" x14ac:dyDescent="0.2">
      <c r="A31" t="s">
        <v>31</v>
      </c>
      <c r="B31">
        <v>714</v>
      </c>
      <c r="C31">
        <v>34.03</v>
      </c>
      <c r="D31">
        <f t="shared" si="0"/>
        <v>679.97</v>
      </c>
      <c r="F31">
        <v>7.2161</v>
      </c>
      <c r="G31">
        <f t="shared" si="1"/>
        <v>2.723056603773585</v>
      </c>
      <c r="K31">
        <f t="shared" si="2"/>
        <v>677.24694339622647</v>
      </c>
      <c r="L31">
        <f t="shared" si="3"/>
        <v>752.49660377358498</v>
      </c>
      <c r="M31">
        <f t="shared" si="4"/>
        <v>755.21966037735854</v>
      </c>
      <c r="N31">
        <f t="shared" si="5"/>
        <v>3.6056484578446527E-3</v>
      </c>
      <c r="O31">
        <f t="shared" si="6"/>
        <v>9554.9684132883285</v>
      </c>
      <c r="Q31">
        <f t="shared" si="7"/>
        <v>0.90630988480122809</v>
      </c>
      <c r="S31">
        <f t="shared" si="8"/>
        <v>9554968.4132883288</v>
      </c>
    </row>
    <row r="32" spans="1:19" x14ac:dyDescent="0.2">
      <c r="A32" t="s">
        <v>32</v>
      </c>
      <c r="B32">
        <v>591</v>
      </c>
      <c r="C32">
        <v>18.350000000000001</v>
      </c>
      <c r="D32">
        <f t="shared" si="0"/>
        <v>572.65</v>
      </c>
      <c r="F32">
        <v>2.1556000000000002</v>
      </c>
      <c r="G32">
        <f t="shared" si="1"/>
        <v>0.81343396226415099</v>
      </c>
      <c r="K32">
        <f t="shared" si="2"/>
        <v>571.83656603773579</v>
      </c>
      <c r="L32">
        <f t="shared" si="3"/>
        <v>635.37396226415092</v>
      </c>
      <c r="M32">
        <f t="shared" si="4"/>
        <v>636.1873962264151</v>
      </c>
      <c r="N32">
        <f t="shared" si="5"/>
        <v>1.2786074780624151E-3</v>
      </c>
      <c r="O32">
        <f t="shared" si="6"/>
        <v>3388.3098168654005</v>
      </c>
      <c r="Q32">
        <f t="shared" si="7"/>
        <v>0.90223756308660918</v>
      </c>
      <c r="S32">
        <f t="shared" si="8"/>
        <v>3388309.8168654004</v>
      </c>
    </row>
    <row r="33" spans="1:19" x14ac:dyDescent="0.2">
      <c r="A33" t="s">
        <v>33</v>
      </c>
      <c r="B33">
        <v>496</v>
      </c>
      <c r="C33">
        <v>42.51</v>
      </c>
      <c r="D33">
        <f t="shared" si="0"/>
        <v>453.49</v>
      </c>
      <c r="F33">
        <v>0.37840000000000001</v>
      </c>
      <c r="G33">
        <f t="shared" si="1"/>
        <v>0.14279245283018868</v>
      </c>
      <c r="K33">
        <f t="shared" si="2"/>
        <v>453.34720754716983</v>
      </c>
      <c r="L33">
        <f t="shared" si="3"/>
        <v>503.71911949685534</v>
      </c>
      <c r="M33">
        <f t="shared" si="4"/>
        <v>503.86191194968552</v>
      </c>
      <c r="N33">
        <f t="shared" si="5"/>
        <v>2.8339600482532129E-4</v>
      </c>
      <c r="O33">
        <f t="shared" si="6"/>
        <v>750.99941278710139</v>
      </c>
      <c r="Q33">
        <f t="shared" si="7"/>
        <v>0.90049594300844438</v>
      </c>
      <c r="S33">
        <f t="shared" si="8"/>
        <v>750999.41278710135</v>
      </c>
    </row>
    <row r="34" spans="1:19" x14ac:dyDescent="0.2">
      <c r="A34" t="s">
        <v>34</v>
      </c>
      <c r="B34">
        <v>734</v>
      </c>
      <c r="C34">
        <v>28.24</v>
      </c>
      <c r="D34">
        <f t="shared" si="0"/>
        <v>705.76</v>
      </c>
      <c r="F34">
        <v>0.72940000000000005</v>
      </c>
      <c r="G34">
        <f t="shared" si="1"/>
        <v>0.27524528301886797</v>
      </c>
      <c r="K34">
        <f t="shared" si="2"/>
        <v>705.48475471698112</v>
      </c>
      <c r="L34">
        <f t="shared" si="3"/>
        <v>783.87194968553456</v>
      </c>
      <c r="M34">
        <f t="shared" si="4"/>
        <v>784.14719496855344</v>
      </c>
      <c r="N34">
        <f t="shared" si="5"/>
        <v>3.5101226502494355E-4</v>
      </c>
      <c r="O34">
        <f t="shared" si="6"/>
        <v>930.18250231610034</v>
      </c>
      <c r="Q34">
        <f t="shared" si="7"/>
        <v>0.90061427146379369</v>
      </c>
      <c r="S34">
        <f t="shared" si="8"/>
        <v>930182.50231610029</v>
      </c>
    </row>
    <row r="35" spans="1:19" x14ac:dyDescent="0.2">
      <c r="A35" t="s">
        <v>35</v>
      </c>
      <c r="B35">
        <v>745</v>
      </c>
      <c r="C35">
        <v>29.03</v>
      </c>
      <c r="D35">
        <f t="shared" si="0"/>
        <v>715.97</v>
      </c>
      <c r="F35">
        <v>1.61E-2</v>
      </c>
      <c r="G35">
        <f t="shared" si="1"/>
        <v>6.0754716981132077E-3</v>
      </c>
      <c r="K35">
        <f t="shared" si="2"/>
        <v>715.96392452830196</v>
      </c>
      <c r="L35">
        <f t="shared" si="3"/>
        <v>795.51547169811329</v>
      </c>
      <c r="M35">
        <f t="shared" si="4"/>
        <v>795.52154716981136</v>
      </c>
      <c r="N35">
        <f t="shared" si="5"/>
        <v>7.63709257119134E-6</v>
      </c>
      <c r="O35">
        <f t="shared" si="6"/>
        <v>20.238295313657051</v>
      </c>
      <c r="Q35">
        <f t="shared" si="7"/>
        <v>0.90001336491199968</v>
      </c>
      <c r="S35">
        <f t="shared" si="8"/>
        <v>20238.29531365705</v>
      </c>
    </row>
    <row r="36" spans="1:19" x14ac:dyDescent="0.2">
      <c r="A36" t="s">
        <v>36</v>
      </c>
      <c r="B36">
        <v>553</v>
      </c>
      <c r="C36">
        <v>27.56</v>
      </c>
      <c r="D36">
        <f t="shared" si="0"/>
        <v>525.44000000000005</v>
      </c>
      <c r="F36">
        <v>0.68600000000000005</v>
      </c>
      <c r="G36">
        <f t="shared" si="1"/>
        <v>0.25886792452830193</v>
      </c>
      <c r="K36">
        <f t="shared" si="2"/>
        <v>525.18113207547174</v>
      </c>
      <c r="L36">
        <f t="shared" si="3"/>
        <v>583.53459119496858</v>
      </c>
      <c r="M36">
        <f t="shared" si="4"/>
        <v>583.7934591194969</v>
      </c>
      <c r="N36">
        <f t="shared" si="5"/>
        <v>4.4342381793509295E-4</v>
      </c>
      <c r="O36">
        <f t="shared" si="6"/>
        <v>1175.0731175279961</v>
      </c>
      <c r="Q36">
        <f t="shared" si="7"/>
        <v>0.90077599168138645</v>
      </c>
      <c r="S36">
        <f t="shared" si="8"/>
        <v>1175073.1175279962</v>
      </c>
    </row>
    <row r="37" spans="1:19" x14ac:dyDescent="0.2">
      <c r="A37" t="s">
        <v>37</v>
      </c>
      <c r="B37">
        <v>775</v>
      </c>
      <c r="C37">
        <v>28.94</v>
      </c>
      <c r="D37">
        <f t="shared" si="0"/>
        <v>746.06</v>
      </c>
      <c r="F37">
        <v>0.13420000000000001</v>
      </c>
      <c r="G37">
        <f t="shared" si="1"/>
        <v>5.064150943396227E-2</v>
      </c>
      <c r="K37">
        <f t="shared" si="2"/>
        <v>746.009358490566</v>
      </c>
      <c r="L37">
        <f t="shared" si="3"/>
        <v>828.89928721173999</v>
      </c>
      <c r="M37">
        <f t="shared" si="4"/>
        <v>828.94992872117393</v>
      </c>
      <c r="N37">
        <f t="shared" si="5"/>
        <v>6.1091156026863089E-5</v>
      </c>
      <c r="O37">
        <f t="shared" si="6"/>
        <v>161.8915634711872</v>
      </c>
      <c r="Q37">
        <f t="shared" si="7"/>
        <v>0.90010690952304695</v>
      </c>
      <c r="S37">
        <f t="shared" si="8"/>
        <v>161891.5634711872</v>
      </c>
    </row>
    <row r="38" spans="1:19" x14ac:dyDescent="0.2">
      <c r="A38" t="s">
        <v>38</v>
      </c>
      <c r="B38">
        <v>951</v>
      </c>
      <c r="C38">
        <v>23.99</v>
      </c>
      <c r="D38">
        <f t="shared" si="0"/>
        <v>927.01</v>
      </c>
      <c r="F38">
        <v>1.9438</v>
      </c>
      <c r="G38">
        <f t="shared" si="1"/>
        <v>0.7335094339622642</v>
      </c>
      <c r="K38">
        <f t="shared" si="2"/>
        <v>926.27649056603775</v>
      </c>
      <c r="L38">
        <f t="shared" si="3"/>
        <v>1029.1961006289307</v>
      </c>
      <c r="M38">
        <f t="shared" si="4"/>
        <v>1029.9296100628931</v>
      </c>
      <c r="N38">
        <f t="shared" si="5"/>
        <v>7.1219375265604043E-4</v>
      </c>
      <c r="O38">
        <f t="shared" si="6"/>
        <v>1887.3134445385072</v>
      </c>
      <c r="Q38">
        <f t="shared" si="7"/>
        <v>0.90124633906714813</v>
      </c>
      <c r="S38">
        <f t="shared" si="8"/>
        <v>1887313.4445385071</v>
      </c>
    </row>
    <row r="39" spans="1:19" x14ac:dyDescent="0.2">
      <c r="A39" t="s">
        <v>39</v>
      </c>
      <c r="B39">
        <v>858</v>
      </c>
      <c r="C39">
        <v>19.309999999999999</v>
      </c>
      <c r="D39">
        <f t="shared" si="0"/>
        <v>838.69</v>
      </c>
      <c r="F39">
        <v>1.2415</v>
      </c>
      <c r="G39">
        <f t="shared" si="1"/>
        <v>0.46849056603773587</v>
      </c>
      <c r="K39">
        <f t="shared" si="2"/>
        <v>838.2215094339623</v>
      </c>
      <c r="L39">
        <f t="shared" si="3"/>
        <v>931.35723270440258</v>
      </c>
      <c r="M39">
        <f t="shared" si="4"/>
        <v>931.82572327044033</v>
      </c>
      <c r="N39">
        <f t="shared" si="5"/>
        <v>5.0276629453141594E-4</v>
      </c>
      <c r="O39">
        <f t="shared" si="6"/>
        <v>1332.330680508252</v>
      </c>
      <c r="Q39">
        <f t="shared" si="7"/>
        <v>0.90087984101542995</v>
      </c>
      <c r="S39">
        <f t="shared" si="8"/>
        <v>1332330.680508252</v>
      </c>
    </row>
    <row r="40" spans="1:19" x14ac:dyDescent="0.2">
      <c r="A40" t="s">
        <v>40</v>
      </c>
      <c r="B40">
        <v>469</v>
      </c>
      <c r="C40">
        <v>17.350000000000001</v>
      </c>
      <c r="D40">
        <f t="shared" si="0"/>
        <v>451.65</v>
      </c>
      <c r="F40">
        <v>1.8E-3</v>
      </c>
      <c r="G40">
        <f t="shared" si="1"/>
        <v>6.7924528301886798E-4</v>
      </c>
      <c r="K40">
        <f t="shared" si="2"/>
        <v>451.64932075471694</v>
      </c>
      <c r="L40">
        <f t="shared" si="3"/>
        <v>501.83257861635212</v>
      </c>
      <c r="M40">
        <f t="shared" si="4"/>
        <v>501.83325786163516</v>
      </c>
      <c r="N40">
        <f t="shared" si="5"/>
        <v>1.3535278349490113E-6</v>
      </c>
      <c r="O40">
        <f t="shared" si="6"/>
        <v>3.5868487626148799</v>
      </c>
      <c r="Q40">
        <f t="shared" si="7"/>
        <v>0.90000236867371119</v>
      </c>
      <c r="S40">
        <f t="shared" si="8"/>
        <v>3586.8487626148799</v>
      </c>
    </row>
    <row r="41" spans="1:19" x14ac:dyDescent="0.2">
      <c r="A41" t="s">
        <v>41</v>
      </c>
      <c r="B41">
        <v>754</v>
      </c>
      <c r="C41">
        <v>22.4</v>
      </c>
      <c r="D41">
        <f t="shared" si="0"/>
        <v>731.6</v>
      </c>
      <c r="F41">
        <v>2.7000000000000001E-3</v>
      </c>
      <c r="G41">
        <f t="shared" si="1"/>
        <v>1.0188679245283019E-3</v>
      </c>
      <c r="K41">
        <f t="shared" si="2"/>
        <v>731.59898113207555</v>
      </c>
      <c r="L41">
        <f t="shared" si="3"/>
        <v>812.88775681341724</v>
      </c>
      <c r="M41">
        <f t="shared" si="4"/>
        <v>812.88877568134171</v>
      </c>
      <c r="N41">
        <f t="shared" si="5"/>
        <v>1.2533915524597002E-6</v>
      </c>
      <c r="O41">
        <f t="shared" si="6"/>
        <v>3.3214876140182059</v>
      </c>
      <c r="Q41">
        <f t="shared" si="7"/>
        <v>0.90000219343521692</v>
      </c>
      <c r="S41">
        <f t="shared" si="8"/>
        <v>3321.4876140182059</v>
      </c>
    </row>
    <row r="42" spans="1:19" x14ac:dyDescent="0.2">
      <c r="A42" t="s">
        <v>42</v>
      </c>
      <c r="B42">
        <v>947</v>
      </c>
      <c r="C42">
        <v>25.87</v>
      </c>
      <c r="D42">
        <f t="shared" si="0"/>
        <v>921.13</v>
      </c>
      <c r="F42">
        <v>7.1000000000000004E-3</v>
      </c>
      <c r="G42">
        <f t="shared" si="1"/>
        <v>2.6792452830188681E-3</v>
      </c>
      <c r="K42">
        <f t="shared" si="2"/>
        <v>921.12732075471695</v>
      </c>
      <c r="L42">
        <f t="shared" si="3"/>
        <v>1023.4748008385743</v>
      </c>
      <c r="M42">
        <f t="shared" si="4"/>
        <v>1023.4774800838574</v>
      </c>
      <c r="N42">
        <f t="shared" si="5"/>
        <v>2.6177862582763886E-6</v>
      </c>
      <c r="O42">
        <f t="shared" si="6"/>
        <v>6.9371335844324307</v>
      </c>
      <c r="Q42">
        <f t="shared" si="7"/>
        <v>0.90000458112595205</v>
      </c>
      <c r="S42">
        <f t="shared" si="8"/>
        <v>6937.1335844324303</v>
      </c>
    </row>
    <row r="43" spans="1:19" x14ac:dyDescent="0.2">
      <c r="A43" t="s">
        <v>43</v>
      </c>
      <c r="B43">
        <v>712</v>
      </c>
      <c r="C43">
        <v>21.88</v>
      </c>
      <c r="D43">
        <f t="shared" si="0"/>
        <v>690.12</v>
      </c>
      <c r="F43">
        <v>2.8999999999999998E-3</v>
      </c>
      <c r="G43">
        <f t="shared" si="1"/>
        <v>1.0943396226415095E-3</v>
      </c>
      <c r="K43">
        <f t="shared" si="2"/>
        <v>690.11890566037732</v>
      </c>
      <c r="L43">
        <f t="shared" si="3"/>
        <v>766.79878406708588</v>
      </c>
      <c r="M43">
        <f t="shared" si="4"/>
        <v>766.79987840670856</v>
      </c>
      <c r="N43">
        <f t="shared" si="5"/>
        <v>1.4271515338726681E-6</v>
      </c>
      <c r="O43">
        <f t="shared" si="6"/>
        <v>3.7819515647625699</v>
      </c>
      <c r="Q43">
        <f t="shared" si="7"/>
        <v>0.90000249751518424</v>
      </c>
      <c r="S43">
        <f t="shared" si="8"/>
        <v>3781.9515647625699</v>
      </c>
    </row>
    <row r="44" spans="1:19" x14ac:dyDescent="0.2">
      <c r="A44" t="s">
        <v>44</v>
      </c>
      <c r="B44">
        <v>623</v>
      </c>
      <c r="C44">
        <v>25.16</v>
      </c>
      <c r="D44">
        <f t="shared" si="0"/>
        <v>597.84</v>
      </c>
      <c r="F44">
        <v>4.8604000000000003</v>
      </c>
      <c r="G44">
        <f t="shared" si="1"/>
        <v>1.83411320754717</v>
      </c>
      <c r="K44">
        <f t="shared" si="2"/>
        <v>596.00588679245288</v>
      </c>
      <c r="L44">
        <f t="shared" si="3"/>
        <v>662.22876310272545</v>
      </c>
      <c r="M44">
        <f t="shared" si="4"/>
        <v>664.0628763102726</v>
      </c>
      <c r="N44">
        <f t="shared" si="5"/>
        <v>2.7619571473985098E-3</v>
      </c>
      <c r="O44">
        <f t="shared" si="6"/>
        <v>7319.1864406060513</v>
      </c>
      <c r="Q44">
        <f t="shared" si="7"/>
        <v>0.90483342500794739</v>
      </c>
      <c r="S44">
        <f t="shared" si="8"/>
        <v>7319186.4406060511</v>
      </c>
    </row>
    <row r="45" spans="1:19" x14ac:dyDescent="0.2">
      <c r="A45" t="s">
        <v>45</v>
      </c>
      <c r="B45">
        <v>690</v>
      </c>
      <c r="C45">
        <v>27.42</v>
      </c>
      <c r="D45">
        <f t="shared" si="0"/>
        <v>662.58</v>
      </c>
      <c r="F45">
        <v>16.2014</v>
      </c>
      <c r="G45">
        <f t="shared" si="1"/>
        <v>6.1137358490566038</v>
      </c>
      <c r="K45">
        <f t="shared" si="2"/>
        <v>656.4662641509434</v>
      </c>
      <c r="L45">
        <f t="shared" si="3"/>
        <v>729.40696016771483</v>
      </c>
      <c r="M45">
        <f t="shared" si="4"/>
        <v>735.52069601677147</v>
      </c>
      <c r="N45">
        <f t="shared" si="5"/>
        <v>8.3121194035268818E-3</v>
      </c>
      <c r="O45">
        <f t="shared" si="6"/>
        <v>22027.116419346235</v>
      </c>
      <c r="Q45">
        <f t="shared" si="7"/>
        <v>0.91454620895617211</v>
      </c>
      <c r="S45">
        <f t="shared" si="8"/>
        <v>22027116.419346236</v>
      </c>
    </row>
    <row r="46" spans="1:19" x14ac:dyDescent="0.2">
      <c r="A46" t="s">
        <v>46</v>
      </c>
      <c r="B46">
        <v>480</v>
      </c>
      <c r="C46">
        <v>16.97</v>
      </c>
      <c r="D46">
        <f t="shared" si="0"/>
        <v>463.03</v>
      </c>
      <c r="F46">
        <v>15.6127</v>
      </c>
      <c r="G46">
        <f t="shared" si="1"/>
        <v>5.8915849056603777</v>
      </c>
      <c r="K46">
        <f t="shared" si="2"/>
        <v>457.13841509433962</v>
      </c>
      <c r="L46">
        <f t="shared" si="3"/>
        <v>507.93157232704402</v>
      </c>
      <c r="M46">
        <f t="shared" si="4"/>
        <v>513.82315723270438</v>
      </c>
      <c r="N46">
        <f t="shared" si="5"/>
        <v>1.1466172403343335E-2</v>
      </c>
      <c r="O46">
        <f t="shared" si="6"/>
        <v>30385.356868859839</v>
      </c>
      <c r="Q46">
        <f t="shared" si="7"/>
        <v>0.92006580170585095</v>
      </c>
      <c r="S46">
        <f t="shared" si="8"/>
        <v>30385356.868859839</v>
      </c>
    </row>
    <row r="47" spans="1:19" x14ac:dyDescent="0.2">
      <c r="A47" t="s">
        <v>47</v>
      </c>
      <c r="B47">
        <v>797</v>
      </c>
      <c r="C47">
        <v>19.75</v>
      </c>
      <c r="D47">
        <f t="shared" si="0"/>
        <v>777.25</v>
      </c>
      <c r="F47">
        <v>6.0289000000000001</v>
      </c>
      <c r="G47">
        <f t="shared" si="1"/>
        <v>2.2750566037735851</v>
      </c>
      <c r="K47">
        <f t="shared" si="2"/>
        <v>774.97494339622642</v>
      </c>
      <c r="L47">
        <f t="shared" si="3"/>
        <v>861.08327044025157</v>
      </c>
      <c r="M47">
        <f t="shared" si="4"/>
        <v>863.35832704402515</v>
      </c>
      <c r="N47">
        <f t="shared" si="5"/>
        <v>2.635124411856832E-3</v>
      </c>
      <c r="O47">
        <f t="shared" si="6"/>
        <v>6983.0796914206048</v>
      </c>
      <c r="Q47">
        <f t="shared" si="7"/>
        <v>0.90461146772074952</v>
      </c>
      <c r="S47">
        <f t="shared" si="8"/>
        <v>6983079.6914206045</v>
      </c>
    </row>
    <row r="48" spans="1:19" x14ac:dyDescent="0.2">
      <c r="A48" t="s">
        <v>48</v>
      </c>
      <c r="B48">
        <v>741</v>
      </c>
      <c r="C48">
        <v>16.91</v>
      </c>
      <c r="D48">
        <f t="shared" si="0"/>
        <v>724.09</v>
      </c>
      <c r="F48">
        <v>0.94789999999999996</v>
      </c>
      <c r="G48">
        <f t="shared" si="1"/>
        <v>0.35769811320754719</v>
      </c>
      <c r="K48">
        <f t="shared" si="2"/>
        <v>723.73230188679247</v>
      </c>
      <c r="L48">
        <f t="shared" si="3"/>
        <v>804.14700209643604</v>
      </c>
      <c r="M48">
        <f t="shared" si="4"/>
        <v>804.5047002096436</v>
      </c>
      <c r="N48">
        <f t="shared" si="5"/>
        <v>4.446190471159903E-4</v>
      </c>
      <c r="O48">
        <f t="shared" si="6"/>
        <v>1178.2404748573742</v>
      </c>
      <c r="Q48">
        <f t="shared" si="7"/>
        <v>0.90077808333245302</v>
      </c>
      <c r="S48">
        <f t="shared" si="8"/>
        <v>1178240.4748573743</v>
      </c>
    </row>
    <row r="49" spans="1:19" x14ac:dyDescent="0.2">
      <c r="A49" t="s">
        <v>49</v>
      </c>
      <c r="B49">
        <v>673</v>
      </c>
      <c r="C49">
        <v>29.54</v>
      </c>
      <c r="D49">
        <f t="shared" si="0"/>
        <v>643.46</v>
      </c>
      <c r="F49">
        <v>3.2589000000000001</v>
      </c>
      <c r="G49">
        <f t="shared" si="1"/>
        <v>1.2297735849056606</v>
      </c>
      <c r="K49">
        <f t="shared" si="2"/>
        <v>642.23022641509442</v>
      </c>
      <c r="L49">
        <f t="shared" si="3"/>
        <v>713.58914046121606</v>
      </c>
      <c r="M49">
        <f t="shared" si="4"/>
        <v>714.81891404612168</v>
      </c>
      <c r="N49">
        <f t="shared" si="5"/>
        <v>1.7203987761665648E-3</v>
      </c>
      <c r="O49">
        <f t="shared" si="6"/>
        <v>4559.0567568413962</v>
      </c>
      <c r="Q49">
        <f t="shared" si="7"/>
        <v>0.90301069785829158</v>
      </c>
      <c r="S49">
        <f t="shared" si="8"/>
        <v>4559056.756841396</v>
      </c>
    </row>
    <row r="50" spans="1:19" x14ac:dyDescent="0.2">
      <c r="A50" t="s">
        <v>50</v>
      </c>
      <c r="B50">
        <v>739</v>
      </c>
      <c r="C50">
        <v>36.18</v>
      </c>
      <c r="D50">
        <f t="shared" si="0"/>
        <v>702.82</v>
      </c>
      <c r="F50">
        <v>1.8281000000000001</v>
      </c>
      <c r="G50">
        <f t="shared" si="1"/>
        <v>0.6898490566037736</v>
      </c>
      <c r="K50">
        <f t="shared" si="2"/>
        <v>702.1301509433963</v>
      </c>
      <c r="L50">
        <f t="shared" si="3"/>
        <v>780.1446121593292</v>
      </c>
      <c r="M50">
        <f t="shared" si="4"/>
        <v>780.83446121593295</v>
      </c>
      <c r="N50">
        <f t="shared" si="5"/>
        <v>8.8347670456235389E-4</v>
      </c>
      <c r="O50">
        <f t="shared" si="6"/>
        <v>2341.2132670902383</v>
      </c>
      <c r="Q50">
        <f t="shared" si="7"/>
        <v>0.9015460842329841</v>
      </c>
      <c r="S50">
        <f t="shared" si="8"/>
        <v>2341213.2670902382</v>
      </c>
    </row>
    <row r="51" spans="1:19" x14ac:dyDescent="0.2">
      <c r="A51" t="s">
        <v>51</v>
      </c>
      <c r="B51">
        <v>669</v>
      </c>
      <c r="C51">
        <v>19.71</v>
      </c>
      <c r="D51">
        <f t="shared" si="0"/>
        <v>649.29</v>
      </c>
      <c r="F51">
        <v>8.5257000000000005</v>
      </c>
      <c r="G51">
        <f t="shared" si="1"/>
        <v>3.217245283018868</v>
      </c>
      <c r="K51">
        <f t="shared" si="2"/>
        <v>646.07275471698108</v>
      </c>
      <c r="L51">
        <f t="shared" si="3"/>
        <v>717.85861635220124</v>
      </c>
      <c r="M51">
        <f t="shared" si="4"/>
        <v>721.07586163522012</v>
      </c>
      <c r="N51">
        <f t="shared" si="5"/>
        <v>4.4617292773092678E-3</v>
      </c>
      <c r="O51">
        <f t="shared" si="6"/>
        <v>11823.58258486956</v>
      </c>
      <c r="Q51">
        <f t="shared" si="7"/>
        <v>0.90780802623529122</v>
      </c>
      <c r="S51">
        <f t="shared" si="8"/>
        <v>11823582.58486956</v>
      </c>
    </row>
    <row r="52" spans="1:19" x14ac:dyDescent="0.2">
      <c r="A52" t="s">
        <v>52</v>
      </c>
      <c r="B52">
        <v>633</v>
      </c>
      <c r="C52">
        <v>32.83</v>
      </c>
      <c r="D52">
        <f t="shared" si="0"/>
        <v>600.16999999999996</v>
      </c>
      <c r="F52">
        <v>0.72819999999999996</v>
      </c>
      <c r="G52">
        <f t="shared" si="1"/>
        <v>0.27479245283018866</v>
      </c>
      <c r="K52">
        <f t="shared" si="2"/>
        <v>599.89520754716978</v>
      </c>
      <c r="L52">
        <f t="shared" si="3"/>
        <v>666.55023060796645</v>
      </c>
      <c r="M52">
        <f t="shared" si="4"/>
        <v>666.82502306079664</v>
      </c>
      <c r="N52">
        <f t="shared" si="5"/>
        <v>4.1209079342713106E-4</v>
      </c>
      <c r="O52">
        <f t="shared" si="6"/>
        <v>1092.0406025818975</v>
      </c>
      <c r="Q52">
        <f t="shared" si="7"/>
        <v>0.90072115888849746</v>
      </c>
      <c r="S52">
        <f t="shared" si="8"/>
        <v>1092040.6025818975</v>
      </c>
    </row>
    <row r="53" spans="1:19" x14ac:dyDescent="0.2">
      <c r="A53" t="s">
        <v>53</v>
      </c>
      <c r="B53">
        <v>676</v>
      </c>
      <c r="C53">
        <v>16.309999999999999</v>
      </c>
      <c r="D53">
        <f t="shared" si="0"/>
        <v>659.69</v>
      </c>
      <c r="F53">
        <v>0.29459999999999997</v>
      </c>
      <c r="G53">
        <f t="shared" si="1"/>
        <v>0.11116981132075471</v>
      </c>
      <c r="K53">
        <f t="shared" si="2"/>
        <v>659.57883018867926</v>
      </c>
      <c r="L53">
        <f t="shared" si="3"/>
        <v>732.8653668763103</v>
      </c>
      <c r="M53">
        <f t="shared" si="4"/>
        <v>732.9765366876311</v>
      </c>
      <c r="N53">
        <f t="shared" si="5"/>
        <v>1.5166899041971842E-4</v>
      </c>
      <c r="O53">
        <f t="shared" si="6"/>
        <v>401.92282461225381</v>
      </c>
      <c r="Q53">
        <f t="shared" si="7"/>
        <v>0.90026542073323435</v>
      </c>
      <c r="S53">
        <f t="shared" si="8"/>
        <v>401922.82461225381</v>
      </c>
    </row>
    <row r="54" spans="1:19" x14ac:dyDescent="0.2">
      <c r="A54" t="s">
        <v>54</v>
      </c>
      <c r="B54">
        <v>654</v>
      </c>
      <c r="C54">
        <v>26.83</v>
      </c>
      <c r="D54">
        <f t="shared" si="0"/>
        <v>627.16999999999996</v>
      </c>
      <c r="F54">
        <v>0.34910000000000002</v>
      </c>
      <c r="G54">
        <f t="shared" si="1"/>
        <v>0.13173584905660379</v>
      </c>
      <c r="K54">
        <f t="shared" si="2"/>
        <v>627.03826415094341</v>
      </c>
      <c r="L54">
        <f t="shared" si="3"/>
        <v>696.70918238993715</v>
      </c>
      <c r="M54">
        <f t="shared" si="4"/>
        <v>696.84091823899371</v>
      </c>
      <c r="N54">
        <f t="shared" si="5"/>
        <v>1.890472353281394E-4</v>
      </c>
      <c r="O54">
        <f t="shared" si="6"/>
        <v>500.97517361956938</v>
      </c>
      <c r="Q54">
        <f t="shared" si="7"/>
        <v>0.90033083266182434</v>
      </c>
      <c r="S54">
        <f t="shared" si="8"/>
        <v>500975.1736195694</v>
      </c>
    </row>
    <row r="55" spans="1:19" x14ac:dyDescent="0.2">
      <c r="A55" t="s">
        <v>55</v>
      </c>
      <c r="B55">
        <v>781</v>
      </c>
      <c r="C55">
        <v>24.17</v>
      </c>
      <c r="D55">
        <f t="shared" si="0"/>
        <v>756.83</v>
      </c>
      <c r="F55">
        <v>2.2499999999999999E-2</v>
      </c>
      <c r="G55">
        <f t="shared" si="1"/>
        <v>8.4905660377358489E-3</v>
      </c>
      <c r="K55">
        <f t="shared" si="2"/>
        <v>756.82150943396232</v>
      </c>
      <c r="L55">
        <f t="shared" si="3"/>
        <v>840.91278825995812</v>
      </c>
      <c r="M55">
        <f t="shared" si="4"/>
        <v>840.92127882599584</v>
      </c>
      <c r="N55">
        <f t="shared" si="5"/>
        <v>1.0096743002614308E-5</v>
      </c>
      <c r="O55">
        <f t="shared" si="6"/>
        <v>26.756368956927915</v>
      </c>
      <c r="Q55">
        <f t="shared" si="7"/>
        <v>0.90001766930025462</v>
      </c>
      <c r="S55">
        <f t="shared" si="8"/>
        <v>26756.368956927916</v>
      </c>
    </row>
    <row r="56" spans="1:19" x14ac:dyDescent="0.2">
      <c r="A56" t="s">
        <v>56</v>
      </c>
      <c r="B56">
        <v>480.84</v>
      </c>
      <c r="C56">
        <v>44.08</v>
      </c>
      <c r="D56">
        <f t="shared" si="0"/>
        <v>436.76</v>
      </c>
      <c r="F56">
        <v>11.002000000000001</v>
      </c>
      <c r="G56">
        <f t="shared" si="1"/>
        <v>4.1516981132075479</v>
      </c>
      <c r="K56">
        <f t="shared" si="2"/>
        <v>432.60830188679245</v>
      </c>
      <c r="L56">
        <f t="shared" si="3"/>
        <v>480.67589098532494</v>
      </c>
      <c r="M56">
        <f t="shared" si="4"/>
        <v>484.82758909853248</v>
      </c>
      <c r="N56">
        <f t="shared" si="5"/>
        <v>8.5632464128682032E-3</v>
      </c>
      <c r="O56">
        <f t="shared" si="6"/>
        <v>22692.602994100736</v>
      </c>
      <c r="Q56">
        <f t="shared" si="7"/>
        <v>0.91498568122251933</v>
      </c>
      <c r="S56">
        <f t="shared" si="8"/>
        <v>22692602.994100735</v>
      </c>
    </row>
    <row r="57" spans="1:19" x14ac:dyDescent="0.2">
      <c r="A57" t="s">
        <v>57</v>
      </c>
      <c r="B57">
        <v>1067.3</v>
      </c>
      <c r="C57">
        <v>27.63</v>
      </c>
      <c r="D57">
        <f t="shared" si="0"/>
        <v>1039.6699999999998</v>
      </c>
      <c r="F57">
        <v>42.987000000000002</v>
      </c>
      <c r="G57">
        <f t="shared" si="1"/>
        <v>16.221509433962265</v>
      </c>
      <c r="K57">
        <f t="shared" si="2"/>
        <v>1023.4484905660375</v>
      </c>
      <c r="L57">
        <f t="shared" si="3"/>
        <v>1137.1649895178195</v>
      </c>
      <c r="M57">
        <f t="shared" si="4"/>
        <v>1153.3864989517817</v>
      </c>
      <c r="N57">
        <f t="shared" si="5"/>
        <v>1.4064244248311092E-2</v>
      </c>
      <c r="O57">
        <f t="shared" si="6"/>
        <v>37270.247258024399</v>
      </c>
      <c r="Q57">
        <f t="shared" si="7"/>
        <v>0.92461242743454441</v>
      </c>
      <c r="S57">
        <f t="shared" si="8"/>
        <v>37270247.258024402</v>
      </c>
    </row>
    <row r="58" spans="1:19" x14ac:dyDescent="0.2">
      <c r="A58" t="s">
        <v>58</v>
      </c>
      <c r="B58">
        <v>753</v>
      </c>
      <c r="C58">
        <v>34.869999999999997</v>
      </c>
      <c r="D58">
        <f t="shared" si="0"/>
        <v>718.13</v>
      </c>
      <c r="F58">
        <v>34.216500000000003</v>
      </c>
      <c r="G58">
        <f t="shared" si="1"/>
        <v>12.911886792452831</v>
      </c>
      <c r="K58">
        <f t="shared" si="2"/>
        <v>705.21811320754716</v>
      </c>
      <c r="L58">
        <f t="shared" si="3"/>
        <v>783.57568134171902</v>
      </c>
      <c r="M58">
        <f t="shared" si="4"/>
        <v>796.48756813417185</v>
      </c>
      <c r="N58">
        <f t="shared" si="5"/>
        <v>1.62110336796591E-2</v>
      </c>
      <c r="O58">
        <f t="shared" si="6"/>
        <v>42959.239251096609</v>
      </c>
      <c r="Q58">
        <f t="shared" si="7"/>
        <v>0.9283693089394035</v>
      </c>
      <c r="S58">
        <f t="shared" si="8"/>
        <v>42959239.251096606</v>
      </c>
    </row>
    <row r="59" spans="1:19" x14ac:dyDescent="0.2">
      <c r="A59" t="s">
        <v>59</v>
      </c>
      <c r="B59">
        <v>593.78</v>
      </c>
      <c r="C59">
        <v>16.36</v>
      </c>
      <c r="D59">
        <f t="shared" si="0"/>
        <v>577.41999999999996</v>
      </c>
      <c r="F59">
        <v>1.0061</v>
      </c>
      <c r="G59">
        <f t="shared" si="1"/>
        <v>0.37966037735849056</v>
      </c>
      <c r="K59">
        <f t="shared" si="2"/>
        <v>577.04033962264145</v>
      </c>
      <c r="L59">
        <f t="shared" si="3"/>
        <v>641.15593291404605</v>
      </c>
      <c r="M59">
        <f t="shared" si="4"/>
        <v>641.53559329140455</v>
      </c>
      <c r="N59">
        <f t="shared" si="5"/>
        <v>5.9179939714745886E-4</v>
      </c>
      <c r="O59">
        <f t="shared" si="6"/>
        <v>1568.2684024407661</v>
      </c>
      <c r="Q59">
        <f t="shared" si="7"/>
        <v>0.90103564894500798</v>
      </c>
      <c r="S59">
        <f t="shared" si="8"/>
        <v>1568268.4024407661</v>
      </c>
    </row>
    <row r="60" spans="1:19" x14ac:dyDescent="0.2">
      <c r="A60" t="s">
        <v>60</v>
      </c>
      <c r="B60">
        <v>660.7</v>
      </c>
      <c r="C60">
        <v>30.49</v>
      </c>
      <c r="D60">
        <f t="shared" si="0"/>
        <v>630.21</v>
      </c>
      <c r="F60">
        <v>13.020799999999999</v>
      </c>
      <c r="G60">
        <f t="shared" si="1"/>
        <v>4.9135094339622638</v>
      </c>
      <c r="K60">
        <f t="shared" si="2"/>
        <v>625.29649056603773</v>
      </c>
      <c r="L60">
        <f t="shared" si="3"/>
        <v>694.7738784067086</v>
      </c>
      <c r="M60">
        <f t="shared" si="4"/>
        <v>699.68738784067091</v>
      </c>
      <c r="N60">
        <f t="shared" si="5"/>
        <v>7.0224353323360775E-3</v>
      </c>
      <c r="O60">
        <f t="shared" si="6"/>
        <v>18609.453630690608</v>
      </c>
      <c r="Q60">
        <f t="shared" si="7"/>
        <v>0.91228926183158809</v>
      </c>
      <c r="S60">
        <f t="shared" si="8"/>
        <v>18609453.630690608</v>
      </c>
    </row>
    <row r="61" spans="1:19" x14ac:dyDescent="0.2">
      <c r="A61" t="s">
        <v>61</v>
      </c>
      <c r="B61">
        <v>594.02</v>
      </c>
      <c r="C61">
        <v>69.45</v>
      </c>
      <c r="D61">
        <f t="shared" si="0"/>
        <v>524.56999999999994</v>
      </c>
      <c r="F61">
        <v>2.2486999999999999</v>
      </c>
      <c r="G61">
        <f t="shared" si="1"/>
        <v>0.84856603773584904</v>
      </c>
      <c r="K61">
        <f t="shared" si="2"/>
        <v>523.72143396226409</v>
      </c>
      <c r="L61">
        <f t="shared" si="3"/>
        <v>581.9127044025156</v>
      </c>
      <c r="M61">
        <f t="shared" si="4"/>
        <v>582.76127044025145</v>
      </c>
      <c r="N61">
        <f t="shared" si="5"/>
        <v>1.456112615539453E-3</v>
      </c>
      <c r="O61">
        <f t="shared" si="6"/>
        <v>3858.69843117955</v>
      </c>
      <c r="Q61">
        <f t="shared" si="7"/>
        <v>0.90254819707719414</v>
      </c>
      <c r="S61">
        <f t="shared" si="8"/>
        <v>3858698.43117955</v>
      </c>
    </row>
    <row r="62" spans="1:19" x14ac:dyDescent="0.2">
      <c r="A62" t="s">
        <v>62</v>
      </c>
      <c r="B62">
        <v>874.3</v>
      </c>
      <c r="C62">
        <v>31.01</v>
      </c>
      <c r="D62">
        <f t="shared" si="0"/>
        <v>843.29</v>
      </c>
      <c r="F62">
        <v>6.2899000000000003</v>
      </c>
      <c r="G62">
        <f t="shared" si="1"/>
        <v>2.3735471698113209</v>
      </c>
      <c r="K62">
        <f t="shared" si="2"/>
        <v>840.91645283018863</v>
      </c>
      <c r="L62">
        <f t="shared" si="3"/>
        <v>934.35161425576507</v>
      </c>
      <c r="M62">
        <f t="shared" si="4"/>
        <v>936.7251614255764</v>
      </c>
      <c r="N62">
        <f t="shared" si="5"/>
        <v>2.5338778838812064E-3</v>
      </c>
      <c r="O62">
        <f t="shared" si="6"/>
        <v>6714.7763922851973</v>
      </c>
      <c r="Q62">
        <f t="shared" si="7"/>
        <v>0.90443428629679212</v>
      </c>
      <c r="S62">
        <f t="shared" si="8"/>
        <v>6714776.392285197</v>
      </c>
    </row>
    <row r="63" spans="1:19" x14ac:dyDescent="0.2">
      <c r="A63" t="s">
        <v>63</v>
      </c>
      <c r="B63">
        <v>939.4</v>
      </c>
      <c r="C63">
        <v>41.1</v>
      </c>
      <c r="D63">
        <f t="shared" si="0"/>
        <v>898.3</v>
      </c>
      <c r="F63">
        <v>131.25239999999999</v>
      </c>
      <c r="G63">
        <f t="shared" si="1"/>
        <v>49.529207547169811</v>
      </c>
      <c r="K63">
        <f t="shared" si="2"/>
        <v>848.77079245283016</v>
      </c>
      <c r="L63">
        <f t="shared" si="3"/>
        <v>943.07865828092235</v>
      </c>
      <c r="M63">
        <f t="shared" si="4"/>
        <v>992.60786582809214</v>
      </c>
      <c r="N63">
        <f t="shared" si="5"/>
        <v>4.9898060706832725E-2</v>
      </c>
      <c r="O63">
        <f t="shared" si="6"/>
        <v>132229.86087310672</v>
      </c>
      <c r="Q63">
        <f t="shared" si="7"/>
        <v>0.98732160623695731</v>
      </c>
      <c r="S63">
        <f t="shared" si="8"/>
        <v>132229860.87310672</v>
      </c>
    </row>
    <row r="64" spans="1:19" x14ac:dyDescent="0.2">
      <c r="A64" t="s">
        <v>64</v>
      </c>
      <c r="B64">
        <v>693.6</v>
      </c>
      <c r="C64">
        <v>31.4</v>
      </c>
      <c r="D64">
        <f t="shared" si="0"/>
        <v>662.2</v>
      </c>
      <c r="F64">
        <v>3.1541999999999999</v>
      </c>
      <c r="G64">
        <f t="shared" si="1"/>
        <v>1.1902641509433962</v>
      </c>
      <c r="K64">
        <f t="shared" si="2"/>
        <v>661.0097358490566</v>
      </c>
      <c r="L64">
        <f t="shared" si="3"/>
        <v>734.45526205450733</v>
      </c>
      <c r="M64">
        <f t="shared" si="4"/>
        <v>735.64552620545078</v>
      </c>
      <c r="N64">
        <f t="shared" si="5"/>
        <v>1.6179859844766863E-3</v>
      </c>
      <c r="O64">
        <f t="shared" si="6"/>
        <v>4287.6628588632184</v>
      </c>
      <c r="Q64">
        <f t="shared" si="7"/>
        <v>0.90283147547283404</v>
      </c>
      <c r="S64">
        <f t="shared" si="8"/>
        <v>4287662.8588632187</v>
      </c>
    </row>
    <row r="65" spans="1:19" x14ac:dyDescent="0.2">
      <c r="A65" t="s">
        <v>65</v>
      </c>
      <c r="B65">
        <v>643</v>
      </c>
      <c r="C65">
        <v>18.95</v>
      </c>
      <c r="D65">
        <f t="shared" si="0"/>
        <v>624.04999999999995</v>
      </c>
      <c r="F65">
        <v>33.501300000000001</v>
      </c>
      <c r="G65">
        <f t="shared" si="1"/>
        <v>12.642000000000001</v>
      </c>
      <c r="K65">
        <f t="shared" si="2"/>
        <v>611.4079999999999</v>
      </c>
      <c r="L65">
        <f t="shared" si="3"/>
        <v>679.34222222222206</v>
      </c>
      <c r="M65">
        <f t="shared" si="4"/>
        <v>691.98422222222212</v>
      </c>
      <c r="N65">
        <f t="shared" si="5"/>
        <v>1.826920266968194E-2</v>
      </c>
      <c r="O65">
        <f t="shared" si="6"/>
        <v>48413.387074657141</v>
      </c>
      <c r="Q65">
        <f t="shared" si="7"/>
        <v>0.93197110467194344</v>
      </c>
      <c r="S65">
        <f t="shared" si="8"/>
        <v>48413387.074657142</v>
      </c>
    </row>
    <row r="66" spans="1:19" x14ac:dyDescent="0.2">
      <c r="A66" t="s">
        <v>66</v>
      </c>
      <c r="B66">
        <v>656</v>
      </c>
      <c r="C66">
        <v>17.22</v>
      </c>
      <c r="D66">
        <f t="shared" si="0"/>
        <v>638.78</v>
      </c>
      <c r="F66">
        <v>2.2642000000000002</v>
      </c>
      <c r="G66">
        <f t="shared" si="1"/>
        <v>0.8544150943396227</v>
      </c>
      <c r="K66">
        <f t="shared" si="2"/>
        <v>637.92558490566034</v>
      </c>
      <c r="L66">
        <f t="shared" si="3"/>
        <v>708.80620545073373</v>
      </c>
      <c r="M66">
        <f t="shared" si="4"/>
        <v>709.66062054507336</v>
      </c>
      <c r="N66">
        <f t="shared" si="5"/>
        <v>1.2039770414249095E-3</v>
      </c>
      <c r="O66">
        <f t="shared" si="6"/>
        <v>3190.5391597760099</v>
      </c>
      <c r="Q66">
        <f t="shared" si="7"/>
        <v>0.90210695982249356</v>
      </c>
      <c r="S66">
        <f t="shared" si="8"/>
        <v>3190539.1597760101</v>
      </c>
    </row>
    <row r="67" spans="1:19" x14ac:dyDescent="0.2">
      <c r="A67" t="s">
        <v>67</v>
      </c>
      <c r="B67">
        <v>716</v>
      </c>
      <c r="C67">
        <v>18.059999999999999</v>
      </c>
      <c r="D67">
        <f t="shared" ref="D67:D73" si="9">B67-C67</f>
        <v>697.94</v>
      </c>
      <c r="F67">
        <v>9.6251999999999995</v>
      </c>
      <c r="G67">
        <f t="shared" ref="G67:G73" si="10">F67/2.65</f>
        <v>3.6321509433962262</v>
      </c>
      <c r="K67">
        <f t="shared" ref="K67:K73" si="11">D67-G67</f>
        <v>694.3078490566038</v>
      </c>
      <c r="L67">
        <f t="shared" ref="L67:L73" si="12">K67/0.9</f>
        <v>771.45316561844868</v>
      </c>
      <c r="M67">
        <f t="shared" ref="M67:M73" si="13">L67+G67</f>
        <v>775.08531656184493</v>
      </c>
      <c r="N67">
        <f t="shared" ref="N67:N73" si="14">G67/M67</f>
        <v>4.6861305017464007E-3</v>
      </c>
      <c r="O67">
        <f t="shared" ref="O67:O73" si="15">F67*1000/(M67/1000)</f>
        <v>12418.24582962796</v>
      </c>
      <c r="Q67">
        <f t="shared" ref="Q67:Q73" si="16">(F67+K67)/M67</f>
        <v>0.9082007283780561</v>
      </c>
      <c r="S67">
        <f t="shared" ref="S67:S73" si="17">O67*1000</f>
        <v>12418245.829627961</v>
      </c>
    </row>
    <row r="68" spans="1:19" x14ac:dyDescent="0.2">
      <c r="A68" t="s">
        <v>68</v>
      </c>
      <c r="B68">
        <v>773.5</v>
      </c>
      <c r="C68">
        <v>65.59</v>
      </c>
      <c r="D68">
        <f t="shared" si="9"/>
        <v>707.91</v>
      </c>
      <c r="F68">
        <v>7.5499999999999998E-2</v>
      </c>
      <c r="G68">
        <f t="shared" si="10"/>
        <v>2.8490566037735848E-2</v>
      </c>
      <c r="K68">
        <f t="shared" si="11"/>
        <v>707.88150943396226</v>
      </c>
      <c r="L68">
        <f t="shared" si="12"/>
        <v>786.53501048218027</v>
      </c>
      <c r="M68">
        <f t="shared" si="13"/>
        <v>786.56350104821797</v>
      </c>
      <c r="N68">
        <f t="shared" si="14"/>
        <v>3.6221571430364802E-5</v>
      </c>
      <c r="O68">
        <f t="shared" si="15"/>
        <v>95.987164290466737</v>
      </c>
      <c r="Q68">
        <f t="shared" si="16"/>
        <v>0.90006338775000327</v>
      </c>
      <c r="S68">
        <f t="shared" si="17"/>
        <v>95987.164290466739</v>
      </c>
    </row>
    <row r="69" spans="1:19" x14ac:dyDescent="0.2">
      <c r="A69" t="s">
        <v>69</v>
      </c>
      <c r="B69">
        <v>709.9</v>
      </c>
      <c r="C69">
        <v>49.87</v>
      </c>
      <c r="D69">
        <f t="shared" si="9"/>
        <v>660.03</v>
      </c>
      <c r="F69">
        <v>8.9999999999999993E-3</v>
      </c>
      <c r="G69">
        <f t="shared" si="10"/>
        <v>3.3962264150943396E-3</v>
      </c>
      <c r="K69">
        <f t="shared" si="11"/>
        <v>660.02660377358484</v>
      </c>
      <c r="L69">
        <f t="shared" si="12"/>
        <v>733.36289308176094</v>
      </c>
      <c r="M69">
        <f t="shared" si="13"/>
        <v>733.36628930817608</v>
      </c>
      <c r="N69">
        <f t="shared" si="14"/>
        <v>4.631009721347E-6</v>
      </c>
      <c r="O69">
        <f t="shared" si="15"/>
        <v>12.272175761569549</v>
      </c>
      <c r="Q69">
        <f t="shared" si="16"/>
        <v>0.90000810426701228</v>
      </c>
      <c r="S69">
        <f t="shared" si="17"/>
        <v>12272.17576156955</v>
      </c>
    </row>
    <row r="70" spans="1:19" x14ac:dyDescent="0.2">
      <c r="A70" t="s">
        <v>70</v>
      </c>
      <c r="B70">
        <v>445</v>
      </c>
      <c r="C70">
        <v>17.690000000000001</v>
      </c>
      <c r="D70">
        <f t="shared" si="9"/>
        <v>427.31</v>
      </c>
      <c r="F70">
        <v>6.6E-3</v>
      </c>
      <c r="G70">
        <f t="shared" si="10"/>
        <v>2.4905660377358492E-3</v>
      </c>
      <c r="K70">
        <f t="shared" si="11"/>
        <v>427.30750943396225</v>
      </c>
      <c r="L70">
        <f t="shared" si="12"/>
        <v>474.7861215932914</v>
      </c>
      <c r="M70">
        <f t="shared" si="13"/>
        <v>474.78861215932915</v>
      </c>
      <c r="N70">
        <f t="shared" si="14"/>
        <v>5.245631369313608E-6</v>
      </c>
      <c r="O70">
        <f t="shared" si="15"/>
        <v>13.900923128681059</v>
      </c>
      <c r="Q70">
        <f t="shared" si="16"/>
        <v>0.90000917985489626</v>
      </c>
      <c r="S70">
        <f t="shared" si="17"/>
        <v>13900.923128681059</v>
      </c>
    </row>
    <row r="71" spans="1:19" x14ac:dyDescent="0.2">
      <c r="A71" t="s">
        <v>71</v>
      </c>
      <c r="B71">
        <v>637</v>
      </c>
      <c r="C71">
        <v>40.21</v>
      </c>
      <c r="D71">
        <f t="shared" si="9"/>
        <v>596.79</v>
      </c>
      <c r="F71">
        <v>6.4000000000000003E-3</v>
      </c>
      <c r="G71">
        <f t="shared" si="10"/>
        <v>2.4150943396226416E-3</v>
      </c>
      <c r="K71">
        <f t="shared" si="11"/>
        <v>596.78758490566031</v>
      </c>
      <c r="L71">
        <f t="shared" si="12"/>
        <v>663.09731656184476</v>
      </c>
      <c r="M71">
        <f t="shared" si="13"/>
        <v>663.09973165618442</v>
      </c>
      <c r="N71">
        <f t="shared" si="14"/>
        <v>3.6421283621855879E-6</v>
      </c>
      <c r="O71">
        <f t="shared" si="15"/>
        <v>9.6516401597918069</v>
      </c>
      <c r="Q71">
        <f t="shared" si="16"/>
        <v>0.90000637372463377</v>
      </c>
      <c r="S71">
        <f t="shared" si="17"/>
        <v>9651.6401597918066</v>
      </c>
    </row>
    <row r="72" spans="1:19" x14ac:dyDescent="0.2">
      <c r="A72" t="s">
        <v>72</v>
      </c>
      <c r="B72">
        <v>502</v>
      </c>
      <c r="C72">
        <v>17.399999999999999</v>
      </c>
      <c r="D72">
        <f t="shared" si="9"/>
        <v>484.6</v>
      </c>
      <c r="F72">
        <v>4.5999999999999999E-3</v>
      </c>
      <c r="G72">
        <f t="shared" si="10"/>
        <v>1.7358490566037736E-3</v>
      </c>
      <c r="K72">
        <f t="shared" si="11"/>
        <v>484.59826415094341</v>
      </c>
      <c r="L72">
        <f t="shared" si="12"/>
        <v>538.44251572327039</v>
      </c>
      <c r="M72">
        <f t="shared" si="13"/>
        <v>538.44425157232695</v>
      </c>
      <c r="N72">
        <f t="shared" si="14"/>
        <v>3.2238231748874084E-6</v>
      </c>
      <c r="O72">
        <f t="shared" si="15"/>
        <v>8.5431314134516327</v>
      </c>
      <c r="Q72">
        <f t="shared" si="16"/>
        <v>0.90000564169055619</v>
      </c>
      <c r="S72">
        <f t="shared" si="17"/>
        <v>8543.1314134516324</v>
      </c>
    </row>
    <row r="73" spans="1:19" x14ac:dyDescent="0.2">
      <c r="A73" t="s">
        <v>73</v>
      </c>
      <c r="B73">
        <v>742</v>
      </c>
      <c r="C73">
        <v>16.61</v>
      </c>
      <c r="D73">
        <f t="shared" si="9"/>
        <v>725.39</v>
      </c>
      <c r="F73">
        <v>1.44E-2</v>
      </c>
      <c r="G73">
        <f t="shared" si="10"/>
        <v>5.4339622641509438E-3</v>
      </c>
      <c r="K73">
        <f t="shared" si="11"/>
        <v>725.38456603773579</v>
      </c>
      <c r="L73">
        <f t="shared" si="12"/>
        <v>805.98285115303975</v>
      </c>
      <c r="M73">
        <f t="shared" si="13"/>
        <v>805.98828511530394</v>
      </c>
      <c r="N73">
        <f t="shared" si="14"/>
        <v>6.7419866572546598E-6</v>
      </c>
      <c r="O73">
        <f t="shared" si="15"/>
        <v>17.866264641724847</v>
      </c>
      <c r="Q73">
        <f t="shared" si="16"/>
        <v>0.90001179847665025</v>
      </c>
      <c r="S73">
        <f t="shared" si="17"/>
        <v>17866.264641724847</v>
      </c>
    </row>
    <row r="75" spans="1:19" x14ac:dyDescent="0.2">
      <c r="N75">
        <f>+(AVERAGE(N2:N73))</f>
        <v>1.0076710715627029E-2</v>
      </c>
      <c r="O75">
        <f>+(AVERAGE(O2:O73))</f>
        <v>26703.283396411636</v>
      </c>
    </row>
    <row r="76" spans="1:19" x14ac:dyDescent="0.2">
      <c r="N76">
        <f>+(STDEV(N2:N73))</f>
        <v>3.275361783983758E-2</v>
      </c>
      <c r="O76" s="1">
        <f>+(STDEV(O2:O73))</f>
        <v>86797.087275569589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2E12-8C1D-2647-A629-37E877126E0A}">
  <dimension ref="A1:S76"/>
  <sheetViews>
    <sheetView tabSelected="1" workbookViewId="0">
      <selection sqref="A1:XFD1048576"/>
    </sheetView>
  </sheetViews>
  <sheetFormatPr baseColWidth="10" defaultColWidth="8.83203125" defaultRowHeight="15" x14ac:dyDescent="0.2"/>
  <cols>
    <col min="14" max="14" width="12" bestFit="1" customWidth="1"/>
  </cols>
  <sheetData>
    <row r="1" spans="1:19" x14ac:dyDescent="0.2">
      <c r="A1" t="s">
        <v>0</v>
      </c>
      <c r="B1" t="s">
        <v>1</v>
      </c>
      <c r="C1" t="s">
        <v>74</v>
      </c>
      <c r="D1" t="s">
        <v>75</v>
      </c>
      <c r="F1" t="s">
        <v>76</v>
      </c>
      <c r="G1" t="s">
        <v>77</v>
      </c>
      <c r="K1" t="s">
        <v>78</v>
      </c>
      <c r="L1" t="s">
        <v>79</v>
      </c>
      <c r="M1" t="s">
        <v>80</v>
      </c>
      <c r="N1" t="s">
        <v>84</v>
      </c>
      <c r="O1" t="s">
        <v>81</v>
      </c>
      <c r="Q1" t="s">
        <v>82</v>
      </c>
      <c r="S1" t="s">
        <v>83</v>
      </c>
    </row>
    <row r="2" spans="1:19" x14ac:dyDescent="0.2">
      <c r="A2" t="s">
        <v>2</v>
      </c>
      <c r="B2">
        <v>722</v>
      </c>
      <c r="C2">
        <v>34.909999999999997</v>
      </c>
      <c r="D2">
        <f>B2-C2</f>
        <v>687.09</v>
      </c>
      <c r="F2">
        <v>1.4E-2</v>
      </c>
      <c r="G2">
        <f>F2/2.65</f>
        <v>5.2830188679245287E-3</v>
      </c>
      <c r="K2">
        <f>D2-G2</f>
        <v>687.08471698113215</v>
      </c>
      <c r="L2">
        <f>K2/0.9</f>
        <v>763.42746331236901</v>
      </c>
      <c r="M2">
        <f>L2+G2</f>
        <v>763.4327463312369</v>
      </c>
      <c r="N2">
        <f>G2/M2</f>
        <v>6.920084176782668E-6</v>
      </c>
      <c r="O2">
        <f>F2*1000/(M2/1000)</f>
        <v>18.338223068474068</v>
      </c>
      <c r="Q2">
        <f>(F2+K2)/M2</f>
        <v>0.90001211014730942</v>
      </c>
      <c r="S2">
        <f>O2*1000</f>
        <v>18338.223068474068</v>
      </c>
    </row>
    <row r="3" spans="1:19" x14ac:dyDescent="0.2">
      <c r="A3" t="s">
        <v>3</v>
      </c>
      <c r="B3">
        <v>338</v>
      </c>
      <c r="C3">
        <v>25.56</v>
      </c>
      <c r="D3">
        <f t="shared" ref="D3:D66" si="0">B3-C3</f>
        <v>312.44</v>
      </c>
      <c r="F3">
        <v>3.0999999999999999E-3</v>
      </c>
      <c r="G3">
        <f t="shared" ref="G3:G66" si="1">F3/2.65</f>
        <v>1.169811320754717E-3</v>
      </c>
      <c r="K3">
        <f t="shared" ref="K3:K66" si="2">D3-G3</f>
        <v>312.43883018867922</v>
      </c>
      <c r="L3">
        <f t="shared" ref="L3:L66" si="3">K3/0.9</f>
        <v>347.15425576519914</v>
      </c>
      <c r="M3">
        <f t="shared" ref="M3:M66" si="4">L3+G3</f>
        <v>347.15542557651992</v>
      </c>
      <c r="N3">
        <f t="shared" ref="N3:N66" si="5">G3/M3</f>
        <v>3.369704848518542E-6</v>
      </c>
      <c r="O3">
        <f t="shared" ref="O3:O66" si="6">F3*1000/(M3/1000)</f>
        <v>8.9297178485741373</v>
      </c>
      <c r="Q3">
        <f t="shared" ref="Q3:Q66" si="7">(F3+K3)/M3</f>
        <v>0.90000589698348488</v>
      </c>
      <c r="S3">
        <f t="shared" ref="S3:S66" si="8">O3*1000</f>
        <v>8929.717848574137</v>
      </c>
    </row>
    <row r="4" spans="1:19" x14ac:dyDescent="0.2">
      <c r="A4" t="s">
        <v>4</v>
      </c>
      <c r="B4">
        <v>727</v>
      </c>
      <c r="C4">
        <v>15.27</v>
      </c>
      <c r="D4">
        <f t="shared" si="0"/>
        <v>711.73</v>
      </c>
      <c r="F4">
        <v>5.9999999999999995E-4</v>
      </c>
      <c r="G4">
        <f t="shared" si="1"/>
        <v>2.2641509433962264E-4</v>
      </c>
      <c r="K4">
        <f t="shared" si="2"/>
        <v>711.72977358490573</v>
      </c>
      <c r="L4">
        <f t="shared" si="3"/>
        <v>790.81085953878414</v>
      </c>
      <c r="M4">
        <f t="shared" si="4"/>
        <v>790.81108595387843</v>
      </c>
      <c r="N4">
        <f t="shared" si="5"/>
        <v>2.863074359491561E-7</v>
      </c>
      <c r="O4">
        <f t="shared" si="6"/>
        <v>0.75871470526526374</v>
      </c>
      <c r="Q4">
        <f t="shared" si="7"/>
        <v>0.90000050103801288</v>
      </c>
      <c r="S4">
        <f t="shared" si="8"/>
        <v>758.71470526526377</v>
      </c>
    </row>
    <row r="5" spans="1:19" x14ac:dyDescent="0.2">
      <c r="A5" t="s">
        <v>5</v>
      </c>
      <c r="B5">
        <v>965</v>
      </c>
      <c r="C5">
        <v>30.49</v>
      </c>
      <c r="D5">
        <f t="shared" si="0"/>
        <v>934.51</v>
      </c>
      <c r="F5">
        <v>1.06E-2</v>
      </c>
      <c r="G5">
        <f t="shared" si="1"/>
        <v>4.0000000000000001E-3</v>
      </c>
      <c r="K5">
        <f t="shared" si="2"/>
        <v>934.50599999999997</v>
      </c>
      <c r="L5">
        <f t="shared" si="3"/>
        <v>1038.3399999999999</v>
      </c>
      <c r="M5">
        <f t="shared" si="4"/>
        <v>1038.3439999999998</v>
      </c>
      <c r="N5">
        <f t="shared" si="5"/>
        <v>3.8522878737682317E-6</v>
      </c>
      <c r="O5">
        <f t="shared" si="6"/>
        <v>10.208562865485812</v>
      </c>
      <c r="Q5">
        <f t="shared" si="7"/>
        <v>0.90000674150377913</v>
      </c>
      <c r="S5">
        <f t="shared" si="8"/>
        <v>10208.562865485812</v>
      </c>
    </row>
    <row r="6" spans="1:19" x14ac:dyDescent="0.2">
      <c r="A6" t="s">
        <v>6</v>
      </c>
      <c r="B6">
        <v>852</v>
      </c>
      <c r="C6">
        <v>43.75</v>
      </c>
      <c r="D6">
        <f t="shared" si="0"/>
        <v>808.25</v>
      </c>
      <c r="F6">
        <v>2.7000000000000001E-3</v>
      </c>
      <c r="G6">
        <f t="shared" si="1"/>
        <v>1.0188679245283019E-3</v>
      </c>
      <c r="K6">
        <f t="shared" si="2"/>
        <v>808.24898113207553</v>
      </c>
      <c r="L6">
        <f t="shared" si="3"/>
        <v>898.05442348008387</v>
      </c>
      <c r="M6">
        <f t="shared" si="4"/>
        <v>898.05544234800834</v>
      </c>
      <c r="N6">
        <f t="shared" si="5"/>
        <v>1.1345267524513004E-6</v>
      </c>
      <c r="O6">
        <f t="shared" si="6"/>
        <v>3.0064958939959459</v>
      </c>
      <c r="Q6">
        <f t="shared" si="7"/>
        <v>0.90000198542181686</v>
      </c>
      <c r="S6">
        <f t="shared" si="8"/>
        <v>3006.4958939959461</v>
      </c>
    </row>
    <row r="7" spans="1:19" x14ac:dyDescent="0.2">
      <c r="A7" t="s">
        <v>7</v>
      </c>
      <c r="B7">
        <v>900</v>
      </c>
      <c r="C7">
        <v>35.409999999999997</v>
      </c>
      <c r="D7">
        <f t="shared" si="0"/>
        <v>864.59</v>
      </c>
      <c r="F7">
        <v>2.8999999999999998E-3</v>
      </c>
      <c r="G7">
        <f t="shared" si="1"/>
        <v>1.0943396226415095E-3</v>
      </c>
      <c r="K7">
        <f t="shared" si="2"/>
        <v>864.58890566037735</v>
      </c>
      <c r="L7">
        <f t="shared" si="3"/>
        <v>960.65433962264149</v>
      </c>
      <c r="M7">
        <f t="shared" si="4"/>
        <v>960.65543396226417</v>
      </c>
      <c r="N7">
        <f t="shared" si="5"/>
        <v>1.139159353034479E-6</v>
      </c>
      <c r="O7">
        <f t="shared" si="6"/>
        <v>3.018772285541369</v>
      </c>
      <c r="Q7">
        <f t="shared" si="7"/>
        <v>0.90000199352886778</v>
      </c>
      <c r="S7">
        <f t="shared" si="8"/>
        <v>3018.772285541369</v>
      </c>
    </row>
    <row r="8" spans="1:19" x14ac:dyDescent="0.2">
      <c r="A8" t="s">
        <v>8</v>
      </c>
      <c r="B8">
        <v>734</v>
      </c>
      <c r="C8">
        <v>24.68</v>
      </c>
      <c r="D8">
        <f t="shared" si="0"/>
        <v>709.32</v>
      </c>
      <c r="F8">
        <v>0.24299999999999999</v>
      </c>
      <c r="G8">
        <f t="shared" si="1"/>
        <v>9.1698113207547172E-2</v>
      </c>
      <c r="K8">
        <f t="shared" si="2"/>
        <v>709.22830188679245</v>
      </c>
      <c r="L8">
        <f t="shared" si="3"/>
        <v>788.03144654088044</v>
      </c>
      <c r="M8">
        <f t="shared" si="4"/>
        <v>788.12314465408804</v>
      </c>
      <c r="N8">
        <f t="shared" si="5"/>
        <v>1.1634998138240696E-4</v>
      </c>
      <c r="O8">
        <f t="shared" si="6"/>
        <v>308.32745066337844</v>
      </c>
      <c r="Q8">
        <f t="shared" si="7"/>
        <v>0.90020361246741931</v>
      </c>
      <c r="S8">
        <f t="shared" si="8"/>
        <v>308327.45066337846</v>
      </c>
    </row>
    <row r="9" spans="1:19" x14ac:dyDescent="0.2">
      <c r="A9" t="s">
        <v>9</v>
      </c>
      <c r="B9">
        <v>629</v>
      </c>
      <c r="C9">
        <v>29.51</v>
      </c>
      <c r="D9">
        <f t="shared" si="0"/>
        <v>599.49</v>
      </c>
      <c r="F9">
        <v>447.72460000000001</v>
      </c>
      <c r="G9">
        <f t="shared" si="1"/>
        <v>168.95267924528304</v>
      </c>
      <c r="K9">
        <f t="shared" si="2"/>
        <v>430.53732075471697</v>
      </c>
      <c r="L9">
        <f t="shared" si="3"/>
        <v>478.3748008385744</v>
      </c>
      <c r="M9">
        <f t="shared" si="4"/>
        <v>647.32748008385738</v>
      </c>
      <c r="N9">
        <f t="shared" si="5"/>
        <v>0.26100031968887871</v>
      </c>
      <c r="O9">
        <f t="shared" si="6"/>
        <v>691650.84717552853</v>
      </c>
      <c r="Q9">
        <f t="shared" si="7"/>
        <v>1.3567505594555378</v>
      </c>
      <c r="S9">
        <f t="shared" si="8"/>
        <v>691650847.17552853</v>
      </c>
    </row>
    <row r="10" spans="1:19" x14ac:dyDescent="0.2">
      <c r="A10" t="s">
        <v>10</v>
      </c>
      <c r="B10">
        <v>821</v>
      </c>
      <c r="C10">
        <v>20.14</v>
      </c>
      <c r="D10">
        <f t="shared" si="0"/>
        <v>800.86</v>
      </c>
      <c r="F10">
        <v>0.77929999999999999</v>
      </c>
      <c r="G10">
        <f t="shared" si="1"/>
        <v>0.29407547169811321</v>
      </c>
      <c r="K10">
        <f t="shared" si="2"/>
        <v>800.56592452830193</v>
      </c>
      <c r="L10">
        <f t="shared" si="3"/>
        <v>889.51769392033543</v>
      </c>
      <c r="M10">
        <f t="shared" si="4"/>
        <v>889.81176939203351</v>
      </c>
      <c r="N10">
        <f t="shared" si="5"/>
        <v>3.3049177569211197E-4</v>
      </c>
      <c r="O10">
        <f t="shared" si="6"/>
        <v>875.80320558409664</v>
      </c>
      <c r="Q10">
        <f t="shared" si="7"/>
        <v>0.90057836060746133</v>
      </c>
      <c r="S10">
        <f t="shared" si="8"/>
        <v>875803.20558409661</v>
      </c>
    </row>
    <row r="11" spans="1:19" x14ac:dyDescent="0.2">
      <c r="A11" t="s">
        <v>11</v>
      </c>
      <c r="B11">
        <v>712</v>
      </c>
      <c r="C11">
        <v>19.260000000000002</v>
      </c>
      <c r="D11">
        <f t="shared" si="0"/>
        <v>692.74</v>
      </c>
      <c r="F11">
        <v>48.902099999999997</v>
      </c>
      <c r="G11">
        <f t="shared" si="1"/>
        <v>18.453622641509433</v>
      </c>
      <c r="K11">
        <f t="shared" si="2"/>
        <v>674.28637735849054</v>
      </c>
      <c r="L11">
        <f t="shared" si="3"/>
        <v>749.20708595387839</v>
      </c>
      <c r="M11">
        <f t="shared" si="4"/>
        <v>767.66070859538786</v>
      </c>
      <c r="N11">
        <f t="shared" si="5"/>
        <v>2.4038774467530829E-2</v>
      </c>
      <c r="O11">
        <f t="shared" si="6"/>
        <v>63702.7523389567</v>
      </c>
      <c r="Q11">
        <f t="shared" si="7"/>
        <v>0.94206785531817894</v>
      </c>
      <c r="S11">
        <f t="shared" si="8"/>
        <v>63702752.338956699</v>
      </c>
    </row>
    <row r="12" spans="1:19" x14ac:dyDescent="0.2">
      <c r="A12" t="s">
        <v>12</v>
      </c>
      <c r="B12">
        <v>628</v>
      </c>
      <c r="C12">
        <v>29.24</v>
      </c>
      <c r="D12">
        <f t="shared" si="0"/>
        <v>598.76</v>
      </c>
      <c r="F12">
        <v>28.726900000000001</v>
      </c>
      <c r="G12">
        <f t="shared" si="1"/>
        <v>10.84033962264151</v>
      </c>
      <c r="K12">
        <f t="shared" si="2"/>
        <v>587.91966037735847</v>
      </c>
      <c r="L12">
        <f t="shared" si="3"/>
        <v>653.24406708595382</v>
      </c>
      <c r="M12">
        <f t="shared" si="4"/>
        <v>664.08440670859534</v>
      </c>
      <c r="N12">
        <f t="shared" si="5"/>
        <v>1.6323737635053858E-2</v>
      </c>
      <c r="O12">
        <f t="shared" si="6"/>
        <v>43257.904732892719</v>
      </c>
      <c r="Q12">
        <f t="shared" si="7"/>
        <v>0.92856654086134427</v>
      </c>
      <c r="S12">
        <f t="shared" si="8"/>
        <v>43257904.732892722</v>
      </c>
    </row>
    <row r="13" spans="1:19" x14ac:dyDescent="0.2">
      <c r="A13" t="s">
        <v>13</v>
      </c>
      <c r="B13">
        <v>725</v>
      </c>
      <c r="C13">
        <v>19.440000000000001</v>
      </c>
      <c r="D13">
        <f t="shared" si="0"/>
        <v>705.56</v>
      </c>
      <c r="F13">
        <v>0.27460000000000001</v>
      </c>
      <c r="G13">
        <f t="shared" si="1"/>
        <v>0.10362264150943397</v>
      </c>
      <c r="K13">
        <f t="shared" si="2"/>
        <v>705.4563773584905</v>
      </c>
      <c r="L13">
        <f t="shared" si="3"/>
        <v>783.8404192872116</v>
      </c>
      <c r="M13">
        <f t="shared" si="4"/>
        <v>783.94404192872105</v>
      </c>
      <c r="N13">
        <f t="shared" si="5"/>
        <v>1.3218117106227807E-4</v>
      </c>
      <c r="O13">
        <f t="shared" si="6"/>
        <v>350.28010331503691</v>
      </c>
      <c r="Q13">
        <f t="shared" si="7"/>
        <v>0.90023131704935899</v>
      </c>
      <c r="S13">
        <f t="shared" si="8"/>
        <v>350280.10331503692</v>
      </c>
    </row>
    <row r="14" spans="1:19" x14ac:dyDescent="0.2">
      <c r="A14" t="s">
        <v>14</v>
      </c>
      <c r="B14">
        <v>1049</v>
      </c>
      <c r="C14">
        <v>39.44</v>
      </c>
      <c r="D14">
        <f t="shared" si="0"/>
        <v>1009.56</v>
      </c>
      <c r="F14">
        <v>9.4205000000000005</v>
      </c>
      <c r="G14">
        <f t="shared" si="1"/>
        <v>3.5549056603773588</v>
      </c>
      <c r="K14">
        <f t="shared" si="2"/>
        <v>1006.0050943396226</v>
      </c>
      <c r="L14">
        <f t="shared" si="3"/>
        <v>1117.7834381551361</v>
      </c>
      <c r="M14">
        <f t="shared" si="4"/>
        <v>1121.3383438155136</v>
      </c>
      <c r="N14">
        <f t="shared" si="5"/>
        <v>3.1702346396907158E-3</v>
      </c>
      <c r="O14">
        <f t="shared" si="6"/>
        <v>8401.1217951803974</v>
      </c>
      <c r="Q14">
        <f t="shared" si="7"/>
        <v>0.90554791061945872</v>
      </c>
      <c r="S14">
        <f t="shared" si="8"/>
        <v>8401121.7951803971</v>
      </c>
    </row>
    <row r="15" spans="1:19" x14ac:dyDescent="0.2">
      <c r="A15" t="s">
        <v>15</v>
      </c>
      <c r="B15">
        <v>720</v>
      </c>
      <c r="C15">
        <v>43.66</v>
      </c>
      <c r="D15">
        <f t="shared" si="0"/>
        <v>676.34</v>
      </c>
      <c r="F15">
        <v>60.799799999999998</v>
      </c>
      <c r="G15">
        <f t="shared" si="1"/>
        <v>22.943320754716982</v>
      </c>
      <c r="K15">
        <f t="shared" si="2"/>
        <v>653.39667924528305</v>
      </c>
      <c r="L15">
        <f t="shared" si="3"/>
        <v>725.99631027253668</v>
      </c>
      <c r="M15">
        <f t="shared" si="4"/>
        <v>748.93963102725365</v>
      </c>
      <c r="N15">
        <f t="shared" si="5"/>
        <v>3.0634406037837358E-2</v>
      </c>
      <c r="O15">
        <f t="shared" si="6"/>
        <v>81181.176000268984</v>
      </c>
      <c r="Q15">
        <f t="shared" si="7"/>
        <v>0.95361021056621542</v>
      </c>
      <c r="S15">
        <f t="shared" si="8"/>
        <v>81181176.000268981</v>
      </c>
    </row>
    <row r="16" spans="1:19" x14ac:dyDescent="0.2">
      <c r="A16" t="s">
        <v>16</v>
      </c>
      <c r="B16">
        <v>769</v>
      </c>
      <c r="C16">
        <v>26.82</v>
      </c>
      <c r="D16">
        <f t="shared" si="0"/>
        <v>742.18</v>
      </c>
      <c r="F16">
        <v>0.19320000000000001</v>
      </c>
      <c r="G16">
        <f t="shared" si="1"/>
        <v>7.2905660377358503E-2</v>
      </c>
      <c r="K16">
        <f t="shared" si="2"/>
        <v>742.10709433962256</v>
      </c>
      <c r="L16">
        <f t="shared" si="3"/>
        <v>824.56343815513617</v>
      </c>
      <c r="M16">
        <f t="shared" si="4"/>
        <v>824.63634381551356</v>
      </c>
      <c r="N16">
        <f t="shared" si="5"/>
        <v>8.8409467911674833E-5</v>
      </c>
      <c r="O16">
        <f t="shared" si="6"/>
        <v>234.28508996593831</v>
      </c>
      <c r="Q16">
        <f t="shared" si="7"/>
        <v>0.90015471656884549</v>
      </c>
      <c r="S16">
        <f t="shared" si="8"/>
        <v>234285.0899659383</v>
      </c>
    </row>
    <row r="17" spans="1:19" x14ac:dyDescent="0.2">
      <c r="A17" t="s">
        <v>17</v>
      </c>
      <c r="B17">
        <v>1263</v>
      </c>
      <c r="C17">
        <v>40.39</v>
      </c>
      <c r="D17">
        <f t="shared" si="0"/>
        <v>1222.6099999999999</v>
      </c>
      <c r="F17">
        <v>2.7418999999999998</v>
      </c>
      <c r="G17">
        <f t="shared" si="1"/>
        <v>1.0346792452830189</v>
      </c>
      <c r="K17">
        <f t="shared" si="2"/>
        <v>1221.5753207547168</v>
      </c>
      <c r="L17">
        <f t="shared" si="3"/>
        <v>1357.3059119496854</v>
      </c>
      <c r="M17">
        <f t="shared" si="4"/>
        <v>1358.3405911949685</v>
      </c>
      <c r="N17">
        <f t="shared" si="5"/>
        <v>7.6172298169546997E-4</v>
      </c>
      <c r="O17">
        <f t="shared" si="6"/>
        <v>2018.5659014929954</v>
      </c>
      <c r="Q17">
        <f t="shared" si="7"/>
        <v>0.90133301521796694</v>
      </c>
      <c r="S17">
        <f t="shared" si="8"/>
        <v>2018565.9014929954</v>
      </c>
    </row>
    <row r="18" spans="1:19" x14ac:dyDescent="0.2">
      <c r="A18" t="s">
        <v>18</v>
      </c>
      <c r="B18">
        <v>1212</v>
      </c>
      <c r="C18">
        <v>45.72</v>
      </c>
      <c r="D18">
        <f t="shared" si="0"/>
        <v>1166.28</v>
      </c>
      <c r="F18">
        <v>60.549700000000001</v>
      </c>
      <c r="G18">
        <f t="shared" si="1"/>
        <v>22.848943396226417</v>
      </c>
      <c r="K18">
        <f t="shared" si="2"/>
        <v>1143.4310566037736</v>
      </c>
      <c r="L18">
        <f t="shared" si="3"/>
        <v>1270.4789517819706</v>
      </c>
      <c r="M18">
        <f t="shared" si="4"/>
        <v>1293.327895178197</v>
      </c>
      <c r="N18">
        <f t="shared" si="5"/>
        <v>1.7666783096082724E-2</v>
      </c>
      <c r="O18">
        <f t="shared" si="6"/>
        <v>46816.975204619208</v>
      </c>
      <c r="Q18">
        <f t="shared" si="7"/>
        <v>0.93091687041814486</v>
      </c>
      <c r="S18">
        <f t="shared" si="8"/>
        <v>46816975.204619206</v>
      </c>
    </row>
    <row r="19" spans="1:19" x14ac:dyDescent="0.2">
      <c r="A19" t="s">
        <v>19</v>
      </c>
      <c r="B19">
        <v>612</v>
      </c>
      <c r="C19">
        <v>48.87</v>
      </c>
      <c r="D19">
        <f t="shared" si="0"/>
        <v>563.13</v>
      </c>
      <c r="F19">
        <v>12.2895</v>
      </c>
      <c r="G19">
        <f t="shared" si="1"/>
        <v>4.6375471698113211</v>
      </c>
      <c r="K19">
        <f t="shared" si="2"/>
        <v>558.49245283018865</v>
      </c>
      <c r="L19">
        <f t="shared" si="3"/>
        <v>620.54716981132071</v>
      </c>
      <c r="M19">
        <f t="shared" si="4"/>
        <v>625.18471698113206</v>
      </c>
      <c r="N19">
        <f t="shared" si="5"/>
        <v>7.4178831373308846E-3</v>
      </c>
      <c r="O19">
        <f t="shared" si="6"/>
        <v>19657.39031392684</v>
      </c>
      <c r="Q19">
        <f t="shared" si="7"/>
        <v>0.91298129549032903</v>
      </c>
      <c r="S19">
        <f t="shared" si="8"/>
        <v>19657390.313926842</v>
      </c>
    </row>
    <row r="20" spans="1:19" x14ac:dyDescent="0.2">
      <c r="A20" t="s">
        <v>20</v>
      </c>
      <c r="B20">
        <v>808</v>
      </c>
      <c r="C20">
        <v>20.51</v>
      </c>
      <c r="D20">
        <f t="shared" si="0"/>
        <v>787.49</v>
      </c>
      <c r="F20">
        <v>107.5039</v>
      </c>
      <c r="G20">
        <f t="shared" si="1"/>
        <v>40.567509433962265</v>
      </c>
      <c r="K20">
        <f t="shared" si="2"/>
        <v>746.92249056603771</v>
      </c>
      <c r="L20">
        <f t="shared" si="3"/>
        <v>829.91387840670859</v>
      </c>
      <c r="M20">
        <f t="shared" si="4"/>
        <v>870.48138784067089</v>
      </c>
      <c r="N20">
        <f t="shared" si="5"/>
        <v>4.6603534550686526E-2</v>
      </c>
      <c r="O20">
        <f t="shared" si="6"/>
        <v>123499.36655931931</v>
      </c>
      <c r="Q20">
        <f t="shared" si="7"/>
        <v>0.98155618546370138</v>
      </c>
      <c r="S20">
        <f t="shared" si="8"/>
        <v>123499366.55931932</v>
      </c>
    </row>
    <row r="21" spans="1:19" x14ac:dyDescent="0.2">
      <c r="A21" t="s">
        <v>21</v>
      </c>
      <c r="B21">
        <v>614</v>
      </c>
      <c r="C21">
        <v>27.82</v>
      </c>
      <c r="D21">
        <f t="shared" si="0"/>
        <v>586.17999999999995</v>
      </c>
      <c r="F21">
        <v>25.346900000000002</v>
      </c>
      <c r="G21">
        <f t="shared" si="1"/>
        <v>9.5648679245283024</v>
      </c>
      <c r="K21">
        <f t="shared" si="2"/>
        <v>576.61513207547159</v>
      </c>
      <c r="L21">
        <f t="shared" si="3"/>
        <v>640.68348008385726</v>
      </c>
      <c r="M21">
        <f t="shared" si="4"/>
        <v>650.24834800838562</v>
      </c>
      <c r="N21">
        <f t="shared" si="5"/>
        <v>1.4709561283506641E-2</v>
      </c>
      <c r="O21">
        <f t="shared" si="6"/>
        <v>38980.3374012926</v>
      </c>
      <c r="Q21">
        <f t="shared" si="7"/>
        <v>0.92574173224613665</v>
      </c>
      <c r="S21">
        <f t="shared" si="8"/>
        <v>38980337.4012926</v>
      </c>
    </row>
    <row r="22" spans="1:19" x14ac:dyDescent="0.2">
      <c r="A22" t="s">
        <v>22</v>
      </c>
      <c r="B22">
        <v>842</v>
      </c>
      <c r="C22">
        <v>26.26</v>
      </c>
      <c r="D22">
        <f t="shared" si="0"/>
        <v>815.74</v>
      </c>
      <c r="F22">
        <v>0.31929999999999997</v>
      </c>
      <c r="G22">
        <f t="shared" si="1"/>
        <v>0.12049056603773585</v>
      </c>
      <c r="K22">
        <f t="shared" si="2"/>
        <v>815.61950943396232</v>
      </c>
      <c r="L22">
        <f t="shared" si="3"/>
        <v>906.24389937106923</v>
      </c>
      <c r="M22">
        <f t="shared" si="4"/>
        <v>906.36438993710692</v>
      </c>
      <c r="N22">
        <f t="shared" si="5"/>
        <v>1.3293832742711432E-4</v>
      </c>
      <c r="O22">
        <f t="shared" si="6"/>
        <v>352.28656768185294</v>
      </c>
      <c r="Q22">
        <f t="shared" si="7"/>
        <v>0.90023264207299747</v>
      </c>
      <c r="S22">
        <f t="shared" si="8"/>
        <v>352286.56768185296</v>
      </c>
    </row>
    <row r="23" spans="1:19" x14ac:dyDescent="0.2">
      <c r="A23" t="s">
        <v>23</v>
      </c>
      <c r="B23">
        <v>797</v>
      </c>
      <c r="C23">
        <v>22.5</v>
      </c>
      <c r="D23">
        <f t="shared" si="0"/>
        <v>774.5</v>
      </c>
      <c r="F23">
        <v>7.1000000000000004E-3</v>
      </c>
      <c r="G23">
        <f t="shared" si="1"/>
        <v>2.6792452830188681E-3</v>
      </c>
      <c r="K23">
        <f t="shared" si="2"/>
        <v>774.49732075471695</v>
      </c>
      <c r="L23">
        <f t="shared" si="3"/>
        <v>860.55257861635209</v>
      </c>
      <c r="M23">
        <f t="shared" si="4"/>
        <v>860.55525786163514</v>
      </c>
      <c r="N23">
        <f t="shared" si="5"/>
        <v>3.1133913348881685E-6</v>
      </c>
      <c r="O23">
        <f t="shared" si="6"/>
        <v>8.250487037453647</v>
      </c>
      <c r="Q23">
        <f t="shared" si="7"/>
        <v>0.9000054484348361</v>
      </c>
      <c r="S23">
        <f t="shared" si="8"/>
        <v>8250.4870374536476</v>
      </c>
    </row>
    <row r="24" spans="1:19" x14ac:dyDescent="0.2">
      <c r="A24" t="s">
        <v>24</v>
      </c>
      <c r="B24">
        <v>359</v>
      </c>
      <c r="C24">
        <v>28.7</v>
      </c>
      <c r="D24">
        <f t="shared" si="0"/>
        <v>330.3</v>
      </c>
      <c r="F24">
        <v>0.93779999999999997</v>
      </c>
      <c r="G24">
        <f t="shared" si="1"/>
        <v>0.35388679245283017</v>
      </c>
      <c r="K24">
        <f t="shared" si="2"/>
        <v>329.94611320754717</v>
      </c>
      <c r="L24">
        <f t="shared" si="3"/>
        <v>366.60679245283018</v>
      </c>
      <c r="M24">
        <f t="shared" si="4"/>
        <v>366.96067924528302</v>
      </c>
      <c r="N24">
        <f t="shared" si="5"/>
        <v>9.6437251310047304E-4</v>
      </c>
      <c r="O24">
        <f t="shared" si="6"/>
        <v>2555.5871597162536</v>
      </c>
      <c r="Q24">
        <f t="shared" si="7"/>
        <v>0.90168765189792577</v>
      </c>
      <c r="S24">
        <f t="shared" si="8"/>
        <v>2555587.1597162536</v>
      </c>
    </row>
    <row r="25" spans="1:19" x14ac:dyDescent="0.2">
      <c r="A25" t="s">
        <v>25</v>
      </c>
      <c r="B25">
        <v>685</v>
      </c>
      <c r="C25">
        <v>28.6</v>
      </c>
      <c r="D25">
        <f t="shared" si="0"/>
        <v>656.4</v>
      </c>
      <c r="F25">
        <v>4.2596999999999996</v>
      </c>
      <c r="G25">
        <f t="shared" si="1"/>
        <v>1.6074339622641509</v>
      </c>
      <c r="K25">
        <f t="shared" si="2"/>
        <v>654.79256603773581</v>
      </c>
      <c r="L25">
        <f t="shared" si="3"/>
        <v>727.54729559748421</v>
      </c>
      <c r="M25">
        <f t="shared" si="4"/>
        <v>729.15472955974838</v>
      </c>
      <c r="N25">
        <f t="shared" si="5"/>
        <v>2.2045169524370955E-3</v>
      </c>
      <c r="O25">
        <f t="shared" si="6"/>
        <v>5841.9699239583024</v>
      </c>
      <c r="Q25">
        <f t="shared" si="7"/>
        <v>0.90385790466676486</v>
      </c>
      <c r="S25">
        <f t="shared" si="8"/>
        <v>5841969.9239583025</v>
      </c>
    </row>
    <row r="26" spans="1:19" x14ac:dyDescent="0.2">
      <c r="A26" t="s">
        <v>26</v>
      </c>
      <c r="B26">
        <v>630</v>
      </c>
      <c r="C26">
        <v>23.7</v>
      </c>
      <c r="D26">
        <f t="shared" si="0"/>
        <v>606.29999999999995</v>
      </c>
      <c r="F26">
        <v>7.9352999999999998</v>
      </c>
      <c r="G26">
        <f t="shared" si="1"/>
        <v>2.9944528301886795</v>
      </c>
      <c r="K26">
        <f t="shared" si="2"/>
        <v>603.30554716981123</v>
      </c>
      <c r="L26">
        <f t="shared" si="3"/>
        <v>670.33949685534583</v>
      </c>
      <c r="M26">
        <f t="shared" si="4"/>
        <v>673.33394968553455</v>
      </c>
      <c r="N26">
        <f t="shared" si="5"/>
        <v>4.4472031026909766E-3</v>
      </c>
      <c r="O26">
        <f t="shared" si="6"/>
        <v>11785.088222131089</v>
      </c>
      <c r="Q26">
        <f t="shared" si="7"/>
        <v>0.90778260542970912</v>
      </c>
      <c r="S26">
        <f t="shared" si="8"/>
        <v>11785088.22213109</v>
      </c>
    </row>
    <row r="27" spans="1:19" x14ac:dyDescent="0.2">
      <c r="A27" t="s">
        <v>27</v>
      </c>
      <c r="B27">
        <v>758</v>
      </c>
      <c r="C27">
        <v>23.6</v>
      </c>
      <c r="D27">
        <f t="shared" si="0"/>
        <v>734.4</v>
      </c>
      <c r="F27">
        <v>123.86839999999999</v>
      </c>
      <c r="G27">
        <f t="shared" si="1"/>
        <v>46.742792452830187</v>
      </c>
      <c r="K27">
        <f t="shared" si="2"/>
        <v>687.65720754716983</v>
      </c>
      <c r="L27">
        <f t="shared" si="3"/>
        <v>764.06356394129978</v>
      </c>
      <c r="M27">
        <f t="shared" si="4"/>
        <v>810.80635639412992</v>
      </c>
      <c r="N27">
        <f t="shared" si="5"/>
        <v>5.7649760740292828E-2</v>
      </c>
      <c r="O27">
        <f t="shared" si="6"/>
        <v>152771.865961776</v>
      </c>
      <c r="Q27">
        <f t="shared" si="7"/>
        <v>1.0008870812955124</v>
      </c>
      <c r="S27">
        <f t="shared" si="8"/>
        <v>152771865.96177599</v>
      </c>
    </row>
    <row r="28" spans="1:19" x14ac:dyDescent="0.2">
      <c r="A28" t="s">
        <v>28</v>
      </c>
      <c r="B28">
        <v>746</v>
      </c>
      <c r="C28">
        <v>26.37</v>
      </c>
      <c r="D28">
        <f t="shared" si="0"/>
        <v>719.63</v>
      </c>
      <c r="F28">
        <v>127.79510000000001</v>
      </c>
      <c r="G28">
        <f t="shared" si="1"/>
        <v>48.224566037735855</v>
      </c>
      <c r="K28">
        <f t="shared" si="2"/>
        <v>671.40543396226417</v>
      </c>
      <c r="L28">
        <f t="shared" si="3"/>
        <v>746.00603773584908</v>
      </c>
      <c r="M28">
        <f t="shared" si="4"/>
        <v>794.2306037735849</v>
      </c>
      <c r="N28">
        <f t="shared" si="5"/>
        <v>6.0718594585261611E-2</v>
      </c>
      <c r="O28">
        <f t="shared" si="6"/>
        <v>160904.27565094328</v>
      </c>
      <c r="Q28">
        <f t="shared" si="7"/>
        <v>1.0062575405242078</v>
      </c>
      <c r="S28">
        <f t="shared" si="8"/>
        <v>160904275.65094328</v>
      </c>
    </row>
    <row r="29" spans="1:19" x14ac:dyDescent="0.2">
      <c r="A29" t="s">
        <v>29</v>
      </c>
      <c r="B29">
        <v>867</v>
      </c>
      <c r="C29">
        <v>22.39</v>
      </c>
      <c r="D29">
        <f t="shared" si="0"/>
        <v>844.61</v>
      </c>
      <c r="F29">
        <v>21.7056</v>
      </c>
      <c r="G29">
        <f t="shared" si="1"/>
        <v>8.1907924528301894</v>
      </c>
      <c r="K29">
        <f t="shared" si="2"/>
        <v>836.41920754716978</v>
      </c>
      <c r="L29">
        <f t="shared" si="3"/>
        <v>929.35467505241081</v>
      </c>
      <c r="M29">
        <f t="shared" si="4"/>
        <v>937.54546750524105</v>
      </c>
      <c r="N29">
        <f t="shared" si="5"/>
        <v>8.7364215781720496E-3</v>
      </c>
      <c r="O29">
        <f t="shared" si="6"/>
        <v>23151.517182155931</v>
      </c>
      <c r="Q29">
        <f t="shared" si="7"/>
        <v>0.91528873776180109</v>
      </c>
      <c r="S29">
        <f t="shared" si="8"/>
        <v>23151517.18215593</v>
      </c>
    </row>
    <row r="30" spans="1:19" x14ac:dyDescent="0.2">
      <c r="A30" t="s">
        <v>30</v>
      </c>
      <c r="B30">
        <v>806</v>
      </c>
      <c r="C30">
        <v>22.07</v>
      </c>
      <c r="D30">
        <f t="shared" si="0"/>
        <v>783.93</v>
      </c>
      <c r="F30">
        <v>1.792</v>
      </c>
      <c r="G30">
        <f t="shared" si="1"/>
        <v>0.67622641509433967</v>
      </c>
      <c r="K30">
        <f t="shared" si="2"/>
        <v>783.25377358490562</v>
      </c>
      <c r="L30">
        <f t="shared" si="3"/>
        <v>870.28197064989513</v>
      </c>
      <c r="M30">
        <f t="shared" si="4"/>
        <v>870.95819706498946</v>
      </c>
      <c r="N30">
        <f t="shared" si="5"/>
        <v>7.7641661491117551E-4</v>
      </c>
      <c r="O30">
        <f t="shared" si="6"/>
        <v>2057.504029514615</v>
      </c>
      <c r="Q30">
        <f t="shared" si="7"/>
        <v>0.9013587290760946</v>
      </c>
      <c r="S30">
        <f t="shared" si="8"/>
        <v>2057504.029514615</v>
      </c>
    </row>
    <row r="31" spans="1:19" x14ac:dyDescent="0.2">
      <c r="A31" t="s">
        <v>31</v>
      </c>
      <c r="B31">
        <v>714</v>
      </c>
      <c r="C31">
        <v>34.03</v>
      </c>
      <c r="D31">
        <f t="shared" si="0"/>
        <v>679.97</v>
      </c>
      <c r="F31">
        <v>7.2161</v>
      </c>
      <c r="G31">
        <f t="shared" si="1"/>
        <v>2.723056603773585</v>
      </c>
      <c r="K31">
        <f t="shared" si="2"/>
        <v>677.24694339622647</v>
      </c>
      <c r="L31">
        <f t="shared" si="3"/>
        <v>752.49660377358498</v>
      </c>
      <c r="M31">
        <f t="shared" si="4"/>
        <v>755.21966037735854</v>
      </c>
      <c r="N31">
        <f t="shared" si="5"/>
        <v>3.6056484578446527E-3</v>
      </c>
      <c r="O31">
        <f t="shared" si="6"/>
        <v>9554.9684132883285</v>
      </c>
      <c r="Q31">
        <f t="shared" si="7"/>
        <v>0.90630988480122809</v>
      </c>
      <c r="S31">
        <f t="shared" si="8"/>
        <v>9554968.4132883288</v>
      </c>
    </row>
    <row r="32" spans="1:19" x14ac:dyDescent="0.2">
      <c r="A32" t="s">
        <v>32</v>
      </c>
      <c r="B32">
        <v>591</v>
      </c>
      <c r="C32">
        <v>18.350000000000001</v>
      </c>
      <c r="D32">
        <f t="shared" si="0"/>
        <v>572.65</v>
      </c>
      <c r="F32">
        <v>2.1556000000000002</v>
      </c>
      <c r="G32">
        <f t="shared" si="1"/>
        <v>0.81343396226415099</v>
      </c>
      <c r="K32">
        <f t="shared" si="2"/>
        <v>571.83656603773579</v>
      </c>
      <c r="L32">
        <f t="shared" si="3"/>
        <v>635.37396226415092</v>
      </c>
      <c r="M32">
        <f t="shared" si="4"/>
        <v>636.1873962264151</v>
      </c>
      <c r="N32">
        <f t="shared" si="5"/>
        <v>1.2786074780624151E-3</v>
      </c>
      <c r="O32">
        <f t="shared" si="6"/>
        <v>3388.3098168654005</v>
      </c>
      <c r="Q32">
        <f t="shared" si="7"/>
        <v>0.90223756308660918</v>
      </c>
      <c r="S32">
        <f t="shared" si="8"/>
        <v>3388309.8168654004</v>
      </c>
    </row>
    <row r="33" spans="1:19" x14ac:dyDescent="0.2">
      <c r="A33" t="s">
        <v>33</v>
      </c>
      <c r="B33">
        <v>496</v>
      </c>
      <c r="C33">
        <v>42.51</v>
      </c>
      <c r="D33">
        <f t="shared" si="0"/>
        <v>453.49</v>
      </c>
      <c r="F33">
        <v>0.37840000000000001</v>
      </c>
      <c r="G33">
        <f t="shared" si="1"/>
        <v>0.14279245283018868</v>
      </c>
      <c r="K33">
        <f t="shared" si="2"/>
        <v>453.34720754716983</v>
      </c>
      <c r="L33">
        <f t="shared" si="3"/>
        <v>503.71911949685534</v>
      </c>
      <c r="M33">
        <f t="shared" si="4"/>
        <v>503.86191194968552</v>
      </c>
      <c r="N33">
        <f t="shared" si="5"/>
        <v>2.8339600482532129E-4</v>
      </c>
      <c r="O33">
        <f t="shared" si="6"/>
        <v>750.99941278710139</v>
      </c>
      <c r="Q33">
        <f t="shared" si="7"/>
        <v>0.90049594300844438</v>
      </c>
      <c r="S33">
        <f t="shared" si="8"/>
        <v>750999.41278710135</v>
      </c>
    </row>
    <row r="34" spans="1:19" x14ac:dyDescent="0.2">
      <c r="A34" t="s">
        <v>34</v>
      </c>
      <c r="B34">
        <v>734</v>
      </c>
      <c r="C34">
        <v>28.24</v>
      </c>
      <c r="D34">
        <f t="shared" si="0"/>
        <v>705.76</v>
      </c>
      <c r="F34">
        <v>0.72940000000000005</v>
      </c>
      <c r="G34">
        <f t="shared" si="1"/>
        <v>0.27524528301886797</v>
      </c>
      <c r="K34">
        <f t="shared" si="2"/>
        <v>705.48475471698112</v>
      </c>
      <c r="L34">
        <f t="shared" si="3"/>
        <v>783.87194968553456</v>
      </c>
      <c r="M34">
        <f t="shared" si="4"/>
        <v>784.14719496855344</v>
      </c>
      <c r="N34">
        <f t="shared" si="5"/>
        <v>3.5101226502494355E-4</v>
      </c>
      <c r="O34">
        <f t="shared" si="6"/>
        <v>930.18250231610034</v>
      </c>
      <c r="Q34">
        <f t="shared" si="7"/>
        <v>0.90061427146379369</v>
      </c>
      <c r="S34">
        <f t="shared" si="8"/>
        <v>930182.50231610029</v>
      </c>
    </row>
    <row r="35" spans="1:19" x14ac:dyDescent="0.2">
      <c r="A35" t="s">
        <v>35</v>
      </c>
      <c r="B35">
        <v>745</v>
      </c>
      <c r="C35">
        <v>29.03</v>
      </c>
      <c r="D35">
        <f t="shared" si="0"/>
        <v>715.97</v>
      </c>
      <c r="F35">
        <v>1.61E-2</v>
      </c>
      <c r="G35">
        <f t="shared" si="1"/>
        <v>6.0754716981132077E-3</v>
      </c>
      <c r="K35">
        <f t="shared" si="2"/>
        <v>715.96392452830196</v>
      </c>
      <c r="L35">
        <f t="shared" si="3"/>
        <v>795.51547169811329</v>
      </c>
      <c r="M35">
        <f t="shared" si="4"/>
        <v>795.52154716981136</v>
      </c>
      <c r="N35">
        <f t="shared" si="5"/>
        <v>7.63709257119134E-6</v>
      </c>
      <c r="O35">
        <f t="shared" si="6"/>
        <v>20.238295313657051</v>
      </c>
      <c r="Q35">
        <f t="shared" si="7"/>
        <v>0.90001336491199968</v>
      </c>
      <c r="S35">
        <f t="shared" si="8"/>
        <v>20238.29531365705</v>
      </c>
    </row>
    <row r="36" spans="1:19" x14ac:dyDescent="0.2">
      <c r="A36" t="s">
        <v>36</v>
      </c>
      <c r="B36">
        <v>553</v>
      </c>
      <c r="C36">
        <v>27.56</v>
      </c>
      <c r="D36">
        <f t="shared" si="0"/>
        <v>525.44000000000005</v>
      </c>
      <c r="F36">
        <v>0.68600000000000005</v>
      </c>
      <c r="G36">
        <f t="shared" si="1"/>
        <v>0.25886792452830193</v>
      </c>
      <c r="K36">
        <f t="shared" si="2"/>
        <v>525.18113207547174</v>
      </c>
      <c r="L36">
        <f t="shared" si="3"/>
        <v>583.53459119496858</v>
      </c>
      <c r="M36">
        <f t="shared" si="4"/>
        <v>583.7934591194969</v>
      </c>
      <c r="N36">
        <f t="shared" si="5"/>
        <v>4.4342381793509295E-4</v>
      </c>
      <c r="O36">
        <f t="shared" si="6"/>
        <v>1175.0731175279961</v>
      </c>
      <c r="Q36">
        <f t="shared" si="7"/>
        <v>0.90077599168138645</v>
      </c>
      <c r="S36">
        <f t="shared" si="8"/>
        <v>1175073.1175279962</v>
      </c>
    </row>
    <row r="37" spans="1:19" x14ac:dyDescent="0.2">
      <c r="A37" t="s">
        <v>37</v>
      </c>
      <c r="B37">
        <v>775</v>
      </c>
      <c r="C37">
        <v>28.94</v>
      </c>
      <c r="D37">
        <f t="shared" si="0"/>
        <v>746.06</v>
      </c>
      <c r="F37">
        <v>0.13420000000000001</v>
      </c>
      <c r="G37">
        <f t="shared" si="1"/>
        <v>5.064150943396227E-2</v>
      </c>
      <c r="K37">
        <f t="shared" si="2"/>
        <v>746.009358490566</v>
      </c>
      <c r="L37">
        <f t="shared" si="3"/>
        <v>828.89928721173999</v>
      </c>
      <c r="M37">
        <f t="shared" si="4"/>
        <v>828.94992872117393</v>
      </c>
      <c r="N37">
        <f t="shared" si="5"/>
        <v>6.1091156026863089E-5</v>
      </c>
      <c r="O37">
        <f t="shared" si="6"/>
        <v>161.8915634711872</v>
      </c>
      <c r="Q37">
        <f t="shared" si="7"/>
        <v>0.90010690952304695</v>
      </c>
      <c r="S37">
        <f t="shared" si="8"/>
        <v>161891.5634711872</v>
      </c>
    </row>
    <row r="38" spans="1:19" x14ac:dyDescent="0.2">
      <c r="A38" t="s">
        <v>38</v>
      </c>
      <c r="B38">
        <v>951</v>
      </c>
      <c r="C38">
        <v>23.99</v>
      </c>
      <c r="D38">
        <f t="shared" si="0"/>
        <v>927.01</v>
      </c>
      <c r="F38">
        <v>1.9438</v>
      </c>
      <c r="G38">
        <f t="shared" si="1"/>
        <v>0.7335094339622642</v>
      </c>
      <c r="K38">
        <f t="shared" si="2"/>
        <v>926.27649056603775</v>
      </c>
      <c r="L38">
        <f t="shared" si="3"/>
        <v>1029.1961006289307</v>
      </c>
      <c r="M38">
        <f t="shared" si="4"/>
        <v>1029.9296100628931</v>
      </c>
      <c r="N38">
        <f t="shared" si="5"/>
        <v>7.1219375265604043E-4</v>
      </c>
      <c r="O38">
        <f t="shared" si="6"/>
        <v>1887.3134445385072</v>
      </c>
      <c r="Q38">
        <f t="shared" si="7"/>
        <v>0.90124633906714813</v>
      </c>
      <c r="S38">
        <f t="shared" si="8"/>
        <v>1887313.4445385071</v>
      </c>
    </row>
    <row r="39" spans="1:19" x14ac:dyDescent="0.2">
      <c r="A39" t="s">
        <v>39</v>
      </c>
      <c r="B39">
        <v>858</v>
      </c>
      <c r="C39">
        <v>19.309999999999999</v>
      </c>
      <c r="D39">
        <f t="shared" si="0"/>
        <v>838.69</v>
      </c>
      <c r="F39">
        <v>1.2415</v>
      </c>
      <c r="G39">
        <f t="shared" si="1"/>
        <v>0.46849056603773587</v>
      </c>
      <c r="K39">
        <f t="shared" si="2"/>
        <v>838.2215094339623</v>
      </c>
      <c r="L39">
        <f t="shared" si="3"/>
        <v>931.35723270440258</v>
      </c>
      <c r="M39">
        <f t="shared" si="4"/>
        <v>931.82572327044033</v>
      </c>
      <c r="N39">
        <f t="shared" si="5"/>
        <v>5.0276629453141594E-4</v>
      </c>
      <c r="O39">
        <f t="shared" si="6"/>
        <v>1332.330680508252</v>
      </c>
      <c r="Q39">
        <f t="shared" si="7"/>
        <v>0.90087984101542995</v>
      </c>
      <c r="S39">
        <f t="shared" si="8"/>
        <v>1332330.680508252</v>
      </c>
    </row>
    <row r="40" spans="1:19" x14ac:dyDescent="0.2">
      <c r="A40" t="s">
        <v>40</v>
      </c>
      <c r="B40">
        <v>469</v>
      </c>
      <c r="C40">
        <v>17.350000000000001</v>
      </c>
      <c r="D40">
        <f t="shared" si="0"/>
        <v>451.65</v>
      </c>
      <c r="F40">
        <v>1.8E-3</v>
      </c>
      <c r="G40">
        <f t="shared" si="1"/>
        <v>6.7924528301886798E-4</v>
      </c>
      <c r="K40">
        <f t="shared" si="2"/>
        <v>451.64932075471694</v>
      </c>
      <c r="L40">
        <f t="shared" si="3"/>
        <v>501.83257861635212</v>
      </c>
      <c r="M40">
        <f t="shared" si="4"/>
        <v>501.83325786163516</v>
      </c>
      <c r="N40">
        <f t="shared" si="5"/>
        <v>1.3535278349490113E-6</v>
      </c>
      <c r="O40">
        <f t="shared" si="6"/>
        <v>3.5868487626148799</v>
      </c>
      <c r="Q40">
        <f t="shared" si="7"/>
        <v>0.90000236867371119</v>
      </c>
      <c r="S40">
        <f t="shared" si="8"/>
        <v>3586.8487626148799</v>
      </c>
    </row>
    <row r="41" spans="1:19" x14ac:dyDescent="0.2">
      <c r="A41" t="s">
        <v>41</v>
      </c>
      <c r="B41">
        <v>754</v>
      </c>
      <c r="C41">
        <v>22.4</v>
      </c>
      <c r="D41">
        <f t="shared" si="0"/>
        <v>731.6</v>
      </c>
      <c r="F41">
        <v>2.7000000000000001E-3</v>
      </c>
      <c r="G41">
        <f t="shared" si="1"/>
        <v>1.0188679245283019E-3</v>
      </c>
      <c r="K41">
        <f t="shared" si="2"/>
        <v>731.59898113207555</v>
      </c>
      <c r="L41">
        <f t="shared" si="3"/>
        <v>812.88775681341724</v>
      </c>
      <c r="M41">
        <f t="shared" si="4"/>
        <v>812.88877568134171</v>
      </c>
      <c r="N41">
        <f t="shared" si="5"/>
        <v>1.2533915524597002E-6</v>
      </c>
      <c r="O41">
        <f t="shared" si="6"/>
        <v>3.3214876140182059</v>
      </c>
      <c r="Q41">
        <f t="shared" si="7"/>
        <v>0.90000219343521692</v>
      </c>
      <c r="S41">
        <f t="shared" si="8"/>
        <v>3321.4876140182059</v>
      </c>
    </row>
    <row r="42" spans="1:19" x14ac:dyDescent="0.2">
      <c r="A42" t="s">
        <v>42</v>
      </c>
      <c r="B42">
        <v>947</v>
      </c>
      <c r="C42">
        <v>25.87</v>
      </c>
      <c r="D42">
        <f t="shared" si="0"/>
        <v>921.13</v>
      </c>
      <c r="F42">
        <v>7.1000000000000004E-3</v>
      </c>
      <c r="G42">
        <f t="shared" si="1"/>
        <v>2.6792452830188681E-3</v>
      </c>
      <c r="K42">
        <f t="shared" si="2"/>
        <v>921.12732075471695</v>
      </c>
      <c r="L42">
        <f t="shared" si="3"/>
        <v>1023.4748008385743</v>
      </c>
      <c r="M42">
        <f t="shared" si="4"/>
        <v>1023.4774800838574</v>
      </c>
      <c r="N42">
        <f t="shared" si="5"/>
        <v>2.6177862582763886E-6</v>
      </c>
      <c r="O42">
        <f t="shared" si="6"/>
        <v>6.9371335844324307</v>
      </c>
      <c r="Q42">
        <f t="shared" si="7"/>
        <v>0.90000458112595205</v>
      </c>
      <c r="S42">
        <f t="shared" si="8"/>
        <v>6937.1335844324303</v>
      </c>
    </row>
    <row r="43" spans="1:19" x14ac:dyDescent="0.2">
      <c r="A43" t="s">
        <v>43</v>
      </c>
      <c r="B43">
        <v>712</v>
      </c>
      <c r="C43">
        <v>21.88</v>
      </c>
      <c r="D43">
        <f t="shared" si="0"/>
        <v>690.12</v>
      </c>
      <c r="F43">
        <v>2.8999999999999998E-3</v>
      </c>
      <c r="G43">
        <f t="shared" si="1"/>
        <v>1.0943396226415095E-3</v>
      </c>
      <c r="K43">
        <f t="shared" si="2"/>
        <v>690.11890566037732</v>
      </c>
      <c r="L43">
        <f t="shared" si="3"/>
        <v>766.79878406708588</v>
      </c>
      <c r="M43">
        <f t="shared" si="4"/>
        <v>766.79987840670856</v>
      </c>
      <c r="N43">
        <f t="shared" si="5"/>
        <v>1.4271515338726681E-6</v>
      </c>
      <c r="O43">
        <f t="shared" si="6"/>
        <v>3.7819515647625699</v>
      </c>
      <c r="Q43">
        <f t="shared" si="7"/>
        <v>0.90000249751518424</v>
      </c>
      <c r="S43">
        <f t="shared" si="8"/>
        <v>3781.9515647625699</v>
      </c>
    </row>
    <row r="44" spans="1:19" x14ac:dyDescent="0.2">
      <c r="A44" t="s">
        <v>44</v>
      </c>
      <c r="B44">
        <v>623</v>
      </c>
      <c r="C44">
        <v>25.16</v>
      </c>
      <c r="D44">
        <f t="shared" si="0"/>
        <v>597.84</v>
      </c>
      <c r="F44">
        <v>4.8604000000000003</v>
      </c>
      <c r="G44">
        <f t="shared" si="1"/>
        <v>1.83411320754717</v>
      </c>
      <c r="K44">
        <f t="shared" si="2"/>
        <v>596.00588679245288</v>
      </c>
      <c r="L44">
        <f t="shared" si="3"/>
        <v>662.22876310272545</v>
      </c>
      <c r="M44">
        <f t="shared" si="4"/>
        <v>664.0628763102726</v>
      </c>
      <c r="N44">
        <f t="shared" si="5"/>
        <v>2.7619571473985098E-3</v>
      </c>
      <c r="O44">
        <f t="shared" si="6"/>
        <v>7319.1864406060513</v>
      </c>
      <c r="Q44">
        <f t="shared" si="7"/>
        <v>0.90483342500794739</v>
      </c>
      <c r="S44">
        <f t="shared" si="8"/>
        <v>7319186.4406060511</v>
      </c>
    </row>
    <row r="45" spans="1:19" x14ac:dyDescent="0.2">
      <c r="A45" t="s">
        <v>45</v>
      </c>
      <c r="B45">
        <v>690</v>
      </c>
      <c r="C45">
        <v>27.42</v>
      </c>
      <c r="D45">
        <f t="shared" si="0"/>
        <v>662.58</v>
      </c>
      <c r="F45">
        <v>16.2014</v>
      </c>
      <c r="G45">
        <f t="shared" si="1"/>
        <v>6.1137358490566038</v>
      </c>
      <c r="K45">
        <f t="shared" si="2"/>
        <v>656.4662641509434</v>
      </c>
      <c r="L45">
        <f t="shared" si="3"/>
        <v>729.40696016771483</v>
      </c>
      <c r="M45">
        <f t="shared" si="4"/>
        <v>735.52069601677147</v>
      </c>
      <c r="N45">
        <f t="shared" si="5"/>
        <v>8.3121194035268818E-3</v>
      </c>
      <c r="O45">
        <f t="shared" si="6"/>
        <v>22027.116419346235</v>
      </c>
      <c r="Q45">
        <f t="shared" si="7"/>
        <v>0.91454620895617211</v>
      </c>
      <c r="S45">
        <f t="shared" si="8"/>
        <v>22027116.419346236</v>
      </c>
    </row>
    <row r="46" spans="1:19" x14ac:dyDescent="0.2">
      <c r="A46" t="s">
        <v>46</v>
      </c>
      <c r="B46">
        <v>480</v>
      </c>
      <c r="C46">
        <v>16.97</v>
      </c>
      <c r="D46">
        <f t="shared" si="0"/>
        <v>463.03</v>
      </c>
      <c r="F46">
        <v>15.6127</v>
      </c>
      <c r="G46">
        <f t="shared" si="1"/>
        <v>5.8915849056603777</v>
      </c>
      <c r="K46">
        <f t="shared" si="2"/>
        <v>457.13841509433962</v>
      </c>
      <c r="L46">
        <f t="shared" si="3"/>
        <v>507.93157232704402</v>
      </c>
      <c r="M46">
        <f t="shared" si="4"/>
        <v>513.82315723270438</v>
      </c>
      <c r="N46">
        <f t="shared" si="5"/>
        <v>1.1466172403343335E-2</v>
      </c>
      <c r="O46">
        <f t="shared" si="6"/>
        <v>30385.356868859839</v>
      </c>
      <c r="Q46">
        <f t="shared" si="7"/>
        <v>0.92006580170585095</v>
      </c>
      <c r="S46">
        <f t="shared" si="8"/>
        <v>30385356.868859839</v>
      </c>
    </row>
    <row r="47" spans="1:19" x14ac:dyDescent="0.2">
      <c r="A47" t="s">
        <v>47</v>
      </c>
      <c r="B47">
        <v>797</v>
      </c>
      <c r="C47">
        <v>19.75</v>
      </c>
      <c r="D47">
        <f t="shared" si="0"/>
        <v>777.25</v>
      </c>
      <c r="F47">
        <v>6.0289000000000001</v>
      </c>
      <c r="G47">
        <f t="shared" si="1"/>
        <v>2.2750566037735851</v>
      </c>
      <c r="K47">
        <f t="shared" si="2"/>
        <v>774.97494339622642</v>
      </c>
      <c r="L47">
        <f t="shared" si="3"/>
        <v>861.08327044025157</v>
      </c>
      <c r="M47">
        <f t="shared" si="4"/>
        <v>863.35832704402515</v>
      </c>
      <c r="N47">
        <f t="shared" si="5"/>
        <v>2.635124411856832E-3</v>
      </c>
      <c r="O47">
        <f t="shared" si="6"/>
        <v>6983.0796914206048</v>
      </c>
      <c r="Q47">
        <f t="shared" si="7"/>
        <v>0.90461146772074952</v>
      </c>
      <c r="S47">
        <f t="shared" si="8"/>
        <v>6983079.6914206045</v>
      </c>
    </row>
    <row r="48" spans="1:19" x14ac:dyDescent="0.2">
      <c r="A48" t="s">
        <v>48</v>
      </c>
      <c r="B48">
        <v>741</v>
      </c>
      <c r="C48">
        <v>16.91</v>
      </c>
      <c r="D48">
        <f t="shared" si="0"/>
        <v>724.09</v>
      </c>
      <c r="F48">
        <v>0.94789999999999996</v>
      </c>
      <c r="G48">
        <f t="shared" si="1"/>
        <v>0.35769811320754719</v>
      </c>
      <c r="K48">
        <f t="shared" si="2"/>
        <v>723.73230188679247</v>
      </c>
      <c r="L48">
        <f t="shared" si="3"/>
        <v>804.14700209643604</v>
      </c>
      <c r="M48">
        <f t="shared" si="4"/>
        <v>804.5047002096436</v>
      </c>
      <c r="N48">
        <f t="shared" si="5"/>
        <v>4.446190471159903E-4</v>
      </c>
      <c r="O48">
        <f t="shared" si="6"/>
        <v>1178.2404748573742</v>
      </c>
      <c r="Q48">
        <f t="shared" si="7"/>
        <v>0.90077808333245302</v>
      </c>
      <c r="S48">
        <f t="shared" si="8"/>
        <v>1178240.4748573743</v>
      </c>
    </row>
    <row r="49" spans="1:19" x14ac:dyDescent="0.2">
      <c r="A49" t="s">
        <v>49</v>
      </c>
      <c r="B49">
        <v>673</v>
      </c>
      <c r="C49">
        <v>29.54</v>
      </c>
      <c r="D49">
        <f t="shared" si="0"/>
        <v>643.46</v>
      </c>
      <c r="F49">
        <v>3.2589000000000001</v>
      </c>
      <c r="G49">
        <f t="shared" si="1"/>
        <v>1.2297735849056606</v>
      </c>
      <c r="K49">
        <f t="shared" si="2"/>
        <v>642.23022641509442</v>
      </c>
      <c r="L49">
        <f t="shared" si="3"/>
        <v>713.58914046121606</v>
      </c>
      <c r="M49">
        <f t="shared" si="4"/>
        <v>714.81891404612168</v>
      </c>
      <c r="N49">
        <f t="shared" si="5"/>
        <v>1.7203987761665648E-3</v>
      </c>
      <c r="O49">
        <f t="shared" si="6"/>
        <v>4559.0567568413962</v>
      </c>
      <c r="Q49">
        <f t="shared" si="7"/>
        <v>0.90301069785829158</v>
      </c>
      <c r="S49">
        <f t="shared" si="8"/>
        <v>4559056.756841396</v>
      </c>
    </row>
    <row r="50" spans="1:19" x14ac:dyDescent="0.2">
      <c r="A50" t="s">
        <v>50</v>
      </c>
      <c r="B50">
        <v>739</v>
      </c>
      <c r="C50">
        <v>36.18</v>
      </c>
      <c r="D50">
        <f t="shared" si="0"/>
        <v>702.82</v>
      </c>
      <c r="F50">
        <v>1.8281000000000001</v>
      </c>
      <c r="G50">
        <f t="shared" si="1"/>
        <v>0.6898490566037736</v>
      </c>
      <c r="K50">
        <f t="shared" si="2"/>
        <v>702.1301509433963</v>
      </c>
      <c r="L50">
        <f t="shared" si="3"/>
        <v>780.1446121593292</v>
      </c>
      <c r="M50">
        <f t="shared" si="4"/>
        <v>780.83446121593295</v>
      </c>
      <c r="N50">
        <f t="shared" si="5"/>
        <v>8.8347670456235389E-4</v>
      </c>
      <c r="O50">
        <f t="shared" si="6"/>
        <v>2341.2132670902383</v>
      </c>
      <c r="Q50">
        <f t="shared" si="7"/>
        <v>0.9015460842329841</v>
      </c>
      <c r="S50">
        <f t="shared" si="8"/>
        <v>2341213.2670902382</v>
      </c>
    </row>
    <row r="51" spans="1:19" x14ac:dyDescent="0.2">
      <c r="A51" t="s">
        <v>51</v>
      </c>
      <c r="B51">
        <v>669</v>
      </c>
      <c r="C51">
        <v>19.71</v>
      </c>
      <c r="D51">
        <f t="shared" si="0"/>
        <v>649.29</v>
      </c>
      <c r="F51">
        <v>8.5257000000000005</v>
      </c>
      <c r="G51">
        <f t="shared" si="1"/>
        <v>3.217245283018868</v>
      </c>
      <c r="K51">
        <f t="shared" si="2"/>
        <v>646.07275471698108</v>
      </c>
      <c r="L51">
        <f t="shared" si="3"/>
        <v>717.85861635220124</v>
      </c>
      <c r="M51">
        <f t="shared" si="4"/>
        <v>721.07586163522012</v>
      </c>
      <c r="N51">
        <f t="shared" si="5"/>
        <v>4.4617292773092678E-3</v>
      </c>
      <c r="O51">
        <f t="shared" si="6"/>
        <v>11823.58258486956</v>
      </c>
      <c r="Q51">
        <f t="shared" si="7"/>
        <v>0.90780802623529122</v>
      </c>
      <c r="S51">
        <f t="shared" si="8"/>
        <v>11823582.58486956</v>
      </c>
    </row>
    <row r="52" spans="1:19" x14ac:dyDescent="0.2">
      <c r="A52" t="s">
        <v>52</v>
      </c>
      <c r="B52">
        <v>633</v>
      </c>
      <c r="C52">
        <v>32.83</v>
      </c>
      <c r="D52">
        <f t="shared" si="0"/>
        <v>600.16999999999996</v>
      </c>
      <c r="F52">
        <v>0.72819999999999996</v>
      </c>
      <c r="G52">
        <f t="shared" si="1"/>
        <v>0.27479245283018866</v>
      </c>
      <c r="K52">
        <f t="shared" si="2"/>
        <v>599.89520754716978</v>
      </c>
      <c r="L52">
        <f t="shared" si="3"/>
        <v>666.55023060796645</v>
      </c>
      <c r="M52">
        <f t="shared" si="4"/>
        <v>666.82502306079664</v>
      </c>
      <c r="N52">
        <f t="shared" si="5"/>
        <v>4.1209079342713106E-4</v>
      </c>
      <c r="O52">
        <f t="shared" si="6"/>
        <v>1092.0406025818975</v>
      </c>
      <c r="Q52">
        <f t="shared" si="7"/>
        <v>0.90072115888849746</v>
      </c>
      <c r="S52">
        <f t="shared" si="8"/>
        <v>1092040.6025818975</v>
      </c>
    </row>
    <row r="53" spans="1:19" x14ac:dyDescent="0.2">
      <c r="A53" t="s">
        <v>53</v>
      </c>
      <c r="B53">
        <v>676</v>
      </c>
      <c r="C53">
        <v>16.309999999999999</v>
      </c>
      <c r="D53">
        <f t="shared" si="0"/>
        <v>659.69</v>
      </c>
      <c r="F53">
        <v>0.29459999999999997</v>
      </c>
      <c r="G53">
        <f t="shared" si="1"/>
        <v>0.11116981132075471</v>
      </c>
      <c r="K53">
        <f t="shared" si="2"/>
        <v>659.57883018867926</v>
      </c>
      <c r="L53">
        <f t="shared" si="3"/>
        <v>732.8653668763103</v>
      </c>
      <c r="M53">
        <f t="shared" si="4"/>
        <v>732.9765366876311</v>
      </c>
      <c r="N53">
        <f t="shared" si="5"/>
        <v>1.5166899041971842E-4</v>
      </c>
      <c r="O53">
        <f t="shared" si="6"/>
        <v>401.92282461225381</v>
      </c>
      <c r="Q53">
        <f t="shared" si="7"/>
        <v>0.90026542073323435</v>
      </c>
      <c r="S53">
        <f t="shared" si="8"/>
        <v>401922.82461225381</v>
      </c>
    </row>
    <row r="54" spans="1:19" x14ac:dyDescent="0.2">
      <c r="A54" t="s">
        <v>54</v>
      </c>
      <c r="B54">
        <v>654</v>
      </c>
      <c r="C54">
        <v>26.83</v>
      </c>
      <c r="D54">
        <f t="shared" si="0"/>
        <v>627.16999999999996</v>
      </c>
      <c r="F54">
        <v>0.34910000000000002</v>
      </c>
      <c r="G54">
        <f t="shared" si="1"/>
        <v>0.13173584905660379</v>
      </c>
      <c r="K54">
        <f t="shared" si="2"/>
        <v>627.03826415094341</v>
      </c>
      <c r="L54">
        <f t="shared" si="3"/>
        <v>696.70918238993715</v>
      </c>
      <c r="M54">
        <f t="shared" si="4"/>
        <v>696.84091823899371</v>
      </c>
      <c r="N54">
        <f t="shared" si="5"/>
        <v>1.890472353281394E-4</v>
      </c>
      <c r="O54">
        <f t="shared" si="6"/>
        <v>500.97517361956938</v>
      </c>
      <c r="Q54">
        <f t="shared" si="7"/>
        <v>0.90033083266182434</v>
      </c>
      <c r="S54">
        <f t="shared" si="8"/>
        <v>500975.1736195694</v>
      </c>
    </row>
    <row r="55" spans="1:19" x14ac:dyDescent="0.2">
      <c r="A55" t="s">
        <v>55</v>
      </c>
      <c r="B55">
        <v>781</v>
      </c>
      <c r="C55">
        <v>24.17</v>
      </c>
      <c r="D55">
        <f t="shared" si="0"/>
        <v>756.83</v>
      </c>
      <c r="F55">
        <v>2.2499999999999999E-2</v>
      </c>
      <c r="G55">
        <f t="shared" si="1"/>
        <v>8.4905660377358489E-3</v>
      </c>
      <c r="K55">
        <f t="shared" si="2"/>
        <v>756.82150943396232</v>
      </c>
      <c r="L55">
        <f t="shared" si="3"/>
        <v>840.91278825995812</v>
      </c>
      <c r="M55">
        <f t="shared" si="4"/>
        <v>840.92127882599584</v>
      </c>
      <c r="N55">
        <f t="shared" si="5"/>
        <v>1.0096743002614308E-5</v>
      </c>
      <c r="O55">
        <f t="shared" si="6"/>
        <v>26.756368956927915</v>
      </c>
      <c r="Q55">
        <f t="shared" si="7"/>
        <v>0.90001766930025462</v>
      </c>
      <c r="S55">
        <f t="shared" si="8"/>
        <v>26756.368956927916</v>
      </c>
    </row>
    <row r="56" spans="1:19" x14ac:dyDescent="0.2">
      <c r="A56" t="s">
        <v>56</v>
      </c>
      <c r="B56">
        <v>480.84</v>
      </c>
      <c r="C56">
        <v>44.08</v>
      </c>
      <c r="D56">
        <f t="shared" si="0"/>
        <v>436.76</v>
      </c>
      <c r="F56">
        <v>11.002000000000001</v>
      </c>
      <c r="G56">
        <f t="shared" si="1"/>
        <v>4.1516981132075479</v>
      </c>
      <c r="K56">
        <f t="shared" si="2"/>
        <v>432.60830188679245</v>
      </c>
      <c r="L56">
        <f t="shared" si="3"/>
        <v>480.67589098532494</v>
      </c>
      <c r="M56">
        <f t="shared" si="4"/>
        <v>484.82758909853248</v>
      </c>
      <c r="N56">
        <f t="shared" si="5"/>
        <v>8.5632464128682032E-3</v>
      </c>
      <c r="O56">
        <f t="shared" si="6"/>
        <v>22692.602994100736</v>
      </c>
      <c r="Q56">
        <f t="shared" si="7"/>
        <v>0.91498568122251933</v>
      </c>
      <c r="S56">
        <f t="shared" si="8"/>
        <v>22692602.994100735</v>
      </c>
    </row>
    <row r="57" spans="1:19" x14ac:dyDescent="0.2">
      <c r="A57" t="s">
        <v>57</v>
      </c>
      <c r="B57">
        <v>1067.3</v>
      </c>
      <c r="C57">
        <v>27.63</v>
      </c>
      <c r="D57">
        <f t="shared" si="0"/>
        <v>1039.6699999999998</v>
      </c>
      <c r="F57">
        <v>42.987000000000002</v>
      </c>
      <c r="G57">
        <f t="shared" si="1"/>
        <v>16.221509433962265</v>
      </c>
      <c r="K57">
        <f t="shared" si="2"/>
        <v>1023.4484905660375</v>
      </c>
      <c r="L57">
        <f t="shared" si="3"/>
        <v>1137.1649895178195</v>
      </c>
      <c r="M57">
        <f t="shared" si="4"/>
        <v>1153.3864989517817</v>
      </c>
      <c r="N57">
        <f t="shared" si="5"/>
        <v>1.4064244248311092E-2</v>
      </c>
      <c r="O57">
        <f t="shared" si="6"/>
        <v>37270.247258024399</v>
      </c>
      <c r="Q57">
        <f t="shared" si="7"/>
        <v>0.92461242743454441</v>
      </c>
      <c r="S57">
        <f t="shared" si="8"/>
        <v>37270247.258024402</v>
      </c>
    </row>
    <row r="58" spans="1:19" x14ac:dyDescent="0.2">
      <c r="A58" t="s">
        <v>58</v>
      </c>
      <c r="B58">
        <v>753</v>
      </c>
      <c r="C58">
        <v>34.869999999999997</v>
      </c>
      <c r="D58">
        <f t="shared" si="0"/>
        <v>718.13</v>
      </c>
      <c r="F58">
        <v>34.216500000000003</v>
      </c>
      <c r="G58">
        <f t="shared" si="1"/>
        <v>12.911886792452831</v>
      </c>
      <c r="K58">
        <f t="shared" si="2"/>
        <v>705.21811320754716</v>
      </c>
      <c r="L58">
        <f t="shared" si="3"/>
        <v>783.57568134171902</v>
      </c>
      <c r="M58">
        <f t="shared" si="4"/>
        <v>796.48756813417185</v>
      </c>
      <c r="N58">
        <f t="shared" si="5"/>
        <v>1.62110336796591E-2</v>
      </c>
      <c r="O58">
        <f t="shared" si="6"/>
        <v>42959.239251096609</v>
      </c>
      <c r="Q58">
        <f t="shared" si="7"/>
        <v>0.9283693089394035</v>
      </c>
      <c r="S58">
        <f t="shared" si="8"/>
        <v>42959239.251096606</v>
      </c>
    </row>
    <row r="59" spans="1:19" x14ac:dyDescent="0.2">
      <c r="A59" t="s">
        <v>59</v>
      </c>
      <c r="B59">
        <v>593.78</v>
      </c>
      <c r="C59">
        <v>16.36</v>
      </c>
      <c r="D59">
        <f t="shared" si="0"/>
        <v>577.41999999999996</v>
      </c>
      <c r="F59">
        <v>1.0061</v>
      </c>
      <c r="G59">
        <f t="shared" si="1"/>
        <v>0.37966037735849056</v>
      </c>
      <c r="K59">
        <f t="shared" si="2"/>
        <v>577.04033962264145</v>
      </c>
      <c r="L59">
        <f t="shared" si="3"/>
        <v>641.15593291404605</v>
      </c>
      <c r="M59">
        <f t="shared" si="4"/>
        <v>641.53559329140455</v>
      </c>
      <c r="N59">
        <f t="shared" si="5"/>
        <v>5.9179939714745886E-4</v>
      </c>
      <c r="O59">
        <f t="shared" si="6"/>
        <v>1568.2684024407661</v>
      </c>
      <c r="Q59">
        <f t="shared" si="7"/>
        <v>0.90103564894500798</v>
      </c>
      <c r="S59">
        <f t="shared" si="8"/>
        <v>1568268.4024407661</v>
      </c>
    </row>
    <row r="60" spans="1:19" x14ac:dyDescent="0.2">
      <c r="A60" t="s">
        <v>60</v>
      </c>
      <c r="B60">
        <v>660.7</v>
      </c>
      <c r="C60">
        <v>30.49</v>
      </c>
      <c r="D60">
        <f t="shared" si="0"/>
        <v>630.21</v>
      </c>
      <c r="F60">
        <v>13.020799999999999</v>
      </c>
      <c r="G60">
        <f t="shared" si="1"/>
        <v>4.9135094339622638</v>
      </c>
      <c r="K60">
        <f t="shared" si="2"/>
        <v>625.29649056603773</v>
      </c>
      <c r="L60">
        <f t="shared" si="3"/>
        <v>694.7738784067086</v>
      </c>
      <c r="M60">
        <f t="shared" si="4"/>
        <v>699.68738784067091</v>
      </c>
      <c r="N60">
        <f t="shared" si="5"/>
        <v>7.0224353323360775E-3</v>
      </c>
      <c r="O60">
        <f t="shared" si="6"/>
        <v>18609.453630690608</v>
      </c>
      <c r="Q60">
        <f t="shared" si="7"/>
        <v>0.91228926183158809</v>
      </c>
      <c r="S60">
        <f t="shared" si="8"/>
        <v>18609453.630690608</v>
      </c>
    </row>
    <row r="61" spans="1:19" x14ac:dyDescent="0.2">
      <c r="A61" t="s">
        <v>61</v>
      </c>
      <c r="B61">
        <v>594.02</v>
      </c>
      <c r="C61">
        <v>69.45</v>
      </c>
      <c r="D61">
        <f t="shared" si="0"/>
        <v>524.56999999999994</v>
      </c>
      <c r="F61">
        <v>2.2486999999999999</v>
      </c>
      <c r="G61">
        <f t="shared" si="1"/>
        <v>0.84856603773584904</v>
      </c>
      <c r="K61">
        <f t="shared" si="2"/>
        <v>523.72143396226409</v>
      </c>
      <c r="L61">
        <f t="shared" si="3"/>
        <v>581.9127044025156</v>
      </c>
      <c r="M61">
        <f t="shared" si="4"/>
        <v>582.76127044025145</v>
      </c>
      <c r="N61">
        <f t="shared" si="5"/>
        <v>1.456112615539453E-3</v>
      </c>
      <c r="O61">
        <f t="shared" si="6"/>
        <v>3858.69843117955</v>
      </c>
      <c r="Q61">
        <f t="shared" si="7"/>
        <v>0.90254819707719414</v>
      </c>
      <c r="S61">
        <f t="shared" si="8"/>
        <v>3858698.43117955</v>
      </c>
    </row>
    <row r="62" spans="1:19" x14ac:dyDescent="0.2">
      <c r="A62" t="s">
        <v>62</v>
      </c>
      <c r="B62">
        <v>874.3</v>
      </c>
      <c r="C62">
        <v>31.01</v>
      </c>
      <c r="D62">
        <f t="shared" si="0"/>
        <v>843.29</v>
      </c>
      <c r="F62">
        <v>6.2899000000000003</v>
      </c>
      <c r="G62">
        <f t="shared" si="1"/>
        <v>2.3735471698113209</v>
      </c>
      <c r="K62">
        <f t="shared" si="2"/>
        <v>840.91645283018863</v>
      </c>
      <c r="L62">
        <f t="shared" si="3"/>
        <v>934.35161425576507</v>
      </c>
      <c r="M62">
        <f t="shared" si="4"/>
        <v>936.7251614255764</v>
      </c>
      <c r="N62">
        <f t="shared" si="5"/>
        <v>2.5338778838812064E-3</v>
      </c>
      <c r="O62">
        <f t="shared" si="6"/>
        <v>6714.7763922851973</v>
      </c>
      <c r="Q62">
        <f t="shared" si="7"/>
        <v>0.90443428629679212</v>
      </c>
      <c r="S62">
        <f t="shared" si="8"/>
        <v>6714776.392285197</v>
      </c>
    </row>
    <row r="63" spans="1:19" x14ac:dyDescent="0.2">
      <c r="A63" t="s">
        <v>63</v>
      </c>
      <c r="B63">
        <v>939.4</v>
      </c>
      <c r="C63">
        <v>41.1</v>
      </c>
      <c r="D63">
        <f t="shared" si="0"/>
        <v>898.3</v>
      </c>
      <c r="F63">
        <v>131.25239999999999</v>
      </c>
      <c r="G63">
        <f t="shared" si="1"/>
        <v>49.529207547169811</v>
      </c>
      <c r="K63">
        <f t="shared" si="2"/>
        <v>848.77079245283016</v>
      </c>
      <c r="L63">
        <f t="shared" si="3"/>
        <v>943.07865828092235</v>
      </c>
      <c r="M63">
        <f t="shared" si="4"/>
        <v>992.60786582809214</v>
      </c>
      <c r="N63">
        <f t="shared" si="5"/>
        <v>4.9898060706832725E-2</v>
      </c>
      <c r="O63">
        <f t="shared" si="6"/>
        <v>132229.86087310672</v>
      </c>
      <c r="Q63">
        <f t="shared" si="7"/>
        <v>0.98732160623695731</v>
      </c>
      <c r="S63">
        <f t="shared" si="8"/>
        <v>132229860.87310672</v>
      </c>
    </row>
    <row r="64" spans="1:19" x14ac:dyDescent="0.2">
      <c r="A64" t="s">
        <v>64</v>
      </c>
      <c r="B64">
        <v>693.6</v>
      </c>
      <c r="C64">
        <v>31.4</v>
      </c>
      <c r="D64">
        <f t="shared" si="0"/>
        <v>662.2</v>
      </c>
      <c r="F64">
        <v>3.1541999999999999</v>
      </c>
      <c r="G64">
        <f t="shared" si="1"/>
        <v>1.1902641509433962</v>
      </c>
      <c r="K64">
        <f t="shared" si="2"/>
        <v>661.0097358490566</v>
      </c>
      <c r="L64">
        <f t="shared" si="3"/>
        <v>734.45526205450733</v>
      </c>
      <c r="M64">
        <f t="shared" si="4"/>
        <v>735.64552620545078</v>
      </c>
      <c r="N64">
        <f t="shared" si="5"/>
        <v>1.6179859844766863E-3</v>
      </c>
      <c r="O64">
        <f t="shared" si="6"/>
        <v>4287.6628588632184</v>
      </c>
      <c r="Q64">
        <f t="shared" si="7"/>
        <v>0.90283147547283404</v>
      </c>
      <c r="S64">
        <f t="shared" si="8"/>
        <v>4287662.8588632187</v>
      </c>
    </row>
    <row r="65" spans="1:19" x14ac:dyDescent="0.2">
      <c r="A65" t="s">
        <v>65</v>
      </c>
      <c r="B65">
        <v>643</v>
      </c>
      <c r="C65">
        <v>18.95</v>
      </c>
      <c r="D65">
        <f t="shared" si="0"/>
        <v>624.04999999999995</v>
      </c>
      <c r="F65">
        <v>33.501300000000001</v>
      </c>
      <c r="G65">
        <f t="shared" si="1"/>
        <v>12.642000000000001</v>
      </c>
      <c r="K65">
        <f t="shared" si="2"/>
        <v>611.4079999999999</v>
      </c>
      <c r="L65">
        <f t="shared" si="3"/>
        <v>679.34222222222206</v>
      </c>
      <c r="M65">
        <f t="shared" si="4"/>
        <v>691.98422222222212</v>
      </c>
      <c r="N65">
        <f t="shared" si="5"/>
        <v>1.826920266968194E-2</v>
      </c>
      <c r="O65">
        <f t="shared" si="6"/>
        <v>48413.387074657141</v>
      </c>
      <c r="Q65">
        <f t="shared" si="7"/>
        <v>0.93197110467194344</v>
      </c>
      <c r="S65">
        <f t="shared" si="8"/>
        <v>48413387.074657142</v>
      </c>
    </row>
    <row r="66" spans="1:19" x14ac:dyDescent="0.2">
      <c r="A66" t="s">
        <v>66</v>
      </c>
      <c r="B66">
        <v>656</v>
      </c>
      <c r="C66">
        <v>17.22</v>
      </c>
      <c r="D66">
        <f t="shared" si="0"/>
        <v>638.78</v>
      </c>
      <c r="F66">
        <v>2.2642000000000002</v>
      </c>
      <c r="G66">
        <f t="shared" si="1"/>
        <v>0.8544150943396227</v>
      </c>
      <c r="K66">
        <f t="shared" si="2"/>
        <v>637.92558490566034</v>
      </c>
      <c r="L66">
        <f t="shared" si="3"/>
        <v>708.80620545073373</v>
      </c>
      <c r="M66">
        <f t="shared" si="4"/>
        <v>709.66062054507336</v>
      </c>
      <c r="N66">
        <f t="shared" si="5"/>
        <v>1.2039770414249095E-3</v>
      </c>
      <c r="O66">
        <f t="shared" si="6"/>
        <v>3190.5391597760099</v>
      </c>
      <c r="Q66">
        <f t="shared" si="7"/>
        <v>0.90210695982249356</v>
      </c>
      <c r="S66">
        <f t="shared" si="8"/>
        <v>3190539.1597760101</v>
      </c>
    </row>
    <row r="67" spans="1:19" x14ac:dyDescent="0.2">
      <c r="A67" t="s">
        <v>67</v>
      </c>
      <c r="B67">
        <v>716</v>
      </c>
      <c r="C67">
        <v>18.059999999999999</v>
      </c>
      <c r="D67">
        <f t="shared" ref="D67:D73" si="9">B67-C67</f>
        <v>697.94</v>
      </c>
      <c r="F67">
        <v>9.6251999999999995</v>
      </c>
      <c r="G67">
        <f t="shared" ref="G67:G73" si="10">F67/2.65</f>
        <v>3.6321509433962262</v>
      </c>
      <c r="K67">
        <f t="shared" ref="K67:K73" si="11">D67-G67</f>
        <v>694.3078490566038</v>
      </c>
      <c r="L67">
        <f t="shared" ref="L67:L73" si="12">K67/0.9</f>
        <v>771.45316561844868</v>
      </c>
      <c r="M67">
        <f t="shared" ref="M67:M73" si="13">L67+G67</f>
        <v>775.08531656184493</v>
      </c>
      <c r="N67">
        <f t="shared" ref="N67:N73" si="14">G67/M67</f>
        <v>4.6861305017464007E-3</v>
      </c>
      <c r="O67">
        <f t="shared" ref="O67:O73" si="15">F67*1000/(M67/1000)</f>
        <v>12418.24582962796</v>
      </c>
      <c r="Q67">
        <f t="shared" ref="Q67:Q73" si="16">(F67+K67)/M67</f>
        <v>0.9082007283780561</v>
      </c>
      <c r="S67">
        <f t="shared" ref="S67:S73" si="17">O67*1000</f>
        <v>12418245.829627961</v>
      </c>
    </row>
    <row r="68" spans="1:19" x14ac:dyDescent="0.2">
      <c r="A68" t="s">
        <v>68</v>
      </c>
      <c r="B68">
        <v>773.5</v>
      </c>
      <c r="C68">
        <v>65.59</v>
      </c>
      <c r="D68">
        <f t="shared" si="9"/>
        <v>707.91</v>
      </c>
      <c r="F68">
        <v>7.5499999999999998E-2</v>
      </c>
      <c r="G68">
        <f t="shared" si="10"/>
        <v>2.8490566037735848E-2</v>
      </c>
      <c r="K68">
        <f t="shared" si="11"/>
        <v>707.88150943396226</v>
      </c>
      <c r="L68">
        <f t="shared" si="12"/>
        <v>786.53501048218027</v>
      </c>
      <c r="M68">
        <f t="shared" si="13"/>
        <v>786.56350104821797</v>
      </c>
      <c r="N68">
        <f t="shared" si="14"/>
        <v>3.6221571430364802E-5</v>
      </c>
      <c r="O68">
        <f t="shared" si="15"/>
        <v>95.987164290466737</v>
      </c>
      <c r="Q68">
        <f t="shared" si="16"/>
        <v>0.90006338775000327</v>
      </c>
      <c r="S68">
        <f t="shared" si="17"/>
        <v>95987.164290466739</v>
      </c>
    </row>
    <row r="69" spans="1:19" x14ac:dyDescent="0.2">
      <c r="A69" t="s">
        <v>69</v>
      </c>
      <c r="B69">
        <v>709.9</v>
      </c>
      <c r="C69">
        <v>49.87</v>
      </c>
      <c r="D69">
        <f t="shared" si="9"/>
        <v>660.03</v>
      </c>
      <c r="F69">
        <v>8.9999999999999993E-3</v>
      </c>
      <c r="G69">
        <f t="shared" si="10"/>
        <v>3.3962264150943396E-3</v>
      </c>
      <c r="K69">
        <f t="shared" si="11"/>
        <v>660.02660377358484</v>
      </c>
      <c r="L69">
        <f t="shared" si="12"/>
        <v>733.36289308176094</v>
      </c>
      <c r="M69">
        <f t="shared" si="13"/>
        <v>733.36628930817608</v>
      </c>
      <c r="N69">
        <f t="shared" si="14"/>
        <v>4.631009721347E-6</v>
      </c>
      <c r="O69">
        <f t="shared" si="15"/>
        <v>12.272175761569549</v>
      </c>
      <c r="Q69">
        <f t="shared" si="16"/>
        <v>0.90000810426701228</v>
      </c>
      <c r="S69">
        <f t="shared" si="17"/>
        <v>12272.17576156955</v>
      </c>
    </row>
    <row r="70" spans="1:19" x14ac:dyDescent="0.2">
      <c r="A70" t="s">
        <v>70</v>
      </c>
      <c r="B70">
        <v>445</v>
      </c>
      <c r="C70">
        <v>17.690000000000001</v>
      </c>
      <c r="D70">
        <f t="shared" si="9"/>
        <v>427.31</v>
      </c>
      <c r="F70">
        <v>6.6E-3</v>
      </c>
      <c r="G70">
        <f t="shared" si="10"/>
        <v>2.4905660377358492E-3</v>
      </c>
      <c r="K70">
        <f t="shared" si="11"/>
        <v>427.30750943396225</v>
      </c>
      <c r="L70">
        <f t="shared" si="12"/>
        <v>474.7861215932914</v>
      </c>
      <c r="M70">
        <f t="shared" si="13"/>
        <v>474.78861215932915</v>
      </c>
      <c r="N70">
        <f t="shared" si="14"/>
        <v>5.245631369313608E-6</v>
      </c>
      <c r="O70">
        <f t="shared" si="15"/>
        <v>13.900923128681059</v>
      </c>
      <c r="Q70">
        <f t="shared" si="16"/>
        <v>0.90000917985489626</v>
      </c>
      <c r="S70">
        <f t="shared" si="17"/>
        <v>13900.923128681059</v>
      </c>
    </row>
    <row r="71" spans="1:19" x14ac:dyDescent="0.2">
      <c r="A71" t="s">
        <v>71</v>
      </c>
      <c r="B71">
        <v>637</v>
      </c>
      <c r="C71">
        <v>40.21</v>
      </c>
      <c r="D71">
        <f t="shared" si="9"/>
        <v>596.79</v>
      </c>
      <c r="F71">
        <v>6.4000000000000003E-3</v>
      </c>
      <c r="G71">
        <f t="shared" si="10"/>
        <v>2.4150943396226416E-3</v>
      </c>
      <c r="K71">
        <f t="shared" si="11"/>
        <v>596.78758490566031</v>
      </c>
      <c r="L71">
        <f t="shared" si="12"/>
        <v>663.09731656184476</v>
      </c>
      <c r="M71">
        <f t="shared" si="13"/>
        <v>663.09973165618442</v>
      </c>
      <c r="N71">
        <f t="shared" si="14"/>
        <v>3.6421283621855879E-6</v>
      </c>
      <c r="O71">
        <f t="shared" si="15"/>
        <v>9.6516401597918069</v>
      </c>
      <c r="Q71">
        <f t="shared" si="16"/>
        <v>0.90000637372463377</v>
      </c>
      <c r="S71">
        <f t="shared" si="17"/>
        <v>9651.6401597918066</v>
      </c>
    </row>
    <row r="72" spans="1:19" x14ac:dyDescent="0.2">
      <c r="A72" t="s">
        <v>72</v>
      </c>
      <c r="B72">
        <v>502</v>
      </c>
      <c r="C72">
        <v>17.399999999999999</v>
      </c>
      <c r="D72">
        <f t="shared" si="9"/>
        <v>484.6</v>
      </c>
      <c r="F72">
        <v>4.5999999999999999E-3</v>
      </c>
      <c r="G72">
        <f t="shared" si="10"/>
        <v>1.7358490566037736E-3</v>
      </c>
      <c r="K72">
        <f t="shared" si="11"/>
        <v>484.59826415094341</v>
      </c>
      <c r="L72">
        <f t="shared" si="12"/>
        <v>538.44251572327039</v>
      </c>
      <c r="M72">
        <f t="shared" si="13"/>
        <v>538.44425157232695</v>
      </c>
      <c r="N72">
        <f t="shared" si="14"/>
        <v>3.2238231748874084E-6</v>
      </c>
      <c r="O72">
        <f t="shared" si="15"/>
        <v>8.5431314134516327</v>
      </c>
      <c r="Q72">
        <f t="shared" si="16"/>
        <v>0.90000564169055619</v>
      </c>
      <c r="S72">
        <f t="shared" si="17"/>
        <v>8543.1314134516324</v>
      </c>
    </row>
    <row r="73" spans="1:19" x14ac:dyDescent="0.2">
      <c r="A73" t="s">
        <v>73</v>
      </c>
      <c r="B73">
        <v>742</v>
      </c>
      <c r="C73">
        <v>16.61</v>
      </c>
      <c r="D73">
        <f t="shared" si="9"/>
        <v>725.39</v>
      </c>
      <c r="F73">
        <v>1.44E-2</v>
      </c>
      <c r="G73">
        <f t="shared" si="10"/>
        <v>5.4339622641509438E-3</v>
      </c>
      <c r="K73">
        <f t="shared" si="11"/>
        <v>725.38456603773579</v>
      </c>
      <c r="L73">
        <f t="shared" si="12"/>
        <v>805.98285115303975</v>
      </c>
      <c r="M73">
        <f t="shared" si="13"/>
        <v>805.98828511530394</v>
      </c>
      <c r="N73">
        <f t="shared" si="14"/>
        <v>6.7419866572546598E-6</v>
      </c>
      <c r="O73">
        <f t="shared" si="15"/>
        <v>17.866264641724847</v>
      </c>
      <c r="Q73">
        <f t="shared" si="16"/>
        <v>0.90001179847665025</v>
      </c>
      <c r="S73">
        <f t="shared" si="17"/>
        <v>17866.264641724847</v>
      </c>
    </row>
    <row r="75" spans="1:19" x14ac:dyDescent="0.2">
      <c r="N75">
        <f>+(AVERAGE(N2:N73))</f>
        <v>1.0076710715627029E-2</v>
      </c>
      <c r="O75">
        <f>+(AVERAGE(O2:O73))</f>
        <v>26703.283396411636</v>
      </c>
    </row>
    <row r="76" spans="1:19" x14ac:dyDescent="0.2">
      <c r="N76">
        <f>+(STDEV(N2:N73))</f>
        <v>3.275361783983758E-2</v>
      </c>
      <c r="O76" s="1">
        <f>+(STDEV(O2:O73))</f>
        <v>86797.087275569589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 Hasholt</dc:creator>
  <cp:lastModifiedBy>Microsoft Office User</cp:lastModifiedBy>
  <dcterms:created xsi:type="dcterms:W3CDTF">2018-12-13T10:48:33Z</dcterms:created>
  <dcterms:modified xsi:type="dcterms:W3CDTF">2022-01-12T22:07:09Z</dcterms:modified>
</cp:coreProperties>
</file>