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<sst xmlns="http://schemas.openxmlformats.org/spreadsheetml/2006/main" count="79" uniqueCount="79">
  <si>
    <t xml:space="preserve">Eqi Sermia</t>
  </si>
  <si>
    <t xml:space="preserve">Fieldwork 2022</t>
  </si>
  <si>
    <t xml:space="preserve">Ethan Pierce and Irina Overeem</t>
  </si>
  <si>
    <t xml:space="preserve">Sample No</t>
  </si>
  <si>
    <t xml:space="preserve">GRL</t>
  </si>
  <si>
    <t xml:space="preserve">Field weight</t>
  </si>
  <si>
    <t xml:space="preserve">Lab weight</t>
  </si>
  <si>
    <t xml:space="preserve">Transport loss %</t>
  </si>
  <si>
    <t xml:space="preserve">Tape weight</t>
  </si>
  <si>
    <t xml:space="preserve">Empty weight</t>
  </si>
  <si>
    <t xml:space="preserve">Sediment weight</t>
  </si>
  <si>
    <t xml:space="preserve">SSC weight %</t>
  </si>
  <si>
    <t xml:space="preserve">Bottle weight (if too large to FD)</t>
  </si>
  <si>
    <t xml:space="preserve">EQ22_18.3</t>
  </si>
  <si>
    <t xml:space="preserve">EQ22_13.1</t>
  </si>
  <si>
    <t xml:space="preserve">EQ22_19.2</t>
  </si>
  <si>
    <t xml:space="preserve">EQ22_10.3</t>
  </si>
  <si>
    <t xml:space="preserve">EQ22_11.2</t>
  </si>
  <si>
    <t xml:space="preserve">EQ22_19.3</t>
  </si>
  <si>
    <t xml:space="preserve">EQ22_14.3</t>
  </si>
  <si>
    <t xml:space="preserve">EQ22_21.3</t>
  </si>
  <si>
    <t xml:space="preserve">EQ22_13.3</t>
  </si>
  <si>
    <t xml:space="preserve">EQ22_10.2</t>
  </si>
  <si>
    <t xml:space="preserve">EQ22_10.1</t>
  </si>
  <si>
    <t xml:space="preserve">EQ22_15.3</t>
  </si>
  <si>
    <t xml:space="preserve">EQ22_22.3</t>
  </si>
  <si>
    <t xml:space="preserve">EQ22_12.2</t>
  </si>
  <si>
    <t xml:space="preserve">EQ22_20.1</t>
  </si>
  <si>
    <t xml:space="preserve">EQ22_11.3</t>
  </si>
  <si>
    <t xml:space="preserve">EQ22_20.3</t>
  </si>
  <si>
    <t xml:space="preserve">EQ22_15.2</t>
  </si>
  <si>
    <t xml:space="preserve">EQ22_12.3</t>
  </si>
  <si>
    <t xml:space="preserve">EQ22_18.2</t>
  </si>
  <si>
    <t xml:space="preserve">EQ22_20.2</t>
  </si>
  <si>
    <t xml:space="preserve">EQ22_19.1</t>
  </si>
  <si>
    <t xml:space="preserve">EQ22_11.1</t>
  </si>
  <si>
    <t xml:space="preserve">EQ22_13.2</t>
  </si>
  <si>
    <t xml:space="preserve">EQ22_14.1</t>
  </si>
  <si>
    <t xml:space="preserve">EQ22_12.1</t>
  </si>
  <si>
    <t xml:space="preserve">EQ22_21.1</t>
  </si>
  <si>
    <t xml:space="preserve">EQ22_4.2</t>
  </si>
  <si>
    <t xml:space="preserve">EQ22_15.1</t>
  </si>
  <si>
    <t xml:space="preserve">EQ22_4.3</t>
  </si>
  <si>
    <t xml:space="preserve">EQ22_4.1</t>
  </si>
  <si>
    <t xml:space="preserve">EQ22_5.1</t>
  </si>
  <si>
    <t xml:space="preserve">EQ22_6.2</t>
  </si>
  <si>
    <t xml:space="preserve">EQ22_22.2</t>
  </si>
  <si>
    <t xml:space="preserve">EQ22_17.2</t>
  </si>
  <si>
    <t xml:space="preserve">EQ22_17.3</t>
  </si>
  <si>
    <t xml:space="preserve">EQ22_21.2</t>
  </si>
  <si>
    <t xml:space="preserve">EQ22_8.3</t>
  </si>
  <si>
    <t xml:space="preserve">EQ22_5.3</t>
  </si>
  <si>
    <t xml:space="preserve">EQ22_6.3</t>
  </si>
  <si>
    <t xml:space="preserve">EQ22_7.3</t>
  </si>
  <si>
    <t xml:space="preserve">EQ22_22.1</t>
  </si>
  <si>
    <t xml:space="preserve">EQ22_14.2</t>
  </si>
  <si>
    <t xml:space="preserve">EQ22_18.1</t>
  </si>
  <si>
    <t xml:space="preserve">EQ22_5.2</t>
  </si>
  <si>
    <t xml:space="preserve">EQ22_16.3</t>
  </si>
  <si>
    <t xml:space="preserve">EQ22_17.1</t>
  </si>
  <si>
    <t xml:space="preserve">EQ22_2.2</t>
  </si>
  <si>
    <t xml:space="preserve">EQ22_16.2</t>
  </si>
  <si>
    <t xml:space="preserve">EQ22_16.1</t>
  </si>
  <si>
    <t xml:space="preserve">EQ22_8.1</t>
  </si>
  <si>
    <t xml:space="preserve">EQ22_7.1</t>
  </si>
  <si>
    <t xml:space="preserve">EQ22_9.1</t>
  </si>
  <si>
    <t xml:space="preserve">EQ22_9.2</t>
  </si>
  <si>
    <t xml:space="preserve">EQ22_8.2</t>
  </si>
  <si>
    <t xml:space="preserve">EQ22_6.1</t>
  </si>
  <si>
    <t xml:space="preserve">EQ22_2.3</t>
  </si>
  <si>
    <t xml:space="preserve">EQ22_2.1</t>
  </si>
  <si>
    <t xml:space="preserve">EQ22_3.1</t>
  </si>
  <si>
    <t xml:space="preserve">EQ22_1.2</t>
  </si>
  <si>
    <t xml:space="preserve">EQ22_1.3</t>
  </si>
  <si>
    <t xml:space="preserve">EQ22_1.1</t>
  </si>
  <si>
    <t xml:space="preserve">EQ22_3.3</t>
  </si>
  <si>
    <t xml:space="preserve">EQ22_7.2</t>
  </si>
  <si>
    <t xml:space="preserve">EQ22_3.2</t>
  </si>
  <si>
    <t xml:space="preserve">EQ22_9.3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</si>
</sst>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2890625" defaultRowHeight="15" zeroHeight="false" outlineLevelRow="0" outlineLevelCol="0"/>
  <cols>
    <col collapsed="false" customWidth="true" hidden="false" outlineLevel="0" max="4" min="1" style="0" width="10.5"/>
    <col collapsed="false" customWidth="true" hidden="false" outlineLevel="0" max="5" min="5" style="0" width="12.75"/>
    <col collapsed="false" customWidth="true" hidden="false" outlineLevel="0" max="6" min="6" style="0" width="10.5"/>
    <col collapsed="false" customWidth="true" hidden="false" outlineLevel="0" max="7" min="7" style="0" width="13.11"/>
    <col collapsed="false" customWidth="true" hidden="false" outlineLevel="0" max="8" min="8" style="0" width="14"/>
    <col collapsed="false" customWidth="true" hidden="false" outlineLevel="0" max="9" min="9" style="0" width="13.88"/>
    <col collapsed="false" customWidth="true" hidden="false" outlineLevel="0" max="28" min="10" style="0" width="10.5"/>
  </cols>
  <sheetData>
    <row r="1" customFormat="false" ht="15.75" hidden="false" customHeight="true" outlineLevel="0" collapsed="false">
      <c r="A1" s="1" t="s">
        <v>0</v>
      </c>
      <c r="C1" s="1" t="s">
        <v>1</v>
      </c>
    </row>
    <row r="2" customFormat="false" ht="15.75" hidden="false" customHeight="true" outlineLevel="0" collapsed="false">
      <c r="A2" s="1" t="s">
        <v>2</v>
      </c>
    </row>
    <row r="3" customFormat="false" ht="15.75" hidden="false" customHeight="true" outlineLevel="0" collapsed="false">
      <c r="A3" s="2" t="n">
        <v>44779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0" t="s">
        <v>12</v>
      </c>
    </row>
    <row r="6" customFormat="false" ht="15.75" hidden="false" customHeight="true" outlineLevel="0" collapsed="false"/>
    <row r="7" customFormat="false" ht="15.75" hidden="false" customHeight="true" outlineLevel="0" collapsed="false">
      <c r="A7" s="1" t="s">
        <v>13</v>
      </c>
      <c r="B7" s="1" t="n">
        <v>27835</v>
      </c>
      <c r="C7" s="1" t="n">
        <v>347.6</v>
      </c>
      <c r="D7" s="1" t="n">
        <v>345.96</v>
      </c>
      <c r="E7" s="1" t="n">
        <f aca="false">(C7-D7)/C7 * 100</f>
        <v>0.471806674338332</v>
      </c>
      <c r="F7" s="1" t="n">
        <v>3.35</v>
      </c>
      <c r="G7" s="1" t="n">
        <v>98.64</v>
      </c>
      <c r="H7" s="0" t="n">
        <f aca="false">G7-58.07-F7</f>
        <v>37.22</v>
      </c>
      <c r="I7" s="1" t="n">
        <f aca="false">H7/(D7-F7-58.07)</f>
        <v>0.130807619315386</v>
      </c>
    </row>
    <row r="8" customFormat="false" ht="15.75" hidden="false" customHeight="true" outlineLevel="0" collapsed="false">
      <c r="A8" s="1" t="s">
        <v>14</v>
      </c>
      <c r="B8" s="1" t="n">
        <f aca="false">B7+1</f>
        <v>27836</v>
      </c>
      <c r="C8" s="1" t="n">
        <v>339</v>
      </c>
      <c r="D8" s="1" t="n">
        <v>334.15</v>
      </c>
      <c r="E8" s="1" t="n">
        <f aca="false">(C8-D8)/C8 * 100</f>
        <v>1.4306784660767</v>
      </c>
      <c r="F8" s="1" t="n">
        <v>2.73</v>
      </c>
      <c r="G8" s="1" t="n">
        <v>113.24</v>
      </c>
      <c r="H8" s="0" t="n">
        <f aca="false">G8-58.07-F8</f>
        <v>52.44</v>
      </c>
      <c r="I8" s="1" t="n">
        <f aca="false">H8/(D8-F8-58.07)</f>
        <v>0.191841960856045</v>
      </c>
    </row>
    <row r="9" customFormat="false" ht="15.75" hidden="false" customHeight="true" outlineLevel="0" collapsed="false">
      <c r="A9" s="1" t="s">
        <v>15</v>
      </c>
      <c r="B9" s="1" t="n">
        <f aca="false">B8+1</f>
        <v>27837</v>
      </c>
      <c r="C9" s="1" t="n">
        <v>325.8</v>
      </c>
      <c r="D9" s="1" t="n">
        <v>318.44</v>
      </c>
      <c r="E9" s="1" t="n">
        <f aca="false">(C9-D9)/C9 * 100</f>
        <v>2.25905463474525</v>
      </c>
      <c r="F9" s="1" t="n">
        <v>2.43</v>
      </c>
      <c r="G9" s="1" t="n">
        <v>84.43</v>
      </c>
      <c r="H9" s="0" t="n">
        <f aca="false">G9-58.07-F9</f>
        <v>23.93</v>
      </c>
      <c r="I9" s="1" t="n">
        <f aca="false">H9/(D9-F9-58.07)</f>
        <v>0.0927735132201287</v>
      </c>
    </row>
    <row r="10" customFormat="false" ht="15.75" hidden="false" customHeight="true" outlineLevel="0" collapsed="false">
      <c r="A10" s="1" t="s">
        <v>16</v>
      </c>
      <c r="B10" s="1" t="n">
        <f aca="false">B9+1</f>
        <v>27838</v>
      </c>
      <c r="C10" s="1" t="n">
        <v>391.5</v>
      </c>
      <c r="D10" s="1" t="n">
        <v>389.44</v>
      </c>
      <c r="E10" s="1" t="n">
        <f aca="false">(C10-D10)/C10 * 100</f>
        <v>0.526181353767561</v>
      </c>
      <c r="F10" s="1" t="n">
        <v>3.68</v>
      </c>
      <c r="G10" s="1" t="n">
        <v>143.62</v>
      </c>
      <c r="H10" s="0" t="n">
        <f aca="false">G10-58.07-F10</f>
        <v>81.87</v>
      </c>
      <c r="I10" s="1" t="n">
        <f aca="false">H10/(D10-F10-58.07)</f>
        <v>0.249839787604138</v>
      </c>
    </row>
    <row r="11" customFormat="false" ht="15.75" hidden="false" customHeight="true" outlineLevel="0" collapsed="false">
      <c r="A11" s="1" t="s">
        <v>17</v>
      </c>
      <c r="B11" s="1" t="n">
        <f aca="false">B10+1</f>
        <v>27839</v>
      </c>
      <c r="C11" s="1" t="n">
        <v>404</v>
      </c>
      <c r="D11" s="1" t="n">
        <v>398.48</v>
      </c>
      <c r="E11" s="1" t="n">
        <f aca="false">(C11-D11)/C11 * 100</f>
        <v>1.36633663366336</v>
      </c>
      <c r="F11" s="1" t="n">
        <v>3.52</v>
      </c>
      <c r="G11" s="1" t="n">
        <v>148.27</v>
      </c>
      <c r="H11" s="0" t="n">
        <f aca="false">G11-58.07-F11</f>
        <v>86.68</v>
      </c>
      <c r="I11" s="1" t="n">
        <f aca="false">H11/(D11-F11-58.07)</f>
        <v>0.25729466591469</v>
      </c>
    </row>
    <row r="12" customFormat="false" ht="15.75" hidden="false" customHeight="true" outlineLevel="0" collapsed="false">
      <c r="A12" s="1" t="s">
        <v>18</v>
      </c>
      <c r="B12" s="1" t="n">
        <f aca="false">B11+1</f>
        <v>27840</v>
      </c>
      <c r="C12" s="1" t="n">
        <v>317.4</v>
      </c>
      <c r="D12" s="1" t="n">
        <v>315.33</v>
      </c>
      <c r="E12" s="1" t="n">
        <f aca="false">(C12-D12)/C12 * 100</f>
        <v>0.652173913043476</v>
      </c>
      <c r="F12" s="1" t="n">
        <v>3.21</v>
      </c>
      <c r="G12" s="1" t="n">
        <v>64.04</v>
      </c>
      <c r="H12" s="0" t="n">
        <f aca="false">G12-58.07-F12</f>
        <v>2.76000000000001</v>
      </c>
      <c r="I12" s="1" t="n">
        <f aca="false">H12/(D12-F12-58.07)</f>
        <v>0.0108640031489864</v>
      </c>
    </row>
    <row r="13" customFormat="false" ht="15.75" hidden="false" customHeight="true" outlineLevel="0" collapsed="false">
      <c r="A13" s="1" t="s">
        <v>19</v>
      </c>
      <c r="B13" s="1" t="n">
        <f aca="false">B12+1</f>
        <v>27841</v>
      </c>
      <c r="C13" s="1" t="n">
        <v>331.8</v>
      </c>
      <c r="D13" s="1" t="n">
        <v>330</v>
      </c>
      <c r="E13" s="1" t="n">
        <f aca="false">(C13-D13)/C13 * 100</f>
        <v>0.542495479204343</v>
      </c>
      <c r="F13" s="1" t="n">
        <v>2.98</v>
      </c>
      <c r="G13" s="1" t="n">
        <v>103.36</v>
      </c>
      <c r="H13" s="0" t="n">
        <f aca="false">G13-58.07-F13</f>
        <v>42.31</v>
      </c>
      <c r="I13" s="1" t="n">
        <f aca="false">H13/(D13-F13-58.07)</f>
        <v>0.157315486149842</v>
      </c>
    </row>
    <row r="14" customFormat="false" ht="15.75" hidden="false" customHeight="true" outlineLevel="0" collapsed="false">
      <c r="A14" s="1" t="s">
        <v>20</v>
      </c>
      <c r="B14" s="1" t="n">
        <f aca="false">B13+1</f>
        <v>27842</v>
      </c>
      <c r="C14" s="1" t="n">
        <v>573.8</v>
      </c>
      <c r="D14" s="1" t="n">
        <v>558.54</v>
      </c>
      <c r="E14" s="1" t="n">
        <f aca="false">(C14-D14)/C14 * 100</f>
        <v>2.65946322760544</v>
      </c>
      <c r="F14" s="1" t="n">
        <v>3.43</v>
      </c>
      <c r="G14" s="1" t="n">
        <f aca="false">92.76+1.6</f>
        <v>94.36</v>
      </c>
      <c r="H14" s="0" t="n">
        <f aca="false">G14-58.07-F14</f>
        <v>32.86</v>
      </c>
      <c r="I14" s="1" t="n">
        <f aca="false">H14/(D14-F14-58.07)</f>
        <v>0.0661113793658458</v>
      </c>
    </row>
    <row r="15" customFormat="false" ht="15.75" hidden="false" customHeight="true" outlineLevel="0" collapsed="false">
      <c r="A15" s="1" t="s">
        <v>21</v>
      </c>
      <c r="B15" s="1" t="n">
        <f aca="false">B14+1</f>
        <v>27843</v>
      </c>
      <c r="C15" s="1" t="n">
        <v>335.3</v>
      </c>
      <c r="D15" s="1" t="n">
        <v>330.05</v>
      </c>
      <c r="E15" s="1" t="n">
        <f aca="false">(C15-D15)/C15 * 100</f>
        <v>1.56576200417537</v>
      </c>
      <c r="F15" s="1" t="n">
        <v>2.5</v>
      </c>
      <c r="G15" s="1" t="n">
        <v>129.77</v>
      </c>
      <c r="H15" s="0" t="n">
        <f aca="false">G15-58.07-F15</f>
        <v>69.2</v>
      </c>
      <c r="I15" s="1" t="n">
        <f aca="false">H15/(D15-F15-58.07)</f>
        <v>0.256790856464302</v>
      </c>
    </row>
    <row r="16" customFormat="false" ht="15.75" hidden="false" customHeight="true" outlineLevel="0" collapsed="false">
      <c r="A16" s="1" t="s">
        <v>22</v>
      </c>
      <c r="B16" s="1" t="n">
        <f aca="false">B15+1</f>
        <v>27844</v>
      </c>
      <c r="C16" s="1" t="n">
        <v>343.7</v>
      </c>
      <c r="D16" s="1" t="n">
        <v>341.75</v>
      </c>
      <c r="E16" s="1" t="n">
        <f aca="false">(C16-D16)/C16 * 100</f>
        <v>0.567355251672967</v>
      </c>
      <c r="F16" s="1" t="n">
        <v>2.22</v>
      </c>
      <c r="G16" s="1" t="n">
        <v>118.24</v>
      </c>
      <c r="H16" s="0" t="n">
        <f aca="false">G16-58.07-F16</f>
        <v>57.95</v>
      </c>
      <c r="I16" s="1" t="n">
        <f aca="false">H16/(D16-F16-58.07)</f>
        <v>0.205890712712286</v>
      </c>
    </row>
    <row r="17" customFormat="false" ht="15.75" hidden="false" customHeight="true" outlineLevel="0" collapsed="false">
      <c r="A17" s="1" t="s">
        <v>23</v>
      </c>
      <c r="B17" s="1" t="n">
        <f aca="false">B16+1</f>
        <v>27845</v>
      </c>
      <c r="C17" s="1" t="n">
        <v>317.3</v>
      </c>
      <c r="D17" s="1" t="n">
        <v>313.92</v>
      </c>
      <c r="E17" s="1" t="n">
        <f aca="false">(C17-D17)/C17 * 100</f>
        <v>1.06523794516231</v>
      </c>
      <c r="F17" s="1" t="n">
        <v>2.7</v>
      </c>
      <c r="G17" s="1" t="n">
        <v>104.72</v>
      </c>
      <c r="H17" s="0" t="n">
        <f aca="false">G17-58.07-F17</f>
        <v>43.95</v>
      </c>
      <c r="I17" s="1" t="n">
        <f aca="false">H17/(D17-F17-58.07)</f>
        <v>0.173612482717756</v>
      </c>
    </row>
    <row r="18" customFormat="false" ht="15.75" hidden="false" customHeight="true" outlineLevel="0" collapsed="false">
      <c r="A18" s="1" t="s">
        <v>24</v>
      </c>
      <c r="B18" s="1" t="n">
        <f aca="false">B17+1</f>
        <v>27846</v>
      </c>
      <c r="C18" s="1" t="n">
        <v>365.1</v>
      </c>
      <c r="D18" s="1" t="n">
        <v>363.79</v>
      </c>
      <c r="E18" s="1" t="n">
        <f aca="false">(C18-D18)/C18 * 100</f>
        <v>0.358805806628322</v>
      </c>
      <c r="F18" s="1" t="n">
        <v>3.16</v>
      </c>
      <c r="G18" s="1" t="n">
        <v>87.13</v>
      </c>
      <c r="H18" s="0" t="n">
        <f aca="false">G18-58.07-F18</f>
        <v>25.9</v>
      </c>
      <c r="I18" s="1" t="n">
        <f aca="false">H18/(D18-F18-58.07)</f>
        <v>0.0856028556319408</v>
      </c>
    </row>
    <row r="19" customFormat="false" ht="15.75" hidden="false" customHeight="true" outlineLevel="0" collapsed="false">
      <c r="A19" s="1" t="s">
        <v>25</v>
      </c>
      <c r="B19" s="1" t="n">
        <f aca="false">B18+1</f>
        <v>27847</v>
      </c>
      <c r="C19" s="1" t="n">
        <v>473.7</v>
      </c>
      <c r="D19" s="1" t="n">
        <v>471.38</v>
      </c>
      <c r="E19" s="1" t="n">
        <f aca="false">(C19-D19)/C19 * 100</f>
        <v>0.48976145239603</v>
      </c>
      <c r="F19" s="1" t="n">
        <v>2.95</v>
      </c>
      <c r="G19" s="1" t="n">
        <v>91.65</v>
      </c>
      <c r="H19" s="0" t="n">
        <f aca="false">G19-58.07-F19</f>
        <v>30.63</v>
      </c>
      <c r="I19" s="1" t="n">
        <f aca="false">H19/(D19-F19-58.07)</f>
        <v>0.0746417779510674</v>
      </c>
    </row>
    <row r="20" customFormat="false" ht="15.75" hidden="false" customHeight="true" outlineLevel="0" collapsed="false">
      <c r="A20" s="1" t="s">
        <v>26</v>
      </c>
      <c r="B20" s="1" t="n">
        <f aca="false">B19+1</f>
        <v>27848</v>
      </c>
      <c r="C20" s="1" t="n">
        <v>310.4</v>
      </c>
      <c r="D20" s="1" t="n">
        <v>309.52</v>
      </c>
      <c r="E20" s="1" t="n">
        <f aca="false">(C20-D20)/C20 * 100</f>
        <v>0.283505154639174</v>
      </c>
      <c r="F20" s="1" t="n">
        <v>2.02</v>
      </c>
      <c r="G20" s="1" t="n">
        <v>78.34</v>
      </c>
      <c r="H20" s="0" t="n">
        <f aca="false">G20-58.07-F20</f>
        <v>18.25</v>
      </c>
      <c r="I20" s="1" t="n">
        <f aca="false">H20/(D20-F20-58.07)</f>
        <v>0.0731668203503989</v>
      </c>
    </row>
    <row r="21" customFormat="false" ht="15.75" hidden="false" customHeight="true" outlineLevel="0" collapsed="false">
      <c r="A21" s="1" t="s">
        <v>27</v>
      </c>
      <c r="B21" s="1" t="n">
        <f aca="false">B20+1</f>
        <v>27849</v>
      </c>
      <c r="C21" s="1" t="n">
        <v>304.5</v>
      </c>
      <c r="D21" s="1" t="n">
        <v>303.19</v>
      </c>
      <c r="E21" s="1" t="n">
        <f aca="false">(C21-D21)/C21 * 100</f>
        <v>0.430213464696224</v>
      </c>
      <c r="F21" s="1" t="n">
        <v>2.72</v>
      </c>
      <c r="G21" s="1" t="n">
        <v>71</v>
      </c>
      <c r="H21" s="0" t="n">
        <f aca="false">G21-58.07-F21</f>
        <v>10.21</v>
      </c>
      <c r="I21" s="1" t="n">
        <f aca="false">H21/(D21-F21-58.07)</f>
        <v>0.0421204620462046</v>
      </c>
    </row>
    <row r="22" customFormat="false" ht="15.75" hidden="false" customHeight="true" outlineLevel="0" collapsed="false">
      <c r="A22" s="1" t="s">
        <v>28</v>
      </c>
      <c r="B22" s="1" t="n">
        <f aca="false">B21+1</f>
        <v>27850</v>
      </c>
      <c r="C22" s="1" t="n">
        <v>342.7</v>
      </c>
      <c r="D22" s="1" t="n">
        <v>340.58</v>
      </c>
      <c r="E22" s="1" t="n">
        <f aca="false">(C22-D22)/C22 * 100</f>
        <v>0.618616866063614</v>
      </c>
      <c r="F22" s="1" t="n">
        <v>3.08</v>
      </c>
      <c r="G22" s="1" t="n">
        <v>125.7</v>
      </c>
      <c r="H22" s="0" t="n">
        <f aca="false">G22-58.07-F22</f>
        <v>64.55</v>
      </c>
      <c r="I22" s="1" t="n">
        <f aca="false">H22/(D22-F22-58.07)</f>
        <v>0.231005976452063</v>
      </c>
    </row>
    <row r="23" customFormat="false" ht="15.75" hidden="false" customHeight="true" outlineLevel="0" collapsed="false">
      <c r="A23" s="1" t="s">
        <v>29</v>
      </c>
      <c r="B23" s="1" t="n">
        <f aca="false">B22+1</f>
        <v>27851</v>
      </c>
      <c r="C23" s="1" t="n">
        <v>325.7</v>
      </c>
      <c r="D23" s="1" t="n">
        <v>323.69</v>
      </c>
      <c r="E23" s="1" t="n">
        <f aca="false">(C23-D23)/C23 * 100</f>
        <v>0.617132330365364</v>
      </c>
      <c r="F23" s="1" t="n">
        <v>3.04</v>
      </c>
      <c r="G23" s="1" t="n">
        <v>70.38</v>
      </c>
      <c r="H23" s="0" t="n">
        <f aca="false">G23-58.07-F23</f>
        <v>9.27</v>
      </c>
      <c r="I23" s="1" t="n">
        <f aca="false">H23/(D23-F23-58.07)</f>
        <v>0.0353035265442913</v>
      </c>
    </row>
    <row r="24" customFormat="false" ht="15.75" hidden="false" customHeight="true" outlineLevel="0" collapsed="false">
      <c r="A24" s="1" t="s">
        <v>30</v>
      </c>
      <c r="B24" s="1" t="n">
        <f aca="false">B23+1</f>
        <v>27852</v>
      </c>
      <c r="C24" s="1" t="n">
        <v>335.7</v>
      </c>
      <c r="D24" s="1" t="n">
        <v>334.51</v>
      </c>
      <c r="E24" s="1" t="n">
        <f aca="false">(C24-D24)/C24 * 100</f>
        <v>0.354483169496574</v>
      </c>
      <c r="F24" s="1" t="n">
        <v>3.22</v>
      </c>
      <c r="G24" s="1" t="n">
        <v>80.54</v>
      </c>
      <c r="H24" s="0" t="n">
        <f aca="false">G24-58.07-F24</f>
        <v>19.25</v>
      </c>
      <c r="I24" s="1" t="n">
        <f aca="false">H24/(D24-F24-58.07)</f>
        <v>0.0704560427494327</v>
      </c>
    </row>
    <row r="25" customFormat="false" ht="15.75" hidden="false" customHeight="true" outlineLevel="0" collapsed="false">
      <c r="A25" s="1" t="s">
        <v>31</v>
      </c>
      <c r="B25" s="1" t="n">
        <f aca="false">B24+1</f>
        <v>27853</v>
      </c>
      <c r="C25" s="1" t="n">
        <v>291.6</v>
      </c>
      <c r="D25" s="1" t="n">
        <v>290.25</v>
      </c>
      <c r="E25" s="1" t="n">
        <f aca="false">(C25-D25)/C25 * 100</f>
        <v>0.462962962962971</v>
      </c>
      <c r="F25" s="1" t="n">
        <v>3.08</v>
      </c>
      <c r="G25" s="1" t="n">
        <v>76.44</v>
      </c>
      <c r="H25" s="0" t="n">
        <f aca="false">G25-58.07-F25</f>
        <v>15.29</v>
      </c>
      <c r="I25" s="1" t="n">
        <f aca="false">H25/(D25-F25-58.07)</f>
        <v>0.0667394151025753</v>
      </c>
    </row>
    <row r="26" customFormat="false" ht="15.75" hidden="false" customHeight="true" outlineLevel="0" collapsed="false">
      <c r="A26" s="1" t="s">
        <v>32</v>
      </c>
      <c r="B26" s="1" t="n">
        <f aca="false">B25+1</f>
        <v>27854</v>
      </c>
      <c r="C26" s="1" t="n">
        <v>342.4</v>
      </c>
      <c r="D26" s="1" t="n">
        <v>340.72</v>
      </c>
      <c r="E26" s="1" t="n">
        <f aca="false">(C26-D26)/C26 * 100</f>
        <v>0.490654205607462</v>
      </c>
      <c r="F26" s="1" t="n">
        <v>2.75</v>
      </c>
      <c r="G26" s="1" t="n">
        <v>91.04</v>
      </c>
      <c r="H26" s="0" t="n">
        <f aca="false">G26-58.07-F26</f>
        <v>30.22</v>
      </c>
      <c r="I26" s="1" t="n">
        <f aca="false">H26/(D26-F26-58.07)</f>
        <v>0.107967131118257</v>
      </c>
    </row>
    <row r="27" customFormat="false" ht="15.75" hidden="false" customHeight="true" outlineLevel="0" collapsed="false">
      <c r="A27" s="1" t="s">
        <v>33</v>
      </c>
      <c r="B27" s="1" t="n">
        <f aca="false">B26+1</f>
        <v>27855</v>
      </c>
      <c r="C27" s="1" t="n">
        <v>304.3</v>
      </c>
      <c r="D27" s="1" t="n">
        <v>302.26</v>
      </c>
      <c r="E27" s="1" t="n">
        <f aca="false">(C27-D27)/C27 * 100</f>
        <v>0.670391061452521</v>
      </c>
      <c r="F27" s="1" t="n">
        <v>2.4</v>
      </c>
      <c r="G27" s="1" t="n">
        <v>68.89</v>
      </c>
      <c r="H27" s="0" t="n">
        <f aca="false">G27-58.07-F27</f>
        <v>8.42</v>
      </c>
      <c r="I27" s="1" t="n">
        <f aca="false">H27/(D27-F27-58.07)</f>
        <v>0.0348236072625005</v>
      </c>
    </row>
    <row r="28" customFormat="false" ht="15.75" hidden="false" customHeight="true" outlineLevel="0" collapsed="false">
      <c r="A28" s="1" t="s">
        <v>34</v>
      </c>
      <c r="B28" s="1" t="n">
        <f aca="false">B27+1</f>
        <v>27856</v>
      </c>
      <c r="C28" s="1" t="n">
        <v>348.8</v>
      </c>
      <c r="D28" s="1" t="n">
        <v>346.97</v>
      </c>
      <c r="E28" s="1" t="n">
        <f aca="false">(C28-D28)/C28 * 100</f>
        <v>0.524655963302748</v>
      </c>
      <c r="F28" s="1" t="n">
        <v>3.18</v>
      </c>
      <c r="G28" s="1" t="n">
        <v>80.1</v>
      </c>
      <c r="H28" s="0" t="n">
        <f aca="false">G28-58.07-F28</f>
        <v>18.85</v>
      </c>
      <c r="I28" s="1" t="n">
        <f aca="false">H28/(D28-F28-58.07)</f>
        <v>0.0659736805263895</v>
      </c>
    </row>
    <row r="29" customFormat="false" ht="15.75" hidden="false" customHeight="true" outlineLevel="0" collapsed="false">
      <c r="A29" s="1" t="s">
        <v>35</v>
      </c>
      <c r="B29" s="1" t="n">
        <f aca="false">B28+1</f>
        <v>27857</v>
      </c>
      <c r="C29" s="1" t="n">
        <v>317.3</v>
      </c>
      <c r="D29" s="1" t="n">
        <v>313.2</v>
      </c>
      <c r="E29" s="1" t="n">
        <f aca="false">(C29-D29)/C29 * 100</f>
        <v>1.29215253703121</v>
      </c>
      <c r="F29" s="1" t="n">
        <v>2.56</v>
      </c>
      <c r="G29" s="1" t="n">
        <v>148.76</v>
      </c>
      <c r="H29" s="0" t="n">
        <f aca="false">G29-58.07-F29</f>
        <v>88.13</v>
      </c>
      <c r="I29" s="1" t="n">
        <f aca="false">H29/(D29-F29-58.07)</f>
        <v>0.348932969077879</v>
      </c>
    </row>
    <row r="30" customFormat="false" ht="15.75" hidden="false" customHeight="true" outlineLevel="0" collapsed="false">
      <c r="A30" s="1" t="s">
        <v>36</v>
      </c>
      <c r="B30" s="1" t="n">
        <f aca="false">B29+1</f>
        <v>27858</v>
      </c>
      <c r="C30" s="1" t="n">
        <v>459.8</v>
      </c>
      <c r="D30" s="1" t="n">
        <v>454.32</v>
      </c>
      <c r="E30" s="1" t="n">
        <f aca="false">(C30-D30)/C30 * 100</f>
        <v>1.19182253153545</v>
      </c>
      <c r="F30" s="1" t="n">
        <v>3.1</v>
      </c>
      <c r="G30" s="1" t="n">
        <v>228.58</v>
      </c>
      <c r="H30" s="0" t="n">
        <f aca="false">G30-58.07-F30</f>
        <v>167.41</v>
      </c>
      <c r="I30" s="1" t="n">
        <f aca="false">H30/(D30-F30-58.07)</f>
        <v>0.42581711814829</v>
      </c>
    </row>
    <row r="31" customFormat="false" ht="15.75" hidden="false" customHeight="true" outlineLevel="0" collapsed="false">
      <c r="A31" s="1" t="s">
        <v>37</v>
      </c>
      <c r="B31" s="1" t="n">
        <f aca="false">B30+1</f>
        <v>27859</v>
      </c>
      <c r="C31" s="1" t="n">
        <v>323</v>
      </c>
      <c r="D31" s="1" t="n">
        <v>319.9</v>
      </c>
      <c r="E31" s="1" t="n">
        <f aca="false">(C31-D31)/C31 * 100</f>
        <v>0.959752321981431</v>
      </c>
      <c r="F31" s="1" t="n">
        <v>2.4</v>
      </c>
      <c r="G31" s="1" t="n">
        <v>107.98</v>
      </c>
      <c r="H31" s="0" t="n">
        <f aca="false">G31-58.07-F31</f>
        <v>47.51</v>
      </c>
      <c r="I31" s="1" t="n">
        <f aca="false">H31/(D31-F31-58.07)</f>
        <v>0.183132251474386</v>
      </c>
    </row>
    <row r="32" customFormat="false" ht="15.75" hidden="false" customHeight="true" outlineLevel="0" collapsed="false">
      <c r="A32" s="1" t="s">
        <v>38</v>
      </c>
      <c r="B32" s="1" t="n">
        <f aca="false">B31+1</f>
        <v>27860</v>
      </c>
      <c r="C32" s="1" t="n">
        <v>308.8</v>
      </c>
      <c r="D32" s="1" t="n">
        <v>308.03</v>
      </c>
      <c r="E32" s="1" t="n">
        <f aca="false">(C32-D32)/C32 * 100</f>
        <v>0.24935233160623</v>
      </c>
      <c r="F32" s="1" t="n">
        <v>3.33</v>
      </c>
      <c r="G32" s="1" t="n">
        <v>82.14</v>
      </c>
      <c r="H32" s="0" t="n">
        <f aca="false">G32-58.07-F32</f>
        <v>20.74</v>
      </c>
      <c r="I32" s="1" t="n">
        <f aca="false">H32/(D32-F32-58.07)</f>
        <v>0.0840935814783279</v>
      </c>
    </row>
    <row r="33" customFormat="false" ht="15.75" hidden="false" customHeight="true" outlineLevel="0" collapsed="false">
      <c r="A33" s="1" t="s">
        <v>39</v>
      </c>
      <c r="B33" s="1" t="n">
        <f aca="false">B32+1</f>
        <v>27861</v>
      </c>
      <c r="C33" s="1" t="n">
        <v>382.7</v>
      </c>
      <c r="D33" s="1" t="n">
        <v>375.91</v>
      </c>
      <c r="E33" s="1" t="n">
        <f aca="false">(C33-D33)/C33 * 100</f>
        <v>1.77423569375489</v>
      </c>
      <c r="F33" s="1" t="n">
        <v>3.58</v>
      </c>
      <c r="G33" s="1" t="n">
        <v>98.18</v>
      </c>
      <c r="H33" s="0" t="n">
        <f aca="false">G33-58.07-F33</f>
        <v>36.53</v>
      </c>
      <c r="I33" s="1" t="n">
        <f aca="false">H33/(D33-F33-58.07)</f>
        <v>0.116241328835996</v>
      </c>
    </row>
    <row r="34" customFormat="false" ht="15.75" hidden="false" customHeight="true" outlineLevel="0" collapsed="false">
      <c r="A34" s="1" t="s">
        <v>40</v>
      </c>
      <c r="B34" s="1" t="n">
        <f aca="false">B33+1</f>
        <v>27862</v>
      </c>
      <c r="C34" s="1" t="n">
        <v>537.9</v>
      </c>
      <c r="D34" s="1" t="n">
        <v>536.73</v>
      </c>
      <c r="E34" s="1" t="n">
        <f aca="false">(C34-D34)/C34 * 100</f>
        <v>0.217512548800885</v>
      </c>
      <c r="F34" s="1" t="n">
        <v>3.63</v>
      </c>
      <c r="G34" s="1" t="n">
        <f aca="false">67.43+5.2</f>
        <v>72.63</v>
      </c>
      <c r="H34" s="0" t="n">
        <f aca="false">G34-58.07-F34</f>
        <v>10.93</v>
      </c>
      <c r="I34" s="1" t="n">
        <f aca="false">H34/(D34-F34-58.07)</f>
        <v>0.0230090731111719</v>
      </c>
    </row>
    <row r="35" customFormat="false" ht="15.75" hidden="false" customHeight="true" outlineLevel="0" collapsed="false">
      <c r="A35" s="1" t="s">
        <v>41</v>
      </c>
      <c r="B35" s="1" t="n">
        <f aca="false">B34+1</f>
        <v>27863</v>
      </c>
      <c r="C35" s="1" t="n">
        <v>344.2</v>
      </c>
      <c r="D35" s="1" t="n">
        <v>342.2</v>
      </c>
      <c r="E35" s="1" t="n">
        <f aca="false">(C35-D35)/C35 * 100</f>
        <v>0.581057524694945</v>
      </c>
      <c r="F35" s="1" t="n">
        <v>1.93</v>
      </c>
      <c r="G35" s="1" t="n">
        <v>93.51</v>
      </c>
      <c r="H35" s="0" t="n">
        <f aca="false">G35-58.07-F35</f>
        <v>33.51</v>
      </c>
      <c r="I35" s="1" t="n">
        <f aca="false">H35/(D35-F35-58.07)</f>
        <v>0.118745570517364</v>
      </c>
    </row>
    <row r="36" customFormat="false" ht="15.75" hidden="false" customHeight="true" outlineLevel="0" collapsed="false">
      <c r="A36" s="1" t="s">
        <v>42</v>
      </c>
      <c r="B36" s="1" t="n">
        <f aca="false">B35+1</f>
        <v>27864</v>
      </c>
      <c r="C36" s="1" t="n">
        <v>534</v>
      </c>
      <c r="D36" s="1" t="n">
        <v>533.04</v>
      </c>
      <c r="E36" s="1" t="n">
        <f aca="false">(C36-D36)/C36 * 100</f>
        <v>0.179775280898883</v>
      </c>
      <c r="F36" s="1" t="n">
        <v>2.91</v>
      </c>
      <c r="G36" s="1" t="n">
        <v>133.42</v>
      </c>
      <c r="H36" s="0" t="n">
        <f aca="false">G36-74.5-F36</f>
        <v>56.01</v>
      </c>
      <c r="I36" s="1" t="n">
        <f aca="false">H36/(D36-F36-58.07)</f>
        <v>0.118650171588357</v>
      </c>
    </row>
    <row r="37" customFormat="false" ht="15.75" hidden="false" customHeight="true" outlineLevel="0" collapsed="false">
      <c r="A37" s="1" t="s">
        <v>43</v>
      </c>
      <c r="B37" s="1" t="n">
        <f aca="false">B36+1</f>
        <v>27865</v>
      </c>
      <c r="C37" s="1" t="n">
        <v>511.9</v>
      </c>
      <c r="D37" s="0" t="n">
        <v>510.2</v>
      </c>
      <c r="E37" s="1" t="n">
        <f aca="false">(C37-D37)/C37 * 100</f>
        <v>0.332096112521975</v>
      </c>
      <c r="F37" s="0" t="n">
        <v>3.58</v>
      </c>
      <c r="G37" s="0" t="n">
        <v>82.26</v>
      </c>
      <c r="H37" s="0" t="n">
        <f aca="false">G37-58.07-F37</f>
        <v>20.61</v>
      </c>
      <c r="I37" s="1" t="n">
        <f aca="false">H37/(D37-F37-58.07)</f>
        <v>0.0459480548433843</v>
      </c>
    </row>
    <row r="38" customFormat="false" ht="15.75" hidden="false" customHeight="true" outlineLevel="0" collapsed="false">
      <c r="A38" s="1" t="s">
        <v>44</v>
      </c>
      <c r="B38" s="1" t="n">
        <f aca="false">B37+1</f>
        <v>27866</v>
      </c>
      <c r="C38" s="1" t="n">
        <v>704.6</v>
      </c>
      <c r="D38" s="1" t="n">
        <v>702.15</v>
      </c>
      <c r="E38" s="1" t="n">
        <f aca="false">(C38-D38)/C38 * 100</f>
        <v>0.347715015611701</v>
      </c>
      <c r="F38" s="1" t="n">
        <v>3.78</v>
      </c>
      <c r="G38" s="1" t="n">
        <v>346.18</v>
      </c>
      <c r="H38" s="0" t="n">
        <f aca="false">G38-74.5-F38</f>
        <v>267.9</v>
      </c>
      <c r="I38" s="1" t="n">
        <f aca="false">H38/(D38-F38-58.07)</f>
        <v>0.41839762611276</v>
      </c>
    </row>
    <row r="39" customFormat="false" ht="15.75" hidden="false" customHeight="true" outlineLevel="0" collapsed="false">
      <c r="A39" s="1" t="s">
        <v>45</v>
      </c>
      <c r="B39" s="1" t="n">
        <f aca="false">B38+1</f>
        <v>27867</v>
      </c>
      <c r="C39" s="1" t="n">
        <v>507.9</v>
      </c>
      <c r="D39" s="1" t="n">
        <v>506.27</v>
      </c>
      <c r="E39" s="1" t="n">
        <f aca="false">(C39-D39)/C39 * 100</f>
        <v>0.320929316794644</v>
      </c>
      <c r="F39" s="1" t="n">
        <v>3.54</v>
      </c>
      <c r="G39" s="1" t="n">
        <v>123.21</v>
      </c>
      <c r="H39" s="0" t="n">
        <f aca="false">G39-74.5-F39</f>
        <v>45.17</v>
      </c>
      <c r="I39" s="1" t="n">
        <f aca="false">H39/(D39-F39-58.07)</f>
        <v>0.101583232132416</v>
      </c>
    </row>
    <row r="40" customFormat="false" ht="15.75" hidden="false" customHeight="true" outlineLevel="0" collapsed="false">
      <c r="A40" s="1" t="s">
        <v>46</v>
      </c>
      <c r="B40" s="1" t="n">
        <f aca="false">B39+1</f>
        <v>27868</v>
      </c>
      <c r="C40" s="1" t="n">
        <v>450</v>
      </c>
      <c r="D40" s="0" t="n">
        <v>447.91</v>
      </c>
      <c r="E40" s="1" t="n">
        <f aca="false">(C40-D40)/C40 * 100</f>
        <v>0.464444444444439</v>
      </c>
      <c r="F40" s="0" t="n">
        <v>3.75</v>
      </c>
      <c r="G40" s="0" t="n">
        <v>63.66</v>
      </c>
      <c r="H40" s="0" t="n">
        <f aca="false">G40-58.07-F40</f>
        <v>1.84</v>
      </c>
      <c r="I40" s="1" t="n">
        <f aca="false">H40/(D40-F40-58.07)</f>
        <v>0.00476572819808852</v>
      </c>
    </row>
    <row r="41" customFormat="false" ht="15.75" hidden="false" customHeight="true" outlineLevel="0" collapsed="false">
      <c r="A41" s="1" t="s">
        <v>47</v>
      </c>
      <c r="B41" s="1" t="n">
        <f aca="false">B40+1</f>
        <v>27869</v>
      </c>
      <c r="C41" s="1" t="n">
        <v>315.3</v>
      </c>
      <c r="D41" s="0" t="n">
        <v>312.59</v>
      </c>
      <c r="E41" s="1" t="n">
        <f aca="false">(C41-D41)/C41 * 100</f>
        <v>0.859498889946095</v>
      </c>
      <c r="F41" s="0" t="n">
        <v>2.87</v>
      </c>
      <c r="G41" s="0" t="n">
        <v>67.85</v>
      </c>
      <c r="H41" s="0" t="n">
        <f aca="false">G41-58.07-F41</f>
        <v>6.90999999999999</v>
      </c>
      <c r="I41" s="1" t="n">
        <f aca="false">H41/(D41-F41-58.07)</f>
        <v>0.0274587721041128</v>
      </c>
    </row>
    <row r="42" customFormat="false" ht="15.75" hidden="false" customHeight="true" outlineLevel="0" collapsed="false">
      <c r="A42" s="1" t="s">
        <v>48</v>
      </c>
      <c r="B42" s="1" t="n">
        <f aca="false">B41+1</f>
        <v>27870</v>
      </c>
      <c r="C42" s="1" t="n">
        <v>307.6</v>
      </c>
      <c r="D42" s="1" t="n">
        <v>305.87</v>
      </c>
      <c r="E42" s="1" t="n">
        <f aca="false">(C42-D42)/C42 * 100</f>
        <v>0.562418725617691</v>
      </c>
      <c r="F42" s="1" t="n">
        <v>2.68</v>
      </c>
      <c r="G42" s="1" t="n">
        <v>63.51</v>
      </c>
      <c r="H42" s="0" t="n">
        <f aca="false">G42-58.07-F42</f>
        <v>2.76</v>
      </c>
      <c r="I42" s="1" t="n">
        <f aca="false">H42/(D42-F42-58.07)</f>
        <v>0.0112597911227154</v>
      </c>
    </row>
    <row r="43" customFormat="false" ht="15.75" hidden="false" customHeight="true" outlineLevel="0" collapsed="false">
      <c r="A43" s="1" t="s">
        <v>49</v>
      </c>
      <c r="B43" s="1" t="n">
        <f aca="false">B42+1</f>
        <v>27871</v>
      </c>
      <c r="C43" s="1" t="n">
        <v>445.4</v>
      </c>
      <c r="D43" s="0" t="n">
        <v>405.04</v>
      </c>
      <c r="E43" s="1" t="n">
        <f aca="false">(C43-D43)/C43 * 100</f>
        <v>9.06151773686573</v>
      </c>
      <c r="F43" s="0" t="n">
        <v>3.4</v>
      </c>
      <c r="G43" s="0" t="n">
        <v>123.58</v>
      </c>
      <c r="H43" s="0" t="n">
        <f aca="false">G43-58.07-F43</f>
        <v>62.11</v>
      </c>
      <c r="I43" s="1" t="n">
        <f aca="false">H43/(D43-F43-58.07)</f>
        <v>0.180778298454463</v>
      </c>
    </row>
    <row r="44" customFormat="false" ht="15.75" hidden="false" customHeight="true" outlineLevel="0" collapsed="false">
      <c r="A44" s="1" t="s">
        <v>50</v>
      </c>
      <c r="B44" s="1" t="n">
        <f aca="false">B43+1</f>
        <v>27872</v>
      </c>
      <c r="C44" s="1" t="n">
        <v>578.4</v>
      </c>
      <c r="D44" s="1" t="n">
        <v>575.31</v>
      </c>
      <c r="E44" s="1" t="n">
        <f aca="false">(C44-D44)/C44 * 100</f>
        <v>0.534232365145234</v>
      </c>
      <c r="F44" s="1" t="n">
        <v>3.66</v>
      </c>
      <c r="G44" s="1" t="n">
        <f aca="false">65.54+25.32</f>
        <v>90.86</v>
      </c>
      <c r="H44" s="0" t="n">
        <f aca="false">G44-58.07-F44</f>
        <v>29.13</v>
      </c>
      <c r="I44" s="1" t="n">
        <f aca="false">H44/(D44-F44-58.07)</f>
        <v>0.0567194984228358</v>
      </c>
    </row>
    <row r="45" customFormat="false" ht="15.75" hidden="false" customHeight="true" outlineLevel="0" collapsed="false">
      <c r="A45" s="1" t="s">
        <v>51</v>
      </c>
      <c r="B45" s="1" t="n">
        <f aca="false">B44+1</f>
        <v>27873</v>
      </c>
      <c r="C45" s="1" t="n">
        <v>660.2</v>
      </c>
      <c r="D45" s="0" t="n">
        <v>656.24</v>
      </c>
      <c r="E45" s="1" t="n">
        <f aca="false">(C45-D45)/C45 * 100</f>
        <v>0.599818236897915</v>
      </c>
      <c r="F45" s="0" t="n">
        <v>3.43</v>
      </c>
      <c r="G45" s="0" t="n">
        <v>73.61</v>
      </c>
      <c r="H45" s="0" t="n">
        <f aca="false">G45-58.07-F45</f>
        <v>12.11</v>
      </c>
      <c r="I45" s="1" t="n">
        <f aca="false">H45/(D45-F45-58.07)</f>
        <v>0.0203618387866967</v>
      </c>
    </row>
    <row r="46" customFormat="false" ht="15.75" hidden="false" customHeight="true" outlineLevel="0" collapsed="false">
      <c r="A46" s="1" t="s">
        <v>52</v>
      </c>
      <c r="B46" s="1" t="n">
        <f aca="false">B45+1</f>
        <v>27874</v>
      </c>
      <c r="C46" s="1" t="n">
        <v>546.2</v>
      </c>
      <c r="D46" s="0" t="n">
        <v>543.36</v>
      </c>
      <c r="E46" s="1" t="n">
        <f aca="false">(C46-D46)/C46 * 100</f>
        <v>0.519956060051269</v>
      </c>
      <c r="F46" s="0" t="n">
        <v>4</v>
      </c>
      <c r="G46" s="0" t="n">
        <v>111.71</v>
      </c>
      <c r="H46" s="0" t="n">
        <f aca="false">G46-74.5-F46</f>
        <v>33.21</v>
      </c>
      <c r="I46" s="1" t="n">
        <f aca="false">H46/(D46-F46-58.07)</f>
        <v>0.069002056971888</v>
      </c>
    </row>
    <row r="47" customFormat="false" ht="15.75" hidden="false" customHeight="true" outlineLevel="0" collapsed="false">
      <c r="A47" s="1" t="s">
        <v>53</v>
      </c>
      <c r="B47" s="1" t="n">
        <f aca="false">B46+1</f>
        <v>27875</v>
      </c>
      <c r="C47" s="1" t="n">
        <v>617.5</v>
      </c>
      <c r="D47" s="0" t="n">
        <v>614.19</v>
      </c>
      <c r="E47" s="1" t="n">
        <f aca="false">(C47-D47)/C47 * 100</f>
        <v>0.536032388663959</v>
      </c>
      <c r="F47" s="0" t="n">
        <v>3.54</v>
      </c>
      <c r="G47" s="0" t="n">
        <v>143.16</v>
      </c>
      <c r="H47" s="0" t="n">
        <f aca="false">G47-74.5-F47</f>
        <v>65.12</v>
      </c>
      <c r="I47" s="1" t="n">
        <f aca="false">H47/(D47-F47-58.07)</f>
        <v>0.117847189547215</v>
      </c>
    </row>
    <row r="48" customFormat="false" ht="15.75" hidden="false" customHeight="true" outlineLevel="0" collapsed="false">
      <c r="A48" s="1" t="s">
        <v>54</v>
      </c>
      <c r="B48" s="1" t="n">
        <f aca="false">B47+1</f>
        <v>27876</v>
      </c>
      <c r="C48" s="1" t="n">
        <v>296.7</v>
      </c>
      <c r="D48" s="1" t="n">
        <v>293.69</v>
      </c>
      <c r="E48" s="1" t="n">
        <f aca="false">(C48-D48)/C48 * 100</f>
        <v>1.01449275362319</v>
      </c>
      <c r="F48" s="1" t="n">
        <v>3.05</v>
      </c>
      <c r="G48" s="1" t="n">
        <v>65.97</v>
      </c>
      <c r="H48" s="0" t="n">
        <f aca="false">G48-58.07-F48</f>
        <v>4.85</v>
      </c>
      <c r="I48" s="1" t="n">
        <f aca="false">H48/(D48-F48-58.07)</f>
        <v>0.0208539364492411</v>
      </c>
    </row>
    <row r="49" customFormat="false" ht="15.75" hidden="false" customHeight="true" outlineLevel="0" collapsed="false">
      <c r="A49" s="1" t="s">
        <v>55</v>
      </c>
      <c r="B49" s="1" t="n">
        <f aca="false">B48+1</f>
        <v>27877</v>
      </c>
      <c r="C49" s="1" t="n">
        <v>285</v>
      </c>
      <c r="D49" s="1" t="n">
        <v>278.87</v>
      </c>
      <c r="E49" s="1" t="n">
        <f aca="false">(C49-D49)/C49 * 100</f>
        <v>2.15087719298245</v>
      </c>
      <c r="F49" s="1" t="n">
        <v>3.42</v>
      </c>
      <c r="G49" s="1" t="n">
        <v>96.34</v>
      </c>
      <c r="H49" s="0" t="n">
        <f aca="false">G49-58.07-F49</f>
        <v>34.85</v>
      </c>
      <c r="I49" s="1" t="n">
        <f aca="false">H49/(D49-F49-58.07)</f>
        <v>0.160318336553501</v>
      </c>
    </row>
    <row r="50" customFormat="false" ht="15.75" hidden="false" customHeight="true" outlineLevel="0" collapsed="false">
      <c r="A50" s="1" t="s">
        <v>56</v>
      </c>
      <c r="B50" s="1" t="n">
        <f aca="false">B49+1</f>
        <v>27878</v>
      </c>
      <c r="C50" s="1" t="n">
        <v>300.3</v>
      </c>
      <c r="D50" s="1" t="n">
        <v>295.83</v>
      </c>
      <c r="E50" s="1" t="n">
        <f aca="false">(C50-D50)/C50 * 100</f>
        <v>1.4885114885115</v>
      </c>
      <c r="F50" s="1" t="n">
        <v>3.1</v>
      </c>
      <c r="G50" s="1" t="n">
        <v>71.31</v>
      </c>
      <c r="H50" s="0" t="n">
        <f aca="false">G50-58.07-F50</f>
        <v>10.14</v>
      </c>
      <c r="I50" s="1" t="n">
        <f aca="false">H50/(D50-F50-58.07)</f>
        <v>0.043211454870877</v>
      </c>
    </row>
    <row r="51" customFormat="false" ht="15.75" hidden="false" customHeight="true" outlineLevel="0" collapsed="false">
      <c r="A51" s="1" t="s">
        <v>57</v>
      </c>
      <c r="B51" s="1" t="n">
        <f aca="false">B50+1</f>
        <v>27879</v>
      </c>
      <c r="C51" s="1" t="n">
        <v>595</v>
      </c>
      <c r="D51" s="0" t="n">
        <v>590.77</v>
      </c>
      <c r="E51" s="1" t="n">
        <f aca="false">(C51-D51)/C51 * 100</f>
        <v>0.710924369747902</v>
      </c>
      <c r="F51" s="0" t="n">
        <v>4.25</v>
      </c>
      <c r="G51" s="0" t="n">
        <v>85.71</v>
      </c>
      <c r="H51" s="0" t="n">
        <f aca="false">G51-58.07-F51</f>
        <v>23.39</v>
      </c>
      <c r="I51" s="1" t="n">
        <f aca="false">H51/(D51-F51-58.07)</f>
        <v>0.0442615195382723</v>
      </c>
    </row>
    <row r="52" customFormat="false" ht="15.75" hidden="false" customHeight="true" outlineLevel="0" collapsed="false">
      <c r="A52" s="1" t="s">
        <v>58</v>
      </c>
      <c r="B52" s="1" t="n">
        <f aca="false">B51+1</f>
        <v>27880</v>
      </c>
      <c r="C52" s="1" t="n">
        <v>363.7</v>
      </c>
      <c r="D52" s="1" t="n">
        <v>360.88</v>
      </c>
      <c r="E52" s="1" t="n">
        <f aca="false">(C52-D52)/C52 * 100</f>
        <v>0.77536431124553</v>
      </c>
      <c r="F52" s="1" t="n">
        <v>2.97</v>
      </c>
      <c r="G52" s="1" t="n">
        <v>94.89</v>
      </c>
      <c r="H52" s="0" t="n">
        <f aca="false">G52-58.07-F52</f>
        <v>33.85</v>
      </c>
      <c r="I52" s="1" t="n">
        <f aca="false">H52/(D52-F52-58.07)</f>
        <v>0.112893543223052</v>
      </c>
    </row>
    <row r="53" customFormat="false" ht="15.75" hidden="false" customHeight="true" outlineLevel="0" collapsed="false">
      <c r="A53" s="1" t="s">
        <v>59</v>
      </c>
      <c r="B53" s="1" t="n">
        <f aca="false">B52+1</f>
        <v>27881</v>
      </c>
      <c r="C53" s="1" t="n">
        <v>336.9</v>
      </c>
      <c r="D53" s="1" t="n">
        <v>334.47</v>
      </c>
      <c r="E53" s="1" t="n">
        <f aca="false">(C53-D53)/C53 * 100</f>
        <v>0.721282279608178</v>
      </c>
      <c r="F53" s="1" t="n">
        <v>3.41</v>
      </c>
      <c r="G53" s="1" t="n">
        <v>77.06</v>
      </c>
      <c r="H53" s="0" t="n">
        <f aca="false">G53-58.07-F53</f>
        <v>15.58</v>
      </c>
      <c r="I53" s="1" t="n">
        <f aca="false">H53/(D53-F53-58.07)</f>
        <v>0.0570716876076047</v>
      </c>
    </row>
    <row r="54" customFormat="false" ht="15.75" hidden="false" customHeight="true" outlineLevel="0" collapsed="false">
      <c r="A54" s="1" t="s">
        <v>60</v>
      </c>
      <c r="B54" s="1" t="n">
        <f aca="false">B53+1</f>
        <v>27882</v>
      </c>
      <c r="C54" s="1" t="n">
        <v>333.5</v>
      </c>
      <c r="D54" s="1" t="n">
        <v>331.4</v>
      </c>
      <c r="E54" s="1" t="n">
        <f aca="false">(C54-D54)/C54 * 100</f>
        <v>0.629685157421296</v>
      </c>
      <c r="F54" s="1" t="n">
        <v>2.93</v>
      </c>
      <c r="G54" s="1" t="n">
        <v>70.88</v>
      </c>
      <c r="H54" s="0" t="n">
        <f aca="false">G54-58.07-F54</f>
        <v>9.88</v>
      </c>
      <c r="I54" s="1" t="n">
        <f aca="false">H54/(D54-F54-58.07)</f>
        <v>0.0365384615384615</v>
      </c>
    </row>
    <row r="55" customFormat="false" ht="15.75" hidden="false" customHeight="true" outlineLevel="0" collapsed="false">
      <c r="A55" s="1" t="s">
        <v>61</v>
      </c>
      <c r="B55" s="1" t="n">
        <f aca="false">B54+1</f>
        <v>27883</v>
      </c>
      <c r="C55" s="1" t="n">
        <v>307.8</v>
      </c>
      <c r="D55" s="1" t="n">
        <v>306.25</v>
      </c>
      <c r="E55" s="1" t="n">
        <f aca="false">(C55-D55)/C55 * 100</f>
        <v>0.503573749187788</v>
      </c>
      <c r="F55" s="1" t="n">
        <v>3.46</v>
      </c>
      <c r="G55" s="1" t="n">
        <v>71.16</v>
      </c>
      <c r="H55" s="0" t="n">
        <f aca="false">G55-58.07-F55</f>
        <v>9.63</v>
      </c>
      <c r="I55" s="1" t="n">
        <f aca="false">H55/(D55-F55-58.07)</f>
        <v>0.0393510951291271</v>
      </c>
    </row>
    <row r="56" customFormat="false" ht="15.75" hidden="false" customHeight="true" outlineLevel="0" collapsed="false">
      <c r="A56" s="1" t="s">
        <v>62</v>
      </c>
      <c r="B56" s="1" t="n">
        <f aca="false">B55+1</f>
        <v>27884</v>
      </c>
      <c r="C56" s="1" t="n">
        <v>365.3</v>
      </c>
      <c r="D56" s="1" t="n">
        <v>363.6</v>
      </c>
      <c r="E56" s="1" t="n">
        <f aca="false">(C56-D56)/C56 * 100</f>
        <v>0.465370928004377</v>
      </c>
      <c r="F56" s="1" t="n">
        <v>2.14</v>
      </c>
      <c r="G56" s="1" t="n">
        <v>105.1</v>
      </c>
      <c r="H56" s="0" t="n">
        <f aca="false">G56-58.07-F56</f>
        <v>44.89</v>
      </c>
      <c r="I56" s="1" t="n">
        <f aca="false">H56/(D56-F56-58.07)</f>
        <v>0.147961369853983</v>
      </c>
    </row>
    <row r="57" customFormat="false" ht="15.75" hidden="false" customHeight="true" outlineLevel="0" collapsed="false">
      <c r="A57" s="1" t="s">
        <v>63</v>
      </c>
      <c r="B57" s="1" t="n">
        <f aca="false">B56+1</f>
        <v>27885</v>
      </c>
      <c r="C57" s="1" t="n">
        <v>605</v>
      </c>
      <c r="D57" s="0" t="n">
        <v>594.15</v>
      </c>
      <c r="E57" s="1" t="n">
        <f aca="false">(C57-D57)/C57 * 100</f>
        <v>1.79338842975207</v>
      </c>
      <c r="F57" s="0" t="n">
        <v>3.19</v>
      </c>
      <c r="G57" s="0" t="n">
        <v>110.27</v>
      </c>
      <c r="H57" s="0" t="n">
        <f aca="false">G57-58.07-F57</f>
        <v>49.01</v>
      </c>
      <c r="I57" s="1" t="n">
        <f aca="false">H57/(D57-F57-58.07)</f>
        <v>0.0919702002289403</v>
      </c>
    </row>
    <row r="58" customFormat="false" ht="15.75" hidden="false" customHeight="true" outlineLevel="0" collapsed="false">
      <c r="A58" s="1" t="s">
        <v>64</v>
      </c>
      <c r="B58" s="1" t="n">
        <f aca="false">B57+1</f>
        <v>27886</v>
      </c>
      <c r="C58" s="1" t="n">
        <v>564.8</v>
      </c>
      <c r="D58" s="0" t="n">
        <v>561.68</v>
      </c>
      <c r="E58" s="1" t="n">
        <f aca="false">(C58-D58)/C58 * 100</f>
        <v>0.552407932011332</v>
      </c>
      <c r="F58" s="0" t="n">
        <v>3.71</v>
      </c>
      <c r="G58" s="0" t="n">
        <v>99.91</v>
      </c>
      <c r="H58" s="0" t="n">
        <f aca="false">G58-74.5-F58</f>
        <v>21.7</v>
      </c>
      <c r="I58" s="1" t="n">
        <f aca="false">H58/(D58-F58-58.07)</f>
        <v>0.0434086817363473</v>
      </c>
    </row>
    <row r="59" customFormat="false" ht="15.75" hidden="false" customHeight="true" outlineLevel="0" collapsed="false">
      <c r="A59" s="1" t="s">
        <v>65</v>
      </c>
      <c r="B59" s="1" t="n">
        <f aca="false">B58+1</f>
        <v>27887</v>
      </c>
      <c r="C59" s="1" t="n">
        <v>707.5</v>
      </c>
      <c r="D59" s="1" t="n">
        <v>704.24</v>
      </c>
      <c r="E59" s="1" t="n">
        <f aca="false">(C59-D59)/C59 * 100</f>
        <v>0.460777385159009</v>
      </c>
      <c r="F59" s="1" t="n">
        <v>3.57</v>
      </c>
      <c r="G59" s="1" t="n">
        <v>271.84</v>
      </c>
      <c r="H59" s="0" t="n">
        <f aca="false">G59-74.5-F59</f>
        <v>193.77</v>
      </c>
      <c r="I59" s="1" t="n">
        <f aca="false">H59/(D59-F59-58.07)</f>
        <v>0.301540616246499</v>
      </c>
    </row>
    <row r="60" customFormat="false" ht="15.75" hidden="false" customHeight="true" outlineLevel="0" collapsed="false">
      <c r="A60" s="1" t="s">
        <v>66</v>
      </c>
      <c r="B60" s="1" t="n">
        <f aca="false">B59+1</f>
        <v>27888</v>
      </c>
      <c r="C60" s="1" t="n">
        <v>281.4</v>
      </c>
      <c r="D60" s="0" t="n">
        <v>279.33</v>
      </c>
      <c r="E60" s="1" t="n">
        <f aca="false">(C60-D60)/C60 * 100</f>
        <v>0.735607675906181</v>
      </c>
      <c r="F60" s="0" t="n">
        <v>3.09</v>
      </c>
      <c r="G60" s="0" t="n">
        <v>63.51</v>
      </c>
      <c r="H60" s="0" t="n">
        <f aca="false">G60-58.07-F60</f>
        <v>2.35</v>
      </c>
      <c r="I60" s="1" t="n">
        <f aca="false">H60/(D60-F60-58.07)</f>
        <v>0.0107714167850758</v>
      </c>
    </row>
    <row r="61" customFormat="false" ht="15.75" hidden="false" customHeight="true" outlineLevel="0" collapsed="false">
      <c r="A61" s="1" t="s">
        <v>67</v>
      </c>
      <c r="B61" s="1" t="n">
        <f aca="false">B60+1</f>
        <v>27889</v>
      </c>
      <c r="C61" s="1" t="n">
        <v>568.9</v>
      </c>
      <c r="D61" s="0" t="n">
        <v>566.34</v>
      </c>
      <c r="E61" s="1" t="n">
        <f aca="false">(C61-D61)/C61 * 100</f>
        <v>0.449991211109148</v>
      </c>
      <c r="F61" s="0" t="n">
        <v>3.43</v>
      </c>
      <c r="G61" s="0" t="n">
        <v>95.52</v>
      </c>
      <c r="H61" s="0" t="n">
        <f aca="false">G61-58.07-F61</f>
        <v>34.02</v>
      </c>
      <c r="I61" s="1" t="n">
        <f aca="false">H61/(D61-F61-58.07)</f>
        <v>0.06738768718802</v>
      </c>
    </row>
    <row r="62" customFormat="false" ht="15.75" hidden="false" customHeight="true" outlineLevel="0" collapsed="false">
      <c r="A62" s="1" t="s">
        <v>68</v>
      </c>
      <c r="B62" s="1" t="n">
        <f aca="false">B61+1</f>
        <v>27890</v>
      </c>
      <c r="C62" s="1" t="n">
        <v>538.9</v>
      </c>
      <c r="D62" s="1" t="n">
        <v>536.56</v>
      </c>
      <c r="E62" s="1" t="n">
        <f aca="false">(C62-D62)/C62 * 100</f>
        <v>0.434217851178332</v>
      </c>
      <c r="F62" s="1" t="n">
        <v>3.43</v>
      </c>
      <c r="G62" s="1" t="n">
        <f aca="false">66.03+0.05</f>
        <v>66.08</v>
      </c>
      <c r="H62" s="0" t="n">
        <f aca="false">G62-58.07-F62</f>
        <v>4.58</v>
      </c>
      <c r="I62" s="1" t="n">
        <f aca="false">H62/(D62-F62-58.07)</f>
        <v>0.00964088746684629</v>
      </c>
    </row>
    <row r="63" customFormat="false" ht="15.75" hidden="false" customHeight="true" outlineLevel="0" collapsed="false">
      <c r="A63" s="1" t="s">
        <v>69</v>
      </c>
      <c r="B63" s="1" t="n">
        <f aca="false">B62+1</f>
        <v>27891</v>
      </c>
      <c r="C63" s="1" t="n">
        <v>305.9</v>
      </c>
      <c r="D63" s="0" t="n">
        <v>304.17</v>
      </c>
      <c r="E63" s="1" t="n">
        <f aca="false">(C63-D63)/C63 * 100</f>
        <v>0.5655442955214</v>
      </c>
      <c r="F63" s="0" t="n">
        <v>2.97</v>
      </c>
      <c r="G63" s="0" t="n">
        <v>72.18</v>
      </c>
      <c r="H63" s="0" t="n">
        <f aca="false">G63-58.07-F63</f>
        <v>11.14</v>
      </c>
      <c r="I63" s="1" t="n">
        <f aca="false">H63/(D63-F63-58.07)</f>
        <v>0.0458191091185786</v>
      </c>
    </row>
    <row r="64" customFormat="false" ht="15.75" hidden="false" customHeight="true" outlineLevel="0" collapsed="false">
      <c r="A64" s="1" t="s">
        <v>70</v>
      </c>
      <c r="B64" s="1" t="n">
        <f aca="false">B63+1</f>
        <v>27892</v>
      </c>
      <c r="C64" s="1" t="n">
        <v>347.5</v>
      </c>
      <c r="D64" s="0" t="n">
        <v>345.63</v>
      </c>
      <c r="E64" s="1" t="n">
        <f aca="false">(C64-D64)/C64 * 100</f>
        <v>0.538129496402879</v>
      </c>
      <c r="F64" s="0" t="n">
        <v>2.72</v>
      </c>
      <c r="G64" s="0" t="n">
        <v>124.75</v>
      </c>
      <c r="H64" s="0" t="n">
        <f aca="false">G64-58.07-F64</f>
        <v>63.96</v>
      </c>
      <c r="I64" s="1" t="n">
        <f aca="false">H64/(D64-F64-58.07)</f>
        <v>0.224547114169358</v>
      </c>
    </row>
    <row r="65" customFormat="false" ht="15.75" hidden="false" customHeight="true" outlineLevel="0" collapsed="false">
      <c r="A65" s="1" t="s">
        <v>71</v>
      </c>
      <c r="B65" s="1" t="n">
        <f aca="false">B64+1</f>
        <v>27893</v>
      </c>
      <c r="C65" s="1" t="n">
        <v>298.7</v>
      </c>
      <c r="D65" s="0" t="n">
        <v>297.01</v>
      </c>
      <c r="E65" s="1" t="n">
        <f aca="false">(C65-D65)/C65 * 100</f>
        <v>0.565785068630732</v>
      </c>
      <c r="F65" s="0" t="n">
        <v>3.2</v>
      </c>
      <c r="G65" s="0" t="n">
        <v>68.72</v>
      </c>
      <c r="H65" s="0" t="n">
        <f aca="false">G65-58.07-F65</f>
        <v>7.45</v>
      </c>
      <c r="I65" s="1" t="n">
        <f aca="false">H65/(D65-F65-58.07)</f>
        <v>0.0316026130482735</v>
      </c>
    </row>
    <row r="66" customFormat="false" ht="15.75" hidden="false" customHeight="true" outlineLevel="0" collapsed="false">
      <c r="A66" s="1" t="s">
        <v>72</v>
      </c>
      <c r="B66" s="1" t="n">
        <f aca="false">B65+1</f>
        <v>27894</v>
      </c>
      <c r="C66" s="1" t="n">
        <v>351.4</v>
      </c>
      <c r="D66" s="0" t="n">
        <v>349.84</v>
      </c>
      <c r="E66" s="1" t="n">
        <f aca="false">(C66-D66)/C66 * 100</f>
        <v>0.443938531587935</v>
      </c>
      <c r="F66" s="0" t="n">
        <v>3.37</v>
      </c>
      <c r="G66" s="0" t="n">
        <v>116.82</v>
      </c>
      <c r="H66" s="0" t="n">
        <f aca="false">G66-58.07-F66</f>
        <v>55.38</v>
      </c>
      <c r="I66" s="1" t="n">
        <f aca="false">H66/(D66-F66-58.07)</f>
        <v>0.192024965325936</v>
      </c>
    </row>
    <row r="67" customFormat="false" ht="15.75" hidden="false" customHeight="true" outlineLevel="0" collapsed="false">
      <c r="A67" s="1" t="s">
        <v>73</v>
      </c>
      <c r="B67" s="1" t="n">
        <f aca="false">B66+1</f>
        <v>27895</v>
      </c>
      <c r="C67" s="1" t="n">
        <v>272.7</v>
      </c>
      <c r="D67" s="0" t="n">
        <v>271.41</v>
      </c>
      <c r="E67" s="1" t="n">
        <f aca="false">(C67-D67)/C67 * 100</f>
        <v>0.47304730473046</v>
      </c>
      <c r="F67" s="0" t="n">
        <v>2.7</v>
      </c>
      <c r="G67" s="0" t="n">
        <v>61.07</v>
      </c>
      <c r="H67" s="0" t="n">
        <f aca="false">G67-58.07-F67</f>
        <v>0.3</v>
      </c>
      <c r="I67" s="1" t="n">
        <f aca="false">H67/(D67-F67-58.07)</f>
        <v>0.00142423091530573</v>
      </c>
    </row>
    <row r="68" customFormat="false" ht="15.75" hidden="false" customHeight="true" outlineLevel="0" collapsed="false">
      <c r="A68" s="1" t="s">
        <v>74</v>
      </c>
      <c r="B68" s="1" t="n">
        <f aca="false">B67+1</f>
        <v>27896</v>
      </c>
      <c r="C68" s="1" t="n">
        <v>249.3</v>
      </c>
      <c r="D68" s="0" t="n">
        <v>244.82</v>
      </c>
      <c r="E68" s="1" t="n">
        <f aca="false">(C68-D68)/C68 * 100</f>
        <v>1.79703168872845</v>
      </c>
      <c r="F68" s="0" t="n">
        <v>2.6</v>
      </c>
      <c r="G68" s="0" t="n">
        <v>64.39</v>
      </c>
      <c r="H68" s="0" t="n">
        <f aca="false">G68-58.07-F68</f>
        <v>3.72</v>
      </c>
      <c r="I68" s="1" t="n">
        <f aca="false">H68/(D68-F68-58.07)</f>
        <v>0.020200923160467</v>
      </c>
    </row>
    <row r="69" customFormat="false" ht="15.75" hidden="false" customHeight="true" outlineLevel="0" collapsed="false">
      <c r="A69" s="1" t="s">
        <v>75</v>
      </c>
      <c r="B69" s="1" t="n">
        <f aca="false">B68+1</f>
        <v>27897</v>
      </c>
      <c r="C69" s="1" t="n">
        <v>322.7</v>
      </c>
      <c r="D69" s="1" t="n">
        <v>321.72</v>
      </c>
      <c r="E69" s="1" t="n">
        <f aca="false">(C69-D69)/C69 * 100</f>
        <v>0.303687635574825</v>
      </c>
      <c r="F69" s="1" t="n">
        <v>2.85</v>
      </c>
      <c r="G69" s="1" t="n">
        <v>62.43</v>
      </c>
      <c r="H69" s="0" t="n">
        <f aca="false">G69-58.07-F69</f>
        <v>1.51</v>
      </c>
      <c r="I69" s="1" t="n">
        <f aca="false">H69/(D69-F69-58.07)</f>
        <v>0.00578987730061349</v>
      </c>
    </row>
    <row r="70" customFormat="false" ht="15.75" hidden="false" customHeight="true" outlineLevel="0" collapsed="false">
      <c r="A70" s="1" t="s">
        <v>76</v>
      </c>
      <c r="B70" s="1" t="n">
        <f aca="false">B69+1</f>
        <v>27898</v>
      </c>
      <c r="C70" s="1" t="n">
        <v>537.2</v>
      </c>
      <c r="D70" s="1" t="n">
        <v>535.1</v>
      </c>
      <c r="E70" s="1" t="n">
        <f aca="false">(C70-D70)/C70 * 100</f>
        <v>0.390915860014896</v>
      </c>
      <c r="F70" s="1" t="n">
        <v>3.67</v>
      </c>
      <c r="G70" s="1" t="n">
        <v>113.08</v>
      </c>
      <c r="H70" s="0" t="n">
        <f aca="false">G70-74.5-F70</f>
        <v>34.91</v>
      </c>
      <c r="I70" s="1" t="n">
        <f aca="false">H70/(D70-F70-58.07)</f>
        <v>0.0737493662328883</v>
      </c>
    </row>
    <row r="71" customFormat="false" ht="15.75" hidden="false" customHeight="true" outlineLevel="0" collapsed="false">
      <c r="A71" s="1" t="s">
        <v>77</v>
      </c>
      <c r="B71" s="1" t="n">
        <f aca="false">B70+1</f>
        <v>27899</v>
      </c>
      <c r="C71" s="1" t="n">
        <v>332.7</v>
      </c>
      <c r="D71" s="1" t="n">
        <v>331.82</v>
      </c>
      <c r="E71" s="1" t="n">
        <f aca="false">(C71-D71)/C71 * 100</f>
        <v>0.264502554854222</v>
      </c>
      <c r="F71" s="1" t="n">
        <v>2.63</v>
      </c>
      <c r="G71" s="1" t="n">
        <v>67</v>
      </c>
      <c r="H71" s="0" t="n">
        <f aca="false">G71-58.07-F71</f>
        <v>6.3</v>
      </c>
      <c r="I71" s="1" t="n">
        <f aca="false">H71/(D71-F71-58.07)</f>
        <v>0.0232369430510475</v>
      </c>
    </row>
    <row r="72" customFormat="false" ht="15.75" hidden="false" customHeight="true" outlineLevel="0" collapsed="false">
      <c r="A72" s="1" t="s">
        <v>78</v>
      </c>
      <c r="B72" s="1" t="n">
        <f aca="false">B71+1</f>
        <v>27900</v>
      </c>
      <c r="C72" s="1" t="n">
        <v>391.9</v>
      </c>
      <c r="D72" s="1" t="n">
        <v>389.25</v>
      </c>
      <c r="E72" s="1" t="n">
        <f aca="false">(C72-D72)/C72 * 100</f>
        <v>0.676192906353656</v>
      </c>
      <c r="F72" s="1" t="n">
        <v>3.31</v>
      </c>
      <c r="G72" s="1" t="n">
        <v>87.98</v>
      </c>
      <c r="H72" s="0" t="n">
        <f aca="false">G72-58.07-F72</f>
        <v>26.6</v>
      </c>
      <c r="I72" s="1" t="n">
        <f aca="false">H72/(D72-F72-58.07)</f>
        <v>0.0811297160459939</v>
      </c>
    </row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2022-08-06T16:52:52Z</dcterms:created>
  <dc:creator>Microsoft Office User</dc:creator>
  <dc:description/>
  <dc:language>en-US</dc:language>
  <cp:lastModifiedBy/>
  <dcterms:modified xsi:type="dcterms:W3CDTF">2024-10-21T11:11:37Z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