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Documents\Projects\PachyHybrid\Dstat\"/>
    </mc:Choice>
  </mc:AlternateContent>
  <xr:revisionPtr revIDLastSave="0" documentId="13_ncr:1_{DF0D49E7-9327-418A-8DAF-88F8C90BCDA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8" i="1" l="1"/>
  <c r="I128" i="1"/>
  <c r="K128" i="1" s="1"/>
  <c r="M127" i="1"/>
  <c r="I127" i="1"/>
  <c r="K127" i="1" s="1"/>
  <c r="M126" i="1"/>
  <c r="K126" i="1"/>
  <c r="I126" i="1"/>
  <c r="M125" i="1"/>
  <c r="I125" i="1"/>
  <c r="K125" i="1" s="1"/>
  <c r="M124" i="1"/>
  <c r="I124" i="1"/>
  <c r="K124" i="1" s="1"/>
  <c r="M123" i="1"/>
  <c r="L121" i="1" s="1"/>
  <c r="I123" i="1"/>
  <c r="K123" i="1" s="1"/>
  <c r="M122" i="1"/>
  <c r="I122" i="1"/>
  <c r="K122" i="1" s="1"/>
  <c r="M121" i="1"/>
  <c r="K121" i="1"/>
  <c r="I121" i="1"/>
  <c r="M119" i="1"/>
  <c r="I119" i="1"/>
  <c r="K119" i="1" s="1"/>
  <c r="M118" i="1"/>
  <c r="I118" i="1"/>
  <c r="K118" i="1" s="1"/>
  <c r="M117" i="1"/>
  <c r="I117" i="1"/>
  <c r="K117" i="1" s="1"/>
  <c r="M116" i="1"/>
  <c r="I116" i="1"/>
  <c r="K116" i="1" s="1"/>
  <c r="M115" i="1"/>
  <c r="L114" i="1" s="1"/>
  <c r="I115" i="1"/>
  <c r="K115" i="1" s="1"/>
  <c r="M114" i="1"/>
  <c r="I114" i="1"/>
  <c r="K114" i="1" s="1"/>
  <c r="M112" i="1"/>
  <c r="I112" i="1"/>
  <c r="K112" i="1" s="1"/>
  <c r="M111" i="1"/>
  <c r="I111" i="1"/>
  <c r="K111" i="1" s="1"/>
  <c r="M110" i="1"/>
  <c r="I110" i="1"/>
  <c r="K110" i="1" s="1"/>
  <c r="M109" i="1"/>
  <c r="I109" i="1"/>
  <c r="K109" i="1" s="1"/>
  <c r="M108" i="1"/>
  <c r="K108" i="1"/>
  <c r="I108" i="1"/>
  <c r="M107" i="1"/>
  <c r="I107" i="1"/>
  <c r="K107" i="1" s="1"/>
  <c r="M106" i="1"/>
  <c r="K106" i="1"/>
  <c r="I106" i="1"/>
  <c r="M105" i="1"/>
  <c r="L105" i="1" s="1"/>
  <c r="I105" i="1"/>
  <c r="K105" i="1" s="1"/>
  <c r="M103" i="1"/>
  <c r="I103" i="1"/>
  <c r="K103" i="1" s="1"/>
  <c r="M102" i="1"/>
  <c r="K102" i="1"/>
  <c r="I102" i="1"/>
  <c r="M101" i="1"/>
  <c r="I101" i="1"/>
  <c r="K101" i="1" s="1"/>
  <c r="M100" i="1"/>
  <c r="K100" i="1"/>
  <c r="I100" i="1"/>
  <c r="M99" i="1"/>
  <c r="K99" i="1"/>
  <c r="I99" i="1"/>
  <c r="M98" i="1"/>
  <c r="I98" i="1"/>
  <c r="K98" i="1" s="1"/>
  <c r="M97" i="1"/>
  <c r="L97" i="1" s="1"/>
  <c r="K97" i="1"/>
  <c r="I97" i="1"/>
  <c r="M95" i="1"/>
  <c r="I95" i="1"/>
  <c r="K95" i="1" s="1"/>
  <c r="M94" i="1"/>
  <c r="K94" i="1"/>
  <c r="I94" i="1"/>
  <c r="M93" i="1"/>
  <c r="K93" i="1"/>
  <c r="I93" i="1"/>
  <c r="M92" i="1"/>
  <c r="I92" i="1"/>
  <c r="K92" i="1" s="1"/>
  <c r="M91" i="1"/>
  <c r="I91" i="1"/>
  <c r="K91" i="1" s="1"/>
  <c r="M90" i="1"/>
  <c r="L90" i="1" s="1"/>
  <c r="I90" i="1"/>
  <c r="K90" i="1" s="1"/>
  <c r="M88" i="1"/>
  <c r="K88" i="1"/>
  <c r="I88" i="1"/>
  <c r="M87" i="1"/>
  <c r="K87" i="1"/>
  <c r="I87" i="1"/>
  <c r="M86" i="1"/>
  <c r="I86" i="1"/>
  <c r="K86" i="1" s="1"/>
  <c r="M85" i="1"/>
  <c r="I85" i="1"/>
  <c r="K85" i="1" s="1"/>
  <c r="M84" i="1"/>
  <c r="K84" i="1"/>
  <c r="I84" i="1"/>
  <c r="M83" i="1"/>
  <c r="I83" i="1"/>
  <c r="K83" i="1" s="1"/>
  <c r="M82" i="1"/>
  <c r="I82" i="1"/>
  <c r="K82" i="1" s="1"/>
  <c r="M81" i="1"/>
  <c r="I81" i="1"/>
  <c r="K81" i="1" s="1"/>
  <c r="M80" i="1"/>
  <c r="K80" i="1"/>
  <c r="I80" i="1"/>
  <c r="M79" i="1"/>
  <c r="K79" i="1"/>
  <c r="I79" i="1"/>
  <c r="M78" i="1"/>
  <c r="I78" i="1"/>
  <c r="K78" i="1" s="1"/>
  <c r="M77" i="1"/>
  <c r="I77" i="1"/>
  <c r="K77" i="1" s="1"/>
  <c r="M76" i="1"/>
  <c r="I76" i="1"/>
  <c r="K76" i="1" s="1"/>
  <c r="M75" i="1"/>
  <c r="I75" i="1"/>
  <c r="K75" i="1" s="1"/>
  <c r="M74" i="1"/>
  <c r="I74" i="1"/>
  <c r="K74" i="1" s="1"/>
  <c r="M73" i="1"/>
  <c r="I73" i="1"/>
  <c r="K73" i="1" s="1"/>
  <c r="M72" i="1"/>
  <c r="K72" i="1"/>
  <c r="I72" i="1"/>
  <c r="M71" i="1"/>
  <c r="I71" i="1"/>
  <c r="K71" i="1" s="1"/>
  <c r="M70" i="1"/>
  <c r="I70" i="1"/>
  <c r="K70" i="1" s="1"/>
  <c r="M69" i="1"/>
  <c r="I69" i="1"/>
  <c r="K69" i="1" s="1"/>
  <c r="M68" i="1"/>
  <c r="L68" i="1" s="1"/>
  <c r="I68" i="1"/>
  <c r="K68" i="1" s="1"/>
  <c r="M66" i="1"/>
  <c r="K66" i="1"/>
  <c r="I66" i="1"/>
  <c r="M65" i="1"/>
  <c r="I65" i="1"/>
  <c r="K65" i="1" s="1"/>
  <c r="M64" i="1"/>
  <c r="I64" i="1"/>
  <c r="K64" i="1" s="1"/>
  <c r="M63" i="1"/>
  <c r="I63" i="1"/>
  <c r="K63" i="1" s="1"/>
  <c r="M62" i="1"/>
  <c r="K62" i="1"/>
  <c r="I62" i="1"/>
  <c r="M61" i="1"/>
  <c r="I61" i="1"/>
  <c r="K61" i="1" s="1"/>
  <c r="M60" i="1"/>
  <c r="I60" i="1"/>
  <c r="K60" i="1" s="1"/>
  <c r="M59" i="1"/>
  <c r="I59" i="1"/>
  <c r="K59" i="1" s="1"/>
  <c r="M58" i="1"/>
  <c r="K58" i="1"/>
  <c r="I58" i="1"/>
  <c r="M57" i="1"/>
  <c r="K57" i="1"/>
  <c r="I57" i="1"/>
  <c r="M56" i="1"/>
  <c r="I56" i="1"/>
  <c r="K56" i="1" s="1"/>
  <c r="M55" i="1"/>
  <c r="I55" i="1"/>
  <c r="K55" i="1" s="1"/>
  <c r="M54" i="1"/>
  <c r="I54" i="1"/>
  <c r="K54" i="1" s="1"/>
  <c r="M53" i="1"/>
  <c r="I53" i="1"/>
  <c r="K53" i="1" s="1"/>
  <c r="M52" i="1"/>
  <c r="I52" i="1"/>
  <c r="K52" i="1" s="1"/>
  <c r="M51" i="1"/>
  <c r="I51" i="1"/>
  <c r="K51" i="1" s="1"/>
  <c r="M50" i="1"/>
  <c r="K50" i="1"/>
  <c r="I50" i="1"/>
  <c r="M49" i="1"/>
  <c r="K49" i="1"/>
  <c r="I49" i="1"/>
  <c r="M48" i="1"/>
  <c r="I48" i="1"/>
  <c r="K48" i="1" s="1"/>
  <c r="M47" i="1"/>
  <c r="K47" i="1"/>
  <c r="I47" i="1"/>
  <c r="M46" i="1"/>
  <c r="I46" i="1"/>
  <c r="K46" i="1" s="1"/>
  <c r="M45" i="1"/>
  <c r="I45" i="1"/>
  <c r="K45" i="1" s="1"/>
  <c r="M44" i="1"/>
  <c r="I44" i="1"/>
  <c r="K44" i="1" s="1"/>
  <c r="M43" i="1"/>
  <c r="I43" i="1"/>
  <c r="K43" i="1" s="1"/>
  <c r="M42" i="1"/>
  <c r="K42" i="1"/>
  <c r="I42" i="1"/>
  <c r="M41" i="1"/>
  <c r="I41" i="1"/>
  <c r="K41" i="1" s="1"/>
  <c r="M40" i="1"/>
  <c r="I40" i="1"/>
  <c r="K40" i="1" s="1"/>
  <c r="M39" i="1"/>
  <c r="I39" i="1"/>
  <c r="K39" i="1" s="1"/>
  <c r="M38" i="1"/>
  <c r="I38" i="1"/>
  <c r="K38" i="1" s="1"/>
  <c r="M37" i="1"/>
  <c r="I37" i="1"/>
  <c r="K37" i="1" s="1"/>
  <c r="M36" i="1"/>
  <c r="K36" i="1"/>
  <c r="I36" i="1"/>
  <c r="M35" i="1"/>
  <c r="K35" i="1"/>
  <c r="I35" i="1"/>
  <c r="M34" i="1"/>
  <c r="K34" i="1"/>
  <c r="I34" i="1"/>
  <c r="M33" i="1"/>
  <c r="K33" i="1"/>
  <c r="I33" i="1"/>
  <c r="M32" i="1"/>
  <c r="I32" i="1"/>
  <c r="K32" i="1" s="1"/>
  <c r="M31" i="1"/>
  <c r="L31" i="1" s="1"/>
  <c r="K31" i="1"/>
  <c r="I31" i="1"/>
  <c r="M29" i="1"/>
  <c r="K29" i="1"/>
  <c r="I29" i="1"/>
  <c r="M28" i="1"/>
  <c r="K28" i="1"/>
  <c r="I28" i="1"/>
  <c r="M27" i="1"/>
  <c r="I27" i="1"/>
  <c r="K27" i="1" s="1"/>
  <c r="M26" i="1"/>
  <c r="I26" i="1"/>
  <c r="K26" i="1" s="1"/>
  <c r="M25" i="1"/>
  <c r="I25" i="1"/>
  <c r="K25" i="1" s="1"/>
  <c r="M24" i="1"/>
  <c r="I24" i="1"/>
  <c r="K24" i="1" s="1"/>
  <c r="M23" i="1"/>
  <c r="I23" i="1"/>
  <c r="K23" i="1" s="1"/>
  <c r="M22" i="1"/>
  <c r="K22" i="1"/>
  <c r="I22" i="1"/>
  <c r="M21" i="1"/>
  <c r="K21" i="1"/>
  <c r="I21" i="1"/>
  <c r="M20" i="1"/>
  <c r="K20" i="1"/>
  <c r="I20" i="1"/>
  <c r="M19" i="1"/>
  <c r="I19" i="1"/>
  <c r="K19" i="1" s="1"/>
  <c r="M18" i="1"/>
  <c r="I18" i="1"/>
  <c r="K18" i="1" s="1"/>
  <c r="M17" i="1"/>
  <c r="I17" i="1"/>
  <c r="K17" i="1" s="1"/>
  <c r="M16" i="1"/>
  <c r="I16" i="1"/>
  <c r="K16" i="1" s="1"/>
  <c r="M15" i="1"/>
  <c r="I15" i="1"/>
  <c r="K15" i="1" s="1"/>
  <c r="M14" i="1"/>
  <c r="K14" i="1"/>
  <c r="I14" i="1"/>
  <c r="M13" i="1"/>
  <c r="K13" i="1"/>
  <c r="I13" i="1"/>
  <c r="M12" i="1"/>
  <c r="K12" i="1"/>
  <c r="I12" i="1"/>
  <c r="M11" i="1"/>
  <c r="I11" i="1"/>
  <c r="K11" i="1" s="1"/>
  <c r="M10" i="1"/>
  <c r="I10" i="1"/>
  <c r="K10" i="1" s="1"/>
  <c r="M9" i="1"/>
  <c r="I9" i="1"/>
  <c r="K9" i="1" s="1"/>
  <c r="M8" i="1"/>
  <c r="I8" i="1"/>
  <c r="K8" i="1" s="1"/>
  <c r="M7" i="1"/>
  <c r="I7" i="1"/>
  <c r="K7" i="1" s="1"/>
  <c r="M6" i="1"/>
  <c r="K6" i="1"/>
  <c r="I6" i="1"/>
  <c r="M5" i="1"/>
  <c r="K5" i="1"/>
  <c r="I5" i="1"/>
  <c r="M4" i="1"/>
  <c r="K4" i="1"/>
  <c r="I4" i="1"/>
  <c r="M3" i="1"/>
  <c r="I3" i="1"/>
  <c r="K3" i="1" s="1"/>
  <c r="M2" i="1"/>
  <c r="L2" i="1" s="1"/>
  <c r="I2" i="1"/>
  <c r="K2" i="1" s="1"/>
</calcChain>
</file>

<file path=xl/sharedStrings.xml><?xml version="1.0" encoding="utf-8"?>
<sst xmlns="http://schemas.openxmlformats.org/spreadsheetml/2006/main" count="613" uniqueCount="33">
  <si>
    <t>P1</t>
  </si>
  <si>
    <t>P2</t>
  </si>
  <si>
    <t>P3</t>
  </si>
  <si>
    <t>Dstatistic</t>
  </si>
  <si>
    <t>p-value</t>
  </si>
  <si>
    <t>f4-ratio</t>
  </si>
  <si>
    <t>Category</t>
  </si>
  <si>
    <t>Rank</t>
  </si>
  <si>
    <t>B-H value</t>
  </si>
  <si>
    <t>BH Significant?</t>
  </si>
  <si>
    <t>p - BH</t>
  </si>
  <si>
    <t>Harmonic mean</t>
  </si>
  <si>
    <t>Harmonic calc</t>
  </si>
  <si>
    <t>VanuaE</t>
  </si>
  <si>
    <t>VitiS</t>
  </si>
  <si>
    <t>Kadavu</t>
  </si>
  <si>
    <t>Kadavu - Other</t>
  </si>
  <si>
    <t>No</t>
  </si>
  <si>
    <t>VanuaC</t>
  </si>
  <si>
    <t>VitiN</t>
  </si>
  <si>
    <t>Kioa</t>
  </si>
  <si>
    <t>Rabi</t>
  </si>
  <si>
    <t>VanuaW</t>
  </si>
  <si>
    <t>Taveuni</t>
  </si>
  <si>
    <t>Ogea</t>
  </si>
  <si>
    <t>Lau - Other</t>
  </si>
  <si>
    <t>Taveuni-Other</t>
  </si>
  <si>
    <t>Yes</t>
  </si>
  <si>
    <t>Kioa -&gt; West</t>
  </si>
  <si>
    <t>Rabi -&gt; west</t>
  </si>
  <si>
    <t>Vanua -&gt; East</t>
  </si>
  <si>
    <t>East -&gt; West Vanua</t>
  </si>
  <si>
    <t>Viti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</si>
</sst>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8"/>
  <sheetViews>
    <sheetView tabSelected="1" workbookViewId="0"/>
  </sheetViews>
  <sheetFormatPr defaultRowHeight="14.4" x14ac:dyDescent="0.3"/>
  <cols>
    <col min="7" max="7" width="13.21875" bestFit="1" customWidth="1"/>
    <col min="8" max="8" width="10.77734375" bestFit="1" customWidth="1"/>
    <col min="9" max="9" width="8.77734375" style="1" bestFit="1" customWidth="1"/>
    <col min="10" max="10" width="13.1093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5" x14ac:dyDescent="0.3">
      <c r="A2" t="s">
        <v>13</v>
      </c>
      <c r="B2" t="s">
        <v>14</v>
      </c>
      <c r="C2" t="s">
        <v>15</v>
      </c>
      <c r="D2">
        <v>8.0149200000000004E-2</v>
      </c>
      <c r="E2">
        <v>3.0026899999999999E-2</v>
      </c>
      <c r="F2">
        <v>4.47158E-2</v>
      </c>
      <c r="G2" t="s">
        <v>16</v>
      </c>
      <c r="H2">
        <v>1</v>
      </c>
      <c r="I2" s="1">
        <f>(H2/$H$29)*0.05</f>
        <v>1.7857142857142857E-3</v>
      </c>
      <c r="J2" t="s">
        <v>17</v>
      </c>
      <c r="K2" s="2">
        <f>E2-I2</f>
        <v>2.8241185714285712E-2</v>
      </c>
      <c r="L2" s="3">
        <f>1/SUM(M2:M29)</f>
        <v>0.12903615889025916</v>
      </c>
      <c r="M2" s="2">
        <f t="shared" ref="M2:M29" si="0">(1/28)/E2</f>
        <v>1.1894096864573338</v>
      </c>
      <c r="O2" s="2"/>
    </row>
    <row r="3" spans="1:15" x14ac:dyDescent="0.3">
      <c r="A3" t="s">
        <v>13</v>
      </c>
      <c r="B3" t="s">
        <v>18</v>
      </c>
      <c r="C3" t="s">
        <v>15</v>
      </c>
      <c r="D3">
        <v>5.8233199999999999E-2</v>
      </c>
      <c r="E3">
        <v>4.0340800000000003E-2</v>
      </c>
      <c r="F3">
        <v>3.11138E-2</v>
      </c>
      <c r="G3" t="s">
        <v>16</v>
      </c>
      <c r="H3">
        <v>2</v>
      </c>
      <c r="I3" s="1">
        <f t="shared" ref="I3:I29" si="1">(H3/$H$29)*0.05</f>
        <v>3.5714285714285713E-3</v>
      </c>
      <c r="J3" t="s">
        <v>17</v>
      </c>
      <c r="K3" s="2">
        <f>E3-I3</f>
        <v>3.676937142857143E-2</v>
      </c>
      <c r="L3" s="3"/>
      <c r="M3" s="2">
        <f t="shared" si="0"/>
        <v>0.88531426531664492</v>
      </c>
    </row>
    <row r="4" spans="1:15" x14ac:dyDescent="0.3">
      <c r="A4" t="s">
        <v>13</v>
      </c>
      <c r="B4" t="s">
        <v>19</v>
      </c>
      <c r="C4" t="s">
        <v>15</v>
      </c>
      <c r="D4">
        <v>7.0794300000000004E-2</v>
      </c>
      <c r="E4">
        <v>4.6275499999999997E-2</v>
      </c>
      <c r="F4">
        <v>3.77732E-2</v>
      </c>
      <c r="G4" t="s">
        <v>16</v>
      </c>
      <c r="H4">
        <v>3</v>
      </c>
      <c r="I4" s="1">
        <f t="shared" si="1"/>
        <v>5.3571428571428572E-3</v>
      </c>
      <c r="J4" t="s">
        <v>17</v>
      </c>
      <c r="K4" s="2">
        <f>E4-I4</f>
        <v>4.0918357142857138E-2</v>
      </c>
      <c r="L4" s="3"/>
      <c r="M4" s="2">
        <f t="shared" si="0"/>
        <v>0.77177525287216164</v>
      </c>
    </row>
    <row r="5" spans="1:15" x14ac:dyDescent="0.3">
      <c r="A5" t="s">
        <v>20</v>
      </c>
      <c r="B5" t="s">
        <v>14</v>
      </c>
      <c r="C5" t="s">
        <v>15</v>
      </c>
      <c r="D5">
        <v>6.2131600000000002E-2</v>
      </c>
      <c r="E5">
        <v>8.1115400000000004E-2</v>
      </c>
      <c r="F5">
        <v>3.5470399999999999E-2</v>
      </c>
      <c r="G5" t="s">
        <v>16</v>
      </c>
      <c r="H5">
        <v>4</v>
      </c>
      <c r="I5" s="1">
        <f t="shared" si="1"/>
        <v>7.1428571428571426E-3</v>
      </c>
      <c r="J5" t="s">
        <v>17</v>
      </c>
      <c r="K5" s="2">
        <f>E5-I5</f>
        <v>7.3972542857142859E-2</v>
      </c>
      <c r="L5" s="3"/>
      <c r="M5" s="2">
        <f t="shared" si="0"/>
        <v>0.44028983046728132</v>
      </c>
    </row>
    <row r="6" spans="1:15" x14ac:dyDescent="0.3">
      <c r="A6" t="s">
        <v>21</v>
      </c>
      <c r="B6" t="s">
        <v>14</v>
      </c>
      <c r="C6" t="s">
        <v>15</v>
      </c>
      <c r="D6">
        <v>6.0568200000000003E-2</v>
      </c>
      <c r="E6">
        <v>8.1771499999999997E-2</v>
      </c>
      <c r="F6">
        <v>3.4478700000000001E-2</v>
      </c>
      <c r="G6" t="s">
        <v>16</v>
      </c>
      <c r="H6">
        <v>5</v>
      </c>
      <c r="I6" s="1">
        <f t="shared" si="1"/>
        <v>8.9285714285714298E-3</v>
      </c>
      <c r="J6" t="s">
        <v>17</v>
      </c>
      <c r="K6" s="2">
        <f>E6-I6</f>
        <v>7.2842928571428572E-2</v>
      </c>
      <c r="L6" s="3"/>
      <c r="M6" s="2">
        <f t="shared" si="0"/>
        <v>0.43675713071529459</v>
      </c>
    </row>
    <row r="7" spans="1:15" x14ac:dyDescent="0.3">
      <c r="A7" t="s">
        <v>22</v>
      </c>
      <c r="B7" t="s">
        <v>14</v>
      </c>
      <c r="C7" t="s">
        <v>15</v>
      </c>
      <c r="D7">
        <v>5.7606200000000003E-2</v>
      </c>
      <c r="E7">
        <v>8.8487499999999997E-2</v>
      </c>
      <c r="F7">
        <v>3.3605999999999997E-2</v>
      </c>
      <c r="G7" t="s">
        <v>16</v>
      </c>
      <c r="H7">
        <v>6</v>
      </c>
      <c r="I7" s="1">
        <f t="shared" si="1"/>
        <v>1.0714285714285714E-2</v>
      </c>
      <c r="J7" t="s">
        <v>17</v>
      </c>
      <c r="K7" s="2">
        <f>E7-I7</f>
        <v>7.7773214285714279E-2</v>
      </c>
      <c r="L7" s="3"/>
      <c r="M7" s="2">
        <f t="shared" si="0"/>
        <v>0.40360825782495507</v>
      </c>
    </row>
    <row r="8" spans="1:15" x14ac:dyDescent="0.3">
      <c r="A8" t="s">
        <v>23</v>
      </c>
      <c r="B8" t="s">
        <v>14</v>
      </c>
      <c r="C8" t="s">
        <v>15</v>
      </c>
      <c r="D8">
        <v>5.21907E-2</v>
      </c>
      <c r="E8">
        <v>0.120119</v>
      </c>
      <c r="F8">
        <v>3.06571E-2</v>
      </c>
      <c r="G8" t="s">
        <v>16</v>
      </c>
      <c r="H8">
        <v>7</v>
      </c>
      <c r="I8" s="1">
        <f t="shared" si="1"/>
        <v>1.2500000000000001E-2</v>
      </c>
      <c r="J8" t="s">
        <v>17</v>
      </c>
      <c r="K8" s="2">
        <f>E8-I8</f>
        <v>0.10761900000000001</v>
      </c>
      <c r="L8" s="3"/>
      <c r="M8" s="2">
        <f t="shared" si="0"/>
        <v>0.297324201119604</v>
      </c>
    </row>
    <row r="9" spans="1:15" x14ac:dyDescent="0.3">
      <c r="A9" t="s">
        <v>20</v>
      </c>
      <c r="B9" t="s">
        <v>18</v>
      </c>
      <c r="C9" t="s">
        <v>15</v>
      </c>
      <c r="D9">
        <v>4.0641799999999999E-2</v>
      </c>
      <c r="E9">
        <v>0.12659300000000001</v>
      </c>
      <c r="F9">
        <v>2.2098900000000001E-2</v>
      </c>
      <c r="G9" t="s">
        <v>16</v>
      </c>
      <c r="H9">
        <v>8</v>
      </c>
      <c r="I9" s="1">
        <f t="shared" si="1"/>
        <v>1.4285714285714285E-2</v>
      </c>
      <c r="J9" t="s">
        <v>17</v>
      </c>
      <c r="K9" s="2">
        <f>E9-I9</f>
        <v>0.11230728571428572</v>
      </c>
      <c r="L9" s="3"/>
      <c r="M9" s="2">
        <f t="shared" si="0"/>
        <v>0.28211896166680395</v>
      </c>
    </row>
    <row r="10" spans="1:15" x14ac:dyDescent="0.3">
      <c r="A10" t="s">
        <v>21</v>
      </c>
      <c r="B10" t="s">
        <v>19</v>
      </c>
      <c r="C10" t="s">
        <v>15</v>
      </c>
      <c r="D10">
        <v>4.9342200000000003E-2</v>
      </c>
      <c r="E10">
        <v>0.127996</v>
      </c>
      <c r="F10">
        <v>2.61896E-2</v>
      </c>
      <c r="G10" t="s">
        <v>16</v>
      </c>
      <c r="H10">
        <v>9</v>
      </c>
      <c r="I10" s="1">
        <f t="shared" si="1"/>
        <v>1.6071428571428573E-2</v>
      </c>
      <c r="J10" t="s">
        <v>17</v>
      </c>
      <c r="K10" s="2">
        <f>E10-I10</f>
        <v>0.11192457142857143</v>
      </c>
      <c r="L10" s="3"/>
      <c r="M10" s="2">
        <f t="shared" si="0"/>
        <v>0.27902657672337972</v>
      </c>
    </row>
    <row r="11" spans="1:15" x14ac:dyDescent="0.3">
      <c r="A11" t="s">
        <v>20</v>
      </c>
      <c r="B11" t="s">
        <v>19</v>
      </c>
      <c r="C11" t="s">
        <v>15</v>
      </c>
      <c r="D11">
        <v>5.0335400000000002E-2</v>
      </c>
      <c r="E11">
        <v>0.128221</v>
      </c>
      <c r="F11">
        <v>2.7386500000000001E-2</v>
      </c>
      <c r="G11" t="s">
        <v>16</v>
      </c>
      <c r="H11">
        <v>10</v>
      </c>
      <c r="I11" s="1">
        <f t="shared" si="1"/>
        <v>1.785714285714286E-2</v>
      </c>
      <c r="J11" t="s">
        <v>17</v>
      </c>
      <c r="K11" s="2">
        <f>E11-I11</f>
        <v>0.11036385714285714</v>
      </c>
      <c r="L11" s="3"/>
      <c r="M11" s="2">
        <f t="shared" si="0"/>
        <v>0.27853694569755122</v>
      </c>
    </row>
    <row r="12" spans="1:15" x14ac:dyDescent="0.3">
      <c r="A12" t="s">
        <v>22</v>
      </c>
      <c r="B12" t="s">
        <v>19</v>
      </c>
      <c r="C12" t="s">
        <v>15</v>
      </c>
      <c r="D12">
        <v>4.7961499999999997E-2</v>
      </c>
      <c r="E12">
        <v>0.13631099999999999</v>
      </c>
      <c r="F12">
        <v>2.6233599999999999E-2</v>
      </c>
      <c r="G12" t="s">
        <v>16</v>
      </c>
      <c r="H12">
        <v>11</v>
      </c>
      <c r="I12" s="1">
        <f t="shared" si="1"/>
        <v>1.9642857142857142E-2</v>
      </c>
      <c r="J12" t="s">
        <v>17</v>
      </c>
      <c r="K12" s="2">
        <f>E12-I12</f>
        <v>0.11666814285714285</v>
      </c>
      <c r="M12" s="2">
        <f t="shared" si="0"/>
        <v>0.26200589618068765</v>
      </c>
    </row>
    <row r="13" spans="1:15" x14ac:dyDescent="0.3">
      <c r="A13" t="s">
        <v>21</v>
      </c>
      <c r="B13" t="s">
        <v>18</v>
      </c>
      <c r="C13" t="s">
        <v>15</v>
      </c>
      <c r="D13">
        <v>3.8515099999999997E-2</v>
      </c>
      <c r="E13">
        <v>0.13767699999999999</v>
      </c>
      <c r="F13">
        <v>2.02992E-2</v>
      </c>
      <c r="G13" t="s">
        <v>16</v>
      </c>
      <c r="H13">
        <v>12</v>
      </c>
      <c r="I13" s="1">
        <f t="shared" si="1"/>
        <v>2.1428571428571429E-2</v>
      </c>
      <c r="J13" t="s">
        <v>17</v>
      </c>
      <c r="K13" s="2">
        <f>E13-I13</f>
        <v>0.11624842857142856</v>
      </c>
      <c r="M13" s="2">
        <f t="shared" si="0"/>
        <v>0.25940633304245236</v>
      </c>
    </row>
    <row r="14" spans="1:15" x14ac:dyDescent="0.3">
      <c r="A14" t="s">
        <v>22</v>
      </c>
      <c r="B14" t="s">
        <v>18</v>
      </c>
      <c r="C14" t="s">
        <v>15</v>
      </c>
      <c r="D14">
        <v>3.4866099999999997E-2</v>
      </c>
      <c r="E14">
        <v>0.15230299999999999</v>
      </c>
      <c r="F14">
        <v>1.8553799999999999E-2</v>
      </c>
      <c r="G14" t="s">
        <v>16</v>
      </c>
      <c r="H14">
        <v>13</v>
      </c>
      <c r="I14" s="1">
        <f t="shared" si="1"/>
        <v>2.3214285714285715E-2</v>
      </c>
      <c r="J14" t="s">
        <v>17</v>
      </c>
      <c r="K14" s="2">
        <f>E14-I14</f>
        <v>0.12908871428571428</v>
      </c>
      <c r="M14" s="2">
        <f t="shared" si="0"/>
        <v>0.23449495882737512</v>
      </c>
    </row>
    <row r="15" spans="1:15" x14ac:dyDescent="0.3">
      <c r="A15" t="s">
        <v>23</v>
      </c>
      <c r="B15" t="s">
        <v>19</v>
      </c>
      <c r="C15" t="s">
        <v>15</v>
      </c>
      <c r="D15">
        <v>4.0605099999999998E-2</v>
      </c>
      <c r="E15">
        <v>0.18333199999999999</v>
      </c>
      <c r="F15">
        <v>2.33692E-2</v>
      </c>
      <c r="G15" t="s">
        <v>16</v>
      </c>
      <c r="H15">
        <v>14</v>
      </c>
      <c r="I15" s="1">
        <f t="shared" si="1"/>
        <v>2.5000000000000001E-2</v>
      </c>
      <c r="J15" t="s">
        <v>17</v>
      </c>
      <c r="K15" s="2">
        <f>E15-I15</f>
        <v>0.158332</v>
      </c>
      <c r="M15" s="2">
        <f t="shared" si="0"/>
        <v>0.19480661158055174</v>
      </c>
    </row>
    <row r="16" spans="1:15" x14ac:dyDescent="0.3">
      <c r="A16" t="s">
        <v>23</v>
      </c>
      <c r="B16" t="s">
        <v>18</v>
      </c>
      <c r="C16" t="s">
        <v>15</v>
      </c>
      <c r="D16">
        <v>2.9271700000000001E-2</v>
      </c>
      <c r="E16">
        <v>0.208514</v>
      </c>
      <c r="F16">
        <v>1.6062199999999999E-2</v>
      </c>
      <c r="G16" t="s">
        <v>16</v>
      </c>
      <c r="H16">
        <v>15</v>
      </c>
      <c r="I16" s="1">
        <f t="shared" si="1"/>
        <v>2.6785714285714288E-2</v>
      </c>
      <c r="J16" t="s">
        <v>17</v>
      </c>
      <c r="K16" s="2">
        <f>E16-I16</f>
        <v>0.18172828571428573</v>
      </c>
      <c r="M16" s="2">
        <f t="shared" si="0"/>
        <v>0.17128003738015535</v>
      </c>
    </row>
    <row r="17" spans="1:13" x14ac:dyDescent="0.3">
      <c r="A17" t="s">
        <v>13</v>
      </c>
      <c r="B17" t="s">
        <v>23</v>
      </c>
      <c r="C17" t="s">
        <v>15</v>
      </c>
      <c r="D17">
        <v>2.8148900000000001E-2</v>
      </c>
      <c r="E17">
        <v>0.21240800000000001</v>
      </c>
      <c r="F17">
        <v>1.4951300000000001E-2</v>
      </c>
      <c r="G17" t="s">
        <v>16</v>
      </c>
      <c r="H17">
        <v>16</v>
      </c>
      <c r="I17" s="1">
        <f t="shared" si="1"/>
        <v>2.8571428571428571E-2</v>
      </c>
      <c r="J17" t="s">
        <v>17</v>
      </c>
      <c r="K17" s="2">
        <f>E17-I17</f>
        <v>0.18383657142857143</v>
      </c>
      <c r="M17" s="2">
        <f t="shared" si="0"/>
        <v>0.16814002162953237</v>
      </c>
    </row>
    <row r="18" spans="1:13" x14ac:dyDescent="0.3">
      <c r="A18" t="s">
        <v>13</v>
      </c>
      <c r="B18" t="s">
        <v>22</v>
      </c>
      <c r="C18" t="s">
        <v>15</v>
      </c>
      <c r="D18">
        <v>2.38336E-2</v>
      </c>
      <c r="E18">
        <v>0.24588599999999999</v>
      </c>
      <c r="F18">
        <v>1.28471E-2</v>
      </c>
      <c r="G18" t="s">
        <v>16</v>
      </c>
      <c r="H18">
        <v>17</v>
      </c>
      <c r="I18" s="1">
        <f t="shared" si="1"/>
        <v>3.0357142857142857E-2</v>
      </c>
      <c r="J18" t="s">
        <v>17</v>
      </c>
      <c r="K18" s="2">
        <f>E18-I18</f>
        <v>0.21552885714285713</v>
      </c>
      <c r="M18" s="2">
        <f t="shared" si="0"/>
        <v>0.14524733296847203</v>
      </c>
    </row>
    <row r="19" spans="1:13" x14ac:dyDescent="0.3">
      <c r="A19" t="s">
        <v>18</v>
      </c>
      <c r="B19" t="s">
        <v>14</v>
      </c>
      <c r="C19" t="s">
        <v>15</v>
      </c>
      <c r="D19">
        <v>2.5778499999999999E-2</v>
      </c>
      <c r="E19">
        <v>0.27308100000000002</v>
      </c>
      <c r="F19">
        <v>1.4735099999999999E-2</v>
      </c>
      <c r="G19" t="s">
        <v>16</v>
      </c>
      <c r="H19">
        <v>18</v>
      </c>
      <c r="I19" s="1">
        <f t="shared" si="1"/>
        <v>3.2142857142857147E-2</v>
      </c>
      <c r="J19" t="s">
        <v>17</v>
      </c>
      <c r="K19" s="2">
        <f>E19-I19</f>
        <v>0.24093814285714288</v>
      </c>
      <c r="M19" s="2">
        <f t="shared" si="0"/>
        <v>0.13078275571821441</v>
      </c>
    </row>
    <row r="20" spans="1:13" x14ac:dyDescent="0.3">
      <c r="A20" t="s">
        <v>13</v>
      </c>
      <c r="B20" t="s">
        <v>21</v>
      </c>
      <c r="C20" t="s">
        <v>15</v>
      </c>
      <c r="D20">
        <v>2.0212000000000001E-2</v>
      </c>
      <c r="E20">
        <v>0.274279</v>
      </c>
      <c r="F20">
        <v>1.07606E-2</v>
      </c>
      <c r="G20" t="s">
        <v>16</v>
      </c>
      <c r="H20">
        <v>19</v>
      </c>
      <c r="I20" s="1">
        <f t="shared" si="1"/>
        <v>3.3928571428571433E-2</v>
      </c>
      <c r="J20" t="s">
        <v>17</v>
      </c>
      <c r="K20" s="2">
        <f>E20-I20</f>
        <v>0.24035042857142858</v>
      </c>
      <c r="M20" s="2">
        <f t="shared" si="0"/>
        <v>0.13021152080285298</v>
      </c>
    </row>
    <row r="21" spans="1:13" x14ac:dyDescent="0.3">
      <c r="A21" t="s">
        <v>13</v>
      </c>
      <c r="B21" t="s">
        <v>20</v>
      </c>
      <c r="C21" t="s">
        <v>15</v>
      </c>
      <c r="D21">
        <v>1.8057400000000001E-2</v>
      </c>
      <c r="E21">
        <v>0.29943700000000001</v>
      </c>
      <c r="F21">
        <v>9.4486899999999992E-3</v>
      </c>
      <c r="G21" t="s">
        <v>16</v>
      </c>
      <c r="H21">
        <v>20</v>
      </c>
      <c r="I21" s="1">
        <f t="shared" si="1"/>
        <v>3.5714285714285719E-2</v>
      </c>
      <c r="J21" t="s">
        <v>17</v>
      </c>
      <c r="K21" s="2">
        <f>E21-I21</f>
        <v>0.26372271428571431</v>
      </c>
      <c r="M21" s="2">
        <f t="shared" si="0"/>
        <v>0.11927145180550737</v>
      </c>
    </row>
    <row r="22" spans="1:13" x14ac:dyDescent="0.3">
      <c r="A22" t="s">
        <v>20</v>
      </c>
      <c r="B22" t="s">
        <v>23</v>
      </c>
      <c r="C22" t="s">
        <v>15</v>
      </c>
      <c r="D22">
        <v>1.0835600000000001E-2</v>
      </c>
      <c r="E22">
        <v>0.38673600000000002</v>
      </c>
      <c r="F22">
        <v>5.8615200000000003E-3</v>
      </c>
      <c r="G22" t="s">
        <v>16</v>
      </c>
      <c r="H22">
        <v>21</v>
      </c>
      <c r="I22" s="1">
        <f t="shared" si="1"/>
        <v>3.7500000000000006E-2</v>
      </c>
      <c r="J22" t="s">
        <v>17</v>
      </c>
      <c r="K22" s="2">
        <f>E22-I22</f>
        <v>0.34923599999999999</v>
      </c>
      <c r="M22" s="2">
        <f t="shared" si="0"/>
        <v>9.2347973072808606E-2</v>
      </c>
    </row>
    <row r="23" spans="1:13" x14ac:dyDescent="0.3">
      <c r="A23" t="s">
        <v>21</v>
      </c>
      <c r="B23" t="s">
        <v>23</v>
      </c>
      <c r="C23" t="s">
        <v>15</v>
      </c>
      <c r="D23">
        <v>8.6989300000000006E-3</v>
      </c>
      <c r="E23">
        <v>0.40552500000000002</v>
      </c>
      <c r="F23">
        <v>4.6937899999999998E-3</v>
      </c>
      <c r="G23" t="s">
        <v>16</v>
      </c>
      <c r="H23">
        <v>22</v>
      </c>
      <c r="I23" s="1">
        <f t="shared" si="1"/>
        <v>3.9285714285714285E-2</v>
      </c>
      <c r="J23" t="s">
        <v>17</v>
      </c>
      <c r="K23" s="2">
        <f>E23-I23</f>
        <v>0.36623928571428577</v>
      </c>
      <c r="M23" s="2">
        <f t="shared" si="0"/>
        <v>8.8069257664227144E-2</v>
      </c>
    </row>
    <row r="24" spans="1:13" x14ac:dyDescent="0.3">
      <c r="A24" t="s">
        <v>18</v>
      </c>
      <c r="B24" t="s">
        <v>19</v>
      </c>
      <c r="C24" t="s">
        <v>15</v>
      </c>
      <c r="D24">
        <v>9.9005099999999995E-3</v>
      </c>
      <c r="E24">
        <v>0.40912999999999999</v>
      </c>
      <c r="F24">
        <v>5.2872600000000002E-3</v>
      </c>
      <c r="G24" t="s">
        <v>16</v>
      </c>
      <c r="H24">
        <v>23</v>
      </c>
      <c r="I24" s="1">
        <f t="shared" si="1"/>
        <v>4.1071428571428571E-2</v>
      </c>
      <c r="J24" t="s">
        <v>17</v>
      </c>
      <c r="K24" s="2">
        <f>E24-I24</f>
        <v>0.3680585714285714</v>
      </c>
      <c r="M24" s="2">
        <f t="shared" si="0"/>
        <v>8.7293245946974588E-2</v>
      </c>
    </row>
    <row r="25" spans="1:13" x14ac:dyDescent="0.3">
      <c r="A25" t="s">
        <v>19</v>
      </c>
      <c r="B25" t="s">
        <v>14</v>
      </c>
      <c r="C25" t="s">
        <v>15</v>
      </c>
      <c r="D25">
        <v>9.9060599999999995E-3</v>
      </c>
      <c r="E25">
        <v>0.41744599999999998</v>
      </c>
      <c r="F25">
        <v>5.0512899999999999E-3</v>
      </c>
      <c r="G25" t="s">
        <v>16</v>
      </c>
      <c r="H25">
        <v>24</v>
      </c>
      <c r="I25" s="1">
        <f t="shared" si="1"/>
        <v>4.2857142857142858E-2</v>
      </c>
      <c r="J25" t="s">
        <v>17</v>
      </c>
      <c r="K25" s="2">
        <f>E25-I25</f>
        <v>0.37458885714285711</v>
      </c>
      <c r="M25" s="2">
        <f t="shared" si="0"/>
        <v>8.5554265016997921E-2</v>
      </c>
    </row>
    <row r="26" spans="1:13" x14ac:dyDescent="0.3">
      <c r="A26" t="s">
        <v>20</v>
      </c>
      <c r="B26" t="s">
        <v>22</v>
      </c>
      <c r="C26" t="s">
        <v>15</v>
      </c>
      <c r="D26">
        <v>6.4061500000000002E-3</v>
      </c>
      <c r="E26">
        <v>0.42929699999999998</v>
      </c>
      <c r="F26">
        <v>3.4305E-3</v>
      </c>
      <c r="G26" t="s">
        <v>16</v>
      </c>
      <c r="H26">
        <v>25</v>
      </c>
      <c r="I26" s="1">
        <f t="shared" si="1"/>
        <v>4.4642857142857151E-2</v>
      </c>
      <c r="J26" t="s">
        <v>17</v>
      </c>
      <c r="K26" s="2">
        <f>E26-I26</f>
        <v>0.38465414285714283</v>
      </c>
      <c r="M26" s="2">
        <f t="shared" si="0"/>
        <v>8.319248845038682E-2</v>
      </c>
    </row>
    <row r="27" spans="1:13" x14ac:dyDescent="0.3">
      <c r="A27" t="s">
        <v>22</v>
      </c>
      <c r="B27" t="s">
        <v>23</v>
      </c>
      <c r="C27" t="s">
        <v>15</v>
      </c>
      <c r="D27">
        <v>4.5115299999999997E-3</v>
      </c>
      <c r="E27">
        <v>0.45064700000000002</v>
      </c>
      <c r="F27">
        <v>2.44977E-3</v>
      </c>
      <c r="G27" t="s">
        <v>16</v>
      </c>
      <c r="H27">
        <v>26</v>
      </c>
      <c r="I27" s="1">
        <f t="shared" si="1"/>
        <v>4.642857142857143E-2</v>
      </c>
      <c r="J27" t="s">
        <v>17</v>
      </c>
      <c r="K27" s="2">
        <f>E27-I27</f>
        <v>0.40421842857142859</v>
      </c>
      <c r="M27" s="2">
        <f t="shared" si="0"/>
        <v>7.9251133845971933E-2</v>
      </c>
    </row>
    <row r="28" spans="1:13" x14ac:dyDescent="0.3">
      <c r="A28" t="s">
        <v>21</v>
      </c>
      <c r="B28" t="s">
        <v>22</v>
      </c>
      <c r="C28" t="s">
        <v>15</v>
      </c>
      <c r="D28">
        <v>4.1322499999999996E-3</v>
      </c>
      <c r="E28">
        <v>0.45305899999999999</v>
      </c>
      <c r="F28">
        <v>2.2426400000000002E-3</v>
      </c>
      <c r="G28" t="s">
        <v>16</v>
      </c>
      <c r="H28">
        <v>27</v>
      </c>
      <c r="I28" s="1">
        <f t="shared" si="1"/>
        <v>4.8214285714285716E-2</v>
      </c>
      <c r="J28" t="s">
        <v>17</v>
      </c>
      <c r="K28" s="2">
        <f>E28-I28</f>
        <v>0.40484471428571428</v>
      </c>
      <c r="M28" s="2">
        <f t="shared" si="0"/>
        <v>7.8829215873177039E-2</v>
      </c>
    </row>
    <row r="29" spans="1:13" x14ac:dyDescent="0.3">
      <c r="A29" t="s">
        <v>20</v>
      </c>
      <c r="B29" t="s">
        <v>21</v>
      </c>
      <c r="C29" t="s">
        <v>15</v>
      </c>
      <c r="D29">
        <v>2.3382799999999999E-3</v>
      </c>
      <c r="E29">
        <v>0.47353800000000001</v>
      </c>
      <c r="F29">
        <v>1.1995599999999999E-3</v>
      </c>
      <c r="G29" t="s">
        <v>16</v>
      </c>
      <c r="H29">
        <v>28</v>
      </c>
      <c r="I29" s="1">
        <f t="shared" si="1"/>
        <v>0.05</v>
      </c>
      <c r="J29" t="s">
        <v>17</v>
      </c>
      <c r="K29" s="2">
        <f>E29-I29</f>
        <v>0.42353800000000003</v>
      </c>
      <c r="M29" s="2">
        <f t="shared" si="0"/>
        <v>7.5420105069256768E-2</v>
      </c>
    </row>
    <row r="30" spans="1:13" x14ac:dyDescent="0.3">
      <c r="K30" s="2"/>
    </row>
    <row r="31" spans="1:13" x14ac:dyDescent="0.3">
      <c r="A31" t="s">
        <v>13</v>
      </c>
      <c r="B31" t="s">
        <v>21</v>
      </c>
      <c r="C31" t="s">
        <v>24</v>
      </c>
      <c r="D31">
        <v>8.1575499999999995E-2</v>
      </c>
      <c r="E31">
        <v>1.35386E-2</v>
      </c>
      <c r="F31">
        <v>2.44868E-2</v>
      </c>
      <c r="G31" t="s">
        <v>25</v>
      </c>
      <c r="H31">
        <v>1</v>
      </c>
      <c r="I31" s="1">
        <f>(H31/$H$66)*0.05</f>
        <v>1.3888888888888889E-3</v>
      </c>
      <c r="J31" t="s">
        <v>17</v>
      </c>
      <c r="K31" s="2">
        <f>E31-I31</f>
        <v>1.214971111111111E-2</v>
      </c>
      <c r="L31" s="3">
        <f>1/SUM(M31:M66)</f>
        <v>0.11438954998538862</v>
      </c>
      <c r="M31" s="2">
        <f t="shared" ref="M31:M66" si="2">(1/36)/E31</f>
        <v>2.0517466929946804</v>
      </c>
    </row>
    <row r="32" spans="1:13" x14ac:dyDescent="0.3">
      <c r="A32" t="s">
        <v>23</v>
      </c>
      <c r="B32" t="s">
        <v>21</v>
      </c>
      <c r="C32" t="s">
        <v>24</v>
      </c>
      <c r="D32">
        <v>6.9677799999999998E-2</v>
      </c>
      <c r="E32">
        <v>4.0525899999999997E-2</v>
      </c>
      <c r="F32">
        <v>2.0935499999999999E-2</v>
      </c>
      <c r="G32" t="s">
        <v>25</v>
      </c>
      <c r="H32">
        <v>2</v>
      </c>
      <c r="I32" s="1">
        <f t="shared" ref="I32:I66" si="3">(H32/$H$66)*0.05</f>
        <v>2.7777777777777779E-3</v>
      </c>
      <c r="J32" t="s">
        <v>17</v>
      </c>
      <c r="K32" s="2">
        <f>E32-I32</f>
        <v>3.7748122222222222E-2</v>
      </c>
      <c r="M32" s="2">
        <f t="shared" si="2"/>
        <v>0.6854327177873355</v>
      </c>
    </row>
    <row r="33" spans="1:13" x14ac:dyDescent="0.3">
      <c r="A33" t="s">
        <v>22</v>
      </c>
      <c r="B33" t="s">
        <v>21</v>
      </c>
      <c r="C33" t="s">
        <v>24</v>
      </c>
      <c r="D33">
        <v>6.3474900000000001E-2</v>
      </c>
      <c r="E33">
        <v>5.2056199999999997E-2</v>
      </c>
      <c r="F33">
        <v>1.8869E-2</v>
      </c>
      <c r="G33" t="s">
        <v>25</v>
      </c>
      <c r="H33">
        <v>3</v>
      </c>
      <c r="I33" s="1">
        <f t="shared" si="3"/>
        <v>4.1666666666666666E-3</v>
      </c>
      <c r="J33" t="s">
        <v>17</v>
      </c>
      <c r="K33" s="2">
        <f>E33-I33</f>
        <v>4.7889533333333331E-2</v>
      </c>
      <c r="M33" s="2">
        <f t="shared" si="2"/>
        <v>0.53361132348841789</v>
      </c>
    </row>
    <row r="34" spans="1:13" x14ac:dyDescent="0.3">
      <c r="A34" t="s">
        <v>15</v>
      </c>
      <c r="B34" t="s">
        <v>21</v>
      </c>
      <c r="C34" t="s">
        <v>24</v>
      </c>
      <c r="D34">
        <v>8.1780900000000004E-2</v>
      </c>
      <c r="E34">
        <v>5.6839500000000001E-2</v>
      </c>
      <c r="F34">
        <v>3.2296900000000003E-2</v>
      </c>
      <c r="G34" t="s">
        <v>25</v>
      </c>
      <c r="H34">
        <v>4</v>
      </c>
      <c r="I34" s="1">
        <f t="shared" si="3"/>
        <v>5.5555555555555558E-3</v>
      </c>
      <c r="J34" t="s">
        <v>17</v>
      </c>
      <c r="K34" s="2">
        <f>E34-I34</f>
        <v>5.1283944444444444E-2</v>
      </c>
      <c r="M34" s="2">
        <f t="shared" si="2"/>
        <v>0.48870552657531779</v>
      </c>
    </row>
    <row r="35" spans="1:13" x14ac:dyDescent="0.3">
      <c r="A35" t="s">
        <v>13</v>
      </c>
      <c r="B35" t="s">
        <v>18</v>
      </c>
      <c r="C35" t="s">
        <v>24</v>
      </c>
      <c r="D35">
        <v>5.6601499999999999E-2</v>
      </c>
      <c r="E35">
        <v>5.8019399999999999E-2</v>
      </c>
      <c r="F35">
        <v>1.6530799999999998E-2</v>
      </c>
      <c r="G35" t="s">
        <v>25</v>
      </c>
      <c r="H35">
        <v>5</v>
      </c>
      <c r="I35" s="1">
        <f t="shared" si="3"/>
        <v>6.9444444444444449E-3</v>
      </c>
      <c r="J35" t="s">
        <v>17</v>
      </c>
      <c r="K35" s="2">
        <f>E35-I35</f>
        <v>5.1074955555555551E-2</v>
      </c>
      <c r="M35" s="2">
        <f t="shared" si="2"/>
        <v>0.47876706373691863</v>
      </c>
    </row>
    <row r="36" spans="1:13" x14ac:dyDescent="0.3">
      <c r="A36" t="s">
        <v>13</v>
      </c>
      <c r="B36" t="s">
        <v>20</v>
      </c>
      <c r="C36" t="s">
        <v>24</v>
      </c>
      <c r="D36">
        <v>5.6892900000000003E-2</v>
      </c>
      <c r="E36">
        <v>6.4694299999999996E-2</v>
      </c>
      <c r="F36">
        <v>1.66035E-2</v>
      </c>
      <c r="G36" t="s">
        <v>25</v>
      </c>
      <c r="H36">
        <v>6</v>
      </c>
      <c r="I36" s="1">
        <f t="shared" si="3"/>
        <v>8.3333333333333332E-3</v>
      </c>
      <c r="J36" t="s">
        <v>17</v>
      </c>
      <c r="K36" s="2">
        <f>E36-I36</f>
        <v>5.6360966666666665E-2</v>
      </c>
      <c r="M36" s="2">
        <f t="shared" si="2"/>
        <v>0.42936978648471008</v>
      </c>
    </row>
    <row r="37" spans="1:13" x14ac:dyDescent="0.3">
      <c r="A37" t="s">
        <v>13</v>
      </c>
      <c r="B37" t="s">
        <v>14</v>
      </c>
      <c r="C37" t="s">
        <v>24</v>
      </c>
      <c r="D37">
        <v>6.3748799999999994E-2</v>
      </c>
      <c r="E37">
        <v>8.6784600000000003E-2</v>
      </c>
      <c r="F37">
        <v>1.9508999999999999E-2</v>
      </c>
      <c r="G37" t="s">
        <v>25</v>
      </c>
      <c r="H37">
        <v>7</v>
      </c>
      <c r="I37" s="1">
        <f t="shared" si="3"/>
        <v>9.7222222222222224E-3</v>
      </c>
      <c r="J37" t="s">
        <v>17</v>
      </c>
      <c r="K37" s="2">
        <f>E37-I37</f>
        <v>7.7062377777777774E-2</v>
      </c>
      <c r="M37" s="2">
        <f t="shared" si="2"/>
        <v>0.32007726921340623</v>
      </c>
    </row>
    <row r="38" spans="1:13" x14ac:dyDescent="0.3">
      <c r="A38" t="s">
        <v>15</v>
      </c>
      <c r="B38" t="s">
        <v>18</v>
      </c>
      <c r="C38" t="s">
        <v>24</v>
      </c>
      <c r="D38">
        <v>6.4816299999999993E-2</v>
      </c>
      <c r="E38">
        <v>0.10546999999999999</v>
      </c>
      <c r="F38">
        <v>2.46555E-2</v>
      </c>
      <c r="G38" t="s">
        <v>25</v>
      </c>
      <c r="H38">
        <v>8</v>
      </c>
      <c r="I38" s="1">
        <f t="shared" si="3"/>
        <v>1.1111111111111112E-2</v>
      </c>
      <c r="J38" t="s">
        <v>17</v>
      </c>
      <c r="K38" s="2">
        <f>E38-I38</f>
        <v>9.4358888888888881E-2</v>
      </c>
      <c r="M38" s="2">
        <f t="shared" si="2"/>
        <v>0.2633713641583178</v>
      </c>
    </row>
    <row r="39" spans="1:13" x14ac:dyDescent="0.3">
      <c r="A39" t="s">
        <v>15</v>
      </c>
      <c r="B39" t="s">
        <v>14</v>
      </c>
      <c r="C39" t="s">
        <v>24</v>
      </c>
      <c r="D39">
        <v>7.2239399999999995E-2</v>
      </c>
      <c r="E39">
        <v>0.10591399999999999</v>
      </c>
      <c r="F39">
        <v>2.7464700000000002E-2</v>
      </c>
      <c r="G39" t="s">
        <v>25</v>
      </c>
      <c r="H39">
        <v>9</v>
      </c>
      <c r="I39" s="1">
        <f t="shared" si="3"/>
        <v>1.2500000000000001E-2</v>
      </c>
      <c r="J39" t="s">
        <v>17</v>
      </c>
      <c r="K39" s="2">
        <f>E39-I39</f>
        <v>9.3413999999999997E-2</v>
      </c>
      <c r="M39" s="2">
        <f t="shared" si="2"/>
        <v>0.26226729023337592</v>
      </c>
    </row>
    <row r="40" spans="1:13" x14ac:dyDescent="0.3">
      <c r="A40" t="s">
        <v>15</v>
      </c>
      <c r="B40" t="s">
        <v>20</v>
      </c>
      <c r="C40" t="s">
        <v>24</v>
      </c>
      <c r="D40">
        <v>6.2537499999999996E-2</v>
      </c>
      <c r="E40">
        <v>0.11974799999999999</v>
      </c>
      <c r="F40">
        <v>2.4677399999999999E-2</v>
      </c>
      <c r="G40" t="s">
        <v>25</v>
      </c>
      <c r="H40">
        <v>10</v>
      </c>
      <c r="I40" s="1">
        <f t="shared" si="3"/>
        <v>1.388888888888889E-2</v>
      </c>
      <c r="J40" t="s">
        <v>17</v>
      </c>
      <c r="K40" s="2">
        <f>E40-I40</f>
        <v>0.1058591111111111</v>
      </c>
      <c r="M40" s="2">
        <f t="shared" si="2"/>
        <v>0.23196861557418727</v>
      </c>
    </row>
    <row r="41" spans="1:13" x14ac:dyDescent="0.3">
      <c r="A41" t="s">
        <v>23</v>
      </c>
      <c r="B41" t="s">
        <v>18</v>
      </c>
      <c r="C41" t="s">
        <v>24</v>
      </c>
      <c r="D41">
        <v>4.5236899999999997E-2</v>
      </c>
      <c r="E41">
        <v>0.12222</v>
      </c>
      <c r="F41">
        <v>1.3084699999999999E-2</v>
      </c>
      <c r="G41" t="s">
        <v>25</v>
      </c>
      <c r="H41">
        <v>11</v>
      </c>
      <c r="I41" s="1">
        <f t="shared" si="3"/>
        <v>1.5277777777777779E-2</v>
      </c>
      <c r="J41" t="s">
        <v>17</v>
      </c>
      <c r="K41" s="2">
        <f>E41-I41</f>
        <v>0.10694222222222222</v>
      </c>
      <c r="M41" s="2">
        <f t="shared" si="2"/>
        <v>0.22727685957926508</v>
      </c>
    </row>
    <row r="42" spans="1:13" x14ac:dyDescent="0.3">
      <c r="A42" t="s">
        <v>23</v>
      </c>
      <c r="B42" t="s">
        <v>20</v>
      </c>
      <c r="C42" t="s">
        <v>24</v>
      </c>
      <c r="D42">
        <v>4.3596799999999998E-2</v>
      </c>
      <c r="E42">
        <v>0.14555299999999999</v>
      </c>
      <c r="F42">
        <v>1.30568E-2</v>
      </c>
      <c r="G42" t="s">
        <v>25</v>
      </c>
      <c r="H42">
        <v>12</v>
      </c>
      <c r="I42" s="1">
        <f t="shared" si="3"/>
        <v>1.6666666666666666E-2</v>
      </c>
      <c r="J42" t="s">
        <v>17</v>
      </c>
      <c r="K42" s="2">
        <f>E42-I42</f>
        <v>0.12888633333333332</v>
      </c>
      <c r="M42" s="2">
        <f t="shared" si="2"/>
        <v>0.19084304533591048</v>
      </c>
    </row>
    <row r="43" spans="1:13" x14ac:dyDescent="0.3">
      <c r="A43" t="s">
        <v>23</v>
      </c>
      <c r="B43" t="s">
        <v>14</v>
      </c>
      <c r="C43" t="s">
        <v>24</v>
      </c>
      <c r="D43">
        <v>5.2272699999999998E-2</v>
      </c>
      <c r="E43">
        <v>0.14663200000000001</v>
      </c>
      <c r="F43">
        <v>1.6059899999999998E-2</v>
      </c>
      <c r="G43" t="s">
        <v>25</v>
      </c>
      <c r="H43">
        <v>13</v>
      </c>
      <c r="I43" s="1">
        <f t="shared" si="3"/>
        <v>1.8055555555555557E-2</v>
      </c>
      <c r="J43" t="s">
        <v>17</v>
      </c>
      <c r="K43" s="2">
        <f>E43-I43</f>
        <v>0.12857644444444447</v>
      </c>
      <c r="M43" s="2">
        <f t="shared" si="2"/>
        <v>0.1894387158176781</v>
      </c>
    </row>
    <row r="44" spans="1:13" x14ac:dyDescent="0.3">
      <c r="A44" t="s">
        <v>19</v>
      </c>
      <c r="B44" t="s">
        <v>21</v>
      </c>
      <c r="C44" t="s">
        <v>24</v>
      </c>
      <c r="D44">
        <v>4.9198600000000002E-2</v>
      </c>
      <c r="E44">
        <v>0.14907599999999999</v>
      </c>
      <c r="F44">
        <v>1.4515699999999999E-2</v>
      </c>
      <c r="G44" t="s">
        <v>25</v>
      </c>
      <c r="H44">
        <v>14</v>
      </c>
      <c r="I44" s="1">
        <f t="shared" si="3"/>
        <v>1.9444444444444445E-2</v>
      </c>
      <c r="J44" t="s">
        <v>17</v>
      </c>
      <c r="K44" s="2">
        <f>E44-I44</f>
        <v>0.12963155555555556</v>
      </c>
      <c r="M44" s="2">
        <f t="shared" si="2"/>
        <v>0.18633299644327578</v>
      </c>
    </row>
    <row r="45" spans="1:13" x14ac:dyDescent="0.3">
      <c r="A45" t="s">
        <v>22</v>
      </c>
      <c r="B45" t="s">
        <v>18</v>
      </c>
      <c r="C45" t="s">
        <v>24</v>
      </c>
      <c r="D45">
        <v>3.8723800000000003E-2</v>
      </c>
      <c r="E45">
        <v>0.15218200000000001</v>
      </c>
      <c r="F45">
        <v>1.08422E-2</v>
      </c>
      <c r="G45" t="s">
        <v>25</v>
      </c>
      <c r="H45">
        <v>15</v>
      </c>
      <c r="I45" s="1">
        <f t="shared" si="3"/>
        <v>2.0833333333333336E-2</v>
      </c>
      <c r="J45" t="s">
        <v>17</v>
      </c>
      <c r="K45" s="2">
        <f>E45-I45</f>
        <v>0.13134866666666667</v>
      </c>
      <c r="M45" s="2">
        <f t="shared" si="2"/>
        <v>0.18252998237490486</v>
      </c>
    </row>
    <row r="46" spans="1:13" x14ac:dyDescent="0.3">
      <c r="A46" t="s">
        <v>22</v>
      </c>
      <c r="B46" t="s">
        <v>14</v>
      </c>
      <c r="C46" t="s">
        <v>24</v>
      </c>
      <c r="D46">
        <v>4.6203099999999997E-2</v>
      </c>
      <c r="E46">
        <v>0.172486</v>
      </c>
      <c r="F46">
        <v>1.3743699999999999E-2</v>
      </c>
      <c r="G46" t="s">
        <v>25</v>
      </c>
      <c r="H46">
        <v>16</v>
      </c>
      <c r="I46" s="1">
        <f t="shared" si="3"/>
        <v>2.2222222222222223E-2</v>
      </c>
      <c r="J46" t="s">
        <v>17</v>
      </c>
      <c r="K46" s="2">
        <f>E46-I46</f>
        <v>0.15026377777777777</v>
      </c>
      <c r="M46" s="2">
        <f t="shared" si="2"/>
        <v>0.16104366602378034</v>
      </c>
    </row>
    <row r="47" spans="1:13" x14ac:dyDescent="0.3">
      <c r="A47" t="s">
        <v>22</v>
      </c>
      <c r="B47" t="s">
        <v>20</v>
      </c>
      <c r="C47" t="s">
        <v>24</v>
      </c>
      <c r="D47">
        <v>3.6968599999999997E-2</v>
      </c>
      <c r="E47">
        <v>0.18329699999999999</v>
      </c>
      <c r="F47">
        <v>1.0770200000000001E-2</v>
      </c>
      <c r="G47" t="s">
        <v>25</v>
      </c>
      <c r="H47">
        <v>17</v>
      </c>
      <c r="I47" s="1">
        <f t="shared" si="3"/>
        <v>2.361111111111111E-2</v>
      </c>
      <c r="J47" t="s">
        <v>17</v>
      </c>
      <c r="K47" s="2">
        <f>E47-I47</f>
        <v>0.15968588888888888</v>
      </c>
      <c r="M47" s="2">
        <f t="shared" si="2"/>
        <v>0.15154518501545458</v>
      </c>
    </row>
    <row r="48" spans="1:13" x14ac:dyDescent="0.3">
      <c r="A48" t="s">
        <v>13</v>
      </c>
      <c r="B48" t="s">
        <v>19</v>
      </c>
      <c r="C48" t="s">
        <v>24</v>
      </c>
      <c r="D48">
        <v>3.8511499999999997E-2</v>
      </c>
      <c r="E48">
        <v>0.202429</v>
      </c>
      <c r="F48">
        <v>1.14716E-2</v>
      </c>
      <c r="G48" t="s">
        <v>25</v>
      </c>
      <c r="H48">
        <v>18</v>
      </c>
      <c r="I48" s="1">
        <f t="shared" si="3"/>
        <v>2.5000000000000001E-2</v>
      </c>
      <c r="J48" t="s">
        <v>17</v>
      </c>
      <c r="K48" s="2">
        <f>E48-I48</f>
        <v>0.177429</v>
      </c>
      <c r="M48" s="2">
        <f t="shared" si="2"/>
        <v>0.13722232376674182</v>
      </c>
    </row>
    <row r="49" spans="1:13" x14ac:dyDescent="0.3">
      <c r="A49" t="s">
        <v>15</v>
      </c>
      <c r="B49" t="s">
        <v>19</v>
      </c>
      <c r="C49" t="s">
        <v>24</v>
      </c>
      <c r="D49">
        <v>4.6791300000000001E-2</v>
      </c>
      <c r="E49">
        <v>0.210424</v>
      </c>
      <c r="F49">
        <v>1.79145E-2</v>
      </c>
      <c r="G49" t="s">
        <v>25</v>
      </c>
      <c r="H49">
        <v>19</v>
      </c>
      <c r="I49" s="1">
        <f t="shared" si="3"/>
        <v>2.6388888888888892E-2</v>
      </c>
      <c r="J49" t="s">
        <v>17</v>
      </c>
      <c r="K49" s="2">
        <f>E49-I49</f>
        <v>0.18403511111111109</v>
      </c>
      <c r="M49" s="2">
        <f t="shared" si="2"/>
        <v>0.13200860062434788</v>
      </c>
    </row>
    <row r="50" spans="1:13" x14ac:dyDescent="0.3">
      <c r="A50" t="s">
        <v>18</v>
      </c>
      <c r="B50" t="s">
        <v>21</v>
      </c>
      <c r="C50" t="s">
        <v>24</v>
      </c>
      <c r="D50">
        <v>2.7083400000000001E-2</v>
      </c>
      <c r="E50">
        <v>0.23914299999999999</v>
      </c>
      <c r="F50">
        <v>8.0471899999999992E-3</v>
      </c>
      <c r="G50" t="s">
        <v>25</v>
      </c>
      <c r="H50">
        <v>20</v>
      </c>
      <c r="I50" s="1">
        <f t="shared" si="3"/>
        <v>2.777777777777778E-2</v>
      </c>
      <c r="J50" t="s">
        <v>17</v>
      </c>
      <c r="K50" s="2">
        <f>E50-I50</f>
        <v>0.2113652222222222</v>
      </c>
      <c r="M50" s="2">
        <f t="shared" si="2"/>
        <v>0.11615551271740246</v>
      </c>
    </row>
    <row r="51" spans="1:13" x14ac:dyDescent="0.3">
      <c r="A51" t="s">
        <v>20</v>
      </c>
      <c r="B51" t="s">
        <v>21</v>
      </c>
      <c r="C51" t="s">
        <v>24</v>
      </c>
      <c r="D51">
        <v>2.6988999999999999E-2</v>
      </c>
      <c r="E51">
        <v>0.24121200000000001</v>
      </c>
      <c r="F51">
        <v>8.0965900000000007E-3</v>
      </c>
      <c r="G51" t="s">
        <v>25</v>
      </c>
      <c r="H51">
        <v>21</v>
      </c>
      <c r="I51" s="1">
        <f t="shared" si="3"/>
        <v>2.9166666666666671E-2</v>
      </c>
      <c r="J51" t="s">
        <v>17</v>
      </c>
      <c r="K51" s="2">
        <f>E51-I51</f>
        <v>0.21204533333333334</v>
      </c>
      <c r="M51" s="2">
        <f t="shared" si="2"/>
        <v>0.11515918684716256</v>
      </c>
    </row>
    <row r="52" spans="1:13" x14ac:dyDescent="0.3">
      <c r="A52" t="s">
        <v>15</v>
      </c>
      <c r="B52" t="s">
        <v>22</v>
      </c>
      <c r="C52" t="s">
        <v>24</v>
      </c>
      <c r="D52">
        <v>3.61292E-2</v>
      </c>
      <c r="E52">
        <v>0.24510999999999999</v>
      </c>
      <c r="F52">
        <v>1.3858199999999999E-2</v>
      </c>
      <c r="G52" t="s">
        <v>25</v>
      </c>
      <c r="H52">
        <v>22</v>
      </c>
      <c r="I52" s="1">
        <f t="shared" si="3"/>
        <v>3.0555555555555558E-2</v>
      </c>
      <c r="J52" t="s">
        <v>17</v>
      </c>
      <c r="K52" s="2">
        <f>E52-I52</f>
        <v>0.21455444444444444</v>
      </c>
      <c r="M52" s="2">
        <f t="shared" si="2"/>
        <v>0.11332780293655002</v>
      </c>
    </row>
    <row r="53" spans="1:13" x14ac:dyDescent="0.3">
      <c r="A53" t="s">
        <v>15</v>
      </c>
      <c r="B53" t="s">
        <v>23</v>
      </c>
      <c r="C53" t="s">
        <v>24</v>
      </c>
      <c r="D53">
        <v>3.1782100000000001E-2</v>
      </c>
      <c r="E53">
        <v>0.27380700000000002</v>
      </c>
      <c r="F53">
        <v>1.1579799999999999E-2</v>
      </c>
      <c r="G53" t="s">
        <v>25</v>
      </c>
      <c r="H53">
        <v>23</v>
      </c>
      <c r="I53" s="1">
        <f t="shared" si="3"/>
        <v>3.1944444444444442E-2</v>
      </c>
      <c r="J53" t="s">
        <v>17</v>
      </c>
      <c r="K53" s="2">
        <f>E53-I53</f>
        <v>0.24186255555555558</v>
      </c>
      <c r="M53" s="2">
        <f t="shared" si="2"/>
        <v>0.10145021046860662</v>
      </c>
    </row>
    <row r="54" spans="1:13" x14ac:dyDescent="0.3">
      <c r="A54" t="s">
        <v>13</v>
      </c>
      <c r="B54" t="s">
        <v>22</v>
      </c>
      <c r="C54" t="s">
        <v>24</v>
      </c>
      <c r="D54">
        <v>1.97845E-2</v>
      </c>
      <c r="E54">
        <v>0.30222199999999999</v>
      </c>
      <c r="F54">
        <v>5.7996899999999997E-3</v>
      </c>
      <c r="G54" t="s">
        <v>25</v>
      </c>
      <c r="H54">
        <v>24</v>
      </c>
      <c r="I54" s="1">
        <f t="shared" si="3"/>
        <v>3.3333333333333333E-2</v>
      </c>
      <c r="J54" t="s">
        <v>17</v>
      </c>
      <c r="K54" s="2">
        <f>E54-I54</f>
        <v>0.26888866666666666</v>
      </c>
      <c r="M54" s="2">
        <f t="shared" si="2"/>
        <v>9.1911832288111978E-2</v>
      </c>
    </row>
    <row r="55" spans="1:13" x14ac:dyDescent="0.3">
      <c r="A55" t="s">
        <v>19</v>
      </c>
      <c r="B55" t="s">
        <v>14</v>
      </c>
      <c r="C55" t="s">
        <v>24</v>
      </c>
      <c r="D55">
        <v>2.6635200000000001E-2</v>
      </c>
      <c r="E55">
        <v>0.312523</v>
      </c>
      <c r="F55">
        <v>6.7857300000000002E-3</v>
      </c>
      <c r="G55" t="s">
        <v>25</v>
      </c>
      <c r="H55">
        <v>25</v>
      </c>
      <c r="I55" s="1">
        <f t="shared" si="3"/>
        <v>3.4722222222222224E-2</v>
      </c>
      <c r="J55" t="s">
        <v>17</v>
      </c>
      <c r="K55" s="2">
        <f>E55-I55</f>
        <v>0.27780077777777779</v>
      </c>
      <c r="M55" s="2">
        <f t="shared" si="2"/>
        <v>8.8882347148138779E-2</v>
      </c>
    </row>
    <row r="56" spans="1:13" x14ac:dyDescent="0.3">
      <c r="A56" t="s">
        <v>22</v>
      </c>
      <c r="B56" t="s">
        <v>19</v>
      </c>
      <c r="C56" t="s">
        <v>24</v>
      </c>
      <c r="D56">
        <v>2.3629500000000001E-2</v>
      </c>
      <c r="E56">
        <v>0.312525</v>
      </c>
      <c r="F56">
        <v>6.6146499999999997E-3</v>
      </c>
      <c r="G56" t="s">
        <v>25</v>
      </c>
      <c r="H56">
        <v>26</v>
      </c>
      <c r="I56" s="1">
        <f t="shared" si="3"/>
        <v>3.6111111111111115E-2</v>
      </c>
      <c r="J56" t="s">
        <v>17</v>
      </c>
      <c r="K56" s="2">
        <f>E56-I56</f>
        <v>0.2764138888888889</v>
      </c>
      <c r="M56" s="2">
        <f t="shared" si="2"/>
        <v>8.8881778346621157E-2</v>
      </c>
    </row>
    <row r="57" spans="1:13" x14ac:dyDescent="0.3">
      <c r="A57" t="s">
        <v>23</v>
      </c>
      <c r="B57" t="s">
        <v>19</v>
      </c>
      <c r="C57" t="s">
        <v>24</v>
      </c>
      <c r="D57">
        <v>2.1200500000000001E-2</v>
      </c>
      <c r="E57">
        <v>0.32910099999999998</v>
      </c>
      <c r="F57">
        <v>6.36879E-3</v>
      </c>
      <c r="G57" t="s">
        <v>25</v>
      </c>
      <c r="H57">
        <v>27</v>
      </c>
      <c r="I57" s="1">
        <f t="shared" si="3"/>
        <v>3.7500000000000006E-2</v>
      </c>
      <c r="J57" t="s">
        <v>17</v>
      </c>
      <c r="K57" s="2">
        <f>E57-I57</f>
        <v>0.291601</v>
      </c>
      <c r="M57" s="2">
        <f t="shared" si="2"/>
        <v>8.4405023922071887E-2</v>
      </c>
    </row>
    <row r="58" spans="1:13" x14ac:dyDescent="0.3">
      <c r="A58" t="s">
        <v>15</v>
      </c>
      <c r="B58" t="s">
        <v>13</v>
      </c>
      <c r="C58" t="s">
        <v>24</v>
      </c>
      <c r="D58">
        <v>2.08343E-2</v>
      </c>
      <c r="E58">
        <v>0.34087699999999999</v>
      </c>
      <c r="F58">
        <v>8.1183399999999999E-3</v>
      </c>
      <c r="G58" t="s">
        <v>25</v>
      </c>
      <c r="H58">
        <v>28</v>
      </c>
      <c r="I58" s="1">
        <f t="shared" si="3"/>
        <v>3.888888888888889E-2</v>
      </c>
      <c r="J58" t="s">
        <v>17</v>
      </c>
      <c r="K58" s="2">
        <f>E58-I58</f>
        <v>0.30198811111111112</v>
      </c>
      <c r="M58" s="2">
        <f t="shared" si="2"/>
        <v>8.1489152327020531E-2</v>
      </c>
    </row>
    <row r="59" spans="1:13" x14ac:dyDescent="0.3">
      <c r="A59" t="s">
        <v>19</v>
      </c>
      <c r="B59" t="s">
        <v>18</v>
      </c>
      <c r="C59" t="s">
        <v>24</v>
      </c>
      <c r="D59">
        <v>1.90799E-2</v>
      </c>
      <c r="E59">
        <v>0.34142899999999998</v>
      </c>
      <c r="F59">
        <v>5.4925499999999997E-3</v>
      </c>
      <c r="G59" t="s">
        <v>25</v>
      </c>
      <c r="H59">
        <v>29</v>
      </c>
      <c r="I59" s="1">
        <f t="shared" si="3"/>
        <v>4.027777777777778E-2</v>
      </c>
      <c r="J59" t="s">
        <v>17</v>
      </c>
      <c r="K59" s="2">
        <f>E59-I59</f>
        <v>0.30115122222222218</v>
      </c>
      <c r="M59" s="2">
        <f t="shared" si="2"/>
        <v>8.1357406013483846E-2</v>
      </c>
    </row>
    <row r="60" spans="1:13" x14ac:dyDescent="0.3">
      <c r="A60" t="s">
        <v>14</v>
      </c>
      <c r="B60" t="s">
        <v>21</v>
      </c>
      <c r="C60" t="s">
        <v>24</v>
      </c>
      <c r="D60">
        <v>1.66041E-2</v>
      </c>
      <c r="E60">
        <v>0.36438900000000002</v>
      </c>
      <c r="F60">
        <v>5.1121300000000003E-3</v>
      </c>
      <c r="G60" t="s">
        <v>25</v>
      </c>
      <c r="H60">
        <v>30</v>
      </c>
      <c r="I60" s="1">
        <f t="shared" si="3"/>
        <v>4.1666666666666671E-2</v>
      </c>
      <c r="J60" t="s">
        <v>17</v>
      </c>
      <c r="K60" s="2">
        <f>E60-I60</f>
        <v>0.32272233333333333</v>
      </c>
      <c r="M60" s="2">
        <f t="shared" si="2"/>
        <v>7.623110954989798E-2</v>
      </c>
    </row>
    <row r="61" spans="1:13" x14ac:dyDescent="0.3">
      <c r="A61" t="s">
        <v>19</v>
      </c>
      <c r="B61" t="s">
        <v>20</v>
      </c>
      <c r="C61" t="s">
        <v>24</v>
      </c>
      <c r="D61">
        <v>1.50817E-2</v>
      </c>
      <c r="E61">
        <v>0.37747199999999997</v>
      </c>
      <c r="F61">
        <v>4.5677900000000004E-3</v>
      </c>
      <c r="G61" t="s">
        <v>25</v>
      </c>
      <c r="H61">
        <v>31</v>
      </c>
      <c r="I61" s="1">
        <f t="shared" si="3"/>
        <v>4.3055555555555562E-2</v>
      </c>
      <c r="J61" t="s">
        <v>17</v>
      </c>
      <c r="K61" s="2">
        <f>E61-I61</f>
        <v>0.33441644444444441</v>
      </c>
      <c r="M61" s="2">
        <f t="shared" si="2"/>
        <v>7.3588975547266497E-2</v>
      </c>
    </row>
    <row r="62" spans="1:13" x14ac:dyDescent="0.3">
      <c r="A62" t="s">
        <v>13</v>
      </c>
      <c r="B62" t="s">
        <v>23</v>
      </c>
      <c r="C62" t="s">
        <v>24</v>
      </c>
      <c r="D62">
        <v>1.16189E-2</v>
      </c>
      <c r="E62">
        <v>0.38464300000000001</v>
      </c>
      <c r="F62">
        <v>3.51513E-3</v>
      </c>
      <c r="G62" t="s">
        <v>25</v>
      </c>
      <c r="H62">
        <v>32</v>
      </c>
      <c r="I62" s="1">
        <f t="shared" si="3"/>
        <v>4.4444444444444446E-2</v>
      </c>
      <c r="J62" t="s">
        <v>17</v>
      </c>
      <c r="K62" s="2">
        <f>E62-I62</f>
        <v>0.34019855555555556</v>
      </c>
      <c r="M62" s="2">
        <f t="shared" si="2"/>
        <v>7.2217037038962817E-2</v>
      </c>
    </row>
    <row r="63" spans="1:13" x14ac:dyDescent="0.3">
      <c r="A63" t="s">
        <v>18</v>
      </c>
      <c r="B63" t="s">
        <v>14</v>
      </c>
      <c r="C63" t="s">
        <v>24</v>
      </c>
      <c r="D63">
        <v>9.9059300000000003E-3</v>
      </c>
      <c r="E63">
        <v>0.41766399999999998</v>
      </c>
      <c r="F63">
        <v>2.9450399999999999E-3</v>
      </c>
      <c r="G63" t="s">
        <v>25</v>
      </c>
      <c r="H63">
        <v>33</v>
      </c>
      <c r="I63" s="1">
        <f t="shared" si="3"/>
        <v>4.5833333333333337E-2</v>
      </c>
      <c r="J63" t="s">
        <v>17</v>
      </c>
      <c r="K63" s="2">
        <f>E63-I63</f>
        <v>0.37183066666666664</v>
      </c>
      <c r="M63" s="2">
        <f t="shared" si="2"/>
        <v>6.650747437600027E-2</v>
      </c>
    </row>
    <row r="64" spans="1:13" x14ac:dyDescent="0.3">
      <c r="A64" t="s">
        <v>23</v>
      </c>
      <c r="B64" t="s">
        <v>22</v>
      </c>
      <c r="C64" t="s">
        <v>24</v>
      </c>
      <c r="D64">
        <v>7.8825600000000003E-3</v>
      </c>
      <c r="E64">
        <v>0.42189900000000002</v>
      </c>
      <c r="F64">
        <v>2.3284199999999999E-3</v>
      </c>
      <c r="G64" t="s">
        <v>25</v>
      </c>
      <c r="H64">
        <v>34</v>
      </c>
      <c r="I64" s="1">
        <f t="shared" si="3"/>
        <v>4.7222222222222221E-2</v>
      </c>
      <c r="J64" t="s">
        <v>17</v>
      </c>
      <c r="K64" s="2">
        <f>E64-I64</f>
        <v>0.3746767777777778</v>
      </c>
      <c r="M64" s="2">
        <f t="shared" si="2"/>
        <v>6.5839875841795722E-2</v>
      </c>
    </row>
    <row r="65" spans="1:13" x14ac:dyDescent="0.3">
      <c r="A65" t="s">
        <v>20</v>
      </c>
      <c r="B65" t="s">
        <v>14</v>
      </c>
      <c r="C65" t="s">
        <v>24</v>
      </c>
      <c r="D65">
        <v>9.31126E-3</v>
      </c>
      <c r="E65">
        <v>0.42455999999999999</v>
      </c>
      <c r="F65">
        <v>2.98102E-3</v>
      </c>
      <c r="G65" t="s">
        <v>25</v>
      </c>
      <c r="H65">
        <v>35</v>
      </c>
      <c r="I65" s="1">
        <f t="shared" si="3"/>
        <v>4.8611111111111112E-2</v>
      </c>
      <c r="J65" t="s">
        <v>17</v>
      </c>
      <c r="K65" s="2">
        <f>E65-I65</f>
        <v>0.37594888888888889</v>
      </c>
      <c r="M65" s="2">
        <f t="shared" si="2"/>
        <v>6.5427213533488265E-2</v>
      </c>
    </row>
    <row r="66" spans="1:13" x14ac:dyDescent="0.3">
      <c r="A66" t="s">
        <v>20</v>
      </c>
      <c r="B66" t="s">
        <v>18</v>
      </c>
      <c r="C66" t="s">
        <v>24</v>
      </c>
      <c r="D66" s="2">
        <v>9.5900099999999993E-5</v>
      </c>
      <c r="E66">
        <v>0.49900499999999998</v>
      </c>
      <c r="F66" s="2">
        <v>2.8464799999999999E-5</v>
      </c>
      <c r="G66" t="s">
        <v>25</v>
      </c>
      <c r="H66">
        <v>36</v>
      </c>
      <c r="I66" s="1">
        <f t="shared" si="3"/>
        <v>0.05</v>
      </c>
      <c r="J66" t="s">
        <v>17</v>
      </c>
      <c r="K66" s="2">
        <f>E66-I66</f>
        <v>0.44900499999999999</v>
      </c>
      <c r="M66" s="2">
        <f t="shared" si="2"/>
        <v>5.5666331555350702E-2</v>
      </c>
    </row>
    <row r="67" spans="1:13" x14ac:dyDescent="0.3">
      <c r="K67" s="2"/>
    </row>
    <row r="68" spans="1:13" x14ac:dyDescent="0.3">
      <c r="A68" t="s">
        <v>14</v>
      </c>
      <c r="B68" t="s">
        <v>21</v>
      </c>
      <c r="C68" t="s">
        <v>23</v>
      </c>
      <c r="D68">
        <v>9.3512499999999998E-2</v>
      </c>
      <c r="E68">
        <v>7.6389600000000002E-4</v>
      </c>
      <c r="F68">
        <v>0.33054099999999997</v>
      </c>
      <c r="G68" t="s">
        <v>26</v>
      </c>
      <c r="H68">
        <v>1</v>
      </c>
      <c r="I68" s="1">
        <f>(H68/$H$88)*0.05</f>
        <v>2.3809523809523812E-3</v>
      </c>
      <c r="J68" t="s">
        <v>27</v>
      </c>
      <c r="K68" s="2">
        <f>E68-I68</f>
        <v>-1.6170563809523811E-3</v>
      </c>
      <c r="L68" s="3">
        <f>1/SUM(M68:M88)</f>
        <v>6.1624383628405988E-3</v>
      </c>
      <c r="M68" s="2">
        <f t="shared" ref="M68:M88" si="4">(1/21)/E68</f>
        <v>62.33708203609865</v>
      </c>
    </row>
    <row r="69" spans="1:13" x14ac:dyDescent="0.3">
      <c r="A69" t="s">
        <v>19</v>
      </c>
      <c r="B69" t="s">
        <v>21</v>
      </c>
      <c r="C69" t="s">
        <v>23</v>
      </c>
      <c r="D69">
        <v>9.4001399999999999E-2</v>
      </c>
      <c r="E69">
        <v>7.6565599999999998E-4</v>
      </c>
      <c r="F69">
        <v>0.34097</v>
      </c>
      <c r="G69" t="s">
        <v>26</v>
      </c>
      <c r="H69">
        <v>2</v>
      </c>
      <c r="I69" s="1">
        <f t="shared" ref="I69:I88" si="5">(H69/$H$88)*0.05</f>
        <v>4.7619047619047623E-3</v>
      </c>
      <c r="J69" t="s">
        <v>27</v>
      </c>
      <c r="K69" s="2">
        <f>E69-I69</f>
        <v>-3.9962487619047624E-3</v>
      </c>
      <c r="M69" s="2">
        <f t="shared" si="4"/>
        <v>62.193788880447116</v>
      </c>
    </row>
    <row r="70" spans="1:13" x14ac:dyDescent="0.3">
      <c r="A70" t="s">
        <v>19</v>
      </c>
      <c r="B70" t="s">
        <v>20</v>
      </c>
      <c r="C70" t="s">
        <v>23</v>
      </c>
      <c r="D70">
        <v>7.8223699999999993E-2</v>
      </c>
      <c r="E70">
        <v>4.0690300000000004E-3</v>
      </c>
      <c r="F70">
        <v>0.27805000000000002</v>
      </c>
      <c r="G70" t="s">
        <v>26</v>
      </c>
      <c r="H70">
        <v>3</v>
      </c>
      <c r="I70" s="1">
        <f t="shared" si="5"/>
        <v>7.1428571428571426E-3</v>
      </c>
      <c r="J70" t="s">
        <v>27</v>
      </c>
      <c r="K70" s="2">
        <f>E70-I70</f>
        <v>-3.0738271428571422E-3</v>
      </c>
      <c r="M70" s="2">
        <f t="shared" si="4"/>
        <v>11.702800819617357</v>
      </c>
    </row>
    <row r="71" spans="1:13" x14ac:dyDescent="0.3">
      <c r="A71" t="s">
        <v>14</v>
      </c>
      <c r="B71" t="s">
        <v>20</v>
      </c>
      <c r="C71" t="s">
        <v>23</v>
      </c>
      <c r="D71">
        <v>7.5753100000000004E-2</v>
      </c>
      <c r="E71">
        <v>5.0245999999999997E-3</v>
      </c>
      <c r="F71">
        <v>0.29566500000000001</v>
      </c>
      <c r="G71" t="s">
        <v>26</v>
      </c>
      <c r="H71">
        <v>4</v>
      </c>
      <c r="I71" s="1">
        <f t="shared" si="5"/>
        <v>9.5238095238095247E-3</v>
      </c>
      <c r="J71" t="s">
        <v>27</v>
      </c>
      <c r="K71" s="2">
        <f>E71-I71</f>
        <v>-4.4992095238095249E-3</v>
      </c>
      <c r="M71" s="2">
        <f t="shared" si="4"/>
        <v>9.4771817894056483</v>
      </c>
    </row>
    <row r="72" spans="1:13" x14ac:dyDescent="0.3">
      <c r="A72" t="s">
        <v>14</v>
      </c>
      <c r="B72" t="s">
        <v>13</v>
      </c>
      <c r="C72" t="s">
        <v>23</v>
      </c>
      <c r="D72">
        <v>6.2940099999999999E-2</v>
      </c>
      <c r="E72">
        <v>1.45031E-2</v>
      </c>
      <c r="F72">
        <v>0.22853399999999999</v>
      </c>
      <c r="G72" t="s">
        <v>26</v>
      </c>
      <c r="H72">
        <v>5</v>
      </c>
      <c r="I72" s="1">
        <f t="shared" si="5"/>
        <v>1.1904761904761904E-2</v>
      </c>
      <c r="J72" t="s">
        <v>27</v>
      </c>
      <c r="K72" s="2">
        <f>E72-I72</f>
        <v>2.5983380952380956E-3</v>
      </c>
      <c r="M72" s="2">
        <f t="shared" si="4"/>
        <v>3.283370287665921</v>
      </c>
    </row>
    <row r="73" spans="1:13" x14ac:dyDescent="0.3">
      <c r="A73" t="s">
        <v>19</v>
      </c>
      <c r="B73" t="s">
        <v>13</v>
      </c>
      <c r="C73" t="s">
        <v>23</v>
      </c>
      <c r="D73">
        <v>6.1571599999999997E-2</v>
      </c>
      <c r="E73">
        <v>1.6753899999999999E-2</v>
      </c>
      <c r="F73">
        <v>0.21823699999999999</v>
      </c>
      <c r="G73" t="s">
        <v>26</v>
      </c>
      <c r="H73">
        <v>6</v>
      </c>
      <c r="I73" s="1">
        <f t="shared" si="5"/>
        <v>1.4285714285714285E-2</v>
      </c>
      <c r="J73" t="s">
        <v>27</v>
      </c>
      <c r="K73" s="2">
        <f>E73-I73</f>
        <v>2.4681857142857134E-3</v>
      </c>
      <c r="M73" s="2">
        <f t="shared" si="4"/>
        <v>2.8422664346240349</v>
      </c>
    </row>
    <row r="74" spans="1:13" x14ac:dyDescent="0.3">
      <c r="A74" t="s">
        <v>19</v>
      </c>
      <c r="B74" t="s">
        <v>18</v>
      </c>
      <c r="C74" t="s">
        <v>23</v>
      </c>
      <c r="D74">
        <v>6.0189899999999998E-2</v>
      </c>
      <c r="E74">
        <v>2.2918399999999998E-2</v>
      </c>
      <c r="F74">
        <v>0.194049</v>
      </c>
      <c r="G74" t="s">
        <v>26</v>
      </c>
      <c r="H74">
        <v>7</v>
      </c>
      <c r="I74" s="1">
        <f t="shared" si="5"/>
        <v>1.6666666666666666E-2</v>
      </c>
      <c r="J74" t="s">
        <v>27</v>
      </c>
      <c r="K74" s="2">
        <f>E74-I74</f>
        <v>6.2517333333333321E-3</v>
      </c>
      <c r="M74" s="2">
        <f t="shared" si="4"/>
        <v>2.0777649233387856</v>
      </c>
    </row>
    <row r="75" spans="1:13" x14ac:dyDescent="0.3">
      <c r="A75" t="s">
        <v>14</v>
      </c>
      <c r="B75" t="s">
        <v>18</v>
      </c>
      <c r="C75" t="s">
        <v>23</v>
      </c>
      <c r="D75">
        <v>5.9164500000000002E-2</v>
      </c>
      <c r="E75">
        <v>2.51072E-2</v>
      </c>
      <c r="F75">
        <v>0.21712100000000001</v>
      </c>
      <c r="G75" t="s">
        <v>26</v>
      </c>
      <c r="H75">
        <v>8</v>
      </c>
      <c r="I75" s="1">
        <f t="shared" si="5"/>
        <v>1.9047619047619049E-2</v>
      </c>
      <c r="J75" t="s">
        <v>27</v>
      </c>
      <c r="K75" s="2">
        <f>E75-I75</f>
        <v>6.0595809523809503E-3</v>
      </c>
      <c r="M75" s="2">
        <f t="shared" si="4"/>
        <v>1.8966291589284197</v>
      </c>
    </row>
    <row r="76" spans="1:13" x14ac:dyDescent="0.3">
      <c r="A76" t="s">
        <v>22</v>
      </c>
      <c r="B76" t="s">
        <v>21</v>
      </c>
      <c r="C76" t="s">
        <v>23</v>
      </c>
      <c r="D76">
        <v>4.58538E-2</v>
      </c>
      <c r="E76">
        <v>3.28057E-2</v>
      </c>
      <c r="F76">
        <v>0.22317899999999999</v>
      </c>
      <c r="G76" t="s">
        <v>26</v>
      </c>
      <c r="H76">
        <v>9</v>
      </c>
      <c r="I76" s="1">
        <f t="shared" si="5"/>
        <v>2.1428571428571429E-2</v>
      </c>
      <c r="J76" t="s">
        <v>27</v>
      </c>
      <c r="K76" s="2">
        <f>E76-I76</f>
        <v>1.1377128571428571E-2</v>
      </c>
      <c r="M76" s="2">
        <f t="shared" si="4"/>
        <v>1.4515479815717274</v>
      </c>
    </row>
    <row r="77" spans="1:13" x14ac:dyDescent="0.3">
      <c r="A77" t="s">
        <v>14</v>
      </c>
      <c r="B77" t="s">
        <v>22</v>
      </c>
      <c r="C77" t="s">
        <v>23</v>
      </c>
      <c r="D77">
        <v>5.2274300000000003E-2</v>
      </c>
      <c r="E77">
        <v>4.5248200000000002E-2</v>
      </c>
      <c r="F77">
        <v>0.18363299999999999</v>
      </c>
      <c r="G77" t="s">
        <v>26</v>
      </c>
      <c r="H77">
        <v>10</v>
      </c>
      <c r="I77" s="1">
        <f t="shared" si="5"/>
        <v>2.3809523809523808E-2</v>
      </c>
      <c r="J77" t="s">
        <v>27</v>
      </c>
      <c r="K77" s="2">
        <f>E77-I77</f>
        <v>2.1438676190476194E-2</v>
      </c>
      <c r="M77" s="2">
        <f t="shared" si="4"/>
        <v>1.0523965068013228</v>
      </c>
    </row>
    <row r="78" spans="1:13" x14ac:dyDescent="0.3">
      <c r="A78" t="s">
        <v>19</v>
      </c>
      <c r="B78" t="s">
        <v>22</v>
      </c>
      <c r="C78" t="s">
        <v>23</v>
      </c>
      <c r="D78">
        <v>4.9892100000000002E-2</v>
      </c>
      <c r="E78">
        <v>5.3222800000000001E-2</v>
      </c>
      <c r="F78">
        <v>0.17117499999999999</v>
      </c>
      <c r="G78" t="s">
        <v>26</v>
      </c>
      <c r="H78">
        <v>11</v>
      </c>
      <c r="I78" s="1">
        <f t="shared" si="5"/>
        <v>2.6190476190476195E-2</v>
      </c>
      <c r="J78" t="s">
        <v>27</v>
      </c>
      <c r="K78" s="2">
        <f>E78-I78</f>
        <v>2.7032323809523806E-2</v>
      </c>
      <c r="M78" s="2">
        <f t="shared" si="4"/>
        <v>0.89471143230058581</v>
      </c>
    </row>
    <row r="79" spans="1:13" x14ac:dyDescent="0.3">
      <c r="A79" t="s">
        <v>18</v>
      </c>
      <c r="B79" t="s">
        <v>21</v>
      </c>
      <c r="C79" t="s">
        <v>23</v>
      </c>
      <c r="D79">
        <v>3.8302599999999999E-2</v>
      </c>
      <c r="E79">
        <v>5.4968000000000003E-2</v>
      </c>
      <c r="F79">
        <v>0.17191699999999999</v>
      </c>
      <c r="G79" t="s">
        <v>26</v>
      </c>
      <c r="H79">
        <v>12</v>
      </c>
      <c r="I79" s="1">
        <f t="shared" si="5"/>
        <v>2.8571428571428571E-2</v>
      </c>
      <c r="J79" t="s">
        <v>27</v>
      </c>
      <c r="K79" s="2">
        <f>E79-I79</f>
        <v>2.6396571428571432E-2</v>
      </c>
      <c r="M79" s="2">
        <f t="shared" si="4"/>
        <v>0.86630489774136976</v>
      </c>
    </row>
    <row r="80" spans="1:13" x14ac:dyDescent="0.3">
      <c r="A80" t="s">
        <v>13</v>
      </c>
      <c r="B80" t="s">
        <v>21</v>
      </c>
      <c r="C80" t="s">
        <v>23</v>
      </c>
      <c r="D80">
        <v>3.1708300000000002E-2</v>
      </c>
      <c r="E80">
        <v>7.9699800000000001E-2</v>
      </c>
      <c r="F80">
        <v>0.14347199999999999</v>
      </c>
      <c r="G80" t="s">
        <v>26</v>
      </c>
      <c r="H80">
        <v>13</v>
      </c>
      <c r="I80" s="1">
        <f t="shared" si="5"/>
        <v>3.0952380952380953E-2</v>
      </c>
      <c r="J80" t="s">
        <v>27</v>
      </c>
      <c r="K80" s="2">
        <f>E80-I80</f>
        <v>4.8747419047619048E-2</v>
      </c>
      <c r="M80" s="2">
        <f t="shared" si="4"/>
        <v>0.5974801394614242</v>
      </c>
    </row>
    <row r="81" spans="1:13" x14ac:dyDescent="0.3">
      <c r="A81" t="s">
        <v>22</v>
      </c>
      <c r="B81" t="s">
        <v>20</v>
      </c>
      <c r="C81" t="s">
        <v>23</v>
      </c>
      <c r="D81">
        <v>2.9427399999999999E-2</v>
      </c>
      <c r="E81">
        <v>0.11541999999999999</v>
      </c>
      <c r="F81">
        <v>0.12760199999999999</v>
      </c>
      <c r="G81" t="s">
        <v>26</v>
      </c>
      <c r="H81">
        <v>14</v>
      </c>
      <c r="I81" s="1">
        <f t="shared" si="5"/>
        <v>3.3333333333333333E-2</v>
      </c>
      <c r="J81" t="s">
        <v>17</v>
      </c>
      <c r="K81" s="2">
        <f>E81-I81</f>
        <v>8.2086666666666669E-2</v>
      </c>
      <c r="M81" s="2">
        <f t="shared" si="4"/>
        <v>0.4125718906519461</v>
      </c>
    </row>
    <row r="82" spans="1:13" x14ac:dyDescent="0.3">
      <c r="A82" t="s">
        <v>18</v>
      </c>
      <c r="B82" t="s">
        <v>20</v>
      </c>
      <c r="C82" t="s">
        <v>23</v>
      </c>
      <c r="D82">
        <v>2.1827599999999999E-2</v>
      </c>
      <c r="E82">
        <v>0.18050099999999999</v>
      </c>
      <c r="F82">
        <v>0.11072799999999999</v>
      </c>
      <c r="G82" t="s">
        <v>26</v>
      </c>
      <c r="H82">
        <v>15</v>
      </c>
      <c r="I82" s="1">
        <f t="shared" si="5"/>
        <v>3.5714285714285719E-2</v>
      </c>
      <c r="J82" t="s">
        <v>17</v>
      </c>
      <c r="K82" s="2">
        <f>E82-I82</f>
        <v>0.14478671428571427</v>
      </c>
      <c r="M82" s="2">
        <f t="shared" si="4"/>
        <v>0.26381597674831508</v>
      </c>
    </row>
    <row r="83" spans="1:13" x14ac:dyDescent="0.3">
      <c r="A83" t="s">
        <v>13</v>
      </c>
      <c r="B83" t="s">
        <v>20</v>
      </c>
      <c r="C83" t="s">
        <v>23</v>
      </c>
      <c r="D83">
        <v>1.55316E-2</v>
      </c>
      <c r="E83">
        <v>0.24416199999999999</v>
      </c>
      <c r="F83">
        <v>6.4515600000000006E-2</v>
      </c>
      <c r="G83" t="s">
        <v>26</v>
      </c>
      <c r="H83">
        <v>16</v>
      </c>
      <c r="I83" s="1">
        <f t="shared" si="5"/>
        <v>3.8095238095238099E-2</v>
      </c>
      <c r="J83" t="s">
        <v>17</v>
      </c>
      <c r="K83" s="2">
        <f>E83-I83</f>
        <v>0.20606676190476189</v>
      </c>
      <c r="M83" s="2">
        <f t="shared" si="4"/>
        <v>0.1950305437334541</v>
      </c>
    </row>
    <row r="84" spans="1:13" x14ac:dyDescent="0.3">
      <c r="A84" t="s">
        <v>20</v>
      </c>
      <c r="B84" t="s">
        <v>21</v>
      </c>
      <c r="C84" t="s">
        <v>23</v>
      </c>
      <c r="D84">
        <v>1.6258999999999999E-2</v>
      </c>
      <c r="E84">
        <v>0.24581800000000001</v>
      </c>
      <c r="F84">
        <v>8.4569699999999998E-2</v>
      </c>
      <c r="G84" t="s">
        <v>26</v>
      </c>
      <c r="H84">
        <v>17</v>
      </c>
      <c r="I84" s="1">
        <f t="shared" si="5"/>
        <v>4.0476190476190478E-2</v>
      </c>
      <c r="J84" t="s">
        <v>17</v>
      </c>
      <c r="K84" s="2">
        <f>E84-I84</f>
        <v>0.20534180952380954</v>
      </c>
      <c r="M84" s="2">
        <f t="shared" si="4"/>
        <v>0.19371668315195639</v>
      </c>
    </row>
    <row r="85" spans="1:13" x14ac:dyDescent="0.3">
      <c r="A85" t="s">
        <v>22</v>
      </c>
      <c r="B85" t="s">
        <v>13</v>
      </c>
      <c r="C85" t="s">
        <v>23</v>
      </c>
      <c r="D85">
        <v>1.4098899999999999E-2</v>
      </c>
      <c r="E85">
        <v>0.27640300000000001</v>
      </c>
      <c r="F85">
        <v>6.7954399999999998E-2</v>
      </c>
      <c r="G85" t="s">
        <v>26</v>
      </c>
      <c r="H85">
        <v>18</v>
      </c>
      <c r="I85" s="1">
        <f t="shared" si="5"/>
        <v>4.2857142857142858E-2</v>
      </c>
      <c r="J85" t="s">
        <v>17</v>
      </c>
      <c r="K85" s="2">
        <f>E85-I85</f>
        <v>0.23354585714285714</v>
      </c>
      <c r="M85" s="2">
        <f t="shared" si="4"/>
        <v>0.17228122567066065</v>
      </c>
    </row>
    <row r="86" spans="1:13" x14ac:dyDescent="0.3">
      <c r="A86" t="s">
        <v>22</v>
      </c>
      <c r="B86" t="s">
        <v>18</v>
      </c>
      <c r="C86" t="s">
        <v>23</v>
      </c>
      <c r="D86">
        <v>8.0508999999999997E-3</v>
      </c>
      <c r="E86">
        <v>0.36835400000000001</v>
      </c>
      <c r="F86">
        <v>3.7213400000000001E-2</v>
      </c>
      <c r="G86" t="s">
        <v>26</v>
      </c>
      <c r="H86">
        <v>19</v>
      </c>
      <c r="I86" s="1">
        <f t="shared" si="5"/>
        <v>4.5238095238095244E-2</v>
      </c>
      <c r="J86" t="s">
        <v>17</v>
      </c>
      <c r="K86" s="2">
        <f>E86-I86</f>
        <v>0.32311590476190477</v>
      </c>
      <c r="M86" s="2">
        <f t="shared" si="4"/>
        <v>0.12927522877190858</v>
      </c>
    </row>
    <row r="87" spans="1:13" x14ac:dyDescent="0.3">
      <c r="A87" t="s">
        <v>18</v>
      </c>
      <c r="B87" t="s">
        <v>13</v>
      </c>
      <c r="C87" t="s">
        <v>23</v>
      </c>
      <c r="D87">
        <v>6.3776600000000003E-3</v>
      </c>
      <c r="E87">
        <v>0.39020500000000002</v>
      </c>
      <c r="F87">
        <v>3.1026700000000001E-2</v>
      </c>
      <c r="G87" t="s">
        <v>26</v>
      </c>
      <c r="H87">
        <v>20</v>
      </c>
      <c r="I87" s="1">
        <f t="shared" si="5"/>
        <v>4.7619047619047616E-2</v>
      </c>
      <c r="J87" t="s">
        <v>17</v>
      </c>
      <c r="K87" s="2">
        <f>E87-I87</f>
        <v>0.34258595238095241</v>
      </c>
      <c r="M87" s="2">
        <f t="shared" si="4"/>
        <v>0.12203597498506584</v>
      </c>
    </row>
    <row r="88" spans="1:13" x14ac:dyDescent="0.3">
      <c r="A88" t="s">
        <v>14</v>
      </c>
      <c r="B88" t="s">
        <v>19</v>
      </c>
      <c r="C88" t="s">
        <v>23</v>
      </c>
      <c r="D88">
        <v>6.5558099999999996E-3</v>
      </c>
      <c r="E88">
        <v>0.42755399999999999</v>
      </c>
      <c r="F88">
        <v>1.9850199999999998E-2</v>
      </c>
      <c r="G88" t="s">
        <v>26</v>
      </c>
      <c r="H88">
        <v>21</v>
      </c>
      <c r="I88" s="1">
        <f t="shared" si="5"/>
        <v>0.05</v>
      </c>
      <c r="J88" t="s">
        <v>17</v>
      </c>
      <c r="K88" s="2">
        <f>E88-I88</f>
        <v>0.377554</v>
      </c>
      <c r="M88" s="2">
        <f t="shared" si="4"/>
        <v>0.11137551658748981</v>
      </c>
    </row>
    <row r="89" spans="1:13" x14ac:dyDescent="0.3">
      <c r="K89" s="2"/>
    </row>
    <row r="90" spans="1:13" x14ac:dyDescent="0.3">
      <c r="A90" t="s">
        <v>14</v>
      </c>
      <c r="B90" t="s">
        <v>18</v>
      </c>
      <c r="C90" t="s">
        <v>20</v>
      </c>
      <c r="D90">
        <v>7.4637599999999998E-2</v>
      </c>
      <c r="E90">
        <v>4.0511899999999997E-3</v>
      </c>
      <c r="F90">
        <v>0.30823899999999999</v>
      </c>
      <c r="G90" t="s">
        <v>28</v>
      </c>
      <c r="H90">
        <v>1</v>
      </c>
      <c r="I90" s="1">
        <f>(H90/$H$95)*0.05</f>
        <v>8.3333333333333332E-3</v>
      </c>
      <c r="J90" t="s">
        <v>27</v>
      </c>
      <c r="K90" s="2">
        <f>E90-I90</f>
        <v>-4.2821433333333336E-3</v>
      </c>
      <c r="L90" s="3">
        <f>1/SUM(M90:M95)</f>
        <v>1.7175393475767919E-2</v>
      </c>
      <c r="M90" s="2">
        <f t="shared" ref="M90:M95" si="6">(1/6)/E90</f>
        <v>41.140175273602736</v>
      </c>
    </row>
    <row r="91" spans="1:13" x14ac:dyDescent="0.3">
      <c r="A91" t="s">
        <v>14</v>
      </c>
      <c r="B91" t="s">
        <v>22</v>
      </c>
      <c r="C91" t="s">
        <v>20</v>
      </c>
      <c r="D91">
        <v>6.20251E-2</v>
      </c>
      <c r="E91">
        <v>1.57208E-2</v>
      </c>
      <c r="F91">
        <v>0.271092</v>
      </c>
      <c r="G91" t="s">
        <v>28</v>
      </c>
      <c r="H91">
        <v>2</v>
      </c>
      <c r="I91" s="1">
        <f t="shared" ref="I91:I95" si="7">(H91/$H$95)*0.05</f>
        <v>1.6666666666666666E-2</v>
      </c>
      <c r="J91" t="s">
        <v>27</v>
      </c>
      <c r="K91" s="2">
        <f>E91-I91</f>
        <v>-9.4586666666666638E-4</v>
      </c>
      <c r="M91" s="2">
        <f t="shared" si="6"/>
        <v>10.601665733720081</v>
      </c>
    </row>
    <row r="92" spans="1:13" x14ac:dyDescent="0.3">
      <c r="A92" t="s">
        <v>19</v>
      </c>
      <c r="B92" t="s">
        <v>18</v>
      </c>
      <c r="C92" t="s">
        <v>20</v>
      </c>
      <c r="D92">
        <v>4.6258800000000003E-2</v>
      </c>
      <c r="E92">
        <v>5.0237299999999999E-2</v>
      </c>
      <c r="F92">
        <v>0.205679</v>
      </c>
      <c r="G92" t="s">
        <v>28</v>
      </c>
      <c r="H92">
        <v>3</v>
      </c>
      <c r="I92" s="1">
        <f t="shared" si="7"/>
        <v>2.5000000000000001E-2</v>
      </c>
      <c r="J92" t="s">
        <v>17</v>
      </c>
      <c r="K92" s="2">
        <f>E92-I92</f>
        <v>2.5237299999999997E-2</v>
      </c>
      <c r="M92" s="2">
        <f t="shared" si="6"/>
        <v>3.3175880603986809</v>
      </c>
    </row>
    <row r="93" spans="1:13" x14ac:dyDescent="0.3">
      <c r="A93" t="s">
        <v>14</v>
      </c>
      <c r="B93" t="s">
        <v>19</v>
      </c>
      <c r="C93" t="s">
        <v>20</v>
      </c>
      <c r="D93">
        <v>4.1757799999999998E-2</v>
      </c>
      <c r="E93">
        <v>0.112373</v>
      </c>
      <c r="F93">
        <v>0.151731</v>
      </c>
      <c r="G93" t="s">
        <v>28</v>
      </c>
      <c r="H93">
        <v>4</v>
      </c>
      <c r="I93" s="1">
        <f t="shared" si="7"/>
        <v>3.3333333333333333E-2</v>
      </c>
      <c r="J93" t="s">
        <v>17</v>
      </c>
      <c r="K93" s="2">
        <f>E93-I93</f>
        <v>7.9039666666666675E-2</v>
      </c>
      <c r="M93" s="2">
        <f t="shared" si="6"/>
        <v>1.4831557995841229</v>
      </c>
    </row>
    <row r="94" spans="1:13" x14ac:dyDescent="0.3">
      <c r="A94" t="s">
        <v>19</v>
      </c>
      <c r="B94" t="s">
        <v>22</v>
      </c>
      <c r="C94" t="s">
        <v>20</v>
      </c>
      <c r="D94">
        <v>2.8548E-2</v>
      </c>
      <c r="E94">
        <v>0.16109599999999999</v>
      </c>
      <c r="F94">
        <v>0.12971199999999999</v>
      </c>
      <c r="G94" t="s">
        <v>28</v>
      </c>
      <c r="H94">
        <v>5</v>
      </c>
      <c r="I94" s="1">
        <f t="shared" si="7"/>
        <v>4.1666666666666671E-2</v>
      </c>
      <c r="J94" t="s">
        <v>17</v>
      </c>
      <c r="K94" s="2">
        <f>E94-I94</f>
        <v>0.11942933333333332</v>
      </c>
      <c r="M94" s="2">
        <f t="shared" si="6"/>
        <v>1.0345797950704343</v>
      </c>
    </row>
    <row r="95" spans="1:13" x14ac:dyDescent="0.3">
      <c r="A95" t="s">
        <v>22</v>
      </c>
      <c r="B95" t="s">
        <v>18</v>
      </c>
      <c r="C95" t="s">
        <v>20</v>
      </c>
      <c r="D95">
        <v>1.44837E-2</v>
      </c>
      <c r="E95">
        <v>0.25813199999999997</v>
      </c>
      <c r="F95">
        <v>7.5748099999999999E-2</v>
      </c>
      <c r="G95" t="s">
        <v>28</v>
      </c>
      <c r="H95">
        <v>6</v>
      </c>
      <c r="I95" s="1">
        <f t="shared" si="7"/>
        <v>0.05</v>
      </c>
      <c r="J95" t="s">
        <v>17</v>
      </c>
      <c r="K95" s="2">
        <f>E95-I95</f>
        <v>0.20813199999999998</v>
      </c>
      <c r="M95" s="2">
        <f t="shared" si="6"/>
        <v>0.64566449206865739</v>
      </c>
    </row>
    <row r="96" spans="1:13" x14ac:dyDescent="0.3">
      <c r="K96" s="2"/>
    </row>
    <row r="97" spans="1:13" x14ac:dyDescent="0.3">
      <c r="A97" t="s">
        <v>19</v>
      </c>
      <c r="B97" t="s">
        <v>22</v>
      </c>
      <c r="C97" t="s">
        <v>21</v>
      </c>
      <c r="D97">
        <v>5.2656500000000002E-2</v>
      </c>
      <c r="E97">
        <v>3.3268800000000001E-2</v>
      </c>
      <c r="F97">
        <v>0.175096</v>
      </c>
      <c r="G97" t="s">
        <v>29</v>
      </c>
      <c r="H97">
        <v>1</v>
      </c>
      <c r="I97" s="1">
        <f>(H97/$H$103)*0.05</f>
        <v>7.1428571428571426E-3</v>
      </c>
      <c r="J97" t="s">
        <v>17</v>
      </c>
      <c r="K97" s="2">
        <f>E97-I97</f>
        <v>2.6125942857142859E-2</v>
      </c>
      <c r="L97" s="3">
        <f>1/SUM(M97:M103)</f>
        <v>6.8413687451600341E-2</v>
      </c>
      <c r="M97" s="2">
        <f t="shared" ref="M97:M103" si="8">(1/7)/E97</f>
        <v>4.2940275229988112</v>
      </c>
    </row>
    <row r="98" spans="1:13" x14ac:dyDescent="0.3">
      <c r="A98" t="s">
        <v>19</v>
      </c>
      <c r="B98" t="s">
        <v>18</v>
      </c>
      <c r="C98" t="s">
        <v>21</v>
      </c>
      <c r="D98">
        <v>5.0165800000000003E-2</v>
      </c>
      <c r="E98">
        <v>3.5741799999999997E-2</v>
      </c>
      <c r="F98">
        <v>0.16630700000000001</v>
      </c>
      <c r="G98" t="s">
        <v>29</v>
      </c>
      <c r="H98">
        <v>2</v>
      </c>
      <c r="I98" s="1">
        <f t="shared" ref="I98:I103" si="9">(H98/$H$103)*0.05</f>
        <v>1.4285714285714285E-2</v>
      </c>
      <c r="J98" t="s">
        <v>17</v>
      </c>
      <c r="K98" s="2">
        <f>E98-I98</f>
        <v>2.1456085714285714E-2</v>
      </c>
      <c r="M98" s="2">
        <f t="shared" si="8"/>
        <v>3.9969207722370688</v>
      </c>
    </row>
    <row r="99" spans="1:13" x14ac:dyDescent="0.3">
      <c r="A99" t="s">
        <v>14</v>
      </c>
      <c r="B99" t="s">
        <v>22</v>
      </c>
      <c r="C99" t="s">
        <v>21</v>
      </c>
      <c r="D99">
        <v>4.8063000000000002E-2</v>
      </c>
      <c r="E99">
        <v>4.6244399999999998E-2</v>
      </c>
      <c r="F99">
        <v>0.16625899999999999</v>
      </c>
      <c r="G99" t="s">
        <v>29</v>
      </c>
      <c r="H99">
        <v>3</v>
      </c>
      <c r="I99" s="1">
        <f t="shared" si="9"/>
        <v>2.1428571428571429E-2</v>
      </c>
      <c r="J99" t="s">
        <v>17</v>
      </c>
      <c r="K99" s="2">
        <f>E99-I99</f>
        <v>2.4815828571428569E-2</v>
      </c>
      <c r="M99" s="2">
        <f t="shared" si="8"/>
        <v>3.0891771297096051</v>
      </c>
    </row>
    <row r="100" spans="1:13" x14ac:dyDescent="0.3">
      <c r="A100" t="s">
        <v>14</v>
      </c>
      <c r="B100" t="s">
        <v>18</v>
      </c>
      <c r="C100" t="s">
        <v>21</v>
      </c>
      <c r="D100">
        <v>4.3129500000000001E-2</v>
      </c>
      <c r="E100">
        <v>6.2038999999999997E-2</v>
      </c>
      <c r="F100">
        <v>0.152396</v>
      </c>
      <c r="G100" t="s">
        <v>29</v>
      </c>
      <c r="H100">
        <v>4</v>
      </c>
      <c r="I100" s="1">
        <f t="shared" si="9"/>
        <v>2.8571428571428571E-2</v>
      </c>
      <c r="J100" t="s">
        <v>17</v>
      </c>
      <c r="K100" s="2">
        <f>E100-I100</f>
        <v>3.346757142857143E-2</v>
      </c>
      <c r="M100" s="2">
        <f t="shared" si="8"/>
        <v>2.30269899349027</v>
      </c>
    </row>
    <row r="101" spans="1:13" x14ac:dyDescent="0.3">
      <c r="A101" t="s">
        <v>18</v>
      </c>
      <c r="B101" t="s">
        <v>22</v>
      </c>
      <c r="C101" t="s">
        <v>21</v>
      </c>
      <c r="D101">
        <v>4.0345099999999998E-3</v>
      </c>
      <c r="E101">
        <v>0.42857899999999999</v>
      </c>
      <c r="F101">
        <v>1.6496799999999999E-2</v>
      </c>
      <c r="G101" t="s">
        <v>29</v>
      </c>
      <c r="H101">
        <v>5</v>
      </c>
      <c r="I101" s="1">
        <f t="shared" si="9"/>
        <v>3.5714285714285719E-2</v>
      </c>
      <c r="J101" t="s">
        <v>17</v>
      </c>
      <c r="K101" s="2">
        <f>E101-I101</f>
        <v>0.39286471428571429</v>
      </c>
      <c r="M101" s="2">
        <f t="shared" si="8"/>
        <v>0.33332744454847962</v>
      </c>
    </row>
    <row r="102" spans="1:13" x14ac:dyDescent="0.3">
      <c r="A102" t="s">
        <v>19</v>
      </c>
      <c r="B102" t="s">
        <v>14</v>
      </c>
      <c r="C102" t="s">
        <v>21</v>
      </c>
      <c r="D102">
        <v>2.1202E-3</v>
      </c>
      <c r="E102">
        <v>0.47552299999999997</v>
      </c>
      <c r="F102">
        <v>6.0572999999999998E-3</v>
      </c>
      <c r="G102" t="s">
        <v>29</v>
      </c>
      <c r="H102">
        <v>6</v>
      </c>
      <c r="I102" s="1">
        <f t="shared" si="9"/>
        <v>4.2857142857142858E-2</v>
      </c>
      <c r="J102" t="s">
        <v>17</v>
      </c>
      <c r="K102" s="2">
        <f>E102-I102</f>
        <v>0.4326658571428571</v>
      </c>
      <c r="M102" s="2">
        <f t="shared" si="8"/>
        <v>0.30042110025622915</v>
      </c>
    </row>
    <row r="103" spans="1:13" x14ac:dyDescent="0.3">
      <c r="A103" t="s">
        <v>13</v>
      </c>
      <c r="B103" t="s">
        <v>20</v>
      </c>
      <c r="C103" t="s">
        <v>21</v>
      </c>
      <c r="D103">
        <v>1.2481899999999999E-3</v>
      </c>
      <c r="E103">
        <v>0.47558</v>
      </c>
      <c r="F103">
        <v>6.5027399999999999E-3</v>
      </c>
      <c r="G103" t="s">
        <v>29</v>
      </c>
      <c r="H103">
        <v>7</v>
      </c>
      <c r="I103" s="1">
        <f t="shared" si="9"/>
        <v>0.05</v>
      </c>
      <c r="J103" t="s">
        <v>17</v>
      </c>
      <c r="K103" s="2">
        <f>E103-I103</f>
        <v>0.42558000000000001</v>
      </c>
      <c r="M103" s="2">
        <f t="shared" si="8"/>
        <v>0.30038509369011068</v>
      </c>
    </row>
    <row r="104" spans="1:13" x14ac:dyDescent="0.3">
      <c r="K104" s="2"/>
    </row>
    <row r="105" spans="1:13" x14ac:dyDescent="0.3">
      <c r="A105" t="s">
        <v>20</v>
      </c>
      <c r="B105" t="s">
        <v>21</v>
      </c>
      <c r="C105" t="s">
        <v>22</v>
      </c>
      <c r="D105">
        <v>3.14983E-2</v>
      </c>
      <c r="E105">
        <v>8.6206000000000005E-2</v>
      </c>
      <c r="F105">
        <v>0.223857</v>
      </c>
      <c r="G105" t="s">
        <v>30</v>
      </c>
      <c r="H105">
        <v>1</v>
      </c>
      <c r="I105" s="1">
        <f>(H105/$H$112)*0.05</f>
        <v>6.2500000000000003E-3</v>
      </c>
      <c r="J105" t="s">
        <v>17</v>
      </c>
      <c r="K105" s="2">
        <f>E105-I105</f>
        <v>7.9955999999999999E-2</v>
      </c>
      <c r="L105" s="3">
        <f>1/SUM(M105:M112)</f>
        <v>0.22256612314405583</v>
      </c>
      <c r="M105" s="2">
        <f t="shared" ref="M105:M112" si="10">(1/8)/E105</f>
        <v>1.4500150801568334</v>
      </c>
    </row>
    <row r="106" spans="1:13" x14ac:dyDescent="0.3">
      <c r="A106" t="s">
        <v>13</v>
      </c>
      <c r="B106" t="s">
        <v>21</v>
      </c>
      <c r="C106" t="s">
        <v>22</v>
      </c>
      <c r="D106">
        <v>2.1485400000000002E-2</v>
      </c>
      <c r="E106">
        <v>0.16211999999999999</v>
      </c>
      <c r="F106">
        <v>0.164302</v>
      </c>
      <c r="G106" t="s">
        <v>30</v>
      </c>
      <c r="H106">
        <v>2</v>
      </c>
      <c r="I106" s="1">
        <f t="shared" ref="I106:I112" si="11">(H106/$H$112)*0.05</f>
        <v>1.2500000000000001E-2</v>
      </c>
      <c r="J106" t="s">
        <v>17</v>
      </c>
      <c r="K106" s="2">
        <f>E106-I106</f>
        <v>0.14961999999999998</v>
      </c>
      <c r="M106" s="2">
        <f t="shared" si="10"/>
        <v>0.7710338021218851</v>
      </c>
    </row>
    <row r="107" spans="1:13" x14ac:dyDescent="0.3">
      <c r="A107" t="s">
        <v>13</v>
      </c>
      <c r="B107" t="s">
        <v>21</v>
      </c>
      <c r="C107" t="s">
        <v>18</v>
      </c>
      <c r="D107">
        <v>1.4137E-2</v>
      </c>
      <c r="E107">
        <v>0.25462899999999999</v>
      </c>
      <c r="F107">
        <v>0.35030299999999998</v>
      </c>
      <c r="G107" t="s">
        <v>30</v>
      </c>
      <c r="H107">
        <v>3</v>
      </c>
      <c r="I107" s="1">
        <f t="shared" si="11"/>
        <v>1.8750000000000003E-2</v>
      </c>
      <c r="J107" t="s">
        <v>17</v>
      </c>
      <c r="K107" s="2">
        <f>E107-I107</f>
        <v>0.23587900000000001</v>
      </c>
      <c r="M107" s="2">
        <f t="shared" si="10"/>
        <v>0.49091030479639003</v>
      </c>
    </row>
    <row r="108" spans="1:13" x14ac:dyDescent="0.3">
      <c r="A108" t="s">
        <v>20</v>
      </c>
      <c r="B108" t="s">
        <v>21</v>
      </c>
      <c r="C108" t="s">
        <v>18</v>
      </c>
      <c r="D108">
        <v>1.3268200000000001E-2</v>
      </c>
      <c r="E108">
        <v>0.28061799999999998</v>
      </c>
      <c r="F108">
        <v>0.228463</v>
      </c>
      <c r="G108" t="s">
        <v>30</v>
      </c>
      <c r="H108">
        <v>4</v>
      </c>
      <c r="I108" s="1">
        <f t="shared" si="11"/>
        <v>2.5000000000000001E-2</v>
      </c>
      <c r="J108" t="s">
        <v>17</v>
      </c>
      <c r="K108" s="2">
        <f>E108-I108</f>
        <v>0.25561799999999996</v>
      </c>
      <c r="M108" s="2">
        <f t="shared" si="10"/>
        <v>0.44544540977414138</v>
      </c>
    </row>
    <row r="109" spans="1:13" x14ac:dyDescent="0.3">
      <c r="A109" t="s">
        <v>14</v>
      </c>
      <c r="B109" t="s">
        <v>19</v>
      </c>
      <c r="C109" t="s">
        <v>18</v>
      </c>
      <c r="D109">
        <v>1.79863E-2</v>
      </c>
      <c r="E109">
        <v>0.29219800000000001</v>
      </c>
      <c r="F109">
        <v>0.602661</v>
      </c>
      <c r="G109" t="s">
        <v>30</v>
      </c>
      <c r="H109">
        <v>5</v>
      </c>
      <c r="I109" s="1">
        <f t="shared" si="11"/>
        <v>3.125E-2</v>
      </c>
      <c r="J109" t="s">
        <v>17</v>
      </c>
      <c r="K109" s="2">
        <f>E109-I109</f>
        <v>0.26094800000000001</v>
      </c>
      <c r="M109" s="2">
        <f t="shared" si="10"/>
        <v>0.42779211356682795</v>
      </c>
    </row>
    <row r="110" spans="1:13" x14ac:dyDescent="0.3">
      <c r="A110" t="s">
        <v>20</v>
      </c>
      <c r="B110" t="s">
        <v>13</v>
      </c>
      <c r="C110" t="s">
        <v>22</v>
      </c>
      <c r="D110">
        <v>9.9643900000000001E-3</v>
      </c>
      <c r="E110">
        <v>0.32700800000000002</v>
      </c>
      <c r="F110">
        <v>6.3136700000000004E-2</v>
      </c>
      <c r="G110" t="s">
        <v>30</v>
      </c>
      <c r="H110">
        <v>6</v>
      </c>
      <c r="I110" s="1">
        <f t="shared" si="11"/>
        <v>3.7500000000000006E-2</v>
      </c>
      <c r="J110" t="s">
        <v>17</v>
      </c>
      <c r="K110" s="2">
        <f>E110-I110</f>
        <v>0.28950799999999999</v>
      </c>
      <c r="M110" s="2">
        <f t="shared" si="10"/>
        <v>0.38225364517076033</v>
      </c>
    </row>
    <row r="111" spans="1:13" x14ac:dyDescent="0.3">
      <c r="A111" t="s">
        <v>14</v>
      </c>
      <c r="B111" t="s">
        <v>19</v>
      </c>
      <c r="C111" t="s">
        <v>22</v>
      </c>
      <c r="D111">
        <v>2.52944E-3</v>
      </c>
      <c r="E111">
        <v>0.46954699999999999</v>
      </c>
      <c r="F111">
        <v>3.3673799999999997E-2</v>
      </c>
      <c r="G111" t="s">
        <v>30</v>
      </c>
      <c r="H111">
        <v>7</v>
      </c>
      <c r="I111" s="1">
        <f t="shared" si="11"/>
        <v>4.3750000000000004E-2</v>
      </c>
      <c r="J111" t="s">
        <v>17</v>
      </c>
      <c r="K111" s="2">
        <f>E111-I111</f>
        <v>0.42579699999999998</v>
      </c>
      <c r="M111" s="2">
        <f t="shared" si="10"/>
        <v>0.26621403182216052</v>
      </c>
    </row>
    <row r="112" spans="1:13" x14ac:dyDescent="0.3">
      <c r="A112" t="s">
        <v>13</v>
      </c>
      <c r="B112" t="s">
        <v>20</v>
      </c>
      <c r="C112" t="s">
        <v>18</v>
      </c>
      <c r="D112">
        <v>9.7203000000000003E-4</v>
      </c>
      <c r="E112">
        <v>0.48191400000000001</v>
      </c>
      <c r="F112">
        <v>1.9965900000000002E-2</v>
      </c>
      <c r="G112" t="s">
        <v>30</v>
      </c>
      <c r="H112">
        <v>8</v>
      </c>
      <c r="I112" s="1">
        <f t="shared" si="11"/>
        <v>0.05</v>
      </c>
      <c r="J112" t="s">
        <v>17</v>
      </c>
      <c r="K112" s="2">
        <f>E112-I112</f>
        <v>0.43191400000000002</v>
      </c>
      <c r="M112" s="2">
        <f t="shared" si="10"/>
        <v>0.25938237942869474</v>
      </c>
    </row>
    <row r="113" spans="1:13" x14ac:dyDescent="0.3">
      <c r="K113" s="2"/>
    </row>
    <row r="114" spans="1:13" x14ac:dyDescent="0.3">
      <c r="A114" t="s">
        <v>19</v>
      </c>
      <c r="B114" t="s">
        <v>18</v>
      </c>
      <c r="C114" t="s">
        <v>13</v>
      </c>
      <c r="D114">
        <v>5.3039500000000003E-2</v>
      </c>
      <c r="E114">
        <v>2.4264600000000001E-2</v>
      </c>
      <c r="F114">
        <v>0.61363199999999996</v>
      </c>
      <c r="G114" t="s">
        <v>31</v>
      </c>
      <c r="H114">
        <v>1</v>
      </c>
      <c r="I114" s="1">
        <f>(H114/$H$119)*0.05</f>
        <v>8.3333333333333332E-3</v>
      </c>
      <c r="J114" t="s">
        <v>17</v>
      </c>
      <c r="K114" s="2">
        <f>E114-I114</f>
        <v>1.5931266666666666E-2</v>
      </c>
      <c r="L114" s="3">
        <f>1/SUM(M114:M119)</f>
        <v>5.275868874058269E-2</v>
      </c>
      <c r="M114" s="2">
        <f t="shared" ref="M114:M119" si="12">(1/6)/E114</f>
        <v>6.8687168412694479</v>
      </c>
    </row>
    <row r="115" spans="1:13" x14ac:dyDescent="0.3">
      <c r="A115" t="s">
        <v>14</v>
      </c>
      <c r="B115" t="s">
        <v>18</v>
      </c>
      <c r="C115" t="s">
        <v>13</v>
      </c>
      <c r="D115">
        <v>4.7541600000000003E-2</v>
      </c>
      <c r="E115">
        <v>3.8775499999999997E-2</v>
      </c>
      <c r="F115">
        <v>0.74026499999999995</v>
      </c>
      <c r="G115" t="s">
        <v>31</v>
      </c>
      <c r="H115">
        <v>2</v>
      </c>
      <c r="I115" s="1">
        <f t="shared" ref="I115:I119" si="13">(H115/$H$119)*0.05</f>
        <v>1.6666666666666666E-2</v>
      </c>
      <c r="J115" t="s">
        <v>17</v>
      </c>
      <c r="K115" s="2">
        <f>E115-I115</f>
        <v>2.2108833333333331E-2</v>
      </c>
      <c r="M115" s="2">
        <f t="shared" si="12"/>
        <v>4.2982467451526523</v>
      </c>
    </row>
    <row r="116" spans="1:13" x14ac:dyDescent="0.3">
      <c r="A116" t="s">
        <v>19</v>
      </c>
      <c r="B116" t="s">
        <v>22</v>
      </c>
      <c r="C116" t="s">
        <v>13</v>
      </c>
      <c r="D116">
        <v>4.7141099999999998E-2</v>
      </c>
      <c r="E116">
        <v>4.4107300000000002E-2</v>
      </c>
      <c r="F116">
        <v>0.48329499999999997</v>
      </c>
      <c r="G116" t="s">
        <v>31</v>
      </c>
      <c r="H116">
        <v>3</v>
      </c>
      <c r="I116" s="1">
        <f t="shared" si="13"/>
        <v>2.5000000000000001E-2</v>
      </c>
      <c r="J116" t="s">
        <v>17</v>
      </c>
      <c r="K116" s="2">
        <f>E116-I116</f>
        <v>1.9107300000000001E-2</v>
      </c>
      <c r="M116" s="2">
        <f t="shared" si="12"/>
        <v>3.7786640004413474</v>
      </c>
    </row>
    <row r="117" spans="1:13" x14ac:dyDescent="0.3">
      <c r="A117" t="s">
        <v>14</v>
      </c>
      <c r="B117" t="s">
        <v>22</v>
      </c>
      <c r="C117" t="s">
        <v>13</v>
      </c>
      <c r="D117">
        <v>4.5354999999999999E-2</v>
      </c>
      <c r="E117">
        <v>5.0701700000000002E-2</v>
      </c>
      <c r="F117">
        <v>0.59042499999999998</v>
      </c>
      <c r="G117" t="s">
        <v>31</v>
      </c>
      <c r="H117">
        <v>4</v>
      </c>
      <c r="I117" s="1">
        <f t="shared" si="13"/>
        <v>3.3333333333333333E-2</v>
      </c>
      <c r="J117" t="s">
        <v>17</v>
      </c>
      <c r="K117" s="2">
        <f>E117-I117</f>
        <v>1.7368366666666669E-2</v>
      </c>
      <c r="M117" s="2">
        <f t="shared" si="12"/>
        <v>3.2872007578970064</v>
      </c>
    </row>
    <row r="118" spans="1:13" x14ac:dyDescent="0.3">
      <c r="A118" t="s">
        <v>22</v>
      </c>
      <c r="B118" t="s">
        <v>18</v>
      </c>
      <c r="C118" t="s">
        <v>13</v>
      </c>
      <c r="D118">
        <v>3.4038800000000002E-3</v>
      </c>
      <c r="E118">
        <v>0.436917</v>
      </c>
      <c r="F118">
        <v>8.6651500000000006E-2</v>
      </c>
      <c r="G118" t="s">
        <v>31</v>
      </c>
      <c r="H118">
        <v>5</v>
      </c>
      <c r="I118" s="1">
        <f t="shared" si="13"/>
        <v>4.1666666666666671E-2</v>
      </c>
      <c r="J118" t="s">
        <v>17</v>
      </c>
      <c r="K118" s="2">
        <f>E118-I118</f>
        <v>0.39525033333333331</v>
      </c>
      <c r="M118" s="2">
        <f t="shared" si="12"/>
        <v>0.38146070458843823</v>
      </c>
    </row>
    <row r="119" spans="1:13" x14ac:dyDescent="0.3">
      <c r="A119" t="s">
        <v>14</v>
      </c>
      <c r="B119" t="s">
        <v>19</v>
      </c>
      <c r="C119" t="s">
        <v>13</v>
      </c>
      <c r="D119">
        <v>8.1881399999999996E-4</v>
      </c>
      <c r="E119">
        <v>0.49029</v>
      </c>
      <c r="F119">
        <v>8.0662900000000003E-3</v>
      </c>
      <c r="G119" t="s">
        <v>31</v>
      </c>
      <c r="H119">
        <v>6</v>
      </c>
      <c r="I119" s="1">
        <f t="shared" si="13"/>
        <v>0.05</v>
      </c>
      <c r="J119" t="s">
        <v>17</v>
      </c>
      <c r="K119" s="2">
        <f>E119-I119</f>
        <v>0.44029000000000001</v>
      </c>
      <c r="M119" s="2">
        <f t="shared" si="12"/>
        <v>0.33993486847919935</v>
      </c>
    </row>
    <row r="120" spans="1:13" x14ac:dyDescent="0.3">
      <c r="K120" s="2"/>
    </row>
    <row r="121" spans="1:13" x14ac:dyDescent="0.3">
      <c r="A121" t="s">
        <v>20</v>
      </c>
      <c r="B121" t="s">
        <v>21</v>
      </c>
      <c r="C121" t="s">
        <v>14</v>
      </c>
      <c r="D121">
        <v>4.4137700000000002E-2</v>
      </c>
      <c r="E121">
        <v>5.9726399999999999E-2</v>
      </c>
      <c r="F121">
        <v>5.2578600000000003E-2</v>
      </c>
      <c r="G121" t="s">
        <v>32</v>
      </c>
      <c r="H121">
        <v>1</v>
      </c>
      <c r="I121" s="1">
        <f t="shared" ref="I121:I128" si="14">(H121/$H$128)*0.05</f>
        <v>6.2500000000000003E-3</v>
      </c>
      <c r="J121" t="s">
        <v>17</v>
      </c>
      <c r="K121" s="2">
        <f>E121-I121</f>
        <v>5.34764E-2</v>
      </c>
      <c r="L121" s="3">
        <f>1/SUM(M121:M128)</f>
        <v>0.17924849130948659</v>
      </c>
      <c r="M121" s="2">
        <f t="shared" ref="M121:M128" si="15">(1/8)/E121</f>
        <v>2.0928768517774383</v>
      </c>
    </row>
    <row r="122" spans="1:13" x14ac:dyDescent="0.3">
      <c r="A122" t="s">
        <v>20</v>
      </c>
      <c r="B122" t="s">
        <v>13</v>
      </c>
      <c r="C122" t="s">
        <v>14</v>
      </c>
      <c r="D122">
        <v>2.6601300000000001E-2</v>
      </c>
      <c r="E122">
        <v>0.16215199999999999</v>
      </c>
      <c r="F122">
        <v>3.6052099999999997E-2</v>
      </c>
      <c r="G122" t="s">
        <v>32</v>
      </c>
      <c r="H122">
        <v>2</v>
      </c>
      <c r="I122" s="1">
        <f t="shared" si="14"/>
        <v>1.2500000000000001E-2</v>
      </c>
      <c r="J122" t="s">
        <v>17</v>
      </c>
      <c r="K122" s="2">
        <f>E122-I122</f>
        <v>0.14965199999999998</v>
      </c>
      <c r="M122" s="2">
        <f t="shared" si="15"/>
        <v>0.77088164191622677</v>
      </c>
    </row>
    <row r="123" spans="1:13" x14ac:dyDescent="0.3">
      <c r="A123" t="s">
        <v>18</v>
      </c>
      <c r="B123" t="s">
        <v>22</v>
      </c>
      <c r="C123" t="s">
        <v>14</v>
      </c>
      <c r="D123">
        <v>2.39084E-2</v>
      </c>
      <c r="E123">
        <v>0.174679</v>
      </c>
      <c r="F123">
        <v>3.8145999999999999E-2</v>
      </c>
      <c r="G123" t="s">
        <v>32</v>
      </c>
      <c r="H123">
        <v>3</v>
      </c>
      <c r="I123" s="1">
        <f t="shared" si="14"/>
        <v>1.8750000000000003E-2</v>
      </c>
      <c r="J123" t="s">
        <v>17</v>
      </c>
      <c r="K123" s="2">
        <f>E123-I123</f>
        <v>0.15592899999999998</v>
      </c>
      <c r="M123" s="2">
        <f t="shared" si="15"/>
        <v>0.7155983260723956</v>
      </c>
    </row>
    <row r="124" spans="1:13" x14ac:dyDescent="0.3">
      <c r="A124" t="s">
        <v>13</v>
      </c>
      <c r="B124" t="s">
        <v>21</v>
      </c>
      <c r="C124" t="s">
        <v>19</v>
      </c>
      <c r="D124">
        <v>1.84905E-2</v>
      </c>
      <c r="E124">
        <v>0.24421599999999999</v>
      </c>
      <c r="F124">
        <v>3.0273399999999999E-2</v>
      </c>
      <c r="G124" t="s">
        <v>32</v>
      </c>
      <c r="H124">
        <v>4</v>
      </c>
      <c r="I124" s="1">
        <f t="shared" si="14"/>
        <v>2.5000000000000001E-2</v>
      </c>
      <c r="J124" t="s">
        <v>17</v>
      </c>
      <c r="K124" s="2">
        <f>E124-I124</f>
        <v>0.21921599999999999</v>
      </c>
      <c r="M124" s="2">
        <f t="shared" si="15"/>
        <v>0.51184197595571135</v>
      </c>
    </row>
    <row r="125" spans="1:13" x14ac:dyDescent="0.3">
      <c r="A125" t="s">
        <v>13</v>
      </c>
      <c r="B125" t="s">
        <v>21</v>
      </c>
      <c r="C125" t="s">
        <v>14</v>
      </c>
      <c r="D125">
        <v>1.8041499999999999E-2</v>
      </c>
      <c r="E125">
        <v>0.249166</v>
      </c>
      <c r="F125">
        <v>2.8195999999999999E-2</v>
      </c>
      <c r="G125" t="s">
        <v>32</v>
      </c>
      <c r="H125">
        <v>5</v>
      </c>
      <c r="I125" s="1">
        <f t="shared" si="14"/>
        <v>3.125E-2</v>
      </c>
      <c r="J125" t="s">
        <v>17</v>
      </c>
      <c r="K125" s="2">
        <f>E125-I125</f>
        <v>0.217916</v>
      </c>
      <c r="M125" s="2">
        <f t="shared" si="15"/>
        <v>0.50167358307313192</v>
      </c>
    </row>
    <row r="126" spans="1:13" x14ac:dyDescent="0.3">
      <c r="A126" t="s">
        <v>20</v>
      </c>
      <c r="B126" t="s">
        <v>21</v>
      </c>
      <c r="C126" t="s">
        <v>19</v>
      </c>
      <c r="D126">
        <v>1.03409E-2</v>
      </c>
      <c r="E126">
        <v>0.36097200000000002</v>
      </c>
      <c r="F126">
        <v>1.9791099999999999E-2</v>
      </c>
      <c r="G126" t="s">
        <v>32</v>
      </c>
      <c r="H126">
        <v>6</v>
      </c>
      <c r="I126" s="1">
        <f t="shared" si="14"/>
        <v>3.7500000000000006E-2</v>
      </c>
      <c r="J126" t="s">
        <v>17</v>
      </c>
      <c r="K126" s="2">
        <f>E126-I126</f>
        <v>0.32347199999999998</v>
      </c>
      <c r="M126" s="2">
        <f t="shared" si="15"/>
        <v>0.34628724665625032</v>
      </c>
    </row>
    <row r="127" spans="1:13" x14ac:dyDescent="0.3">
      <c r="A127" t="s">
        <v>13</v>
      </c>
      <c r="B127" t="s">
        <v>20</v>
      </c>
      <c r="C127" t="s">
        <v>19</v>
      </c>
      <c r="D127">
        <v>8.1925799999999997E-3</v>
      </c>
      <c r="E127">
        <v>0.380388</v>
      </c>
      <c r="F127">
        <v>1.2703000000000001E-2</v>
      </c>
      <c r="G127" t="s">
        <v>32</v>
      </c>
      <c r="H127">
        <v>7</v>
      </c>
      <c r="I127" s="1">
        <f t="shared" si="14"/>
        <v>4.3750000000000004E-2</v>
      </c>
      <c r="J127" t="s">
        <v>17</v>
      </c>
      <c r="K127" s="2">
        <f>E127-I127</f>
        <v>0.33663799999999999</v>
      </c>
      <c r="M127" s="2">
        <f t="shared" si="15"/>
        <v>0.32861183843864683</v>
      </c>
    </row>
    <row r="128" spans="1:13" x14ac:dyDescent="0.3">
      <c r="A128" t="s">
        <v>18</v>
      </c>
      <c r="B128" t="s">
        <v>22</v>
      </c>
      <c r="C128" t="s">
        <v>19</v>
      </c>
      <c r="D128">
        <v>6.5894600000000001E-3</v>
      </c>
      <c r="E128">
        <v>0.40183099999999999</v>
      </c>
      <c r="F128">
        <v>1.22866E-2</v>
      </c>
      <c r="G128" t="s">
        <v>32</v>
      </c>
      <c r="H128">
        <v>8</v>
      </c>
      <c r="I128" s="1">
        <f t="shared" si="14"/>
        <v>0.05</v>
      </c>
      <c r="J128" t="s">
        <v>17</v>
      </c>
      <c r="K128" s="2">
        <f>E128-I128</f>
        <v>0.351831</v>
      </c>
      <c r="M128" s="2">
        <f t="shared" si="15"/>
        <v>0.31107604938394501</v>
      </c>
    </row>
  </sheetData>
  <conditionalFormatting sqref="K2:K128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O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Gyllenhaal</dc:creator>
  <cp:lastModifiedBy>Ethan Gyllenhaal</cp:lastModifiedBy>
  <dcterms:created xsi:type="dcterms:W3CDTF">2015-06-05T18:17:20Z</dcterms:created>
  <dcterms:modified xsi:type="dcterms:W3CDTF">2024-11-21T02:58:53Z</dcterms:modified>
</cp:coreProperties>
</file>