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ethanignoffo/Documents/Thesis/Data &amp; Code/Data/"/>
    </mc:Choice>
  </mc:AlternateContent>
  <xr:revisionPtr revIDLastSave="0" documentId="13_ncr:1_{41F4D096-3909-7F43-AC93-26581DADF5D4}" xr6:coauthVersionLast="47" xr6:coauthVersionMax="47" xr10:uidLastSave="{00000000-0000-0000-0000-000000000000}"/>
  <bookViews>
    <workbookView xWindow="0" yWindow="740" windowWidth="29400" windowHeight="18380" activeTab="6" xr2:uid="{FAA2B732-0077-BF44-BEA5-DFB492ECDD15}"/>
  </bookViews>
  <sheets>
    <sheet name="Marine Mammal" sheetId="12" r:id="rId1"/>
    <sheet name="Birds" sheetId="15" r:id="rId2"/>
    <sheet name="Corals, Gastros, &amp; Othr " sheetId="16" r:id="rId3"/>
    <sheet name="Fish" sheetId="18" r:id="rId4"/>
    <sheet name="Sea Turtles" sheetId="14" r:id="rId5"/>
    <sheet name="Funding Synthesized" sheetId="9" r:id="rId6"/>
    <sheet name="DataSet" sheetId="21" r:id="rId7"/>
    <sheet name="Comments" sheetId="22" r:id="rId8"/>
  </sheets>
  <definedNames>
    <definedName name="_xlnm._FilterDatabase" localSheetId="7" hidden="1">Comments!$A$2:$AD$62</definedName>
    <definedName name="_xlnm._FilterDatabase" localSheetId="6" hidden="1">DataSet!$A$2:$AP$62</definedName>
    <definedName name="_xlnm._FilterDatabase" localSheetId="5" hidden="1">'Funding Synthesized'!$A$1:$AP$254</definedName>
    <definedName name="solver_eng" localSheetId="7" hidden="1">1</definedName>
    <definedName name="solver_eng" localSheetId="6" hidden="1">1</definedName>
    <definedName name="solver_lin" localSheetId="7" hidden="1">2</definedName>
    <definedName name="solver_lin" localSheetId="6" hidden="1">2</definedName>
    <definedName name="solver_neg" localSheetId="7" hidden="1">1</definedName>
    <definedName name="solver_neg" localSheetId="6" hidden="1">1</definedName>
    <definedName name="solver_num" localSheetId="7" hidden="1">0</definedName>
    <definedName name="solver_num" localSheetId="6" hidden="1">0</definedName>
    <definedName name="solver_opt" localSheetId="7" hidden="1">Comments!#REF!</definedName>
    <definedName name="solver_opt" localSheetId="6" hidden="1">DataSet!$L$1</definedName>
    <definedName name="solver_typ" localSheetId="7" hidden="1">1</definedName>
    <definedName name="solver_typ" localSheetId="6" hidden="1">1</definedName>
    <definedName name="solver_val" localSheetId="7" hidden="1">0</definedName>
    <definedName name="solver_val" localSheetId="6" hidden="1">0</definedName>
    <definedName name="solver_ver" localSheetId="7" hidden="1">2</definedName>
    <definedName name="solver_ver" localSheetId="6"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2" i="21" l="1"/>
  <c r="G61" i="21"/>
  <c r="G60" i="21"/>
  <c r="G59" i="21"/>
  <c r="G58" i="21"/>
  <c r="G57" i="21"/>
  <c r="G56" i="21"/>
  <c r="G55" i="21"/>
  <c r="G54" i="21"/>
  <c r="G53" i="21"/>
  <c r="G52" i="21"/>
  <c r="G51" i="21"/>
  <c r="G50" i="21"/>
  <c r="G49" i="21"/>
  <c r="G48" i="21"/>
  <c r="G47" i="21"/>
  <c r="G46" i="21"/>
  <c r="G45" i="21"/>
  <c r="G44" i="21"/>
  <c r="G43" i="21"/>
  <c r="G42" i="21"/>
  <c r="G41" i="21"/>
  <c r="G40" i="21"/>
  <c r="G39" i="21"/>
  <c r="G38" i="21"/>
  <c r="G37" i="21"/>
  <c r="G36" i="21"/>
  <c r="G35" i="21"/>
  <c r="G34" i="21"/>
  <c r="G33" i="21"/>
  <c r="G32" i="21"/>
  <c r="G31" i="21"/>
  <c r="G30" i="21"/>
  <c r="G29" i="21"/>
  <c r="G28" i="21"/>
  <c r="G27" i="21"/>
  <c r="G26" i="21"/>
  <c r="G25" i="21"/>
  <c r="G24" i="21"/>
  <c r="G23" i="21"/>
  <c r="G22" i="21"/>
  <c r="G21" i="21"/>
  <c r="G20" i="21"/>
  <c r="G19" i="21"/>
  <c r="G18" i="21"/>
  <c r="G17" i="21"/>
  <c r="G16" i="21"/>
  <c r="G15" i="21"/>
  <c r="G14" i="21"/>
  <c r="G13" i="21"/>
  <c r="G12" i="21"/>
  <c r="G11" i="21"/>
  <c r="G10" i="21"/>
  <c r="G9" i="21"/>
  <c r="G8" i="21"/>
  <c r="G7" i="21"/>
  <c r="G6" i="21"/>
  <c r="G5" i="21"/>
  <c r="G4" i="21"/>
  <c r="G3" i="21"/>
  <c r="G2" i="21"/>
  <c r="AI15" i="12"/>
  <c r="D29" i="9"/>
  <c r="E65" i="9" l="1"/>
  <c r="E62" i="21" s="1"/>
  <c r="E61" i="9"/>
  <c r="E58" i="21" s="1"/>
  <c r="E57" i="9"/>
  <c r="E54" i="21" s="1"/>
  <c r="E56" i="9"/>
  <c r="E53" i="21" s="1"/>
  <c r="E55" i="9"/>
  <c r="E52" i="21" s="1"/>
  <c r="E52" i="9"/>
  <c r="E49" i="21" s="1"/>
  <c r="E44" i="9"/>
  <c r="E41" i="21" s="1"/>
  <c r="E40" i="9"/>
  <c r="E39" i="21" s="1"/>
  <c r="E29" i="9"/>
  <c r="E28" i="21" s="1"/>
  <c r="E26" i="9"/>
  <c r="E25" i="21" s="1"/>
  <c r="E24" i="9"/>
  <c r="E23" i="21" s="1"/>
  <c r="E20" i="9"/>
  <c r="E19" i="21" s="1"/>
  <c r="E18" i="9"/>
  <c r="E17" i="21" s="1"/>
  <c r="E17" i="9"/>
  <c r="E16" i="21" s="1"/>
  <c r="E16" i="9"/>
  <c r="E15" i="21" s="1"/>
  <c r="E12" i="9"/>
  <c r="E11" i="21" s="1"/>
  <c r="E7" i="9"/>
  <c r="E6" i="21" s="1"/>
  <c r="D65" i="9"/>
  <c r="D62" i="21" s="1"/>
  <c r="D61" i="9"/>
  <c r="D58" i="21" s="1"/>
  <c r="D57" i="9"/>
  <c r="D54" i="21" s="1"/>
  <c r="D56" i="9"/>
  <c r="D53" i="21" s="1"/>
  <c r="D55" i="9"/>
  <c r="D52" i="21" s="1"/>
  <c r="D52" i="9"/>
  <c r="D49" i="21" s="1"/>
  <c r="D44" i="9"/>
  <c r="D41" i="21" s="1"/>
  <c r="D40" i="9"/>
  <c r="D39" i="21" s="1"/>
  <c r="D28" i="21"/>
  <c r="D26" i="9"/>
  <c r="D25" i="21" s="1"/>
  <c r="D24" i="9"/>
  <c r="D23" i="21" s="1"/>
  <c r="D20" i="9"/>
  <c r="D19" i="21" s="1"/>
  <c r="D18" i="9"/>
  <c r="D17" i="21" s="1"/>
  <c r="D17" i="9"/>
  <c r="D16" i="21" s="1"/>
  <c r="D16" i="9"/>
  <c r="D15" i="21" s="1"/>
  <c r="D12" i="9"/>
  <c r="D11" i="21" s="1"/>
  <c r="D7" i="9"/>
  <c r="D6" i="21" s="1"/>
  <c r="E6" i="9"/>
  <c r="E5" i="21" s="1"/>
  <c r="D6" i="9"/>
  <c r="D5" i="21" s="1"/>
  <c r="AH21" i="18"/>
  <c r="AH20" i="18"/>
  <c r="AH19" i="18"/>
  <c r="AH18" i="18"/>
  <c r="AH17" i="18"/>
  <c r="AH16" i="18"/>
  <c r="AH14" i="18"/>
  <c r="AH13" i="18"/>
  <c r="AH12" i="18"/>
  <c r="AH10" i="18"/>
  <c r="AH9" i="18"/>
  <c r="AH8" i="18"/>
  <c r="AH7" i="18"/>
  <c r="AH6" i="18"/>
  <c r="AH5" i="18"/>
  <c r="AH4" i="18"/>
  <c r="AI21" i="18"/>
  <c r="AI20" i="18"/>
  <c r="AI19" i="18"/>
  <c r="AI18" i="18"/>
  <c r="AI17" i="18"/>
  <c r="AI16" i="18"/>
  <c r="AI15" i="18"/>
  <c r="AI14" i="18"/>
  <c r="AI13" i="18"/>
  <c r="AI12" i="18"/>
  <c r="AI11" i="18"/>
  <c r="AI10" i="18"/>
  <c r="AI9" i="18"/>
  <c r="AI8" i="18"/>
  <c r="AI7" i="18"/>
  <c r="AI6" i="18"/>
  <c r="AI5" i="18"/>
  <c r="AI4" i="18"/>
  <c r="E64" i="9"/>
  <c r="E61" i="21" s="1"/>
  <c r="E60" i="9"/>
  <c r="E57" i="21" s="1"/>
  <c r="E51" i="9"/>
  <c r="E48" i="21" s="1"/>
  <c r="E48" i="9"/>
  <c r="E45" i="21" s="1"/>
  <c r="E46" i="9"/>
  <c r="E43" i="21" s="1"/>
  <c r="E39" i="9"/>
  <c r="E38" i="21" s="1"/>
  <c r="E37" i="9"/>
  <c r="E36" i="21" s="1"/>
  <c r="E33" i="9"/>
  <c r="E32" i="21" s="1"/>
  <c r="E22" i="9"/>
  <c r="E21" i="21" s="1"/>
  <c r="E19" i="9"/>
  <c r="E18" i="21" s="1"/>
  <c r="E15" i="9"/>
  <c r="E14" i="21" s="1"/>
  <c r="E13" i="9"/>
  <c r="E12" i="21" s="1"/>
  <c r="E10" i="9"/>
  <c r="E9" i="21" s="1"/>
  <c r="E5" i="9"/>
  <c r="E4" i="21" s="1"/>
  <c r="E4" i="9"/>
  <c r="E3" i="21" s="1"/>
  <c r="E3" i="9"/>
  <c r="E2" i="21" s="1"/>
  <c r="D64" i="9"/>
  <c r="D61" i="21" s="1"/>
  <c r="D60" i="9"/>
  <c r="D57" i="21" s="1"/>
  <c r="D51" i="9"/>
  <c r="D48" i="21" s="1"/>
  <c r="D48" i="9"/>
  <c r="D45" i="21" s="1"/>
  <c r="D46" i="9"/>
  <c r="D43" i="21" s="1"/>
  <c r="D39" i="9"/>
  <c r="D38" i="21" s="1"/>
  <c r="D37" i="9"/>
  <c r="D36" i="21" s="1"/>
  <c r="D33" i="9"/>
  <c r="D32" i="21" s="1"/>
  <c r="D22" i="9"/>
  <c r="D21" i="21" s="1"/>
  <c r="D19" i="9"/>
  <c r="D18" i="21" s="1"/>
  <c r="D15" i="9"/>
  <c r="D14" i="21" s="1"/>
  <c r="D13" i="9"/>
  <c r="D12" i="21" s="1"/>
  <c r="D10" i="9"/>
  <c r="D9" i="21" s="1"/>
  <c r="D5" i="9"/>
  <c r="D4" i="21" s="1"/>
  <c r="D4" i="9"/>
  <c r="D3" i="21" s="1"/>
  <c r="D3" i="9"/>
  <c r="D2" i="21" s="1"/>
  <c r="AH4" i="16"/>
  <c r="AH5" i="16"/>
  <c r="AH6" i="16"/>
  <c r="AH7" i="16"/>
  <c r="AH8" i="16"/>
  <c r="AH10" i="16"/>
  <c r="AH11" i="16"/>
  <c r="AH12" i="16"/>
  <c r="AH13" i="16"/>
  <c r="AH14" i="16"/>
  <c r="AH15" i="16"/>
  <c r="AH17" i="16"/>
  <c r="AH18" i="16"/>
  <c r="AH19" i="16"/>
  <c r="AI19" i="16"/>
  <c r="AI18" i="16"/>
  <c r="AI17" i="16"/>
  <c r="AI16" i="16"/>
  <c r="AI15" i="16"/>
  <c r="AI14" i="16"/>
  <c r="AI13" i="16"/>
  <c r="AI12" i="16"/>
  <c r="AI11" i="16"/>
  <c r="AI10" i="16"/>
  <c r="AI9" i="16"/>
  <c r="AI8" i="16"/>
  <c r="AI7" i="16"/>
  <c r="AI6" i="16"/>
  <c r="AI5" i="16"/>
  <c r="AI4" i="16"/>
  <c r="AH4" i="15"/>
  <c r="AI8" i="12"/>
  <c r="AI9" i="12"/>
  <c r="AI10" i="12"/>
  <c r="AI13" i="12"/>
  <c r="AI16" i="12"/>
  <c r="AI17" i="12"/>
  <c r="AI18" i="12"/>
  <c r="AI19" i="12"/>
  <c r="AI20" i="12"/>
  <c r="AI21" i="12"/>
  <c r="AI22" i="12"/>
  <c r="AI25" i="12"/>
  <c r="AI26" i="12"/>
  <c r="AI27" i="12"/>
  <c r="AI30" i="12"/>
  <c r="AI31" i="12"/>
  <c r="AI32" i="12"/>
  <c r="AI34" i="12"/>
  <c r="AI37" i="12"/>
  <c r="AI38" i="12"/>
  <c r="AI39" i="12"/>
  <c r="AI40" i="12"/>
  <c r="AI41" i="12"/>
  <c r="AI42" i="12"/>
  <c r="AI45" i="12"/>
  <c r="AI46" i="12"/>
  <c r="AI47" i="12"/>
  <c r="AI48" i="12"/>
  <c r="AI49" i="12"/>
  <c r="AI50" i="12"/>
  <c r="AI51" i="12"/>
  <c r="AI52" i="12"/>
  <c r="AI53" i="12"/>
  <c r="AI54" i="12"/>
  <c r="AI56" i="12"/>
  <c r="AI57" i="12"/>
  <c r="AI59" i="12"/>
  <c r="AI60" i="12"/>
  <c r="AI61" i="12"/>
  <c r="AI63" i="12"/>
  <c r="AI65" i="12"/>
  <c r="AI67" i="12"/>
  <c r="AI68" i="12"/>
  <c r="AI69" i="12"/>
  <c r="E54" i="9"/>
  <c r="E51" i="21" s="1"/>
  <c r="D54" i="9"/>
  <c r="D51" i="21" s="1"/>
  <c r="E45" i="9"/>
  <c r="E42" i="21" s="1"/>
  <c r="E36" i="9"/>
  <c r="E35" i="21" s="1"/>
  <c r="E34" i="9"/>
  <c r="E33" i="21" s="1"/>
  <c r="E31" i="9"/>
  <c r="E30" i="21" s="1"/>
  <c r="D45" i="9"/>
  <c r="D42" i="21" s="1"/>
  <c r="D36" i="9"/>
  <c r="D35" i="21" s="1"/>
  <c r="D34" i="9"/>
  <c r="D33" i="21" s="1"/>
  <c r="D31" i="9"/>
  <c r="D30" i="21" s="1"/>
  <c r="D49" i="9"/>
  <c r="D46" i="21" s="1"/>
  <c r="AI9" i="14"/>
  <c r="AI8" i="14"/>
  <c r="E38" i="9" s="1"/>
  <c r="E37" i="21" s="1"/>
  <c r="AI4" i="15"/>
  <c r="AH7" i="14"/>
  <c r="AI7" i="14"/>
  <c r="AH6" i="14"/>
  <c r="D27" i="9" s="1"/>
  <c r="D26" i="21" s="1"/>
  <c r="AI6" i="14"/>
  <c r="E27" i="9" s="1"/>
  <c r="E26" i="21" s="1"/>
  <c r="AH5" i="14"/>
  <c r="AI4" i="14"/>
  <c r="AI4" i="12"/>
  <c r="E58" i="9" s="1"/>
  <c r="E55" i="21" s="1"/>
  <c r="AH4" i="14"/>
  <c r="AH11" i="12"/>
  <c r="D8" i="9" s="1"/>
  <c r="D7" i="21" s="1"/>
  <c r="AH71" i="12"/>
  <c r="AH66" i="12"/>
  <c r="AH64" i="12"/>
  <c r="AH62" i="12"/>
  <c r="D59" i="9" s="1"/>
  <c r="D56" i="21" s="1"/>
  <c r="AH58" i="12"/>
  <c r="D53" i="9" s="1"/>
  <c r="D50" i="21" s="1"/>
  <c r="AH55" i="12"/>
  <c r="D50" i="9" s="1"/>
  <c r="D47" i="21" s="1"/>
  <c r="AH44" i="12"/>
  <c r="D42" i="9" s="1"/>
  <c r="AH43" i="12"/>
  <c r="D41" i="9" s="1"/>
  <c r="AH36" i="12"/>
  <c r="AH35" i="12"/>
  <c r="D32" i="9" s="1"/>
  <c r="D31" i="21" s="1"/>
  <c r="AH33" i="12"/>
  <c r="D30" i="9" s="1"/>
  <c r="D29" i="21" s="1"/>
  <c r="AH29" i="12"/>
  <c r="D28" i="9" s="1"/>
  <c r="D27" i="21" s="1"/>
  <c r="AH28" i="12"/>
  <c r="AH24" i="12"/>
  <c r="AH23" i="12"/>
  <c r="AH15" i="12"/>
  <c r="D14" i="9" s="1"/>
  <c r="D13" i="21" s="1"/>
  <c r="AH14" i="12"/>
  <c r="AH12" i="12"/>
  <c r="D9" i="9" s="1"/>
  <c r="D8" i="21" s="1"/>
  <c r="AI71" i="12"/>
  <c r="AH7" i="12"/>
  <c r="D47" i="9" s="1"/>
  <c r="D44" i="21" s="1"/>
  <c r="AI11" i="12"/>
  <c r="AI12" i="12"/>
  <c r="AI14" i="12"/>
  <c r="E11" i="9" s="1"/>
  <c r="E10" i="21" s="1"/>
  <c r="E14" i="9"/>
  <c r="E13" i="21" s="1"/>
  <c r="AI23" i="12"/>
  <c r="AI24" i="12"/>
  <c r="E23" i="9" s="1"/>
  <c r="E22" i="21" s="1"/>
  <c r="AI28" i="12"/>
  <c r="AI29" i="12"/>
  <c r="E28" i="9" s="1"/>
  <c r="E27" i="21" s="1"/>
  <c r="AI33" i="12"/>
  <c r="AI35" i="12"/>
  <c r="E32" i="9" s="1"/>
  <c r="E31" i="21" s="1"/>
  <c r="AI36" i="12"/>
  <c r="E35" i="9" s="1"/>
  <c r="E34" i="21" s="1"/>
  <c r="AI43" i="12"/>
  <c r="E41" i="9" s="1"/>
  <c r="AI44" i="12"/>
  <c r="E49" i="9"/>
  <c r="E46" i="21" s="1"/>
  <c r="AI55" i="12"/>
  <c r="E50" i="9" s="1"/>
  <c r="E47" i="21" s="1"/>
  <c r="AI58" i="12"/>
  <c r="E53" i="9" s="1"/>
  <c r="E50" i="21" s="1"/>
  <c r="AI62" i="12"/>
  <c r="E59" i="9" s="1"/>
  <c r="E56" i="21" s="1"/>
  <c r="AI64" i="12"/>
  <c r="AI66" i="12"/>
  <c r="AI7" i="12"/>
  <c r="E47" i="9" s="1"/>
  <c r="E44" i="21" s="1"/>
  <c r="AI5" i="12"/>
  <c r="AI6" i="12"/>
  <c r="E63" i="9" s="1"/>
  <c r="E60" i="21" s="1"/>
  <c r="AH6" i="12"/>
  <c r="AH5" i="12"/>
  <c r="AH4" i="12"/>
  <c r="E25" i="9" l="1"/>
  <c r="E24" i="21" s="1"/>
  <c r="D21" i="9"/>
  <c r="D20" i="21" s="1"/>
  <c r="D23" i="9"/>
  <c r="D22" i="21" s="1"/>
  <c r="D25" i="9"/>
  <c r="D24" i="21" s="1"/>
  <c r="E9" i="9"/>
  <c r="E8" i="21" s="1"/>
  <c r="E42" i="9"/>
  <c r="D58" i="9"/>
  <c r="D55" i="21" s="1"/>
  <c r="E8" i="9"/>
  <c r="E7" i="21" s="1"/>
  <c r="E30" i="9"/>
  <c r="E29" i="21" s="1"/>
  <c r="D62" i="9"/>
  <c r="D59" i="21" s="1"/>
  <c r="E62" i="9"/>
  <c r="E59" i="21" s="1"/>
  <c r="D43" i="9"/>
  <c r="D40" i="21" s="1"/>
  <c r="D11" i="9"/>
  <c r="D10" i="21" s="1"/>
  <c r="D35" i="9"/>
  <c r="D34" i="21" s="1"/>
  <c r="E21" i="9"/>
  <c r="E20" i="21" s="1"/>
  <c r="E43" i="9"/>
  <c r="E40" i="21" s="1"/>
  <c r="D63" i="9"/>
  <c r="D60" i="21" s="1"/>
  <c r="AH8" i="14"/>
  <c r="D38" i="9" s="1"/>
  <c r="D37" i="21" s="1"/>
  <c r="AH9" i="14"/>
  <c r="AI5" i="14"/>
</calcChain>
</file>

<file path=xl/sharedStrings.xml><?xml version="1.0" encoding="utf-8"?>
<sst xmlns="http://schemas.openxmlformats.org/spreadsheetml/2006/main" count="3453" uniqueCount="336">
  <si>
    <t>Scientific Name</t>
  </si>
  <si>
    <t>Common Name</t>
  </si>
  <si>
    <t>Acropora globiceps</t>
  </si>
  <si>
    <t>N/A</t>
  </si>
  <si>
    <t>Acropora retusa</t>
  </si>
  <si>
    <t>Acropora speciosa</t>
  </si>
  <si>
    <t>Atlantic Salmon</t>
  </si>
  <si>
    <t>Atlantic Sturgeon</t>
  </si>
  <si>
    <t>Bearded Seal</t>
  </si>
  <si>
    <t>Beluga Whale</t>
  </si>
  <si>
    <t>Black Abalone</t>
  </si>
  <si>
    <t>Blue Whale</t>
  </si>
  <si>
    <t>Boulder Star Coral</t>
  </si>
  <si>
    <t>Bowhead Whale</t>
  </si>
  <si>
    <t>Chambered Nautilus</t>
  </si>
  <si>
    <t>Chinook Salmon</t>
  </si>
  <si>
    <t>Chum Salmon</t>
  </si>
  <si>
    <t>Coho Salmon</t>
  </si>
  <si>
    <t>Elkhorn Coral</t>
  </si>
  <si>
    <t>Eulachon</t>
  </si>
  <si>
    <t>False Killer Whale</t>
  </si>
  <si>
    <t>Giant Manta Ray</t>
  </si>
  <si>
    <t>Gray Whale</t>
  </si>
  <si>
    <t>Green Sturgeon</t>
  </si>
  <si>
    <t>Green Turtle</t>
  </si>
  <si>
    <t>Guadalupe Fur Seal</t>
  </si>
  <si>
    <t>Gulf Sturgeon</t>
  </si>
  <si>
    <t>Hawaiian Monk Seal</t>
  </si>
  <si>
    <t>Neomonachus schauinslandi</t>
  </si>
  <si>
    <t>Acipenser oxyrinchus desotoi</t>
  </si>
  <si>
    <t>Eretmochelys imbricata</t>
  </si>
  <si>
    <t>Hawksbill Turtle</t>
  </si>
  <si>
    <t>Megaptera novaeangliae</t>
  </si>
  <si>
    <t>Humpback Whale</t>
  </si>
  <si>
    <t>Isopora crateriformis</t>
  </si>
  <si>
    <t>Isopora Crateriformis Coral</t>
  </si>
  <si>
    <t>Lepidochelys kempii</t>
  </si>
  <si>
    <t>Kemp's Ridley Turtle</t>
  </si>
  <si>
    <t>Orcinus orca</t>
  </si>
  <si>
    <t>Dermochelys coriacea</t>
  </si>
  <si>
    <t>Leatherback Turtle</t>
  </si>
  <si>
    <t>Orbicella annularis</t>
  </si>
  <si>
    <t>Lobed Star Coral</t>
  </si>
  <si>
    <t>Caretta caretta</t>
  </si>
  <si>
    <t>Loggerhead Turtle</t>
  </si>
  <si>
    <t>Orbicella faveolata</t>
  </si>
  <si>
    <t>Mountainous Star Coral</t>
  </si>
  <si>
    <t>Epinephelus striatus</t>
  </si>
  <si>
    <t>Nassau Grouper</t>
  </si>
  <si>
    <t>Eubalaena glacialis</t>
  </si>
  <si>
    <t>North Atlantic Right Whale</t>
  </si>
  <si>
    <t>Eubalaena japonica</t>
  </si>
  <si>
    <t>North Pacific Right Whale</t>
  </si>
  <si>
    <t>Carcharhinus longimanus</t>
  </si>
  <si>
    <t>Oceanic Whitetip Shark</t>
  </si>
  <si>
    <t>Lepidochelys olivacea</t>
  </si>
  <si>
    <t>Olive Ridley Turtle</t>
  </si>
  <si>
    <t>Dendrogyra cylindrus</t>
  </si>
  <si>
    <t>Pillar Coral</t>
  </si>
  <si>
    <t>Aliger gigas</t>
  </si>
  <si>
    <t>Queen Conch</t>
  </si>
  <si>
    <t>Balaenoptera ricei</t>
  </si>
  <si>
    <t>Rice's Whale</t>
  </si>
  <si>
    <t>Phoca (pusa) hispida</t>
  </si>
  <si>
    <t>Ringed Seal</t>
  </si>
  <si>
    <t>Mycetophyllia ferox</t>
  </si>
  <si>
    <t>Rough Cactus Coral</t>
  </si>
  <si>
    <t>Sphyrna lewini</t>
  </si>
  <si>
    <t>Scalloped Hammerhead Shark</t>
  </si>
  <si>
    <t>Balaenoptera borealis</t>
  </si>
  <si>
    <t>Sei Whale</t>
  </si>
  <si>
    <t>Acipenser brevirostrum</t>
  </si>
  <si>
    <t>Shortnose Sturgeon</t>
  </si>
  <si>
    <t>Acropora Globiceps Coral</t>
  </si>
  <si>
    <t>Acropora Retusa Coral</t>
  </si>
  <si>
    <t>Acropora Speciosa Coral</t>
  </si>
  <si>
    <t>Salmo salar</t>
  </si>
  <si>
    <t>Acipenser oxyrinchus oxyrinchus</t>
  </si>
  <si>
    <t>Erignathus barbatus</t>
  </si>
  <si>
    <t>Delphinapterus leucas</t>
  </si>
  <si>
    <t>Haliotis cracherodii</t>
  </si>
  <si>
    <t>Balaenoptera musculus</t>
  </si>
  <si>
    <t>Sebastes paucispinis</t>
  </si>
  <si>
    <t>Orbicella franksi</t>
  </si>
  <si>
    <t>Balaena mysticetus</t>
  </si>
  <si>
    <t>Nautilus pompilius</t>
  </si>
  <si>
    <t>Oncorhynchus tshawytscha</t>
  </si>
  <si>
    <t>Oncorhynchus keta</t>
  </si>
  <si>
    <t>Oncorhynchus kisutch</t>
  </si>
  <si>
    <t>Acropora palmata</t>
  </si>
  <si>
    <t>Thaleichthys pacificus</t>
  </si>
  <si>
    <t>Pseudorca crassidens</t>
  </si>
  <si>
    <t>Balaenoptera physalus</t>
  </si>
  <si>
    <t>Mobula birostris</t>
  </si>
  <si>
    <t>Eschrichtius robustus</t>
  </si>
  <si>
    <t>Acipenser medirostris</t>
  </si>
  <si>
    <t>Chelonia mydas</t>
  </si>
  <si>
    <t>Arctocephalus townsendi</t>
  </si>
  <si>
    <t>Smalltooth Sawfish</t>
  </si>
  <si>
    <t>Pristis pectinata</t>
  </si>
  <si>
    <t>Sockeye Salmon</t>
  </si>
  <si>
    <t>Oncorhynchus nerka</t>
  </si>
  <si>
    <t>Sperm Whale</t>
  </si>
  <si>
    <t>Physeter macrocephalus</t>
  </si>
  <si>
    <t>Staghorn Coral</t>
  </si>
  <si>
    <t>Acropora cervicornis</t>
  </si>
  <si>
    <t>Steelhead Trout</t>
  </si>
  <si>
    <t>Oncorhynchus mykiss</t>
  </si>
  <si>
    <t>Steller Sea Lion</t>
  </si>
  <si>
    <t>Eumetopias jubatus</t>
  </si>
  <si>
    <t>White Abalone</t>
  </si>
  <si>
    <t>Haliotis sorenseni</t>
  </si>
  <si>
    <t>Yelloweye Rockfish</t>
  </si>
  <si>
    <t>Sebastes ruberrimus</t>
  </si>
  <si>
    <t>Stenella frontalis</t>
  </si>
  <si>
    <t>Atlantic Spotted Dolphin</t>
  </si>
  <si>
    <t>Lagenorhynchus acutus</t>
  </si>
  <si>
    <t>Atlantic White-Sided Dolphin</t>
  </si>
  <si>
    <t>Berardius bairdii</t>
  </si>
  <si>
    <t>Mesoplodon densirostris</t>
  </si>
  <si>
    <t>Blainville's Beaked Whale</t>
  </si>
  <si>
    <t>Balaenoptera edeni</t>
  </si>
  <si>
    <t>Bryde's Whale</t>
  </si>
  <si>
    <t>Zalophus californianus</t>
  </si>
  <si>
    <t>California Sea Lion</t>
  </si>
  <si>
    <t>Stenella clymene</t>
  </si>
  <si>
    <t>Clymene Dolphin</t>
  </si>
  <si>
    <t>Tursiops truncatus</t>
  </si>
  <si>
    <t>Common Bottlenose Dolphin</t>
  </si>
  <si>
    <t>Ziphius cavirostris</t>
  </si>
  <si>
    <t>Cuvier's Beaked Whale</t>
  </si>
  <si>
    <t>Phocoenoides dalli</t>
  </si>
  <si>
    <t>Dall's Porpoise</t>
  </si>
  <si>
    <t>Kogia sima</t>
  </si>
  <si>
    <t>Dwarf Sperm Whale</t>
  </si>
  <si>
    <t>Fimbriaphyllia Paradivisa Coral</t>
  </si>
  <si>
    <t>Lagenodelphis hosei</t>
  </si>
  <si>
    <t>Fraser's Dolphin</t>
  </si>
  <si>
    <t>Mesoplodon europaeus</t>
  </si>
  <si>
    <t>Gervais' Beaked Whale</t>
  </si>
  <si>
    <t>Halichoerus grypus</t>
  </si>
  <si>
    <t>Gray Seal</t>
  </si>
  <si>
    <t>Phocoena phocoena</t>
  </si>
  <si>
    <t>Harbor Porpoise</t>
  </si>
  <si>
    <t>Phoca vitulina</t>
  </si>
  <si>
    <t>Harbor Seal</t>
  </si>
  <si>
    <t>Pagophilus groenlandicus</t>
  </si>
  <si>
    <t>Harp Seal</t>
  </si>
  <si>
    <t>Cystophora cristata</t>
  </si>
  <si>
    <t>Hooded Seal</t>
  </si>
  <si>
    <t>Killer Whale</t>
  </si>
  <si>
    <t>Delphinus capensis</t>
  </si>
  <si>
    <t>Long-Beaked Common Dolphin</t>
  </si>
  <si>
    <t>Globicephala melas</t>
  </si>
  <si>
    <t>Indopacetus pacificus</t>
  </si>
  <si>
    <t>Longman's Beaked Whale</t>
  </si>
  <si>
    <t>Peponocephala electra</t>
  </si>
  <si>
    <t>Melon-Headed Whale</t>
  </si>
  <si>
    <t>Balaenoptera acutorostrata</t>
  </si>
  <si>
    <t>Minke Whale</t>
  </si>
  <si>
    <t>Monodon monoceros</t>
  </si>
  <si>
    <t>Narwhal</t>
  </si>
  <si>
    <t>Hyperoodon ampullatus</t>
  </si>
  <si>
    <t>Mirounga angustirostris</t>
  </si>
  <si>
    <t>Northern Elephant Seal</t>
  </si>
  <si>
    <t>Callorhinus ursinus</t>
  </si>
  <si>
    <t>Northern Fur Seal</t>
  </si>
  <si>
    <t>Lissodelphis borealis</t>
  </si>
  <si>
    <t>Northern Right Whale Dolphin</t>
  </si>
  <si>
    <t>Lagenorhynchus obliquidens</t>
  </si>
  <si>
    <t>Pacific White-Sided Dolphin</t>
  </si>
  <si>
    <t>Stenella attenuata</t>
  </si>
  <si>
    <t>Pantropical Spotted Dolphin</t>
  </si>
  <si>
    <t>Feresa attenuata</t>
  </si>
  <si>
    <t>Pygmy Killer Whale</t>
  </si>
  <si>
    <t>Kogia breviceps</t>
  </si>
  <si>
    <t>Pygmy Sperm Whale</t>
  </si>
  <si>
    <t>Histriophoca fasciata</t>
  </si>
  <si>
    <t>Ribbon Seal</t>
  </si>
  <si>
    <t>Grampus griseus</t>
  </si>
  <si>
    <t>Risso's Dolphin</t>
  </si>
  <si>
    <t>Steno bredanensis</t>
  </si>
  <si>
    <t>Delphinus delphis</t>
  </si>
  <si>
    <t>Short-Beaked Common Dolphin</t>
  </si>
  <si>
    <t>Globicephala macrorhynchus</t>
  </si>
  <si>
    <t>Short-Finned Pilot Whale</t>
  </si>
  <si>
    <t>Mesoplodon bidens</t>
  </si>
  <si>
    <t>Sowerby's Beaked Whale</t>
  </si>
  <si>
    <t>Stenella longirostris</t>
  </si>
  <si>
    <t>Spinner Dolphin</t>
  </si>
  <si>
    <t>Phoca largha</t>
  </si>
  <si>
    <t>Spotted Seal</t>
  </si>
  <si>
    <t>Mesoplodon stejnegeri</t>
  </si>
  <si>
    <t>Stejneger's Beaked Whale</t>
  </si>
  <si>
    <t>Stenella coeruleoalba</t>
  </si>
  <si>
    <t>Striped Dolphin</t>
  </si>
  <si>
    <t>Mesoplodon mirus</t>
  </si>
  <si>
    <t>True's Beaked Whale</t>
  </si>
  <si>
    <t>Lagenorhynchus albirostris</t>
  </si>
  <si>
    <t>White Beaked Dolphin</t>
  </si>
  <si>
    <t>Long-Finned Pilot Whale</t>
  </si>
  <si>
    <t>Northern Bottlenose Whale</t>
  </si>
  <si>
    <t>Rough-Toothed Dolphin</t>
  </si>
  <si>
    <t>Enhydra lutris nereis</t>
  </si>
  <si>
    <t>Southern Sea Otter</t>
  </si>
  <si>
    <t>Enhydra lutris kenyoni</t>
  </si>
  <si>
    <t>Northern Sea Otter</t>
  </si>
  <si>
    <t>Trichechus manatus</t>
  </si>
  <si>
    <t>West Indian Manatee</t>
  </si>
  <si>
    <t>Ursus maritimus</t>
  </si>
  <si>
    <t>Polar Bear</t>
  </si>
  <si>
    <t>Threatened</t>
  </si>
  <si>
    <t>Endangered</t>
  </si>
  <si>
    <t>Phoebastria albatrus</t>
  </si>
  <si>
    <t>Birds</t>
  </si>
  <si>
    <t xml:space="preserve">Baird's Beaked Whale </t>
  </si>
  <si>
    <t>Total Federal Funding</t>
  </si>
  <si>
    <t>Years Funded (Out of 30)</t>
  </si>
  <si>
    <t>Species Type</t>
  </si>
  <si>
    <t>Years Funded (Out of 31)</t>
  </si>
  <si>
    <t>Fin Whale (Finback Whale)</t>
  </si>
  <si>
    <t>Right Whale</t>
  </si>
  <si>
    <t xml:space="preserve">Combined Species </t>
  </si>
  <si>
    <t>Under Development</t>
  </si>
  <si>
    <t>Fish</t>
  </si>
  <si>
    <t>Bocaccio</t>
  </si>
  <si>
    <t>Corals</t>
  </si>
  <si>
    <t>Other Invertebrates</t>
  </si>
  <si>
    <t>Sea Turtles</t>
  </si>
  <si>
    <t>Short-Tailed Albatross</t>
  </si>
  <si>
    <t>Cetaceans</t>
  </si>
  <si>
    <t>Pinnipeds</t>
  </si>
  <si>
    <t>Sirenians</t>
  </si>
  <si>
    <t>Marine Fissipeds</t>
  </si>
  <si>
    <t>Funding Data Set - Sea Turtles</t>
  </si>
  <si>
    <t>Funding Synthesized</t>
  </si>
  <si>
    <t>Funding Data Set - Birds</t>
  </si>
  <si>
    <t>Funding Data Set - Marine Mammals (Cetaceans, Pinnipeds, Marine Fissipeds, and Sirenians)</t>
  </si>
  <si>
    <t>Funding Data Set - Corals, Abalone, &amp; Other Inverts</t>
  </si>
  <si>
    <t>164,000 </t>
  </si>
  <si>
    <t>Fimbriaphyllia paradivisa (Euphyllia paradivisa)</t>
  </si>
  <si>
    <t>Decreasing</t>
  </si>
  <si>
    <t>Increasing</t>
  </si>
  <si>
    <t>Decline of &gt;50%</t>
  </si>
  <si>
    <t>Decline of &gt;30%</t>
  </si>
  <si>
    <t>Unknown</t>
  </si>
  <si>
    <t>Decline of &gt;70%</t>
  </si>
  <si>
    <t>Relatively Stable to increase of &lt;25%</t>
  </si>
  <si>
    <t>Decline of 10-30%</t>
  </si>
  <si>
    <t>Relatively Stable (&lt;=10% change)</t>
  </si>
  <si>
    <t>Decline of 30-70%</t>
  </si>
  <si>
    <t>Stable</t>
  </si>
  <si>
    <t>Decline of 50-70%</t>
  </si>
  <si>
    <t>Increase of &gt;10%</t>
  </si>
  <si>
    <t>Decline of 30-50%</t>
  </si>
  <si>
    <t>Decline of &lt;30% to relatively stable</t>
  </si>
  <si>
    <t>Decline of &lt;50% to Relatively Stable</t>
  </si>
  <si>
    <t>Gastropods</t>
  </si>
  <si>
    <t>Decline</t>
  </si>
  <si>
    <t>IUCN_Skew_Pop comments</t>
  </si>
  <si>
    <t>Increase</t>
  </si>
  <si>
    <t>Varies</t>
  </si>
  <si>
    <t>NS: no profile. IUCN: decreasing. Therefore, IUCN_Skew_Pop is Decreasing</t>
  </si>
  <si>
    <t>NS_short_pop comments</t>
  </si>
  <si>
    <t xml:space="preserve">NS: profile has identifier present, therefore that was used. </t>
  </si>
  <si>
    <t xml:space="preserve">NS: states in the US trends are downward and abundance is low, no identifier present. Therefore, NS_short_pop is Decline. </t>
  </si>
  <si>
    <t>NS: no profile, therefore NS_short_pop is unknown</t>
  </si>
  <si>
    <t xml:space="preserve">NS: in the US abundance is low and trends are downward. IUCN: decreasing. Therefore, due to US specific data on NS indicating downward trend, IUCN_Skew_Pop is Decreasing. </t>
  </si>
  <si>
    <t>NS: Northern US populations declined substantially in the late 90s, however no recent data exists. In some southern US areas there is evidence that the stocks are rebuilding and have healthy populations. IUCN: Increasing. Therefore, due to some US populations having a more severe status and potentially still decreasing, IUCN_Skew_Pop is Decreasing</t>
  </si>
  <si>
    <t>NS: states that some populations are depleted and in need of recovery. Western hudson bay stock thought to be large and stable. Southeast baffin island pop thought to be declining. Therefore, due to declining mentioned despite the variance, NS_short_pop is Decline.</t>
  </si>
  <si>
    <t>NS: in the US significant declines in abundance began in California in the 1980s. Declines of over 90% at 76% of the monitoring sites. IUCN: Decreasing. Therefore, due to US specific data indicating declines, IUCN_Skew_Pop is Decreasing.</t>
  </si>
  <si>
    <t xml:space="preserve">NS: states that species is severly depleted throughout its range, but there is some increase. Therefore, NS_Short_Pop is Decline. </t>
  </si>
  <si>
    <t xml:space="preserve">NS: no US specific data present. IUCN: unspecified. Therefore, IUCN_Skew_Pop is Unknown. </t>
  </si>
  <si>
    <t xml:space="preserve">NS: current conservation is expected to allow for recovery. Therefore, NS_short_pop is Increase. </t>
  </si>
  <si>
    <t xml:space="preserve">NS: No pop trend data. Therefore, NS_Short_Pop is Unknown. </t>
  </si>
  <si>
    <t xml:space="preserve">NS: no pop trend data present, and no US specific data. IUCN: Decreasing. Therefore, due to lack of US specific data,  IUCN_Skew_Pop is Decreasing. </t>
  </si>
  <si>
    <t>NS: no US specific data present. IUCN: Increasing. Therefore, due to lack of US specific data, IUCN_Skew_Pop is Increasing</t>
  </si>
  <si>
    <t>NS: No US specific data present. IUCN: Unknown. Therefore, due to lack of US specific data, IUCN_Skew_Pop is Unknown.</t>
  </si>
  <si>
    <t xml:space="preserve">NS: western arctic (Alsakan side) pops show 3.3%/year increase. IUCN: Increasing. Therefore, due to US specific data showing increase, IUCN_Skew_Pop is Increasing </t>
  </si>
  <si>
    <t xml:space="preserve">NS: no profile. IUCN: no profile. Therefore, IUCN_Skew_Pop is Unknown </t>
  </si>
  <si>
    <t xml:space="preserve">NS: West coast of US stocks have experienced more than 50 stock extirpations. Sacramento river population stable in the 80s, but much smaller now. Pop viability analysis on the west coast indicates they will be extirpated in 200 years if current conditions persist. IUCN: unknown. Therefore, due to the level of extirpations and that most stock still face declines, IUCN_Skew_Pop is Decreasing. </t>
  </si>
  <si>
    <t xml:space="preserve">NS: US data provides varying statuses from some stocks declining in southern ranges, columbia river basin stock stable, and washington/puget sound stock rebuilding. IUCN: Unknown. Therefore, due to the US specific data indicating some stocks are declining, IUCN_Skew_Pop is Decreasing. </t>
  </si>
  <si>
    <t>NS: states that the trend is unknown but probably varies through its range. Also mentions Canadian population appears to be stable. Therefore, due to the variance and no decline mentioned, NS_short_pop is Varies</t>
  </si>
  <si>
    <t xml:space="preserve">NS: trend varies by region, however multiple stocks are mentioned to be facing declines. Therefore, due to declines mentioned in the variance, NS_Short_Pop is Decline. </t>
  </si>
  <si>
    <t xml:space="preserve">NS: native populations extirpated from columbia river and declining in WA, OR, CA. At least 33 pops identified as moderate to high risk of extinction. Stable and increasing pops in NorCal and NW Wash, however threatened or endangered elsewhere. In CA, pops fluctuate but general trend is downward. IUCN: Unknown. Therefore, due to the abundance of declining populations in the US, IUCN_Skew_Pop is Decreasing. </t>
  </si>
  <si>
    <t xml:space="preserve">NS: no US specific data present. IUCN: Decreasing. Therefore, due to lack of US specific data, IUCN_Skew_Pop is Decreasing. </t>
  </si>
  <si>
    <t>NS: trend is unknown but is likely thought to be stable or slowly declining. Therefore, due to declines mentioned, NS_short_pop is Decline</t>
  </si>
  <si>
    <t xml:space="preserve">NS: population off eastern coast of US may be increasing. IUCN: Increasing. Therefore, due to US specific data indicating an increase, IUCN_Skew_Pop is Increasing </t>
  </si>
  <si>
    <t xml:space="preserve">NS: most populations have increased apparently, including the population off the eastern coast of the US. Therefore, NS_Short_Pop is increasing. </t>
  </si>
  <si>
    <t>NS: no US specific data present. IUCN: Decreasing. Therefore, due to the lack of US specific data, IUCN_Skew_Pop is Decreasing</t>
  </si>
  <si>
    <t xml:space="preserve">NS: no US specific data present. IUCN: Stable. Therefore, due to the lack of US specific data, IUCN_Skew_Pop is Stable. </t>
  </si>
  <si>
    <t>NS: Overall abundance in the Eastern pacific ocean has risen over the past several decades. Therefore, NS_short_pop is Increase.</t>
  </si>
  <si>
    <t>NS: No US specifc data present. IUCN: Decresing. Therefore, due to lack of US specific data, IUCN_Skew_Pop is Decreasing.</t>
  </si>
  <si>
    <t>NS: recovery is evident for the Suwannee River population of the Southern US, and seems promising for 4 other populations. IUCN: Decreasing. Therefore, due to the US specific data indicating evident recovery, IUCN_Skew_Pop is Increasing</t>
  </si>
  <si>
    <t>NS: showcases recovery in one section of the northwestern hawaiian islands. However, the overall population is decreasing, with recent models predicting the population will drop below 1000 individuals in the next 5 years. IUCN: Decreasing. Therefore, due to the overall decline mentioned in the US specific data, IUCN_Skew_Pop is Decreasing.</t>
  </si>
  <si>
    <t xml:space="preserve">NS: no US specific data present. IUCN: Unknown. Therefore, due to the lack of US specific data, IUCN_Skew_Pop is Unknown. </t>
  </si>
  <si>
    <t xml:space="preserve">NS: no pop trend data present, and no US specific data. IUCN: Unknown. Therefore, due to the lack of US specific data, IUCN_Skew_Pop is Unknown. </t>
  </si>
  <si>
    <t xml:space="preserve">NS: pop trend under US jurisdiction is uncertain, however most of the US breeding sites have seen increases compared to the other foreign breeding sites. IUCN: Decreasing. Therefore, due to the data on US governed breeding indicating increases, IUCN_Skew_Pop is Increasing. </t>
  </si>
  <si>
    <t xml:space="preserve">NS: states that across the globe, various populations have showcased steep declines, except for the few small breeding populations in the US. Therefore, NS_short_term is Decline. </t>
  </si>
  <si>
    <t xml:space="preserve">NS: indicates that global declines are evident. Most US based recovery units report declines in population . IUCN: Decreasing. Therefore, due to the declines present in the US specific data, IUCN_Skew_Pop is Decreasing. </t>
  </si>
  <si>
    <t xml:space="preserve">NS: US data provides evidence of population declines under US jurisdiction. IUCN: Decreasing. Therefore, due to the US specific data indicating declines, IUCN_Skew_Pop is Decreasing. </t>
  </si>
  <si>
    <t xml:space="preserve">NS: no pop trend data present, and no US specific data. IUCN: Decreasing. Therefore, due to lack of US specific data, IUCN_Skew_Pop is Decreasing. </t>
  </si>
  <si>
    <t xml:space="preserve">NS: no pop trend data present, and no US specific data. IUCN: Decreasing for both Northern and Southern populations. Therefore, due to lack of US specific data, IUCN_Skew_Pop is Decreasing. </t>
  </si>
  <si>
    <t>NS: quantitative population trend data is available for Florida which is the basis for the NS justification of declines. IUCN: Decreasing. Therefore, due to the US specific information indicating declines, IUCN_Skew_Pop is Decreasing.</t>
  </si>
  <si>
    <t xml:space="preserve">NS: varying population statuses identified, with a few under US jurisdiction declining or data deficient (Southern Beaufort Sea, Chukchi Sea). IUCN: Unknown. Therefore, due to the US specific data indicating declines in some populations, IUCN_Skew_Pop is Decreasing. </t>
  </si>
  <si>
    <t xml:space="preserve">NS: Population declines were severe in US territory (Florida), and continue to persist via heavy fishing. IUCN: no profile. Therefore, due to the US specific data indicating declines, the IUCN_Skew_Pop is Decreasing. </t>
  </si>
  <si>
    <t xml:space="preserve">NS: Declines present in northern baltic sea. Therefore, NS_short_pop is Decline. </t>
  </si>
  <si>
    <t xml:space="preserve">NS: evidence of pop declines in Florida. IUCN: Decreasing. Therefore, due to US specific data indicating a decline, IUCN_Skew_Pop is Decreasing. </t>
  </si>
  <si>
    <t xml:space="preserve">NS: indicates various statuses of varying stocks across the US. There is a stock specifically identified to have been declining in recent years in Georgia. IUCN: Stable. Therefore, due to the US specific data indicating a there is a stock declining in the US, the IUCN_Skew_Pop is Decreasing. </t>
  </si>
  <si>
    <t xml:space="preserve">NS: indicates that US populations have seen recent declines in recent decades. IUCN: Decreasing. Therefore, due to the US specific data indicating declines, the IUCN_Skew_Pop is Decreasing. </t>
  </si>
  <si>
    <t xml:space="preserve">NS: indicates that North American stocks have declined broadly, including stocks in Alaska and Washington, although this species population is hard to assess. IUCN: Stable. Therefore, due to the US specific data indicating declines, the IUCN_Skew_Pop is Decreasing. </t>
  </si>
  <si>
    <t>NS: indicates that there have been gradual but significant population increases since the late 80s and early 90s. IUCN: Decreasing for both Northern and Southern populations. Therefore, due to the US specific data indicating an increase for this subspecies, the IUCN_Skew_Pop is Increasing</t>
  </si>
  <si>
    <t>NS: indicates declines in 80-98% of species range in recent years. Therefore, NS_short_pop is Decline.</t>
  </si>
  <si>
    <t>NS: No US specifc data present. IUCN: Decreasing. Therefore, due to lack of US specific data, IUCN_Skew_Pop is Decreasing.</t>
  </si>
  <si>
    <t xml:space="preserve">NS: indicates variance for the whole population in the range, but that all populations under US jurisdiction have been declining in recent decades. IUCN: Stable. Therefore, due to the US specific data indicating declines, the IUCN_Skew_Pop is Decreasing. </t>
  </si>
  <si>
    <t xml:space="preserve">NS: indicates that although initial declines, various portions of the population have shown increases. Including that of Graves Rock under US jurisdiction in the US. IUCN: Increasing. Therefore, due to the US specific data indicating increases, IUCN_Skew_Pop is Increasing. </t>
  </si>
  <si>
    <t xml:space="preserve">NS: indicates that the US populations have been increasing. IUCN: Unknown. Therefore, due to the US specific data indicating increases, the IUCN_Skew_Pop is Increasing. </t>
  </si>
  <si>
    <t xml:space="preserve">NS: no pop trend data present, and no US specific data. IUCN: no profile. Therefore, due to no US specific data and no IUCN profile, the IUCN_Skew_Pop is Unknown. </t>
  </si>
  <si>
    <t>Marine Mammals</t>
  </si>
  <si>
    <t>Funding Data Set - Fish</t>
  </si>
  <si>
    <t>ScientificName</t>
  </si>
  <si>
    <t>CommonName</t>
  </si>
  <si>
    <t>SpeciesType</t>
  </si>
  <si>
    <t>FedFundingTotal</t>
  </si>
  <si>
    <t>YearsFunded</t>
  </si>
  <si>
    <t>ListingYear</t>
  </si>
  <si>
    <t>YearsSinceListing</t>
  </si>
  <si>
    <t>RecoveryPlanYear</t>
  </si>
  <si>
    <t>RecoveryPlanBinary</t>
  </si>
  <si>
    <t>ListingStatus</t>
  </si>
  <si>
    <t>IUCNThreats</t>
  </si>
  <si>
    <t>IUCNSkewPop</t>
  </si>
  <si>
    <t>NSShortPop</t>
  </si>
  <si>
    <t>IUCNExtantRange</t>
  </si>
  <si>
    <t>LandUse</t>
  </si>
  <si>
    <t>NOAARegions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</si>
</sst>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2"/>
      <color theme="1"/>
      <name val="Aptos Narrow"/>
      <family val="2"/>
      <scheme val="minor"/>
    </font>
    <font>
      <sz val="12"/>
      <color rgb="FFFF0000"/>
      <name val="Aptos Narrow"/>
      <family val="2"/>
      <scheme val="minor"/>
    </font>
    <font>
      <b/>
      <sz val="12"/>
      <color theme="1"/>
      <name val="Aptos Narrow"/>
      <scheme val="minor"/>
    </font>
    <font>
      <sz val="12"/>
      <color theme="1"/>
      <name val="Aptos Narrow"/>
      <scheme val="minor"/>
    </font>
    <font>
      <b/>
      <i/>
      <sz val="12"/>
      <color theme="1"/>
      <name val="Aptos Narrow"/>
      <scheme val="minor"/>
    </font>
    <font>
      <sz val="8"/>
      <color rgb="FF000000"/>
      <name val="Arial"/>
      <family val="2"/>
    </font>
    <font>
      <b/>
      <sz val="12"/>
      <color theme="0"/>
      <name val="Aptos Narrow"/>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0.249977111117893"/>
        <bgColor indexed="64"/>
      </patternFill>
    </fill>
  </fills>
  <borders count="2">
    <border>
      <left/>
      <right/>
      <top/>
      <bottom/>
      <diagonal/>
    </border>
    <border>
      <left/>
      <right/>
      <top/>
      <bottom style="medium">
        <color indexed="64"/>
      </bottom>
      <diagonal/>
    </border>
  </borders>
  <cellStyleXfs count="1">
    <xf numFmtId="0" fontId="0" fillId="0" borderId="0"/>
  </cellStyleXfs>
  <cellXfs count="23">
    <xf numFmtId="0" fontId="0" fillId="0" borderId="0" xfId="0"/>
    <xf numFmtId="0" fontId="2" fillId="0" borderId="0" xfId="0" applyFont="1" applyAlignment="1">
      <alignment horizontal="center" wrapText="1"/>
    </xf>
    <xf numFmtId="0" fontId="3" fillId="0" borderId="0" xfId="0" applyFont="1"/>
    <xf numFmtId="0" fontId="0" fillId="0" borderId="0" xfId="0" applyAlignment="1">
      <alignment wrapText="1"/>
    </xf>
    <xf numFmtId="0" fontId="4" fillId="0" borderId="0" xfId="0" applyFont="1"/>
    <xf numFmtId="3" fontId="0" fillId="0" borderId="0" xfId="0" applyNumberFormat="1"/>
    <xf numFmtId="3" fontId="3" fillId="0" borderId="0" xfId="0" applyNumberFormat="1" applyFont="1"/>
    <xf numFmtId="4" fontId="0" fillId="0" borderId="0" xfId="0" applyNumberFormat="1"/>
    <xf numFmtId="0" fontId="1" fillId="2" borderId="0" xfId="0" applyFont="1" applyFill="1"/>
    <xf numFmtId="164" fontId="0" fillId="0" borderId="0" xfId="0" applyNumberFormat="1"/>
    <xf numFmtId="0" fontId="1" fillId="0" borderId="0" xfId="0" applyFont="1"/>
    <xf numFmtId="0" fontId="3" fillId="0" borderId="0" xfId="0" applyFont="1" applyAlignment="1">
      <alignment wrapText="1"/>
    </xf>
    <xf numFmtId="164" fontId="3" fillId="0" borderId="0" xfId="0" applyNumberFormat="1" applyFont="1"/>
    <xf numFmtId="164" fontId="0" fillId="0" borderId="0" xfId="0" applyNumberFormat="1" applyAlignment="1">
      <alignment wrapText="1"/>
    </xf>
    <xf numFmtId="0" fontId="6" fillId="0" borderId="0" xfId="0" applyFont="1" applyAlignment="1">
      <alignment horizontal="center" wrapText="1"/>
    </xf>
    <xf numFmtId="0" fontId="5" fillId="0" borderId="0" xfId="0" applyFont="1"/>
    <xf numFmtId="0" fontId="4" fillId="2" borderId="0" xfId="0" applyFont="1" applyFill="1"/>
    <xf numFmtId="0" fontId="4" fillId="0" borderId="1" xfId="0" applyFont="1" applyBorder="1" applyAlignment="1">
      <alignment horizontal="center" wrapText="1"/>
    </xf>
    <xf numFmtId="0" fontId="2" fillId="0" borderId="1" xfId="0" applyFont="1" applyBorder="1" applyAlignment="1">
      <alignment horizontal="center" wrapText="1"/>
    </xf>
    <xf numFmtId="0" fontId="2" fillId="3" borderId="1" xfId="0" applyFont="1" applyFill="1" applyBorder="1" applyAlignment="1">
      <alignment horizontal="center" wrapText="1"/>
    </xf>
    <xf numFmtId="164" fontId="2" fillId="3" borderId="1" xfId="0" applyNumberFormat="1" applyFont="1" applyFill="1" applyBorder="1" applyAlignment="1">
      <alignment horizontal="center" wrapText="1"/>
    </xf>
    <xf numFmtId="0" fontId="2" fillId="3" borderId="0" xfId="0" applyFont="1" applyFill="1" applyAlignment="1">
      <alignment horizontal="center" wrapText="1"/>
    </xf>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4E003-F07F-604E-B2E1-6356DA21670D}">
  <dimension ref="A1:AM253"/>
  <sheetViews>
    <sheetView workbookViewId="0">
      <pane xSplit="2" ySplit="2" topLeftCell="C11" activePane="bottomRight" state="frozen"/>
      <selection pane="topRight" activeCell="C1" sqref="C1"/>
      <selection pane="bottomLeft" activeCell="A3" sqref="A3"/>
      <selection pane="bottomRight" activeCell="C15" sqref="C15:AG15"/>
    </sheetView>
  </sheetViews>
  <sheetFormatPr baseColWidth="10" defaultColWidth="16.1640625" defaultRowHeight="16" x14ac:dyDescent="0.2"/>
  <cols>
    <col min="1" max="1" width="25" customWidth="1"/>
    <col min="2" max="2" width="25.83203125" customWidth="1"/>
    <col min="3" max="33" width="9.83203125" customWidth="1"/>
  </cols>
  <sheetData>
    <row r="1" spans="1:39" ht="34" customHeight="1" x14ac:dyDescent="0.2">
      <c r="A1" s="22" t="s">
        <v>237</v>
      </c>
      <c r="B1" s="22"/>
    </row>
    <row r="2" spans="1:39" s="1" customFormat="1" ht="35" thickBot="1" x14ac:dyDescent="0.25">
      <c r="A2" s="17" t="s">
        <v>0</v>
      </c>
      <c r="B2" s="18" t="s">
        <v>1</v>
      </c>
      <c r="C2" s="18">
        <v>1990</v>
      </c>
      <c r="D2" s="18">
        <v>1991</v>
      </c>
      <c r="E2" s="18">
        <v>1992</v>
      </c>
      <c r="F2" s="18">
        <v>1993</v>
      </c>
      <c r="G2" s="18">
        <v>1994</v>
      </c>
      <c r="H2" s="18">
        <v>1995</v>
      </c>
      <c r="I2" s="18">
        <v>1996</v>
      </c>
      <c r="J2" s="18">
        <v>1997</v>
      </c>
      <c r="K2" s="18">
        <v>1998</v>
      </c>
      <c r="L2" s="18">
        <v>1999</v>
      </c>
      <c r="M2" s="18">
        <v>2000</v>
      </c>
      <c r="N2" s="18">
        <v>2001</v>
      </c>
      <c r="O2" s="18">
        <v>2002</v>
      </c>
      <c r="P2" s="18">
        <v>2003</v>
      </c>
      <c r="Q2" s="18">
        <v>2004</v>
      </c>
      <c r="R2" s="18">
        <v>2005</v>
      </c>
      <c r="S2" s="18">
        <v>2006</v>
      </c>
      <c r="T2" s="18">
        <v>2007</v>
      </c>
      <c r="U2" s="18">
        <v>2008</v>
      </c>
      <c r="V2" s="18">
        <v>2009</v>
      </c>
      <c r="W2" s="18">
        <v>2010</v>
      </c>
      <c r="X2" s="18">
        <v>2011</v>
      </c>
      <c r="Y2" s="18">
        <v>2012</v>
      </c>
      <c r="Z2" s="18">
        <v>2013</v>
      </c>
      <c r="AA2" s="18">
        <v>2014</v>
      </c>
      <c r="AB2" s="18">
        <v>2015</v>
      </c>
      <c r="AC2" s="18">
        <v>2016</v>
      </c>
      <c r="AD2" s="18">
        <v>2017</v>
      </c>
      <c r="AE2" s="18">
        <v>2018</v>
      </c>
      <c r="AF2" s="18">
        <v>2019</v>
      </c>
      <c r="AG2" s="18">
        <v>2020</v>
      </c>
      <c r="AH2" s="18" t="s">
        <v>216</v>
      </c>
      <c r="AI2" s="18" t="s">
        <v>219</v>
      </c>
    </row>
    <row r="3" spans="1:39" s="8" customFormat="1" x14ac:dyDescent="0.2">
      <c r="A3" s="16" t="s">
        <v>318</v>
      </c>
    </row>
    <row r="4" spans="1:39" x14ac:dyDescent="0.2">
      <c r="A4" s="4" t="s">
        <v>203</v>
      </c>
      <c r="B4" t="s">
        <v>204</v>
      </c>
      <c r="C4" s="5">
        <v>1267700</v>
      </c>
      <c r="D4" s="5">
        <v>429200</v>
      </c>
      <c r="E4" s="5">
        <v>464600</v>
      </c>
      <c r="F4" s="5">
        <v>846400</v>
      </c>
      <c r="G4" s="5">
        <v>527700</v>
      </c>
      <c r="H4" s="5">
        <v>664100</v>
      </c>
      <c r="I4" s="5">
        <v>44100</v>
      </c>
      <c r="J4" s="5">
        <v>447600</v>
      </c>
      <c r="K4" s="5">
        <v>495000</v>
      </c>
      <c r="L4" s="5">
        <v>614800</v>
      </c>
      <c r="M4" s="5">
        <v>624190</v>
      </c>
      <c r="N4" s="6">
        <v>1094200</v>
      </c>
      <c r="O4" s="6">
        <v>1066000</v>
      </c>
      <c r="P4" s="6">
        <v>1376399</v>
      </c>
      <c r="Q4" s="6">
        <v>734386</v>
      </c>
      <c r="R4" s="6">
        <v>1003224</v>
      </c>
      <c r="S4" s="6">
        <v>1042860</v>
      </c>
      <c r="T4" s="5">
        <v>958050</v>
      </c>
      <c r="U4" s="5">
        <v>1053999</v>
      </c>
      <c r="V4" s="6">
        <v>947495</v>
      </c>
      <c r="W4" s="5">
        <v>1190262</v>
      </c>
      <c r="X4" s="6">
        <v>1277863</v>
      </c>
      <c r="Y4" s="6">
        <v>846020</v>
      </c>
      <c r="Z4" s="5">
        <v>987528</v>
      </c>
      <c r="AA4" s="5">
        <v>757146</v>
      </c>
      <c r="AB4" s="5">
        <v>1057279</v>
      </c>
      <c r="AC4" s="5">
        <v>836029</v>
      </c>
      <c r="AD4" s="5">
        <v>870995</v>
      </c>
      <c r="AE4" s="5">
        <v>459499</v>
      </c>
      <c r="AF4" s="5">
        <v>505505</v>
      </c>
      <c r="AG4" s="5">
        <v>474885</v>
      </c>
      <c r="AH4" s="9">
        <f>SUM(C4:AG4)</f>
        <v>24965014</v>
      </c>
      <c r="AI4" s="5">
        <f>COUNTIF(C4:AG4, "&gt;0")</f>
        <v>31</v>
      </c>
      <c r="AJ4" s="5"/>
      <c r="AK4" s="5"/>
      <c r="AL4" s="5"/>
      <c r="AM4" s="5"/>
    </row>
    <row r="5" spans="1:39" x14ac:dyDescent="0.2">
      <c r="A5" s="4" t="s">
        <v>205</v>
      </c>
      <c r="B5" t="s">
        <v>206</v>
      </c>
      <c r="C5" t="s">
        <v>3</v>
      </c>
      <c r="D5" t="s">
        <v>3</v>
      </c>
      <c r="E5" t="s">
        <v>3</v>
      </c>
      <c r="F5" t="s">
        <v>3</v>
      </c>
      <c r="G5" t="s">
        <v>3</v>
      </c>
      <c r="H5" t="s">
        <v>3</v>
      </c>
      <c r="I5" t="s">
        <v>3</v>
      </c>
      <c r="J5" t="s">
        <v>3</v>
      </c>
      <c r="K5" t="s">
        <v>3</v>
      </c>
      <c r="L5" t="s">
        <v>3</v>
      </c>
      <c r="M5" t="s">
        <v>3</v>
      </c>
      <c r="N5" t="s">
        <v>3</v>
      </c>
      <c r="O5" s="6" t="s">
        <v>3</v>
      </c>
      <c r="P5" s="6" t="s">
        <v>3</v>
      </c>
      <c r="Q5" s="6" t="s">
        <v>3</v>
      </c>
      <c r="R5" s="6">
        <v>783711</v>
      </c>
      <c r="S5" s="6">
        <v>772700</v>
      </c>
      <c r="T5" s="5">
        <v>352317</v>
      </c>
      <c r="U5" s="6">
        <v>240825</v>
      </c>
      <c r="V5" s="6">
        <v>558300</v>
      </c>
      <c r="W5" s="6">
        <v>373842</v>
      </c>
      <c r="X5" s="6">
        <v>535869</v>
      </c>
      <c r="Y5" s="5">
        <v>478997</v>
      </c>
      <c r="Z5" s="5">
        <v>528149</v>
      </c>
      <c r="AA5" s="5">
        <v>366520</v>
      </c>
      <c r="AB5" s="5">
        <v>700103</v>
      </c>
      <c r="AC5" s="5">
        <v>402909</v>
      </c>
      <c r="AD5" s="5">
        <v>1186982</v>
      </c>
      <c r="AE5" s="5">
        <v>416561</v>
      </c>
      <c r="AF5" s="5">
        <v>529960</v>
      </c>
      <c r="AG5" s="5">
        <v>332046</v>
      </c>
      <c r="AH5" s="9">
        <f>SUM(R5:AG5)</f>
        <v>8559791</v>
      </c>
      <c r="AI5" s="5">
        <f t="shared" ref="AI5:AI66" si="0">COUNTIF(C5:AG5, "&gt;0")</f>
        <v>16</v>
      </c>
      <c r="AJ5" s="5"/>
      <c r="AK5" s="5"/>
      <c r="AL5" s="5"/>
      <c r="AM5" s="5"/>
    </row>
    <row r="6" spans="1:39" x14ac:dyDescent="0.2">
      <c r="A6" s="4" t="s">
        <v>207</v>
      </c>
      <c r="B6" t="s">
        <v>208</v>
      </c>
      <c r="C6" s="5">
        <v>756000</v>
      </c>
      <c r="D6" s="5">
        <v>15329000</v>
      </c>
      <c r="E6" s="5">
        <v>13597800</v>
      </c>
      <c r="F6" s="5">
        <v>1720800</v>
      </c>
      <c r="G6" s="5">
        <v>2120700</v>
      </c>
      <c r="H6" s="5">
        <v>1748210</v>
      </c>
      <c r="I6" s="5">
        <v>1579110</v>
      </c>
      <c r="J6" s="5">
        <v>1945700</v>
      </c>
      <c r="K6" s="5">
        <v>1564680</v>
      </c>
      <c r="L6" s="5">
        <v>4351320</v>
      </c>
      <c r="M6" s="5">
        <v>9743370</v>
      </c>
      <c r="N6" s="6">
        <v>9373159</v>
      </c>
      <c r="O6" s="6">
        <v>8571448</v>
      </c>
      <c r="P6" s="6">
        <v>9798514</v>
      </c>
      <c r="Q6" s="6">
        <v>9861677</v>
      </c>
      <c r="R6" s="6">
        <v>4554216</v>
      </c>
      <c r="S6" s="6">
        <v>9737769</v>
      </c>
      <c r="T6" s="5">
        <v>14707167</v>
      </c>
      <c r="U6" s="6">
        <v>11041018</v>
      </c>
      <c r="V6" s="6">
        <v>13304204</v>
      </c>
      <c r="W6" s="6">
        <v>10353294</v>
      </c>
      <c r="X6" s="6">
        <v>5851959</v>
      </c>
      <c r="Y6" s="5">
        <v>11955724</v>
      </c>
      <c r="Z6" s="5">
        <v>8548844</v>
      </c>
      <c r="AA6" s="5">
        <v>4948295</v>
      </c>
      <c r="AB6" s="5">
        <v>9193944</v>
      </c>
      <c r="AC6" s="5">
        <v>5430465</v>
      </c>
      <c r="AD6" s="5">
        <v>10145358</v>
      </c>
      <c r="AE6" s="5">
        <v>8681080</v>
      </c>
      <c r="AF6" s="5">
        <v>2026137</v>
      </c>
      <c r="AG6" s="5">
        <v>8116527</v>
      </c>
      <c r="AH6" s="9">
        <f>SUM(C6:AG6)</f>
        <v>230657489</v>
      </c>
      <c r="AI6" s="5">
        <f t="shared" si="0"/>
        <v>31</v>
      </c>
      <c r="AJ6" s="5"/>
      <c r="AK6" s="5"/>
      <c r="AL6" s="5"/>
      <c r="AM6" s="5"/>
    </row>
    <row r="7" spans="1:39" x14ac:dyDescent="0.2">
      <c r="A7" s="4" t="s">
        <v>209</v>
      </c>
      <c r="B7" t="s">
        <v>210</v>
      </c>
      <c r="C7" t="s">
        <v>3</v>
      </c>
      <c r="D7" t="s">
        <v>3</v>
      </c>
      <c r="E7" t="s">
        <v>3</v>
      </c>
      <c r="F7" t="s">
        <v>3</v>
      </c>
      <c r="G7" t="s">
        <v>3</v>
      </c>
      <c r="H7" t="s">
        <v>3</v>
      </c>
      <c r="I7" t="s">
        <v>3</v>
      </c>
      <c r="J7" t="s">
        <v>3</v>
      </c>
      <c r="K7" t="s">
        <v>3</v>
      </c>
      <c r="L7" t="s">
        <v>3</v>
      </c>
      <c r="M7" t="s">
        <v>3</v>
      </c>
      <c r="N7" t="s">
        <v>3</v>
      </c>
      <c r="O7" s="6" t="s">
        <v>3</v>
      </c>
      <c r="P7" s="6" t="s">
        <v>3</v>
      </c>
      <c r="Q7" s="6" t="s">
        <v>3</v>
      </c>
      <c r="R7" s="6" t="s">
        <v>3</v>
      </c>
      <c r="S7" s="6" t="s">
        <v>3</v>
      </c>
      <c r="T7" s="5" t="s">
        <v>3</v>
      </c>
      <c r="U7" s="6">
        <v>2705785</v>
      </c>
      <c r="V7" s="6">
        <v>3513120</v>
      </c>
      <c r="W7" s="6">
        <v>6804746</v>
      </c>
      <c r="X7" s="6">
        <v>3913013</v>
      </c>
      <c r="Y7" s="5">
        <v>4438621</v>
      </c>
      <c r="Z7" s="5">
        <v>5550500</v>
      </c>
      <c r="AA7" s="5">
        <v>3761287</v>
      </c>
      <c r="AB7" s="5">
        <v>3983685</v>
      </c>
      <c r="AC7" s="5">
        <v>3139348</v>
      </c>
      <c r="AD7" s="5">
        <v>3999916</v>
      </c>
      <c r="AE7" s="5">
        <v>2699190</v>
      </c>
      <c r="AF7" s="5">
        <v>3776498</v>
      </c>
      <c r="AG7" s="5">
        <v>4086126</v>
      </c>
      <c r="AH7" s="9">
        <f>SUM(U7:AG7)</f>
        <v>52371835</v>
      </c>
      <c r="AI7" s="5">
        <f t="shared" si="0"/>
        <v>13</v>
      </c>
      <c r="AJ7" s="5"/>
      <c r="AK7" s="5"/>
      <c r="AL7" s="5"/>
      <c r="AM7" s="5"/>
    </row>
    <row r="8" spans="1:39" x14ac:dyDescent="0.2">
      <c r="A8" s="4" t="s">
        <v>114</v>
      </c>
      <c r="B8" t="s">
        <v>115</v>
      </c>
      <c r="C8" t="s">
        <v>3</v>
      </c>
      <c r="D8" s="2" t="s">
        <v>3</v>
      </c>
      <c r="E8" s="2" t="s">
        <v>3</v>
      </c>
      <c r="F8" s="2" t="s">
        <v>3</v>
      </c>
      <c r="G8" s="2" t="s">
        <v>3</v>
      </c>
      <c r="H8" s="2" t="s">
        <v>3</v>
      </c>
      <c r="I8" s="2" t="s">
        <v>3</v>
      </c>
      <c r="J8" s="2" t="s">
        <v>3</v>
      </c>
      <c r="K8" s="2" t="s">
        <v>3</v>
      </c>
      <c r="L8" s="2" t="s">
        <v>3</v>
      </c>
      <c r="M8" s="2" t="s">
        <v>3</v>
      </c>
      <c r="N8" s="2" t="s">
        <v>3</v>
      </c>
      <c r="O8" s="2" t="s">
        <v>3</v>
      </c>
      <c r="P8" s="2" t="s">
        <v>3</v>
      </c>
      <c r="Q8" s="2" t="s">
        <v>3</v>
      </c>
      <c r="R8" s="2" t="s">
        <v>3</v>
      </c>
      <c r="S8" s="2" t="s">
        <v>3</v>
      </c>
      <c r="T8" s="2" t="s">
        <v>3</v>
      </c>
      <c r="U8" s="2" t="s">
        <v>3</v>
      </c>
      <c r="V8" s="2" t="s">
        <v>3</v>
      </c>
      <c r="W8" s="2" t="s">
        <v>3</v>
      </c>
      <c r="X8" s="2" t="s">
        <v>3</v>
      </c>
      <c r="Y8" s="2" t="s">
        <v>3</v>
      </c>
      <c r="Z8" s="2" t="s">
        <v>3</v>
      </c>
      <c r="AA8" s="2" t="s">
        <v>3</v>
      </c>
      <c r="AB8" s="2" t="s">
        <v>3</v>
      </c>
      <c r="AC8" s="2" t="s">
        <v>3</v>
      </c>
      <c r="AD8" s="6" t="s">
        <v>3</v>
      </c>
      <c r="AE8" s="6" t="s">
        <v>3</v>
      </c>
      <c r="AF8" s="5" t="s">
        <v>3</v>
      </c>
      <c r="AG8" s="5" t="s">
        <v>3</v>
      </c>
      <c r="AH8" s="5" t="s">
        <v>3</v>
      </c>
      <c r="AI8" s="5">
        <f t="shared" si="0"/>
        <v>0</v>
      </c>
      <c r="AJ8" s="5"/>
      <c r="AK8" s="5"/>
      <c r="AL8" s="5"/>
      <c r="AM8" s="5"/>
    </row>
    <row r="9" spans="1:39" x14ac:dyDescent="0.2">
      <c r="A9" s="4" t="s">
        <v>116</v>
      </c>
      <c r="B9" t="s">
        <v>117</v>
      </c>
      <c r="C9" t="s">
        <v>3</v>
      </c>
      <c r="D9" s="2" t="s">
        <v>3</v>
      </c>
      <c r="E9" s="2" t="s">
        <v>3</v>
      </c>
      <c r="F9" s="2" t="s">
        <v>3</v>
      </c>
      <c r="G9" s="2" t="s">
        <v>3</v>
      </c>
      <c r="H9" s="2" t="s">
        <v>3</v>
      </c>
      <c r="I9" s="2" t="s">
        <v>3</v>
      </c>
      <c r="J9" s="2" t="s">
        <v>3</v>
      </c>
      <c r="K9" s="2" t="s">
        <v>3</v>
      </c>
      <c r="L9" s="2" t="s">
        <v>3</v>
      </c>
      <c r="M9" s="2" t="s">
        <v>3</v>
      </c>
      <c r="N9" s="2" t="s">
        <v>3</v>
      </c>
      <c r="O9" s="2" t="s">
        <v>3</v>
      </c>
      <c r="P9" s="2" t="s">
        <v>3</v>
      </c>
      <c r="Q9" s="2" t="s">
        <v>3</v>
      </c>
      <c r="R9" s="2" t="s">
        <v>3</v>
      </c>
      <c r="S9" s="2" t="s">
        <v>3</v>
      </c>
      <c r="T9" s="2" t="s">
        <v>3</v>
      </c>
      <c r="U9" s="2" t="s">
        <v>3</v>
      </c>
      <c r="V9" s="2" t="s">
        <v>3</v>
      </c>
      <c r="W9" s="2" t="s">
        <v>3</v>
      </c>
      <c r="X9" s="2" t="s">
        <v>3</v>
      </c>
      <c r="Y9" s="2" t="s">
        <v>3</v>
      </c>
      <c r="Z9" s="2" t="s">
        <v>3</v>
      </c>
      <c r="AA9" s="2" t="s">
        <v>3</v>
      </c>
      <c r="AB9" s="2" t="s">
        <v>3</v>
      </c>
      <c r="AC9" s="2" t="s">
        <v>3</v>
      </c>
      <c r="AD9" s="6" t="s">
        <v>3</v>
      </c>
      <c r="AE9" s="6" t="s">
        <v>3</v>
      </c>
      <c r="AF9" s="5" t="s">
        <v>3</v>
      </c>
      <c r="AG9" s="5" t="s">
        <v>3</v>
      </c>
      <c r="AH9" s="5" t="s">
        <v>3</v>
      </c>
      <c r="AI9" s="5">
        <f t="shared" si="0"/>
        <v>0</v>
      </c>
      <c r="AJ9" s="5"/>
      <c r="AK9" s="5"/>
      <c r="AL9" s="5"/>
      <c r="AM9" s="5"/>
    </row>
    <row r="10" spans="1:39" x14ac:dyDescent="0.2">
      <c r="A10" s="4" t="s">
        <v>118</v>
      </c>
      <c r="B10" t="s">
        <v>215</v>
      </c>
      <c r="C10" t="s">
        <v>3</v>
      </c>
      <c r="D10" s="2" t="s">
        <v>3</v>
      </c>
      <c r="E10" s="2" t="s">
        <v>3</v>
      </c>
      <c r="F10" s="2" t="s">
        <v>3</v>
      </c>
      <c r="G10" s="2" t="s">
        <v>3</v>
      </c>
      <c r="H10" s="2" t="s">
        <v>3</v>
      </c>
      <c r="I10" s="2" t="s">
        <v>3</v>
      </c>
      <c r="J10" s="2" t="s">
        <v>3</v>
      </c>
      <c r="K10" s="2" t="s">
        <v>3</v>
      </c>
      <c r="L10" s="2" t="s">
        <v>3</v>
      </c>
      <c r="M10" s="2" t="s">
        <v>3</v>
      </c>
      <c r="N10" s="2" t="s">
        <v>3</v>
      </c>
      <c r="O10" s="2" t="s">
        <v>3</v>
      </c>
      <c r="P10" s="2" t="s">
        <v>3</v>
      </c>
      <c r="Q10" s="2" t="s">
        <v>3</v>
      </c>
      <c r="R10" s="2" t="s">
        <v>3</v>
      </c>
      <c r="S10" s="2" t="s">
        <v>3</v>
      </c>
      <c r="T10" s="2" t="s">
        <v>3</v>
      </c>
      <c r="U10" s="2" t="s">
        <v>3</v>
      </c>
      <c r="V10" s="2" t="s">
        <v>3</v>
      </c>
      <c r="W10" s="2" t="s">
        <v>3</v>
      </c>
      <c r="X10" s="2" t="s">
        <v>3</v>
      </c>
      <c r="Y10" s="2" t="s">
        <v>3</v>
      </c>
      <c r="Z10" s="2" t="s">
        <v>3</v>
      </c>
      <c r="AA10" s="2" t="s">
        <v>3</v>
      </c>
      <c r="AB10" s="2" t="s">
        <v>3</v>
      </c>
      <c r="AC10" s="2" t="s">
        <v>3</v>
      </c>
      <c r="AD10" s="6" t="s">
        <v>3</v>
      </c>
      <c r="AE10" s="6" t="s">
        <v>3</v>
      </c>
      <c r="AF10" s="5" t="s">
        <v>3</v>
      </c>
      <c r="AG10" s="5" t="s">
        <v>3</v>
      </c>
      <c r="AH10" s="5" t="s">
        <v>3</v>
      </c>
      <c r="AI10" s="5">
        <f t="shared" si="0"/>
        <v>0</v>
      </c>
      <c r="AJ10" s="5"/>
      <c r="AK10" s="5"/>
      <c r="AL10" s="5"/>
      <c r="AM10" s="5"/>
    </row>
    <row r="11" spans="1:39" x14ac:dyDescent="0.2">
      <c r="A11" s="4" t="s">
        <v>78</v>
      </c>
      <c r="B11" t="s">
        <v>8</v>
      </c>
      <c r="C11" t="s">
        <v>3</v>
      </c>
      <c r="D11" s="2" t="s">
        <v>3</v>
      </c>
      <c r="E11" s="2" t="s">
        <v>3</v>
      </c>
      <c r="F11" s="2" t="s">
        <v>3</v>
      </c>
      <c r="G11" s="2" t="s">
        <v>3</v>
      </c>
      <c r="H11" s="2" t="s">
        <v>3</v>
      </c>
      <c r="I11" s="2" t="s">
        <v>3</v>
      </c>
      <c r="J11" s="2" t="s">
        <v>3</v>
      </c>
      <c r="K11" s="2" t="s">
        <v>3</v>
      </c>
      <c r="L11" s="2" t="s">
        <v>3</v>
      </c>
      <c r="M11" s="2" t="s">
        <v>3</v>
      </c>
      <c r="N11" s="2" t="s">
        <v>3</v>
      </c>
      <c r="O11" s="2" t="s">
        <v>3</v>
      </c>
      <c r="P11" s="2" t="s">
        <v>3</v>
      </c>
      <c r="Q11" s="2" t="s">
        <v>3</v>
      </c>
      <c r="R11" s="2" t="s">
        <v>3</v>
      </c>
      <c r="S11" s="2" t="s">
        <v>3</v>
      </c>
      <c r="T11" s="2" t="s">
        <v>3</v>
      </c>
      <c r="U11" s="2" t="s">
        <v>3</v>
      </c>
      <c r="V11" s="2" t="s">
        <v>3</v>
      </c>
      <c r="W11" s="2" t="s">
        <v>3</v>
      </c>
      <c r="X11" s="2" t="s">
        <v>3</v>
      </c>
      <c r="Y11" s="2" t="s">
        <v>3</v>
      </c>
      <c r="Z11" s="2" t="s">
        <v>3</v>
      </c>
      <c r="AA11" s="2" t="s">
        <v>3</v>
      </c>
      <c r="AB11" s="5">
        <v>250150</v>
      </c>
      <c r="AC11" s="5" t="s">
        <v>3</v>
      </c>
      <c r="AD11" s="5">
        <v>22186</v>
      </c>
      <c r="AE11" s="5">
        <v>1705000</v>
      </c>
      <c r="AF11" s="5">
        <v>1627900</v>
      </c>
      <c r="AG11" s="5">
        <v>1428546</v>
      </c>
      <c r="AH11" s="9">
        <f>SUM(AB11,AD11:AG11)</f>
        <v>5033782</v>
      </c>
      <c r="AI11" s="5">
        <f t="shared" si="0"/>
        <v>5</v>
      </c>
      <c r="AJ11" s="5"/>
      <c r="AK11" s="5"/>
      <c r="AL11" s="5"/>
      <c r="AM11" s="5"/>
    </row>
    <row r="12" spans="1:39" x14ac:dyDescent="0.2">
      <c r="A12" s="4" t="s">
        <v>79</v>
      </c>
      <c r="B12" t="s">
        <v>9</v>
      </c>
      <c r="C12" t="s">
        <v>3</v>
      </c>
      <c r="D12" s="2" t="s">
        <v>3</v>
      </c>
      <c r="E12" s="2" t="s">
        <v>3</v>
      </c>
      <c r="F12" s="2" t="s">
        <v>3</v>
      </c>
      <c r="G12" s="2" t="s">
        <v>3</v>
      </c>
      <c r="H12" s="2" t="s">
        <v>3</v>
      </c>
      <c r="I12" s="2" t="s">
        <v>3</v>
      </c>
      <c r="J12" s="2" t="s">
        <v>3</v>
      </c>
      <c r="K12" s="2" t="s">
        <v>3</v>
      </c>
      <c r="L12" s="2" t="s">
        <v>3</v>
      </c>
      <c r="M12" s="2" t="s">
        <v>3</v>
      </c>
      <c r="N12" s="2" t="s">
        <v>3</v>
      </c>
      <c r="O12" s="2" t="s">
        <v>3</v>
      </c>
      <c r="P12" s="2" t="s">
        <v>3</v>
      </c>
      <c r="Q12" s="2" t="s">
        <v>3</v>
      </c>
      <c r="R12" s="2" t="s">
        <v>3</v>
      </c>
      <c r="S12" s="2" t="s">
        <v>3</v>
      </c>
      <c r="T12" s="2" t="s">
        <v>3</v>
      </c>
      <c r="U12" s="2" t="s">
        <v>3</v>
      </c>
      <c r="V12" s="2" t="s">
        <v>3</v>
      </c>
      <c r="W12" s="2" t="s">
        <v>3</v>
      </c>
      <c r="X12" s="6">
        <v>3280880</v>
      </c>
      <c r="Y12" s="5">
        <v>2655502</v>
      </c>
      <c r="Z12" s="5">
        <v>1624839</v>
      </c>
      <c r="AA12" s="5">
        <v>2142015</v>
      </c>
      <c r="AB12" s="5">
        <v>2390611</v>
      </c>
      <c r="AC12" s="5">
        <v>1772204</v>
      </c>
      <c r="AD12" s="5">
        <v>3603352</v>
      </c>
      <c r="AE12" s="5">
        <v>3530280</v>
      </c>
      <c r="AF12" s="5">
        <v>2550476</v>
      </c>
      <c r="AG12" s="5">
        <v>2568773</v>
      </c>
      <c r="AH12" s="9">
        <f>SUM(X12:AG12)</f>
        <v>26118932</v>
      </c>
      <c r="AI12" s="5">
        <f t="shared" si="0"/>
        <v>10</v>
      </c>
      <c r="AJ12" s="5"/>
      <c r="AK12" s="5"/>
      <c r="AL12" s="5"/>
      <c r="AM12" s="5"/>
    </row>
    <row r="13" spans="1:39" x14ac:dyDescent="0.2">
      <c r="A13" s="4" t="s">
        <v>119</v>
      </c>
      <c r="B13" t="s">
        <v>120</v>
      </c>
      <c r="C13" t="s">
        <v>3</v>
      </c>
      <c r="D13" s="2" t="s">
        <v>3</v>
      </c>
      <c r="E13" s="2" t="s">
        <v>3</v>
      </c>
      <c r="F13" s="2" t="s">
        <v>3</v>
      </c>
      <c r="G13" s="2" t="s">
        <v>3</v>
      </c>
      <c r="H13" s="2" t="s">
        <v>3</v>
      </c>
      <c r="I13" s="2" t="s">
        <v>3</v>
      </c>
      <c r="J13" s="2" t="s">
        <v>3</v>
      </c>
      <c r="K13" s="2" t="s">
        <v>3</v>
      </c>
      <c r="L13" s="2" t="s">
        <v>3</v>
      </c>
      <c r="M13" s="2" t="s">
        <v>3</v>
      </c>
      <c r="N13" s="2" t="s">
        <v>3</v>
      </c>
      <c r="O13" s="2" t="s">
        <v>3</v>
      </c>
      <c r="P13" s="2" t="s">
        <v>3</v>
      </c>
      <c r="Q13" s="2" t="s">
        <v>3</v>
      </c>
      <c r="R13" s="2" t="s">
        <v>3</v>
      </c>
      <c r="S13" s="2" t="s">
        <v>3</v>
      </c>
      <c r="T13" s="2" t="s">
        <v>3</v>
      </c>
      <c r="U13" s="2" t="s">
        <v>3</v>
      </c>
      <c r="V13" s="2" t="s">
        <v>3</v>
      </c>
      <c r="W13" s="2" t="s">
        <v>3</v>
      </c>
      <c r="X13" s="2" t="s">
        <v>3</v>
      </c>
      <c r="Y13" s="2" t="s">
        <v>3</v>
      </c>
      <c r="Z13" s="2" t="s">
        <v>3</v>
      </c>
      <c r="AA13" s="2" t="s">
        <v>3</v>
      </c>
      <c r="AB13" s="2" t="s">
        <v>3</v>
      </c>
      <c r="AC13" s="2" t="s">
        <v>3</v>
      </c>
      <c r="AD13" s="5" t="s">
        <v>3</v>
      </c>
      <c r="AE13" s="5" t="s">
        <v>3</v>
      </c>
      <c r="AF13" s="5" t="s">
        <v>3</v>
      </c>
      <c r="AG13" s="5" t="s">
        <v>3</v>
      </c>
      <c r="AH13" s="9" t="s">
        <v>3</v>
      </c>
      <c r="AI13" s="5">
        <f t="shared" si="0"/>
        <v>0</v>
      </c>
    </row>
    <row r="14" spans="1:39" x14ac:dyDescent="0.2">
      <c r="A14" s="4" t="s">
        <v>81</v>
      </c>
      <c r="B14" t="s">
        <v>11</v>
      </c>
      <c r="C14" s="5">
        <v>1200</v>
      </c>
      <c r="D14" s="5">
        <v>5300</v>
      </c>
      <c r="E14" s="5">
        <v>56600</v>
      </c>
      <c r="F14" s="6">
        <v>4100</v>
      </c>
      <c r="G14" s="5">
        <v>5000</v>
      </c>
      <c r="H14" s="5">
        <v>0</v>
      </c>
      <c r="I14" s="5">
        <v>250000</v>
      </c>
      <c r="J14" s="5">
        <v>231250</v>
      </c>
      <c r="K14" s="5">
        <v>4250</v>
      </c>
      <c r="L14" s="5">
        <v>125400</v>
      </c>
      <c r="M14" s="5">
        <v>5590</v>
      </c>
      <c r="N14" s="5">
        <v>1000</v>
      </c>
      <c r="O14" s="5">
        <v>8454</v>
      </c>
      <c r="P14" s="5">
        <v>202770</v>
      </c>
      <c r="Q14" s="5">
        <v>66594</v>
      </c>
      <c r="R14" s="5">
        <v>85273</v>
      </c>
      <c r="S14" s="5">
        <v>8179</v>
      </c>
      <c r="T14" s="5">
        <v>265613</v>
      </c>
      <c r="U14" s="5">
        <v>554542</v>
      </c>
      <c r="V14" s="6">
        <v>306429</v>
      </c>
      <c r="W14" s="6">
        <v>4198058</v>
      </c>
      <c r="X14" s="6">
        <v>3400703</v>
      </c>
      <c r="Y14" s="5">
        <v>2127762</v>
      </c>
      <c r="Z14" s="5">
        <v>1715300</v>
      </c>
      <c r="AA14" s="5">
        <v>2560771</v>
      </c>
      <c r="AB14" s="5">
        <v>3032369</v>
      </c>
      <c r="AC14" s="5">
        <v>2958689</v>
      </c>
      <c r="AD14" s="5">
        <v>2780824</v>
      </c>
      <c r="AE14" s="5">
        <v>1898201</v>
      </c>
      <c r="AF14" s="5">
        <v>1196535</v>
      </c>
      <c r="AG14" s="5">
        <v>1750527</v>
      </c>
      <c r="AH14" s="9">
        <f>SUM(C14:AG14)</f>
        <v>29807283</v>
      </c>
      <c r="AI14" s="5">
        <f t="shared" si="0"/>
        <v>30</v>
      </c>
    </row>
    <row r="15" spans="1:39" x14ac:dyDescent="0.2">
      <c r="A15" s="4" t="s">
        <v>84</v>
      </c>
      <c r="B15" t="s">
        <v>13</v>
      </c>
      <c r="C15" s="5">
        <v>500500</v>
      </c>
      <c r="D15" s="5">
        <v>363000</v>
      </c>
      <c r="E15" s="5">
        <v>686100</v>
      </c>
      <c r="F15" s="6">
        <v>499300</v>
      </c>
      <c r="G15" s="5">
        <v>19400</v>
      </c>
      <c r="H15" s="5">
        <v>56900</v>
      </c>
      <c r="I15" s="5">
        <v>545000</v>
      </c>
      <c r="J15" s="5">
        <v>231250</v>
      </c>
      <c r="K15" s="5">
        <v>1250</v>
      </c>
      <c r="L15" s="5">
        <v>2500</v>
      </c>
      <c r="M15" s="5">
        <v>2500</v>
      </c>
      <c r="N15" s="5">
        <v>25000</v>
      </c>
      <c r="O15" s="5">
        <v>7454</v>
      </c>
      <c r="P15" s="5">
        <v>203897</v>
      </c>
      <c r="Q15" s="5">
        <v>190117</v>
      </c>
      <c r="R15" s="5">
        <v>1356735</v>
      </c>
      <c r="S15" s="5">
        <v>4020096</v>
      </c>
      <c r="T15" s="5">
        <v>2165840</v>
      </c>
      <c r="U15" s="5">
        <v>1950827</v>
      </c>
      <c r="V15" s="6">
        <v>3024100</v>
      </c>
      <c r="W15" s="6">
        <v>2821352</v>
      </c>
      <c r="X15" s="6">
        <v>3481326</v>
      </c>
      <c r="Y15" s="5">
        <v>5614736</v>
      </c>
      <c r="Z15" s="5">
        <v>25859765</v>
      </c>
      <c r="AA15" s="5">
        <v>913017</v>
      </c>
      <c r="AB15" s="5">
        <v>886816</v>
      </c>
      <c r="AC15" s="5">
        <v>972511</v>
      </c>
      <c r="AD15" s="5">
        <v>1302156</v>
      </c>
      <c r="AE15" s="5">
        <v>1004871</v>
      </c>
      <c r="AF15" s="5">
        <v>345139</v>
      </c>
      <c r="AG15" s="5">
        <v>335435</v>
      </c>
      <c r="AH15" s="9">
        <f>SUM(C15:AG15)</f>
        <v>59388890</v>
      </c>
      <c r="AI15" s="5">
        <f>COUNTIF(C15:AG15, "&gt;0")</f>
        <v>31</v>
      </c>
      <c r="AK15" s="5"/>
    </row>
    <row r="16" spans="1:39" x14ac:dyDescent="0.2">
      <c r="A16" s="4" t="s">
        <v>121</v>
      </c>
      <c r="B16" t="s">
        <v>122</v>
      </c>
      <c r="C16" t="s">
        <v>3</v>
      </c>
      <c r="D16" s="2" t="s">
        <v>3</v>
      </c>
      <c r="E16" s="2" t="s">
        <v>3</v>
      </c>
      <c r="F16" s="2" t="s">
        <v>3</v>
      </c>
      <c r="G16" s="2" t="s">
        <v>3</v>
      </c>
      <c r="H16" s="2" t="s">
        <v>3</v>
      </c>
      <c r="I16" s="2" t="s">
        <v>3</v>
      </c>
      <c r="J16" s="2" t="s">
        <v>3</v>
      </c>
      <c r="K16" s="2" t="s">
        <v>3</v>
      </c>
      <c r="L16" s="2" t="s">
        <v>3</v>
      </c>
      <c r="M16" s="2" t="s">
        <v>3</v>
      </c>
      <c r="N16" s="2" t="s">
        <v>3</v>
      </c>
      <c r="O16" s="2" t="s">
        <v>3</v>
      </c>
      <c r="P16" s="2" t="s">
        <v>3</v>
      </c>
      <c r="Q16" s="2" t="s">
        <v>3</v>
      </c>
      <c r="R16" s="2" t="s">
        <v>3</v>
      </c>
      <c r="S16" s="2" t="s">
        <v>3</v>
      </c>
      <c r="T16" s="2" t="s">
        <v>3</v>
      </c>
      <c r="U16" s="2" t="s">
        <v>3</v>
      </c>
      <c r="V16" s="2" t="s">
        <v>3</v>
      </c>
      <c r="W16" s="2" t="s">
        <v>3</v>
      </c>
      <c r="X16" s="2" t="s">
        <v>3</v>
      </c>
      <c r="Y16" s="2" t="s">
        <v>3</v>
      </c>
      <c r="Z16" s="2" t="s">
        <v>3</v>
      </c>
      <c r="AA16" s="2" t="s">
        <v>3</v>
      </c>
      <c r="AB16" s="2" t="s">
        <v>3</v>
      </c>
      <c r="AC16" s="2" t="s">
        <v>3</v>
      </c>
      <c r="AD16" s="2" t="s">
        <v>3</v>
      </c>
      <c r="AE16" s="2" t="s">
        <v>3</v>
      </c>
      <c r="AF16" s="2" t="s">
        <v>3</v>
      </c>
      <c r="AG16" s="2" t="s">
        <v>3</v>
      </c>
      <c r="AH16" s="2" t="s">
        <v>3</v>
      </c>
      <c r="AI16" s="5">
        <f t="shared" si="0"/>
        <v>0</v>
      </c>
    </row>
    <row r="17" spans="1:35" x14ac:dyDescent="0.2">
      <c r="A17" s="4" t="s">
        <v>123</v>
      </c>
      <c r="B17" t="s">
        <v>124</v>
      </c>
      <c r="C17" t="s">
        <v>3</v>
      </c>
      <c r="D17" s="2" t="s">
        <v>3</v>
      </c>
      <c r="E17" s="2" t="s">
        <v>3</v>
      </c>
      <c r="F17" s="2" t="s">
        <v>3</v>
      </c>
      <c r="G17" s="2" t="s">
        <v>3</v>
      </c>
      <c r="H17" s="2" t="s">
        <v>3</v>
      </c>
      <c r="I17" s="2" t="s">
        <v>3</v>
      </c>
      <c r="J17" s="2" t="s">
        <v>3</v>
      </c>
      <c r="K17" s="2" t="s">
        <v>3</v>
      </c>
      <c r="L17" s="2" t="s">
        <v>3</v>
      </c>
      <c r="M17" s="2" t="s">
        <v>3</v>
      </c>
      <c r="N17" s="2" t="s">
        <v>3</v>
      </c>
      <c r="O17" s="2" t="s">
        <v>3</v>
      </c>
      <c r="P17" s="2" t="s">
        <v>3</v>
      </c>
      <c r="Q17" s="2" t="s">
        <v>3</v>
      </c>
      <c r="R17" s="2" t="s">
        <v>3</v>
      </c>
      <c r="S17" s="2" t="s">
        <v>3</v>
      </c>
      <c r="T17" s="2" t="s">
        <v>3</v>
      </c>
      <c r="U17" s="2" t="s">
        <v>3</v>
      </c>
      <c r="V17" s="2" t="s">
        <v>3</v>
      </c>
      <c r="W17" s="2" t="s">
        <v>3</v>
      </c>
      <c r="X17" s="2" t="s">
        <v>3</v>
      </c>
      <c r="Y17" s="2" t="s">
        <v>3</v>
      </c>
      <c r="Z17" s="2" t="s">
        <v>3</v>
      </c>
      <c r="AA17" s="2" t="s">
        <v>3</v>
      </c>
      <c r="AB17" s="2" t="s">
        <v>3</v>
      </c>
      <c r="AC17" s="2" t="s">
        <v>3</v>
      </c>
      <c r="AD17" s="2" t="s">
        <v>3</v>
      </c>
      <c r="AE17" s="2" t="s">
        <v>3</v>
      </c>
      <c r="AF17" s="2" t="s">
        <v>3</v>
      </c>
      <c r="AG17" s="2" t="s">
        <v>3</v>
      </c>
      <c r="AH17" s="2" t="s">
        <v>3</v>
      </c>
      <c r="AI17" s="5">
        <f t="shared" si="0"/>
        <v>0</v>
      </c>
    </row>
    <row r="18" spans="1:35" x14ac:dyDescent="0.2">
      <c r="A18" s="4" t="s">
        <v>125</v>
      </c>
      <c r="B18" t="s">
        <v>126</v>
      </c>
      <c r="C18" t="s">
        <v>3</v>
      </c>
      <c r="D18" s="2" t="s">
        <v>3</v>
      </c>
      <c r="E18" s="2" t="s">
        <v>3</v>
      </c>
      <c r="F18" s="2" t="s">
        <v>3</v>
      </c>
      <c r="G18" s="2" t="s">
        <v>3</v>
      </c>
      <c r="H18" s="2" t="s">
        <v>3</v>
      </c>
      <c r="I18" s="2" t="s">
        <v>3</v>
      </c>
      <c r="J18" s="2" t="s">
        <v>3</v>
      </c>
      <c r="K18" s="2" t="s">
        <v>3</v>
      </c>
      <c r="L18" s="2" t="s">
        <v>3</v>
      </c>
      <c r="M18" s="2" t="s">
        <v>3</v>
      </c>
      <c r="N18" s="2" t="s">
        <v>3</v>
      </c>
      <c r="O18" s="2" t="s">
        <v>3</v>
      </c>
      <c r="P18" s="2" t="s">
        <v>3</v>
      </c>
      <c r="Q18" s="2" t="s">
        <v>3</v>
      </c>
      <c r="R18" s="2" t="s">
        <v>3</v>
      </c>
      <c r="S18" s="2" t="s">
        <v>3</v>
      </c>
      <c r="T18" s="2" t="s">
        <v>3</v>
      </c>
      <c r="U18" s="2" t="s">
        <v>3</v>
      </c>
      <c r="V18" s="2" t="s">
        <v>3</v>
      </c>
      <c r="W18" s="2" t="s">
        <v>3</v>
      </c>
      <c r="X18" s="2" t="s">
        <v>3</v>
      </c>
      <c r="Y18" s="2" t="s">
        <v>3</v>
      </c>
      <c r="Z18" s="2" t="s">
        <v>3</v>
      </c>
      <c r="AA18" s="2" t="s">
        <v>3</v>
      </c>
      <c r="AB18" s="2" t="s">
        <v>3</v>
      </c>
      <c r="AC18" s="2" t="s">
        <v>3</v>
      </c>
      <c r="AD18" s="5" t="s">
        <v>3</v>
      </c>
      <c r="AE18" s="5" t="s">
        <v>3</v>
      </c>
      <c r="AF18" s="5" t="s">
        <v>3</v>
      </c>
      <c r="AG18" s="5" t="s">
        <v>3</v>
      </c>
      <c r="AH18" s="5" t="s">
        <v>3</v>
      </c>
      <c r="AI18" s="5">
        <f t="shared" si="0"/>
        <v>0</v>
      </c>
    </row>
    <row r="19" spans="1:35" x14ac:dyDescent="0.2">
      <c r="A19" s="4" t="s">
        <v>127</v>
      </c>
      <c r="B19" t="s">
        <v>128</v>
      </c>
      <c r="C19" t="s">
        <v>3</v>
      </c>
      <c r="D19" s="2" t="s">
        <v>3</v>
      </c>
      <c r="E19" s="2" t="s">
        <v>3</v>
      </c>
      <c r="F19" s="2" t="s">
        <v>3</v>
      </c>
      <c r="G19" s="2" t="s">
        <v>3</v>
      </c>
      <c r="H19" s="2" t="s">
        <v>3</v>
      </c>
      <c r="I19" s="2" t="s">
        <v>3</v>
      </c>
      <c r="J19" s="2" t="s">
        <v>3</v>
      </c>
      <c r="K19" s="2" t="s">
        <v>3</v>
      </c>
      <c r="L19" s="2" t="s">
        <v>3</v>
      </c>
      <c r="M19" s="2" t="s">
        <v>3</v>
      </c>
      <c r="N19" s="2" t="s">
        <v>3</v>
      </c>
      <c r="O19" s="2" t="s">
        <v>3</v>
      </c>
      <c r="P19" s="2" t="s">
        <v>3</v>
      </c>
      <c r="Q19" s="2" t="s">
        <v>3</v>
      </c>
      <c r="R19" s="2" t="s">
        <v>3</v>
      </c>
      <c r="S19" s="2" t="s">
        <v>3</v>
      </c>
      <c r="T19" s="2" t="s">
        <v>3</v>
      </c>
      <c r="U19" s="2" t="s">
        <v>3</v>
      </c>
      <c r="V19" s="2" t="s">
        <v>3</v>
      </c>
      <c r="W19" s="2" t="s">
        <v>3</v>
      </c>
      <c r="X19" s="2" t="s">
        <v>3</v>
      </c>
      <c r="Y19" s="2" t="s">
        <v>3</v>
      </c>
      <c r="Z19" s="2" t="s">
        <v>3</v>
      </c>
      <c r="AA19" s="2" t="s">
        <v>3</v>
      </c>
      <c r="AB19" s="2" t="s">
        <v>3</v>
      </c>
      <c r="AC19" s="2" t="s">
        <v>3</v>
      </c>
      <c r="AD19" s="5" t="s">
        <v>3</v>
      </c>
      <c r="AE19" s="5" t="s">
        <v>3</v>
      </c>
      <c r="AF19" s="5" t="s">
        <v>3</v>
      </c>
      <c r="AG19" s="5" t="s">
        <v>3</v>
      </c>
      <c r="AH19" s="5" t="s">
        <v>3</v>
      </c>
      <c r="AI19" s="5">
        <f t="shared" si="0"/>
        <v>0</v>
      </c>
    </row>
    <row r="20" spans="1:35" x14ac:dyDescent="0.2">
      <c r="A20" s="4" t="s">
        <v>129</v>
      </c>
      <c r="B20" t="s">
        <v>130</v>
      </c>
      <c r="C20" t="s">
        <v>3</v>
      </c>
      <c r="D20" s="2" t="s">
        <v>3</v>
      </c>
      <c r="E20" s="2" t="s">
        <v>3</v>
      </c>
      <c r="F20" s="2" t="s">
        <v>3</v>
      </c>
      <c r="G20" s="2" t="s">
        <v>3</v>
      </c>
      <c r="H20" s="2" t="s">
        <v>3</v>
      </c>
      <c r="I20" s="2" t="s">
        <v>3</v>
      </c>
      <c r="J20" s="2" t="s">
        <v>3</v>
      </c>
      <c r="K20" s="2" t="s">
        <v>3</v>
      </c>
      <c r="L20" s="2" t="s">
        <v>3</v>
      </c>
      <c r="M20" s="2" t="s">
        <v>3</v>
      </c>
      <c r="N20" s="2" t="s">
        <v>3</v>
      </c>
      <c r="O20" s="2" t="s">
        <v>3</v>
      </c>
      <c r="P20" s="2" t="s">
        <v>3</v>
      </c>
      <c r="Q20" s="2" t="s">
        <v>3</v>
      </c>
      <c r="R20" s="2" t="s">
        <v>3</v>
      </c>
      <c r="S20" s="2" t="s">
        <v>3</v>
      </c>
      <c r="T20" s="2" t="s">
        <v>3</v>
      </c>
      <c r="U20" s="2" t="s">
        <v>3</v>
      </c>
      <c r="V20" s="2" t="s">
        <v>3</v>
      </c>
      <c r="W20" s="2" t="s">
        <v>3</v>
      </c>
      <c r="X20" s="2" t="s">
        <v>3</v>
      </c>
      <c r="Y20" s="2" t="s">
        <v>3</v>
      </c>
      <c r="Z20" s="2" t="s">
        <v>3</v>
      </c>
      <c r="AA20" s="2" t="s">
        <v>3</v>
      </c>
      <c r="AB20" s="2" t="s">
        <v>3</v>
      </c>
      <c r="AC20" s="2" t="s">
        <v>3</v>
      </c>
      <c r="AD20" s="5" t="s">
        <v>3</v>
      </c>
      <c r="AE20" s="5" t="s">
        <v>3</v>
      </c>
      <c r="AF20" s="5" t="s">
        <v>3</v>
      </c>
      <c r="AG20" s="5" t="s">
        <v>3</v>
      </c>
      <c r="AH20" s="5" t="s">
        <v>3</v>
      </c>
      <c r="AI20" s="5">
        <f t="shared" si="0"/>
        <v>0</v>
      </c>
    </row>
    <row r="21" spans="1:35" x14ac:dyDescent="0.2">
      <c r="A21" s="4" t="s">
        <v>131</v>
      </c>
      <c r="B21" t="s">
        <v>132</v>
      </c>
      <c r="C21" t="s">
        <v>3</v>
      </c>
      <c r="D21" s="2" t="s">
        <v>3</v>
      </c>
      <c r="E21" s="2" t="s">
        <v>3</v>
      </c>
      <c r="F21" s="2" t="s">
        <v>3</v>
      </c>
      <c r="G21" s="2" t="s">
        <v>3</v>
      </c>
      <c r="H21" s="2" t="s">
        <v>3</v>
      </c>
      <c r="I21" s="2" t="s">
        <v>3</v>
      </c>
      <c r="J21" s="2" t="s">
        <v>3</v>
      </c>
      <c r="K21" s="2" t="s">
        <v>3</v>
      </c>
      <c r="L21" s="2" t="s">
        <v>3</v>
      </c>
      <c r="M21" s="2" t="s">
        <v>3</v>
      </c>
      <c r="N21" s="2" t="s">
        <v>3</v>
      </c>
      <c r="O21" s="2" t="s">
        <v>3</v>
      </c>
      <c r="P21" s="2" t="s">
        <v>3</v>
      </c>
      <c r="Q21" s="2" t="s">
        <v>3</v>
      </c>
      <c r="R21" s="2" t="s">
        <v>3</v>
      </c>
      <c r="S21" s="2" t="s">
        <v>3</v>
      </c>
      <c r="T21" s="2" t="s">
        <v>3</v>
      </c>
      <c r="U21" s="2" t="s">
        <v>3</v>
      </c>
      <c r="V21" s="2" t="s">
        <v>3</v>
      </c>
      <c r="W21" s="2" t="s">
        <v>3</v>
      </c>
      <c r="X21" s="2" t="s">
        <v>3</v>
      </c>
      <c r="Y21" s="2" t="s">
        <v>3</v>
      </c>
      <c r="Z21" s="2" t="s">
        <v>3</v>
      </c>
      <c r="AA21" s="2" t="s">
        <v>3</v>
      </c>
      <c r="AB21" s="2" t="s">
        <v>3</v>
      </c>
      <c r="AC21" s="2" t="s">
        <v>3</v>
      </c>
      <c r="AD21" s="5" t="s">
        <v>3</v>
      </c>
      <c r="AE21" s="5" t="s">
        <v>3</v>
      </c>
      <c r="AF21" s="5" t="s">
        <v>3</v>
      </c>
      <c r="AG21" s="5" t="s">
        <v>3</v>
      </c>
      <c r="AH21" s="5" t="s">
        <v>3</v>
      </c>
      <c r="AI21" s="5">
        <f t="shared" si="0"/>
        <v>0</v>
      </c>
    </row>
    <row r="22" spans="1:35" x14ac:dyDescent="0.2">
      <c r="A22" s="4" t="s">
        <v>133</v>
      </c>
      <c r="B22" t="s">
        <v>134</v>
      </c>
      <c r="C22" t="s">
        <v>3</v>
      </c>
      <c r="D22" s="2" t="s">
        <v>3</v>
      </c>
      <c r="E22" s="2" t="s">
        <v>3</v>
      </c>
      <c r="F22" s="2" t="s">
        <v>3</v>
      </c>
      <c r="G22" s="2" t="s">
        <v>3</v>
      </c>
      <c r="H22" s="2" t="s">
        <v>3</v>
      </c>
      <c r="I22" s="2" t="s">
        <v>3</v>
      </c>
      <c r="J22" s="2" t="s">
        <v>3</v>
      </c>
      <c r="K22" s="2" t="s">
        <v>3</v>
      </c>
      <c r="L22" s="2" t="s">
        <v>3</v>
      </c>
      <c r="M22" s="2" t="s">
        <v>3</v>
      </c>
      <c r="N22" s="2" t="s">
        <v>3</v>
      </c>
      <c r="O22" s="2" t="s">
        <v>3</v>
      </c>
      <c r="P22" s="2" t="s">
        <v>3</v>
      </c>
      <c r="Q22" s="2" t="s">
        <v>3</v>
      </c>
      <c r="R22" s="2" t="s">
        <v>3</v>
      </c>
      <c r="S22" s="2" t="s">
        <v>3</v>
      </c>
      <c r="T22" s="2" t="s">
        <v>3</v>
      </c>
      <c r="U22" s="2" t="s">
        <v>3</v>
      </c>
      <c r="V22" s="2" t="s">
        <v>3</v>
      </c>
      <c r="W22" s="2" t="s">
        <v>3</v>
      </c>
      <c r="X22" s="2" t="s">
        <v>3</v>
      </c>
      <c r="Y22" s="2" t="s">
        <v>3</v>
      </c>
      <c r="Z22" s="2" t="s">
        <v>3</v>
      </c>
      <c r="AA22" s="2" t="s">
        <v>3</v>
      </c>
      <c r="AB22" s="2" t="s">
        <v>3</v>
      </c>
      <c r="AC22" s="2" t="s">
        <v>3</v>
      </c>
      <c r="AD22" s="5" t="s">
        <v>3</v>
      </c>
      <c r="AE22" s="5" t="s">
        <v>3</v>
      </c>
      <c r="AF22" s="5" t="s">
        <v>3</v>
      </c>
      <c r="AG22" s="5" t="s">
        <v>3</v>
      </c>
      <c r="AH22" s="5" t="s">
        <v>3</v>
      </c>
      <c r="AI22" s="5">
        <f t="shared" si="0"/>
        <v>0</v>
      </c>
    </row>
    <row r="23" spans="1:35" x14ac:dyDescent="0.2">
      <c r="A23" s="4" t="s">
        <v>91</v>
      </c>
      <c r="B23" t="s">
        <v>20</v>
      </c>
      <c r="C23" t="s">
        <v>3</v>
      </c>
      <c r="D23" s="2" t="s">
        <v>3</v>
      </c>
      <c r="E23" s="2" t="s">
        <v>3</v>
      </c>
      <c r="F23" s="2" t="s">
        <v>3</v>
      </c>
      <c r="G23" s="2" t="s">
        <v>3</v>
      </c>
      <c r="H23" s="2" t="s">
        <v>3</v>
      </c>
      <c r="I23" s="2" t="s">
        <v>3</v>
      </c>
      <c r="J23" s="2" t="s">
        <v>3</v>
      </c>
      <c r="K23" s="2" t="s">
        <v>3</v>
      </c>
      <c r="L23" s="2" t="s">
        <v>3</v>
      </c>
      <c r="M23" s="2" t="s">
        <v>3</v>
      </c>
      <c r="N23" s="2" t="s">
        <v>3</v>
      </c>
      <c r="O23" s="2" t="s">
        <v>3</v>
      </c>
      <c r="P23" s="2" t="s">
        <v>3</v>
      </c>
      <c r="Q23" s="2" t="s">
        <v>3</v>
      </c>
      <c r="R23" s="2" t="s">
        <v>3</v>
      </c>
      <c r="S23" s="2" t="s">
        <v>3</v>
      </c>
      <c r="T23" s="2" t="s">
        <v>3</v>
      </c>
      <c r="U23" s="2" t="s">
        <v>3</v>
      </c>
      <c r="V23" s="2" t="s">
        <v>3</v>
      </c>
      <c r="W23" s="2" t="s">
        <v>3</v>
      </c>
      <c r="X23" s="2" t="s">
        <v>3</v>
      </c>
      <c r="Y23" s="2" t="s">
        <v>3</v>
      </c>
      <c r="Z23" s="2" t="s">
        <v>3</v>
      </c>
      <c r="AA23" s="5">
        <v>97741</v>
      </c>
      <c r="AB23" s="5">
        <v>607149</v>
      </c>
      <c r="AC23" s="5">
        <v>1073275</v>
      </c>
      <c r="AD23" s="5">
        <v>793495</v>
      </c>
      <c r="AE23" s="5">
        <v>822143</v>
      </c>
      <c r="AF23" s="5">
        <v>707639</v>
      </c>
      <c r="AG23" s="5" t="s">
        <v>3</v>
      </c>
      <c r="AH23" s="9">
        <f>SUM(AA23:AF23)</f>
        <v>4101442</v>
      </c>
      <c r="AI23" s="5">
        <f t="shared" si="0"/>
        <v>6</v>
      </c>
    </row>
    <row r="24" spans="1:35" x14ac:dyDescent="0.2">
      <c r="A24" s="4" t="s">
        <v>92</v>
      </c>
      <c r="B24" t="s">
        <v>220</v>
      </c>
      <c r="C24" s="5">
        <v>28100</v>
      </c>
      <c r="D24" s="5">
        <v>7400</v>
      </c>
      <c r="E24" s="5">
        <v>18100</v>
      </c>
      <c r="F24" s="5">
        <v>14600</v>
      </c>
      <c r="G24" s="5">
        <v>11500</v>
      </c>
      <c r="H24" s="5">
        <v>53100</v>
      </c>
      <c r="I24" s="5">
        <v>246340</v>
      </c>
      <c r="J24" s="5">
        <v>237750</v>
      </c>
      <c r="K24" s="5">
        <v>4750</v>
      </c>
      <c r="L24" s="5">
        <v>12820</v>
      </c>
      <c r="M24" s="5">
        <v>4860</v>
      </c>
      <c r="N24" s="5">
        <v>24084</v>
      </c>
      <c r="O24" s="6">
        <v>13404</v>
      </c>
      <c r="P24" s="5">
        <v>205900</v>
      </c>
      <c r="Q24" s="5">
        <v>72160</v>
      </c>
      <c r="R24" s="5">
        <v>90315</v>
      </c>
      <c r="S24" s="5">
        <v>13229</v>
      </c>
      <c r="T24" s="5">
        <v>111720</v>
      </c>
      <c r="U24" s="5">
        <v>918674</v>
      </c>
      <c r="V24" s="6">
        <v>877306</v>
      </c>
      <c r="W24" s="6">
        <v>3814423</v>
      </c>
      <c r="X24" s="6">
        <v>2994645</v>
      </c>
      <c r="Y24" s="5">
        <v>2130951</v>
      </c>
      <c r="Z24" s="5">
        <v>1988415</v>
      </c>
      <c r="AA24" s="5">
        <v>1666456</v>
      </c>
      <c r="AB24" s="5">
        <v>2842166</v>
      </c>
      <c r="AC24" s="5">
        <v>2990369</v>
      </c>
      <c r="AD24" s="5">
        <v>2541447</v>
      </c>
      <c r="AE24" s="5">
        <v>2167630</v>
      </c>
      <c r="AF24" s="5">
        <v>1351788</v>
      </c>
      <c r="AG24" s="5">
        <v>1410418</v>
      </c>
      <c r="AH24" s="9">
        <f>SUM(C24:AG24)</f>
        <v>28864820</v>
      </c>
      <c r="AI24" s="5">
        <f t="shared" si="0"/>
        <v>31</v>
      </c>
    </row>
    <row r="25" spans="1:35" x14ac:dyDescent="0.2">
      <c r="A25" s="4" t="s">
        <v>136</v>
      </c>
      <c r="B25" t="s">
        <v>137</v>
      </c>
      <c r="C25" t="s">
        <v>3</v>
      </c>
      <c r="D25" s="2" t="s">
        <v>3</v>
      </c>
      <c r="E25" s="2" t="s">
        <v>3</v>
      </c>
      <c r="F25" s="2" t="s">
        <v>3</v>
      </c>
      <c r="G25" s="2" t="s">
        <v>3</v>
      </c>
      <c r="H25" s="2" t="s">
        <v>3</v>
      </c>
      <c r="I25" s="2" t="s">
        <v>3</v>
      </c>
      <c r="J25" s="2" t="s">
        <v>3</v>
      </c>
      <c r="K25" s="2" t="s">
        <v>3</v>
      </c>
      <c r="L25" s="2" t="s">
        <v>3</v>
      </c>
      <c r="M25" s="2" t="s">
        <v>3</v>
      </c>
      <c r="N25" s="2" t="s">
        <v>3</v>
      </c>
      <c r="O25" s="2" t="s">
        <v>3</v>
      </c>
      <c r="P25" s="2" t="s">
        <v>3</v>
      </c>
      <c r="Q25" s="2" t="s">
        <v>3</v>
      </c>
      <c r="R25" s="2" t="s">
        <v>3</v>
      </c>
      <c r="S25" s="2" t="s">
        <v>3</v>
      </c>
      <c r="T25" s="2" t="s">
        <v>3</v>
      </c>
      <c r="U25" s="2" t="s">
        <v>3</v>
      </c>
      <c r="V25" s="2" t="s">
        <v>3</v>
      </c>
      <c r="W25" s="2" t="s">
        <v>3</v>
      </c>
      <c r="X25" s="2" t="s">
        <v>3</v>
      </c>
      <c r="Y25" s="2" t="s">
        <v>3</v>
      </c>
      <c r="Z25" s="2" t="s">
        <v>3</v>
      </c>
      <c r="AA25" s="2" t="s">
        <v>3</v>
      </c>
      <c r="AB25" s="2" t="s">
        <v>3</v>
      </c>
      <c r="AC25" s="2" t="s">
        <v>3</v>
      </c>
      <c r="AD25" s="5" t="s">
        <v>3</v>
      </c>
      <c r="AE25" s="5" t="s">
        <v>3</v>
      </c>
      <c r="AF25" s="5" t="s">
        <v>3</v>
      </c>
      <c r="AG25" s="5" t="s">
        <v>3</v>
      </c>
      <c r="AH25" s="5" t="s">
        <v>3</v>
      </c>
      <c r="AI25" s="5">
        <f t="shared" si="0"/>
        <v>0</v>
      </c>
    </row>
    <row r="26" spans="1:35" x14ac:dyDescent="0.2">
      <c r="A26" s="4" t="s">
        <v>138</v>
      </c>
      <c r="B26" t="s">
        <v>139</v>
      </c>
      <c r="C26" t="s">
        <v>3</v>
      </c>
      <c r="D26" s="2" t="s">
        <v>3</v>
      </c>
      <c r="E26" s="2" t="s">
        <v>3</v>
      </c>
      <c r="F26" s="2" t="s">
        <v>3</v>
      </c>
      <c r="G26" s="2" t="s">
        <v>3</v>
      </c>
      <c r="H26" s="2" t="s">
        <v>3</v>
      </c>
      <c r="I26" s="2" t="s">
        <v>3</v>
      </c>
      <c r="J26" s="2" t="s">
        <v>3</v>
      </c>
      <c r="K26" s="2" t="s">
        <v>3</v>
      </c>
      <c r="L26" s="2" t="s">
        <v>3</v>
      </c>
      <c r="M26" s="2" t="s">
        <v>3</v>
      </c>
      <c r="N26" s="2" t="s">
        <v>3</v>
      </c>
      <c r="O26" s="2" t="s">
        <v>3</v>
      </c>
      <c r="P26" s="2" t="s">
        <v>3</v>
      </c>
      <c r="Q26" s="2" t="s">
        <v>3</v>
      </c>
      <c r="R26" s="2" t="s">
        <v>3</v>
      </c>
      <c r="S26" s="2" t="s">
        <v>3</v>
      </c>
      <c r="T26" s="2" t="s">
        <v>3</v>
      </c>
      <c r="U26" s="2" t="s">
        <v>3</v>
      </c>
      <c r="V26" s="2" t="s">
        <v>3</v>
      </c>
      <c r="W26" s="2" t="s">
        <v>3</v>
      </c>
      <c r="X26" s="2" t="s">
        <v>3</v>
      </c>
      <c r="Y26" s="2" t="s">
        <v>3</v>
      </c>
      <c r="Z26" s="2" t="s">
        <v>3</v>
      </c>
      <c r="AA26" s="2" t="s">
        <v>3</v>
      </c>
      <c r="AB26" s="2" t="s">
        <v>3</v>
      </c>
      <c r="AC26" s="2" t="s">
        <v>3</v>
      </c>
      <c r="AD26" s="5" t="s">
        <v>3</v>
      </c>
      <c r="AE26" s="5" t="s">
        <v>3</v>
      </c>
      <c r="AF26" s="5" t="s">
        <v>3</v>
      </c>
      <c r="AG26" s="5" t="s">
        <v>3</v>
      </c>
      <c r="AH26" s="5" t="s">
        <v>3</v>
      </c>
      <c r="AI26" s="5">
        <f t="shared" si="0"/>
        <v>0</v>
      </c>
    </row>
    <row r="27" spans="1:35" x14ac:dyDescent="0.2">
      <c r="A27" s="4" t="s">
        <v>140</v>
      </c>
      <c r="B27" t="s">
        <v>141</v>
      </c>
      <c r="C27" t="s">
        <v>3</v>
      </c>
      <c r="D27" s="2" t="s">
        <v>3</v>
      </c>
      <c r="E27" s="2" t="s">
        <v>3</v>
      </c>
      <c r="F27" s="2" t="s">
        <v>3</v>
      </c>
      <c r="G27" s="2" t="s">
        <v>3</v>
      </c>
      <c r="H27" s="2" t="s">
        <v>3</v>
      </c>
      <c r="I27" s="2" t="s">
        <v>3</v>
      </c>
      <c r="J27" s="2" t="s">
        <v>3</v>
      </c>
      <c r="K27" s="2" t="s">
        <v>3</v>
      </c>
      <c r="L27" s="2" t="s">
        <v>3</v>
      </c>
      <c r="M27" s="2" t="s">
        <v>3</v>
      </c>
      <c r="N27" s="2" t="s">
        <v>3</v>
      </c>
      <c r="O27" s="2" t="s">
        <v>3</v>
      </c>
      <c r="P27" s="2" t="s">
        <v>3</v>
      </c>
      <c r="Q27" s="2" t="s">
        <v>3</v>
      </c>
      <c r="R27" s="2" t="s">
        <v>3</v>
      </c>
      <c r="S27" s="2" t="s">
        <v>3</v>
      </c>
      <c r="T27" s="2" t="s">
        <v>3</v>
      </c>
      <c r="U27" s="2" t="s">
        <v>3</v>
      </c>
      <c r="V27" s="2" t="s">
        <v>3</v>
      </c>
      <c r="W27" s="2" t="s">
        <v>3</v>
      </c>
      <c r="X27" s="2" t="s">
        <v>3</v>
      </c>
      <c r="Y27" s="2" t="s">
        <v>3</v>
      </c>
      <c r="Z27" s="2" t="s">
        <v>3</v>
      </c>
      <c r="AA27" s="2" t="s">
        <v>3</v>
      </c>
      <c r="AB27" s="2" t="s">
        <v>3</v>
      </c>
      <c r="AC27" s="2" t="s">
        <v>3</v>
      </c>
      <c r="AD27" s="5" t="s">
        <v>3</v>
      </c>
      <c r="AE27" s="5" t="s">
        <v>3</v>
      </c>
      <c r="AF27" s="5" t="s">
        <v>3</v>
      </c>
      <c r="AG27" s="5" t="s">
        <v>3</v>
      </c>
      <c r="AH27" s="5" t="s">
        <v>3</v>
      </c>
      <c r="AI27" s="5">
        <f t="shared" si="0"/>
        <v>0</v>
      </c>
    </row>
    <row r="28" spans="1:35" x14ac:dyDescent="0.2">
      <c r="A28" s="4" t="s">
        <v>94</v>
      </c>
      <c r="B28" t="s">
        <v>22</v>
      </c>
      <c r="C28" s="5">
        <v>18800</v>
      </c>
      <c r="D28" s="5">
        <v>3000</v>
      </c>
      <c r="E28" s="5">
        <v>321300</v>
      </c>
      <c r="F28">
        <v>500</v>
      </c>
      <c r="G28">
        <v>500</v>
      </c>
      <c r="H28" s="5">
        <v>51800</v>
      </c>
      <c r="I28" s="5">
        <v>298670</v>
      </c>
      <c r="J28" s="5">
        <v>3640</v>
      </c>
      <c r="K28" s="5">
        <v>128250</v>
      </c>
      <c r="L28" s="2" t="s">
        <v>3</v>
      </c>
      <c r="M28" s="2" t="s">
        <v>3</v>
      </c>
      <c r="N28" s="2" t="s">
        <v>3</v>
      </c>
      <c r="O28" s="2" t="s">
        <v>3</v>
      </c>
      <c r="P28" s="2" t="s">
        <v>3</v>
      </c>
      <c r="Q28" s="2" t="s">
        <v>3</v>
      </c>
      <c r="R28" s="2" t="s">
        <v>3</v>
      </c>
      <c r="S28" s="2" t="s">
        <v>3</v>
      </c>
      <c r="T28" s="5">
        <v>1500</v>
      </c>
      <c r="U28" s="5">
        <v>429556</v>
      </c>
      <c r="V28" s="6">
        <v>1975402</v>
      </c>
      <c r="W28" s="6">
        <v>100</v>
      </c>
      <c r="X28" s="6">
        <v>516483</v>
      </c>
      <c r="Y28" s="5">
        <v>132510</v>
      </c>
      <c r="Z28" s="5">
        <v>806503</v>
      </c>
      <c r="AA28" s="5">
        <v>117844</v>
      </c>
      <c r="AB28" s="5">
        <v>79393</v>
      </c>
      <c r="AC28" s="5">
        <v>421797</v>
      </c>
      <c r="AD28" s="5">
        <v>291166</v>
      </c>
      <c r="AE28" s="5">
        <v>168135</v>
      </c>
      <c r="AF28" s="5">
        <v>22576</v>
      </c>
      <c r="AG28" s="5">
        <v>14903</v>
      </c>
      <c r="AH28" s="9">
        <f>SUM(C28:K28,T28:AG28)</f>
        <v>5804328</v>
      </c>
      <c r="AI28" s="5">
        <f t="shared" si="0"/>
        <v>23</v>
      </c>
    </row>
    <row r="29" spans="1:35" x14ac:dyDescent="0.2">
      <c r="A29" s="4" t="s">
        <v>97</v>
      </c>
      <c r="B29" t="s">
        <v>25</v>
      </c>
      <c r="C29">
        <v>0</v>
      </c>
      <c r="D29">
        <v>0</v>
      </c>
      <c r="E29" s="5">
        <v>63900</v>
      </c>
      <c r="F29">
        <v>0</v>
      </c>
      <c r="G29">
        <v>0</v>
      </c>
      <c r="H29" s="5">
        <v>51800</v>
      </c>
      <c r="I29" s="5">
        <v>225000</v>
      </c>
      <c r="J29" s="5">
        <v>0</v>
      </c>
      <c r="K29" s="5">
        <v>0</v>
      </c>
      <c r="L29" s="5">
        <v>2100</v>
      </c>
      <c r="M29" s="5">
        <v>2200</v>
      </c>
      <c r="N29" s="2" t="s">
        <v>3</v>
      </c>
      <c r="O29" s="2" t="s">
        <v>3</v>
      </c>
      <c r="P29" s="5">
        <v>200</v>
      </c>
      <c r="Q29" s="5">
        <v>1000</v>
      </c>
      <c r="R29" s="5">
        <v>566</v>
      </c>
      <c r="S29" s="5">
        <v>205</v>
      </c>
      <c r="T29" t="s">
        <v>3</v>
      </c>
      <c r="U29" s="5">
        <v>100</v>
      </c>
      <c r="V29" s="6">
        <v>571291</v>
      </c>
      <c r="W29" s="6">
        <v>90506</v>
      </c>
      <c r="X29" s="6">
        <v>238131</v>
      </c>
      <c r="Y29" s="5">
        <v>220905</v>
      </c>
      <c r="Z29" s="5">
        <v>238856</v>
      </c>
      <c r="AA29" s="5">
        <v>151000</v>
      </c>
      <c r="AB29" s="5">
        <v>2850</v>
      </c>
      <c r="AC29" s="5">
        <v>218225</v>
      </c>
      <c r="AD29" s="5">
        <v>191706</v>
      </c>
      <c r="AE29" s="5">
        <v>366042</v>
      </c>
      <c r="AF29" s="5">
        <v>111688</v>
      </c>
      <c r="AG29" s="5">
        <v>5400</v>
      </c>
      <c r="AH29" s="9">
        <f>SUM(C29:M29,P29:S29,U29:AG29)</f>
        <v>2753671</v>
      </c>
      <c r="AI29" s="5">
        <f t="shared" si="0"/>
        <v>22</v>
      </c>
    </row>
    <row r="30" spans="1:35" x14ac:dyDescent="0.2">
      <c r="A30" s="4" t="s">
        <v>142</v>
      </c>
      <c r="B30" t="s">
        <v>143</v>
      </c>
      <c r="C30" t="s">
        <v>3</v>
      </c>
      <c r="D30" t="s">
        <v>3</v>
      </c>
      <c r="E30" s="2" t="s">
        <v>3</v>
      </c>
      <c r="F30" s="2" t="s">
        <v>3</v>
      </c>
      <c r="G30" s="2" t="s">
        <v>3</v>
      </c>
      <c r="H30" s="2" t="s">
        <v>3</v>
      </c>
      <c r="I30" s="2" t="s">
        <v>3</v>
      </c>
      <c r="J30" s="2" t="s">
        <v>3</v>
      </c>
      <c r="K30" s="2" t="s">
        <v>3</v>
      </c>
      <c r="L30" s="2" t="s">
        <v>3</v>
      </c>
      <c r="M30" s="2" t="s">
        <v>3</v>
      </c>
      <c r="N30" s="2" t="s">
        <v>3</v>
      </c>
      <c r="O30" s="2" t="s">
        <v>3</v>
      </c>
      <c r="P30" s="2" t="s">
        <v>3</v>
      </c>
      <c r="Q30" s="2" t="s">
        <v>3</v>
      </c>
      <c r="R30" s="2" t="s">
        <v>3</v>
      </c>
      <c r="S30" s="2" t="s">
        <v>3</v>
      </c>
      <c r="T30" s="2" t="s">
        <v>3</v>
      </c>
      <c r="U30" s="2" t="s">
        <v>3</v>
      </c>
      <c r="V30" s="2" t="s">
        <v>3</v>
      </c>
      <c r="W30" s="2" t="s">
        <v>3</v>
      </c>
      <c r="X30" s="2" t="s">
        <v>3</v>
      </c>
      <c r="Y30" s="2" t="s">
        <v>3</v>
      </c>
      <c r="Z30" s="2" t="s">
        <v>3</v>
      </c>
      <c r="AA30" s="2" t="s">
        <v>3</v>
      </c>
      <c r="AB30" s="2" t="s">
        <v>3</v>
      </c>
      <c r="AC30" s="2" t="s">
        <v>3</v>
      </c>
      <c r="AD30" s="5" t="s">
        <v>3</v>
      </c>
      <c r="AE30" s="5" t="s">
        <v>3</v>
      </c>
      <c r="AF30" s="5" t="s">
        <v>3</v>
      </c>
      <c r="AG30" s="5" t="s">
        <v>3</v>
      </c>
      <c r="AH30" s="5" t="s">
        <v>3</v>
      </c>
      <c r="AI30" s="5">
        <f t="shared" si="0"/>
        <v>0</v>
      </c>
    </row>
    <row r="31" spans="1:35" x14ac:dyDescent="0.2">
      <c r="A31" s="4" t="s">
        <v>144</v>
      </c>
      <c r="B31" t="s">
        <v>145</v>
      </c>
      <c r="C31" t="s">
        <v>3</v>
      </c>
      <c r="D31" t="s">
        <v>3</v>
      </c>
      <c r="E31" s="2" t="s">
        <v>3</v>
      </c>
      <c r="F31" s="2" t="s">
        <v>3</v>
      </c>
      <c r="G31" s="2" t="s">
        <v>3</v>
      </c>
      <c r="H31" s="2" t="s">
        <v>3</v>
      </c>
      <c r="I31" s="2" t="s">
        <v>3</v>
      </c>
      <c r="J31" s="2" t="s">
        <v>3</v>
      </c>
      <c r="K31" s="2" t="s">
        <v>3</v>
      </c>
      <c r="L31" s="2" t="s">
        <v>3</v>
      </c>
      <c r="M31" s="2" t="s">
        <v>3</v>
      </c>
      <c r="N31" s="2" t="s">
        <v>3</v>
      </c>
      <c r="O31" s="2" t="s">
        <v>3</v>
      </c>
      <c r="P31" s="2" t="s">
        <v>3</v>
      </c>
      <c r="Q31" s="2" t="s">
        <v>3</v>
      </c>
      <c r="R31" s="2" t="s">
        <v>3</v>
      </c>
      <c r="S31" s="2" t="s">
        <v>3</v>
      </c>
      <c r="T31" s="2" t="s">
        <v>3</v>
      </c>
      <c r="U31" s="2" t="s">
        <v>3</v>
      </c>
      <c r="V31" s="2" t="s">
        <v>3</v>
      </c>
      <c r="W31" s="2" t="s">
        <v>3</v>
      </c>
      <c r="X31" s="2" t="s">
        <v>3</v>
      </c>
      <c r="Y31" s="2" t="s">
        <v>3</v>
      </c>
      <c r="Z31" s="2" t="s">
        <v>3</v>
      </c>
      <c r="AA31" s="2" t="s">
        <v>3</v>
      </c>
      <c r="AB31" s="2" t="s">
        <v>3</v>
      </c>
      <c r="AC31" s="2" t="s">
        <v>3</v>
      </c>
      <c r="AD31" s="5" t="s">
        <v>3</v>
      </c>
      <c r="AE31" s="5" t="s">
        <v>3</v>
      </c>
      <c r="AF31" s="5" t="s">
        <v>3</v>
      </c>
      <c r="AG31" s="5" t="s">
        <v>3</v>
      </c>
      <c r="AH31" s="5" t="s">
        <v>3</v>
      </c>
      <c r="AI31" s="5">
        <f t="shared" si="0"/>
        <v>0</v>
      </c>
    </row>
    <row r="32" spans="1:35" x14ac:dyDescent="0.2">
      <c r="A32" s="4" t="s">
        <v>146</v>
      </c>
      <c r="B32" t="s">
        <v>147</v>
      </c>
      <c r="C32" t="s">
        <v>3</v>
      </c>
      <c r="D32" t="s">
        <v>3</v>
      </c>
      <c r="E32" s="2" t="s">
        <v>3</v>
      </c>
      <c r="F32" s="2" t="s">
        <v>3</v>
      </c>
      <c r="G32" s="2" t="s">
        <v>3</v>
      </c>
      <c r="H32" s="2" t="s">
        <v>3</v>
      </c>
      <c r="I32" s="2" t="s">
        <v>3</v>
      </c>
      <c r="J32" s="2" t="s">
        <v>3</v>
      </c>
      <c r="K32" s="2" t="s">
        <v>3</v>
      </c>
      <c r="L32" s="2" t="s">
        <v>3</v>
      </c>
      <c r="M32" s="2" t="s">
        <v>3</v>
      </c>
      <c r="N32" s="2" t="s">
        <v>3</v>
      </c>
      <c r="O32" s="2" t="s">
        <v>3</v>
      </c>
      <c r="P32" s="2" t="s">
        <v>3</v>
      </c>
      <c r="Q32" s="2" t="s">
        <v>3</v>
      </c>
      <c r="R32" s="2" t="s">
        <v>3</v>
      </c>
      <c r="S32" s="2" t="s">
        <v>3</v>
      </c>
      <c r="T32" s="2" t="s">
        <v>3</v>
      </c>
      <c r="U32" s="2" t="s">
        <v>3</v>
      </c>
      <c r="V32" s="2" t="s">
        <v>3</v>
      </c>
      <c r="W32" s="2" t="s">
        <v>3</v>
      </c>
      <c r="X32" s="2" t="s">
        <v>3</v>
      </c>
      <c r="Y32" s="2" t="s">
        <v>3</v>
      </c>
      <c r="Z32" s="2" t="s">
        <v>3</v>
      </c>
      <c r="AA32" s="2" t="s">
        <v>3</v>
      </c>
      <c r="AB32" s="2" t="s">
        <v>3</v>
      </c>
      <c r="AC32" s="2" t="s">
        <v>3</v>
      </c>
      <c r="AD32" s="5" t="s">
        <v>3</v>
      </c>
      <c r="AE32" s="5" t="s">
        <v>3</v>
      </c>
      <c r="AF32" s="5" t="s">
        <v>3</v>
      </c>
      <c r="AG32" s="5" t="s">
        <v>3</v>
      </c>
      <c r="AH32" s="5" t="s">
        <v>3</v>
      </c>
      <c r="AI32" s="5">
        <f t="shared" si="0"/>
        <v>0</v>
      </c>
    </row>
    <row r="33" spans="1:35" x14ac:dyDescent="0.2">
      <c r="A33" s="4" t="s">
        <v>28</v>
      </c>
      <c r="B33" t="s">
        <v>27</v>
      </c>
      <c r="C33" s="5">
        <v>540000</v>
      </c>
      <c r="D33" s="5">
        <v>510600</v>
      </c>
      <c r="E33" s="5">
        <v>855500</v>
      </c>
      <c r="F33" s="5">
        <v>814700</v>
      </c>
      <c r="G33" s="5">
        <v>573000</v>
      </c>
      <c r="H33" s="5">
        <v>1162800</v>
      </c>
      <c r="I33" s="5">
        <v>961000</v>
      </c>
      <c r="J33" s="5">
        <v>612000</v>
      </c>
      <c r="K33" s="5">
        <v>1516000</v>
      </c>
      <c r="L33" s="5">
        <v>1104830</v>
      </c>
      <c r="M33" s="5">
        <v>1266620</v>
      </c>
      <c r="N33" s="5">
        <v>2121000</v>
      </c>
      <c r="O33" s="5">
        <v>2197280</v>
      </c>
      <c r="P33" s="5">
        <v>2145364</v>
      </c>
      <c r="Q33" s="5">
        <v>2321146</v>
      </c>
      <c r="R33" s="5">
        <v>2266054</v>
      </c>
      <c r="S33" s="5">
        <v>2839717</v>
      </c>
      <c r="T33" s="5">
        <v>3072161</v>
      </c>
      <c r="U33" s="5">
        <v>2865374</v>
      </c>
      <c r="V33" s="6">
        <v>5827651</v>
      </c>
      <c r="W33" s="6">
        <v>5650652</v>
      </c>
      <c r="X33" s="6">
        <v>3791999</v>
      </c>
      <c r="Y33" s="5">
        <v>4594393</v>
      </c>
      <c r="Z33" s="5">
        <v>4641195</v>
      </c>
      <c r="AA33" s="5">
        <v>5272505</v>
      </c>
      <c r="AB33" s="5">
        <v>3933171</v>
      </c>
      <c r="AC33" s="5">
        <v>3683303</v>
      </c>
      <c r="AD33" s="5">
        <v>4182904</v>
      </c>
      <c r="AE33" s="5">
        <v>4273134</v>
      </c>
      <c r="AF33" s="5">
        <v>3816384</v>
      </c>
      <c r="AG33" s="5">
        <v>4035359</v>
      </c>
      <c r="AH33" s="9">
        <f>SUM(C33:AG33)</f>
        <v>83447796</v>
      </c>
      <c r="AI33" s="5">
        <f t="shared" si="0"/>
        <v>31</v>
      </c>
    </row>
    <row r="34" spans="1:35" x14ac:dyDescent="0.2">
      <c r="A34" s="4" t="s">
        <v>148</v>
      </c>
      <c r="B34" t="s">
        <v>149</v>
      </c>
      <c r="C34" t="s">
        <v>3</v>
      </c>
      <c r="D34" t="s">
        <v>3</v>
      </c>
      <c r="E34" s="2" t="s">
        <v>3</v>
      </c>
      <c r="F34" s="2" t="s">
        <v>3</v>
      </c>
      <c r="G34" s="2" t="s">
        <v>3</v>
      </c>
      <c r="H34" s="2" t="s">
        <v>3</v>
      </c>
      <c r="I34" s="2" t="s">
        <v>3</v>
      </c>
      <c r="J34" s="2" t="s">
        <v>3</v>
      </c>
      <c r="K34" s="2" t="s">
        <v>3</v>
      </c>
      <c r="L34" s="2" t="s">
        <v>3</v>
      </c>
      <c r="M34" s="2" t="s">
        <v>3</v>
      </c>
      <c r="N34" s="2" t="s">
        <v>3</v>
      </c>
      <c r="O34" s="2" t="s">
        <v>3</v>
      </c>
      <c r="P34" s="2" t="s">
        <v>3</v>
      </c>
      <c r="Q34" s="2" t="s">
        <v>3</v>
      </c>
      <c r="R34" s="2" t="s">
        <v>3</v>
      </c>
      <c r="S34" s="2" t="s">
        <v>3</v>
      </c>
      <c r="T34" s="2" t="s">
        <v>3</v>
      </c>
      <c r="U34" s="2" t="s">
        <v>3</v>
      </c>
      <c r="V34" s="2" t="s">
        <v>3</v>
      </c>
      <c r="W34" s="2" t="s">
        <v>3</v>
      </c>
      <c r="X34" s="2" t="s">
        <v>3</v>
      </c>
      <c r="Y34" s="2" t="s">
        <v>3</v>
      </c>
      <c r="Z34" s="2" t="s">
        <v>3</v>
      </c>
      <c r="AA34" s="2" t="s">
        <v>3</v>
      </c>
      <c r="AB34" s="2" t="s">
        <v>3</v>
      </c>
      <c r="AC34" s="2" t="s">
        <v>3</v>
      </c>
      <c r="AD34" s="5" t="s">
        <v>3</v>
      </c>
      <c r="AE34" s="5" t="s">
        <v>3</v>
      </c>
      <c r="AF34" s="5" t="s">
        <v>3</v>
      </c>
      <c r="AG34" s="5" t="s">
        <v>3</v>
      </c>
      <c r="AH34" s="5" t="s">
        <v>3</v>
      </c>
      <c r="AI34" s="5">
        <f t="shared" si="0"/>
        <v>0</v>
      </c>
    </row>
    <row r="35" spans="1:35" x14ac:dyDescent="0.2">
      <c r="A35" s="4" t="s">
        <v>32</v>
      </c>
      <c r="B35" t="s">
        <v>33</v>
      </c>
      <c r="C35" s="5">
        <v>274200</v>
      </c>
      <c r="D35" s="5">
        <v>311800</v>
      </c>
      <c r="E35" s="5">
        <v>396400</v>
      </c>
      <c r="F35" s="5">
        <v>494100</v>
      </c>
      <c r="G35" s="5">
        <v>212000</v>
      </c>
      <c r="H35" s="5">
        <v>352200</v>
      </c>
      <c r="I35" s="5">
        <v>617040</v>
      </c>
      <c r="J35" s="5">
        <v>543520</v>
      </c>
      <c r="K35" s="5">
        <v>361020</v>
      </c>
      <c r="L35" s="5">
        <v>491600</v>
      </c>
      <c r="M35" s="5">
        <v>567060</v>
      </c>
      <c r="N35" s="5">
        <v>740160</v>
      </c>
      <c r="O35" s="5">
        <v>889506</v>
      </c>
      <c r="P35" s="5">
        <v>1615200</v>
      </c>
      <c r="Q35" s="5">
        <v>666282</v>
      </c>
      <c r="R35" s="5">
        <v>2643306</v>
      </c>
      <c r="S35" s="5">
        <v>3922518</v>
      </c>
      <c r="T35" s="5">
        <v>4216968</v>
      </c>
      <c r="U35" s="5">
        <v>2158378</v>
      </c>
      <c r="V35" s="6">
        <v>7515853</v>
      </c>
      <c r="W35" s="6">
        <v>7921457</v>
      </c>
      <c r="X35" s="6">
        <v>6025645</v>
      </c>
      <c r="Y35" s="5">
        <v>4626033</v>
      </c>
      <c r="Z35" s="5">
        <v>4075111</v>
      </c>
      <c r="AA35" s="5">
        <v>4745649</v>
      </c>
      <c r="AB35" s="5">
        <v>4033919</v>
      </c>
      <c r="AC35" s="5">
        <v>7070114</v>
      </c>
      <c r="AD35" s="5">
        <v>3926043</v>
      </c>
      <c r="AE35" s="5">
        <v>2700478</v>
      </c>
      <c r="AF35" s="5">
        <v>2261502</v>
      </c>
      <c r="AG35" s="5">
        <v>1729402</v>
      </c>
      <c r="AH35" s="9">
        <f>SUM(C35:AG35)</f>
        <v>78104464</v>
      </c>
      <c r="AI35" s="5">
        <f t="shared" si="0"/>
        <v>31</v>
      </c>
    </row>
    <row r="36" spans="1:35" x14ac:dyDescent="0.2">
      <c r="A36" s="4" t="s">
        <v>38</v>
      </c>
      <c r="B36" t="s">
        <v>150</v>
      </c>
      <c r="C36" t="s">
        <v>3</v>
      </c>
      <c r="D36" t="s">
        <v>3</v>
      </c>
      <c r="E36" s="2" t="s">
        <v>3</v>
      </c>
      <c r="F36" s="2" t="s">
        <v>3</v>
      </c>
      <c r="G36" s="2" t="s">
        <v>3</v>
      </c>
      <c r="H36" s="2" t="s">
        <v>3</v>
      </c>
      <c r="I36" s="2" t="s">
        <v>3</v>
      </c>
      <c r="J36" s="2" t="s">
        <v>3</v>
      </c>
      <c r="K36" s="2" t="s">
        <v>3</v>
      </c>
      <c r="L36" s="2" t="s">
        <v>3</v>
      </c>
      <c r="M36" s="2" t="s">
        <v>3</v>
      </c>
      <c r="N36" s="2" t="s">
        <v>3</v>
      </c>
      <c r="O36" s="2" t="s">
        <v>3</v>
      </c>
      <c r="P36" s="2" t="s">
        <v>3</v>
      </c>
      <c r="Q36" s="2" t="s">
        <v>3</v>
      </c>
      <c r="R36" s="2" t="s">
        <v>3</v>
      </c>
      <c r="S36" s="2" t="s">
        <v>3</v>
      </c>
      <c r="T36" s="5">
        <v>216375</v>
      </c>
      <c r="U36" s="5">
        <v>1118103</v>
      </c>
      <c r="V36" s="6">
        <v>3990517</v>
      </c>
      <c r="W36" s="6">
        <v>2569693</v>
      </c>
      <c r="X36" s="6">
        <v>1955150</v>
      </c>
      <c r="Y36" s="5">
        <v>1741589</v>
      </c>
      <c r="Z36" s="5">
        <v>2777433</v>
      </c>
      <c r="AA36" s="5">
        <v>2408118</v>
      </c>
      <c r="AB36" s="5">
        <v>2314206</v>
      </c>
      <c r="AC36" s="5">
        <v>3234532</v>
      </c>
      <c r="AD36" s="5">
        <v>2337488</v>
      </c>
      <c r="AE36" s="5">
        <v>2077836</v>
      </c>
      <c r="AF36" s="5">
        <v>2880945</v>
      </c>
      <c r="AG36" s="5">
        <v>3689100</v>
      </c>
      <c r="AH36" s="9">
        <f>SUM(T36:AG36)</f>
        <v>33311085</v>
      </c>
      <c r="AI36" s="5">
        <f t="shared" si="0"/>
        <v>14</v>
      </c>
    </row>
    <row r="37" spans="1:35" x14ac:dyDescent="0.2">
      <c r="A37" s="4" t="s">
        <v>151</v>
      </c>
      <c r="B37" t="s">
        <v>152</v>
      </c>
      <c r="C37" s="5" t="s">
        <v>3</v>
      </c>
      <c r="D37" s="5" t="s">
        <v>3</v>
      </c>
      <c r="E37" s="2" t="s">
        <v>3</v>
      </c>
      <c r="F37" s="2" t="s">
        <v>3</v>
      </c>
      <c r="G37" s="2" t="s">
        <v>3</v>
      </c>
      <c r="H37" s="2" t="s">
        <v>3</v>
      </c>
      <c r="I37" s="2" t="s">
        <v>3</v>
      </c>
      <c r="J37" s="2" t="s">
        <v>3</v>
      </c>
      <c r="K37" s="2" t="s">
        <v>3</v>
      </c>
      <c r="L37" s="2" t="s">
        <v>3</v>
      </c>
      <c r="M37" s="2" t="s">
        <v>3</v>
      </c>
      <c r="N37" s="2" t="s">
        <v>3</v>
      </c>
      <c r="O37" s="2" t="s">
        <v>3</v>
      </c>
      <c r="P37" s="2" t="s">
        <v>3</v>
      </c>
      <c r="Q37" s="2" t="s">
        <v>3</v>
      </c>
      <c r="R37" s="2" t="s">
        <v>3</v>
      </c>
      <c r="S37" s="2" t="s">
        <v>3</v>
      </c>
      <c r="T37" s="2" t="s">
        <v>3</v>
      </c>
      <c r="U37" s="2" t="s">
        <v>3</v>
      </c>
      <c r="V37" s="2" t="s">
        <v>3</v>
      </c>
      <c r="W37" s="2" t="s">
        <v>3</v>
      </c>
      <c r="X37" s="2" t="s">
        <v>3</v>
      </c>
      <c r="Y37" s="2" t="s">
        <v>3</v>
      </c>
      <c r="Z37" s="2" t="s">
        <v>3</v>
      </c>
      <c r="AA37" s="2" t="s">
        <v>3</v>
      </c>
      <c r="AB37" s="2" t="s">
        <v>3</v>
      </c>
      <c r="AC37" s="2" t="s">
        <v>3</v>
      </c>
      <c r="AD37" s="5" t="s">
        <v>3</v>
      </c>
      <c r="AE37" s="2" t="s">
        <v>3</v>
      </c>
      <c r="AF37" s="2" t="s">
        <v>3</v>
      </c>
      <c r="AG37" s="2" t="s">
        <v>3</v>
      </c>
      <c r="AH37" s="2" t="s">
        <v>3</v>
      </c>
      <c r="AI37" s="5">
        <f t="shared" si="0"/>
        <v>0</v>
      </c>
    </row>
    <row r="38" spans="1:35" x14ac:dyDescent="0.2">
      <c r="A38" s="4" t="s">
        <v>153</v>
      </c>
      <c r="B38" t="s">
        <v>200</v>
      </c>
      <c r="C38" t="s">
        <v>3</v>
      </c>
      <c r="D38" t="s">
        <v>3</v>
      </c>
      <c r="E38" s="2" t="s">
        <v>3</v>
      </c>
      <c r="F38" s="2" t="s">
        <v>3</v>
      </c>
      <c r="G38" s="2" t="s">
        <v>3</v>
      </c>
      <c r="H38" s="2" t="s">
        <v>3</v>
      </c>
      <c r="I38" s="2" t="s">
        <v>3</v>
      </c>
      <c r="J38" s="2" t="s">
        <v>3</v>
      </c>
      <c r="K38" s="2" t="s">
        <v>3</v>
      </c>
      <c r="L38" s="2" t="s">
        <v>3</v>
      </c>
      <c r="M38" s="2" t="s">
        <v>3</v>
      </c>
      <c r="N38" s="2" t="s">
        <v>3</v>
      </c>
      <c r="O38" s="2" t="s">
        <v>3</v>
      </c>
      <c r="P38" s="2" t="s">
        <v>3</v>
      </c>
      <c r="Q38" s="2" t="s">
        <v>3</v>
      </c>
      <c r="R38" s="2" t="s">
        <v>3</v>
      </c>
      <c r="S38" s="2" t="s">
        <v>3</v>
      </c>
      <c r="T38" s="2" t="s">
        <v>3</v>
      </c>
      <c r="U38" s="2" t="s">
        <v>3</v>
      </c>
      <c r="V38" s="2" t="s">
        <v>3</v>
      </c>
      <c r="W38" s="2" t="s">
        <v>3</v>
      </c>
      <c r="X38" s="2" t="s">
        <v>3</v>
      </c>
      <c r="Y38" s="2" t="s">
        <v>3</v>
      </c>
      <c r="Z38" s="2" t="s">
        <v>3</v>
      </c>
      <c r="AA38" s="2" t="s">
        <v>3</v>
      </c>
      <c r="AB38" s="2" t="s">
        <v>3</v>
      </c>
      <c r="AC38" s="2" t="s">
        <v>3</v>
      </c>
      <c r="AD38" s="2" t="s">
        <v>3</v>
      </c>
      <c r="AE38" s="2" t="s">
        <v>3</v>
      </c>
      <c r="AF38" s="2" t="s">
        <v>3</v>
      </c>
      <c r="AG38" s="2" t="s">
        <v>3</v>
      </c>
      <c r="AH38" s="2" t="s">
        <v>3</v>
      </c>
      <c r="AI38" s="5">
        <f t="shared" si="0"/>
        <v>0</v>
      </c>
    </row>
    <row r="39" spans="1:35" x14ac:dyDescent="0.2">
      <c r="A39" s="4" t="s">
        <v>154</v>
      </c>
      <c r="B39" t="s">
        <v>155</v>
      </c>
      <c r="C39" s="5" t="s">
        <v>3</v>
      </c>
      <c r="D39" s="5" t="s">
        <v>3</v>
      </c>
      <c r="E39" s="2" t="s">
        <v>3</v>
      </c>
      <c r="F39" s="2" t="s">
        <v>3</v>
      </c>
      <c r="G39" s="2" t="s">
        <v>3</v>
      </c>
      <c r="H39" s="2" t="s">
        <v>3</v>
      </c>
      <c r="I39" s="2" t="s">
        <v>3</v>
      </c>
      <c r="J39" s="2" t="s">
        <v>3</v>
      </c>
      <c r="K39" s="2" t="s">
        <v>3</v>
      </c>
      <c r="L39" s="2" t="s">
        <v>3</v>
      </c>
      <c r="M39" s="2" t="s">
        <v>3</v>
      </c>
      <c r="N39" s="2" t="s">
        <v>3</v>
      </c>
      <c r="O39" s="2" t="s">
        <v>3</v>
      </c>
      <c r="P39" s="2" t="s">
        <v>3</v>
      </c>
      <c r="Q39" s="2" t="s">
        <v>3</v>
      </c>
      <c r="R39" s="2" t="s">
        <v>3</v>
      </c>
      <c r="S39" s="2" t="s">
        <v>3</v>
      </c>
      <c r="T39" s="2" t="s">
        <v>3</v>
      </c>
      <c r="U39" s="2" t="s">
        <v>3</v>
      </c>
      <c r="V39" s="2" t="s">
        <v>3</v>
      </c>
      <c r="W39" s="2" t="s">
        <v>3</v>
      </c>
      <c r="X39" s="2" t="s">
        <v>3</v>
      </c>
      <c r="Y39" s="2" t="s">
        <v>3</v>
      </c>
      <c r="Z39" s="2" t="s">
        <v>3</v>
      </c>
      <c r="AA39" s="2" t="s">
        <v>3</v>
      </c>
      <c r="AB39" s="2" t="s">
        <v>3</v>
      </c>
      <c r="AC39" s="2" t="s">
        <v>3</v>
      </c>
      <c r="AD39" s="5" t="s">
        <v>3</v>
      </c>
      <c r="AE39" s="5" t="s">
        <v>3</v>
      </c>
      <c r="AF39" s="5" t="s">
        <v>3</v>
      </c>
      <c r="AG39" s="5" t="s">
        <v>3</v>
      </c>
      <c r="AH39" s="5" t="s">
        <v>3</v>
      </c>
      <c r="AI39" s="5">
        <f t="shared" si="0"/>
        <v>0</v>
      </c>
    </row>
    <row r="40" spans="1:35" x14ac:dyDescent="0.2">
      <c r="A40" s="4" t="s">
        <v>156</v>
      </c>
      <c r="B40" t="s">
        <v>157</v>
      </c>
      <c r="C40" t="s">
        <v>3</v>
      </c>
      <c r="D40" t="s">
        <v>3</v>
      </c>
      <c r="E40" s="2" t="s">
        <v>3</v>
      </c>
      <c r="F40" s="2" t="s">
        <v>3</v>
      </c>
      <c r="G40" s="2" t="s">
        <v>3</v>
      </c>
      <c r="H40" s="2" t="s">
        <v>3</v>
      </c>
      <c r="I40" s="2" t="s">
        <v>3</v>
      </c>
      <c r="J40" s="2" t="s">
        <v>3</v>
      </c>
      <c r="K40" s="2" t="s">
        <v>3</v>
      </c>
      <c r="L40" s="2" t="s">
        <v>3</v>
      </c>
      <c r="M40" s="2" t="s">
        <v>3</v>
      </c>
      <c r="N40" s="2" t="s">
        <v>3</v>
      </c>
      <c r="O40" s="2" t="s">
        <v>3</v>
      </c>
      <c r="P40" s="2" t="s">
        <v>3</v>
      </c>
      <c r="Q40" s="2" t="s">
        <v>3</v>
      </c>
      <c r="R40" s="2" t="s">
        <v>3</v>
      </c>
      <c r="S40" s="2" t="s">
        <v>3</v>
      </c>
      <c r="T40" s="2" t="s">
        <v>3</v>
      </c>
      <c r="U40" s="2" t="s">
        <v>3</v>
      </c>
      <c r="V40" s="2" t="s">
        <v>3</v>
      </c>
      <c r="W40" s="2" t="s">
        <v>3</v>
      </c>
      <c r="X40" s="2" t="s">
        <v>3</v>
      </c>
      <c r="Y40" s="2" t="s">
        <v>3</v>
      </c>
      <c r="Z40" s="2" t="s">
        <v>3</v>
      </c>
      <c r="AA40" s="2" t="s">
        <v>3</v>
      </c>
      <c r="AB40" s="2" t="s">
        <v>3</v>
      </c>
      <c r="AC40" s="2" t="s">
        <v>3</v>
      </c>
      <c r="AD40" s="5" t="s">
        <v>3</v>
      </c>
      <c r="AE40" s="5" t="s">
        <v>3</v>
      </c>
      <c r="AF40" s="5" t="s">
        <v>3</v>
      </c>
      <c r="AG40" s="5" t="s">
        <v>3</v>
      </c>
      <c r="AH40" s="5" t="s">
        <v>3</v>
      </c>
      <c r="AI40" s="5">
        <f t="shared" si="0"/>
        <v>0</v>
      </c>
    </row>
    <row r="41" spans="1:35" x14ac:dyDescent="0.2">
      <c r="A41" s="4" t="s">
        <v>158</v>
      </c>
      <c r="B41" t="s">
        <v>159</v>
      </c>
      <c r="C41" s="5" t="s">
        <v>3</v>
      </c>
      <c r="D41" s="5" t="s">
        <v>3</v>
      </c>
      <c r="E41" s="2" t="s">
        <v>3</v>
      </c>
      <c r="F41" s="2" t="s">
        <v>3</v>
      </c>
      <c r="G41" s="2" t="s">
        <v>3</v>
      </c>
      <c r="H41" s="2" t="s">
        <v>3</v>
      </c>
      <c r="I41" s="2" t="s">
        <v>3</v>
      </c>
      <c r="J41" s="2" t="s">
        <v>3</v>
      </c>
      <c r="K41" s="2" t="s">
        <v>3</v>
      </c>
      <c r="L41" s="2" t="s">
        <v>3</v>
      </c>
      <c r="M41" s="2" t="s">
        <v>3</v>
      </c>
      <c r="N41" s="2" t="s">
        <v>3</v>
      </c>
      <c r="O41" s="2" t="s">
        <v>3</v>
      </c>
      <c r="P41" s="2" t="s">
        <v>3</v>
      </c>
      <c r="Q41" s="2" t="s">
        <v>3</v>
      </c>
      <c r="R41" s="2" t="s">
        <v>3</v>
      </c>
      <c r="S41" s="2" t="s">
        <v>3</v>
      </c>
      <c r="T41" s="2" t="s">
        <v>3</v>
      </c>
      <c r="U41" s="2" t="s">
        <v>3</v>
      </c>
      <c r="V41" s="2" t="s">
        <v>3</v>
      </c>
      <c r="W41" s="2" t="s">
        <v>3</v>
      </c>
      <c r="X41" s="2" t="s">
        <v>3</v>
      </c>
      <c r="Y41" s="2" t="s">
        <v>3</v>
      </c>
      <c r="Z41" s="2" t="s">
        <v>3</v>
      </c>
      <c r="AA41" s="2" t="s">
        <v>3</v>
      </c>
      <c r="AB41" s="2" t="s">
        <v>3</v>
      </c>
      <c r="AC41" s="2" t="s">
        <v>3</v>
      </c>
      <c r="AD41" s="5" t="s">
        <v>3</v>
      </c>
      <c r="AE41" s="5" t="s">
        <v>3</v>
      </c>
      <c r="AF41" s="5" t="s">
        <v>3</v>
      </c>
      <c r="AG41" s="5" t="s">
        <v>3</v>
      </c>
      <c r="AH41" s="5" t="s">
        <v>3</v>
      </c>
      <c r="AI41" s="5">
        <f t="shared" si="0"/>
        <v>0</v>
      </c>
    </row>
    <row r="42" spans="1:35" x14ac:dyDescent="0.2">
      <c r="A42" s="4" t="s">
        <v>160</v>
      </c>
      <c r="B42" t="s">
        <v>161</v>
      </c>
      <c r="C42" t="s">
        <v>3</v>
      </c>
      <c r="D42" t="s">
        <v>3</v>
      </c>
      <c r="E42" s="2" t="s">
        <v>3</v>
      </c>
      <c r="F42" s="2" t="s">
        <v>3</v>
      </c>
      <c r="G42" s="2" t="s">
        <v>3</v>
      </c>
      <c r="H42" s="2" t="s">
        <v>3</v>
      </c>
      <c r="I42" s="2" t="s">
        <v>3</v>
      </c>
      <c r="J42" s="2" t="s">
        <v>3</v>
      </c>
      <c r="K42" s="2" t="s">
        <v>3</v>
      </c>
      <c r="L42" s="2" t="s">
        <v>3</v>
      </c>
      <c r="M42" s="2" t="s">
        <v>3</v>
      </c>
      <c r="N42" s="2" t="s">
        <v>3</v>
      </c>
      <c r="O42" s="2" t="s">
        <v>3</v>
      </c>
      <c r="P42" s="2" t="s">
        <v>3</v>
      </c>
      <c r="Q42" s="2" t="s">
        <v>3</v>
      </c>
      <c r="R42" s="2" t="s">
        <v>3</v>
      </c>
      <c r="S42" s="2" t="s">
        <v>3</v>
      </c>
      <c r="T42" s="2" t="s">
        <v>3</v>
      </c>
      <c r="U42" s="2" t="s">
        <v>3</v>
      </c>
      <c r="V42" s="2" t="s">
        <v>3</v>
      </c>
      <c r="W42" s="2" t="s">
        <v>3</v>
      </c>
      <c r="X42" s="2" t="s">
        <v>3</v>
      </c>
      <c r="Y42" s="2" t="s">
        <v>3</v>
      </c>
      <c r="Z42" s="2" t="s">
        <v>3</v>
      </c>
      <c r="AA42" s="2" t="s">
        <v>3</v>
      </c>
      <c r="AB42" s="2" t="s">
        <v>3</v>
      </c>
      <c r="AC42" s="2" t="s">
        <v>3</v>
      </c>
      <c r="AD42" s="5" t="s">
        <v>3</v>
      </c>
      <c r="AE42" s="5" t="s">
        <v>3</v>
      </c>
      <c r="AF42" s="5" t="s">
        <v>3</v>
      </c>
      <c r="AG42" s="5" t="s">
        <v>3</v>
      </c>
      <c r="AH42" s="5" t="s">
        <v>3</v>
      </c>
      <c r="AI42" s="5">
        <f t="shared" si="0"/>
        <v>0</v>
      </c>
    </row>
    <row r="43" spans="1:35" x14ac:dyDescent="0.2">
      <c r="A43" s="4" t="s">
        <v>49</v>
      </c>
      <c r="B43" t="s">
        <v>50</v>
      </c>
      <c r="C43" s="5" t="s">
        <v>3</v>
      </c>
      <c r="D43" s="5" t="s">
        <v>3</v>
      </c>
      <c r="E43" s="2" t="s">
        <v>3</v>
      </c>
      <c r="F43" s="2" t="s">
        <v>3</v>
      </c>
      <c r="G43" s="2" t="s">
        <v>3</v>
      </c>
      <c r="H43" s="2" t="s">
        <v>3</v>
      </c>
      <c r="I43" s="2" t="s">
        <v>3</v>
      </c>
      <c r="J43" s="5">
        <v>2403250</v>
      </c>
      <c r="K43" s="5">
        <v>1459650</v>
      </c>
      <c r="L43" s="5">
        <v>3272800</v>
      </c>
      <c r="M43" s="5">
        <v>4871830</v>
      </c>
      <c r="N43" s="5">
        <v>6036119</v>
      </c>
      <c r="O43" s="5">
        <v>8392531</v>
      </c>
      <c r="P43" s="5">
        <v>11802149</v>
      </c>
      <c r="Q43" s="5">
        <v>12369623</v>
      </c>
      <c r="R43" s="5">
        <v>12816768</v>
      </c>
      <c r="S43" s="5">
        <v>9349875</v>
      </c>
      <c r="T43" s="5">
        <v>17686493</v>
      </c>
      <c r="U43" s="5">
        <v>14519869</v>
      </c>
      <c r="V43" s="6">
        <v>16492556</v>
      </c>
      <c r="W43" s="6">
        <v>13596253</v>
      </c>
      <c r="X43" s="6">
        <v>10958108</v>
      </c>
      <c r="Y43" s="5">
        <v>9905912</v>
      </c>
      <c r="Z43" s="5">
        <v>9692431</v>
      </c>
      <c r="AA43" s="5">
        <v>10207748</v>
      </c>
      <c r="AB43" s="5">
        <v>9824368</v>
      </c>
      <c r="AC43" s="5">
        <v>10308042</v>
      </c>
      <c r="AD43" s="5">
        <v>8943197</v>
      </c>
      <c r="AE43" s="5">
        <v>9942274</v>
      </c>
      <c r="AF43" s="5">
        <v>9176751</v>
      </c>
      <c r="AG43" s="5">
        <v>11900699</v>
      </c>
      <c r="AH43" s="9">
        <f>SUM(J43:AG43)</f>
        <v>235929296</v>
      </c>
      <c r="AI43" s="5">
        <f t="shared" si="0"/>
        <v>24</v>
      </c>
    </row>
    <row r="44" spans="1:35" x14ac:dyDescent="0.2">
      <c r="A44" s="4" t="s">
        <v>51</v>
      </c>
      <c r="B44" t="s">
        <v>52</v>
      </c>
      <c r="C44" t="s">
        <v>3</v>
      </c>
      <c r="D44" t="s">
        <v>3</v>
      </c>
      <c r="E44" s="2" t="s">
        <v>3</v>
      </c>
      <c r="F44" s="2" t="s">
        <v>3</v>
      </c>
      <c r="G44" s="2" t="s">
        <v>3</v>
      </c>
      <c r="H44" s="2" t="s">
        <v>3</v>
      </c>
      <c r="I44" s="2" t="s">
        <v>3</v>
      </c>
      <c r="J44" s="2" t="s">
        <v>3</v>
      </c>
      <c r="K44" s="2" t="s">
        <v>3</v>
      </c>
      <c r="L44" s="2" t="s">
        <v>3</v>
      </c>
      <c r="M44" s="2" t="s">
        <v>3</v>
      </c>
      <c r="N44" s="2" t="s">
        <v>3</v>
      </c>
      <c r="O44" s="2" t="s">
        <v>3</v>
      </c>
      <c r="P44" s="2" t="s">
        <v>3</v>
      </c>
      <c r="Q44" s="2" t="s">
        <v>3</v>
      </c>
      <c r="R44" s="2" t="s">
        <v>3</v>
      </c>
      <c r="S44" s="2" t="s">
        <v>3</v>
      </c>
      <c r="T44" s="2" t="s">
        <v>3</v>
      </c>
      <c r="U44" s="2" t="s">
        <v>3</v>
      </c>
      <c r="V44" s="2" t="s">
        <v>3</v>
      </c>
      <c r="W44" s="2" t="s">
        <v>3</v>
      </c>
      <c r="X44" s="6">
        <v>2762940</v>
      </c>
      <c r="Y44" s="5">
        <v>570759</v>
      </c>
      <c r="Z44" s="5">
        <v>715298</v>
      </c>
      <c r="AA44" s="5">
        <v>361594</v>
      </c>
      <c r="AB44" s="5">
        <v>564569</v>
      </c>
      <c r="AC44" s="5">
        <v>510039</v>
      </c>
      <c r="AD44" s="5">
        <v>832185</v>
      </c>
      <c r="AE44" s="5">
        <v>595341</v>
      </c>
      <c r="AF44" s="5">
        <v>440203</v>
      </c>
      <c r="AG44" s="5">
        <v>419246</v>
      </c>
      <c r="AH44" s="9">
        <f>SUM(X44:AG44)</f>
        <v>7772174</v>
      </c>
      <c r="AI44" s="5">
        <f t="shared" si="0"/>
        <v>10</v>
      </c>
    </row>
    <row r="45" spans="1:35" x14ac:dyDescent="0.2">
      <c r="A45" s="4" t="s">
        <v>162</v>
      </c>
      <c r="B45" t="s">
        <v>201</v>
      </c>
      <c r="C45" s="5" t="s">
        <v>3</v>
      </c>
      <c r="D45" s="5" t="s">
        <v>3</v>
      </c>
      <c r="E45" s="2" t="s">
        <v>3</v>
      </c>
      <c r="F45" s="2" t="s">
        <v>3</v>
      </c>
      <c r="G45" s="2" t="s">
        <v>3</v>
      </c>
      <c r="H45" s="2" t="s">
        <v>3</v>
      </c>
      <c r="I45" s="2" t="s">
        <v>3</v>
      </c>
      <c r="J45" s="2" t="s">
        <v>3</v>
      </c>
      <c r="K45" s="2" t="s">
        <v>3</v>
      </c>
      <c r="L45" s="2" t="s">
        <v>3</v>
      </c>
      <c r="M45" s="2" t="s">
        <v>3</v>
      </c>
      <c r="N45" s="2" t="s">
        <v>3</v>
      </c>
      <c r="O45" s="2" t="s">
        <v>3</v>
      </c>
      <c r="P45" s="2" t="s">
        <v>3</v>
      </c>
      <c r="Q45" s="2" t="s">
        <v>3</v>
      </c>
      <c r="R45" s="2" t="s">
        <v>3</v>
      </c>
      <c r="S45" s="2" t="s">
        <v>3</v>
      </c>
      <c r="T45" s="2" t="s">
        <v>3</v>
      </c>
      <c r="U45" s="2" t="s">
        <v>3</v>
      </c>
      <c r="V45" s="2" t="s">
        <v>3</v>
      </c>
      <c r="W45" s="2" t="s">
        <v>3</v>
      </c>
      <c r="X45" s="2" t="s">
        <v>3</v>
      </c>
      <c r="Y45" s="2" t="s">
        <v>3</v>
      </c>
      <c r="Z45" s="2" t="s">
        <v>3</v>
      </c>
      <c r="AA45" s="2" t="s">
        <v>3</v>
      </c>
      <c r="AB45" s="2" t="s">
        <v>3</v>
      </c>
      <c r="AC45" s="2" t="s">
        <v>3</v>
      </c>
      <c r="AD45" s="5" t="s">
        <v>3</v>
      </c>
      <c r="AE45" s="5" t="s">
        <v>3</v>
      </c>
      <c r="AF45" s="5" t="s">
        <v>3</v>
      </c>
      <c r="AG45" s="5" t="s">
        <v>3</v>
      </c>
      <c r="AH45" s="5" t="s">
        <v>3</v>
      </c>
      <c r="AI45" s="5">
        <f t="shared" si="0"/>
        <v>0</v>
      </c>
    </row>
    <row r="46" spans="1:35" x14ac:dyDescent="0.2">
      <c r="A46" s="4" t="s">
        <v>163</v>
      </c>
      <c r="B46" t="s">
        <v>164</v>
      </c>
      <c r="C46" t="s">
        <v>3</v>
      </c>
      <c r="D46" t="s">
        <v>3</v>
      </c>
      <c r="E46" s="2" t="s">
        <v>3</v>
      </c>
      <c r="F46" s="2" t="s">
        <v>3</v>
      </c>
      <c r="G46" s="2" t="s">
        <v>3</v>
      </c>
      <c r="H46" s="2" t="s">
        <v>3</v>
      </c>
      <c r="I46" s="2" t="s">
        <v>3</v>
      </c>
      <c r="J46" s="2" t="s">
        <v>3</v>
      </c>
      <c r="K46" s="2" t="s">
        <v>3</v>
      </c>
      <c r="L46" s="2" t="s">
        <v>3</v>
      </c>
      <c r="M46" s="2" t="s">
        <v>3</v>
      </c>
      <c r="N46" s="2" t="s">
        <v>3</v>
      </c>
      <c r="O46" s="2" t="s">
        <v>3</v>
      </c>
      <c r="P46" s="2" t="s">
        <v>3</v>
      </c>
      <c r="Q46" s="2" t="s">
        <v>3</v>
      </c>
      <c r="R46" s="2" t="s">
        <v>3</v>
      </c>
      <c r="S46" s="2" t="s">
        <v>3</v>
      </c>
      <c r="T46" s="2" t="s">
        <v>3</v>
      </c>
      <c r="U46" s="2" t="s">
        <v>3</v>
      </c>
      <c r="V46" s="2" t="s">
        <v>3</v>
      </c>
      <c r="W46" s="2" t="s">
        <v>3</v>
      </c>
      <c r="X46" s="2" t="s">
        <v>3</v>
      </c>
      <c r="Y46" s="2" t="s">
        <v>3</v>
      </c>
      <c r="Z46" s="2" t="s">
        <v>3</v>
      </c>
      <c r="AA46" s="2" t="s">
        <v>3</v>
      </c>
      <c r="AB46" s="2" t="s">
        <v>3</v>
      </c>
      <c r="AC46" s="2" t="s">
        <v>3</v>
      </c>
      <c r="AD46" s="5" t="s">
        <v>3</v>
      </c>
      <c r="AE46" s="5" t="s">
        <v>3</v>
      </c>
      <c r="AF46" s="5" t="s">
        <v>3</v>
      </c>
      <c r="AG46" s="5" t="s">
        <v>3</v>
      </c>
      <c r="AH46" s="5" t="s">
        <v>3</v>
      </c>
      <c r="AI46" s="5">
        <f t="shared" si="0"/>
        <v>0</v>
      </c>
    </row>
    <row r="47" spans="1:35" x14ac:dyDescent="0.2">
      <c r="A47" s="4" t="s">
        <v>165</v>
      </c>
      <c r="B47" t="s">
        <v>166</v>
      </c>
      <c r="C47" s="5" t="s">
        <v>3</v>
      </c>
      <c r="D47" s="5" t="s">
        <v>3</v>
      </c>
      <c r="E47" s="2" t="s">
        <v>3</v>
      </c>
      <c r="F47" s="2" t="s">
        <v>3</v>
      </c>
      <c r="G47" s="2" t="s">
        <v>3</v>
      </c>
      <c r="H47" s="2" t="s">
        <v>3</v>
      </c>
      <c r="I47" s="2" t="s">
        <v>3</v>
      </c>
      <c r="J47" s="2" t="s">
        <v>3</v>
      </c>
      <c r="K47" s="2" t="s">
        <v>3</v>
      </c>
      <c r="L47" s="2" t="s">
        <v>3</v>
      </c>
      <c r="M47" s="2" t="s">
        <v>3</v>
      </c>
      <c r="N47" s="2" t="s">
        <v>3</v>
      </c>
      <c r="O47" s="2" t="s">
        <v>3</v>
      </c>
      <c r="P47" s="2" t="s">
        <v>3</v>
      </c>
      <c r="Q47" s="2" t="s">
        <v>3</v>
      </c>
      <c r="R47" s="2" t="s">
        <v>3</v>
      </c>
      <c r="S47" s="2" t="s">
        <v>3</v>
      </c>
      <c r="T47" s="2" t="s">
        <v>3</v>
      </c>
      <c r="U47" s="2" t="s">
        <v>3</v>
      </c>
      <c r="V47" s="2" t="s">
        <v>3</v>
      </c>
      <c r="W47" s="2" t="s">
        <v>3</v>
      </c>
      <c r="X47" s="2" t="s">
        <v>3</v>
      </c>
      <c r="Y47" s="2" t="s">
        <v>3</v>
      </c>
      <c r="Z47" s="2" t="s">
        <v>3</v>
      </c>
      <c r="AA47" s="2" t="s">
        <v>3</v>
      </c>
      <c r="AB47" s="2" t="s">
        <v>3</v>
      </c>
      <c r="AC47" s="2" t="s">
        <v>3</v>
      </c>
      <c r="AD47" s="5" t="s">
        <v>3</v>
      </c>
      <c r="AE47" s="5" t="s">
        <v>3</v>
      </c>
      <c r="AF47" s="5" t="s">
        <v>3</v>
      </c>
      <c r="AG47" s="5" t="s">
        <v>3</v>
      </c>
      <c r="AH47" s="5" t="s">
        <v>3</v>
      </c>
      <c r="AI47" s="5">
        <f t="shared" si="0"/>
        <v>0</v>
      </c>
    </row>
    <row r="48" spans="1:35" x14ac:dyDescent="0.2">
      <c r="A48" s="4" t="s">
        <v>167</v>
      </c>
      <c r="B48" t="s">
        <v>168</v>
      </c>
      <c r="C48" t="s">
        <v>3</v>
      </c>
      <c r="D48" t="s">
        <v>3</v>
      </c>
      <c r="E48" s="2" t="s">
        <v>3</v>
      </c>
      <c r="F48" s="2" t="s">
        <v>3</v>
      </c>
      <c r="G48" s="2" t="s">
        <v>3</v>
      </c>
      <c r="H48" s="2" t="s">
        <v>3</v>
      </c>
      <c r="I48" s="2" t="s">
        <v>3</v>
      </c>
      <c r="J48" s="2" t="s">
        <v>3</v>
      </c>
      <c r="K48" s="2" t="s">
        <v>3</v>
      </c>
      <c r="L48" s="2" t="s">
        <v>3</v>
      </c>
      <c r="M48" s="2" t="s">
        <v>3</v>
      </c>
      <c r="N48" s="2" t="s">
        <v>3</v>
      </c>
      <c r="O48" s="2" t="s">
        <v>3</v>
      </c>
      <c r="P48" s="2" t="s">
        <v>3</v>
      </c>
      <c r="Q48" s="2" t="s">
        <v>3</v>
      </c>
      <c r="R48" s="2" t="s">
        <v>3</v>
      </c>
      <c r="S48" s="2" t="s">
        <v>3</v>
      </c>
      <c r="T48" s="2" t="s">
        <v>3</v>
      </c>
      <c r="U48" s="2" t="s">
        <v>3</v>
      </c>
      <c r="V48" s="2" t="s">
        <v>3</v>
      </c>
      <c r="W48" s="2" t="s">
        <v>3</v>
      </c>
      <c r="X48" s="2" t="s">
        <v>3</v>
      </c>
      <c r="Y48" s="2" t="s">
        <v>3</v>
      </c>
      <c r="Z48" s="2" t="s">
        <v>3</v>
      </c>
      <c r="AA48" s="2" t="s">
        <v>3</v>
      </c>
      <c r="AB48" s="2" t="s">
        <v>3</v>
      </c>
      <c r="AC48" s="2" t="s">
        <v>3</v>
      </c>
      <c r="AD48" s="5" t="s">
        <v>3</v>
      </c>
      <c r="AE48" s="5" t="s">
        <v>3</v>
      </c>
      <c r="AF48" s="5" t="s">
        <v>3</v>
      </c>
      <c r="AG48" s="5" t="s">
        <v>3</v>
      </c>
      <c r="AH48" s="5" t="s">
        <v>3</v>
      </c>
      <c r="AI48" s="5">
        <f t="shared" si="0"/>
        <v>0</v>
      </c>
    </row>
    <row r="49" spans="1:35" x14ac:dyDescent="0.2">
      <c r="A49" s="4" t="s">
        <v>169</v>
      </c>
      <c r="B49" t="s">
        <v>170</v>
      </c>
      <c r="C49" s="5" t="s">
        <v>3</v>
      </c>
      <c r="D49" t="s">
        <v>3</v>
      </c>
      <c r="E49" s="2" t="s">
        <v>3</v>
      </c>
      <c r="F49" s="2" t="s">
        <v>3</v>
      </c>
      <c r="G49" s="2" t="s">
        <v>3</v>
      </c>
      <c r="H49" s="2" t="s">
        <v>3</v>
      </c>
      <c r="I49" s="2" t="s">
        <v>3</v>
      </c>
      <c r="J49" s="2" t="s">
        <v>3</v>
      </c>
      <c r="K49" s="2" t="s">
        <v>3</v>
      </c>
      <c r="L49" s="2" t="s">
        <v>3</v>
      </c>
      <c r="M49" s="2" t="s">
        <v>3</v>
      </c>
      <c r="N49" s="2" t="s">
        <v>3</v>
      </c>
      <c r="O49" s="2" t="s">
        <v>3</v>
      </c>
      <c r="P49" s="2" t="s">
        <v>3</v>
      </c>
      <c r="Q49" s="2" t="s">
        <v>3</v>
      </c>
      <c r="R49" s="2" t="s">
        <v>3</v>
      </c>
      <c r="S49" s="2" t="s">
        <v>3</v>
      </c>
      <c r="T49" s="2" t="s">
        <v>3</v>
      </c>
      <c r="U49" s="2" t="s">
        <v>3</v>
      </c>
      <c r="V49" s="2" t="s">
        <v>3</v>
      </c>
      <c r="W49" s="2" t="s">
        <v>3</v>
      </c>
      <c r="X49" s="2" t="s">
        <v>3</v>
      </c>
      <c r="Y49" s="2" t="s">
        <v>3</v>
      </c>
      <c r="Z49" s="2" t="s">
        <v>3</v>
      </c>
      <c r="AA49" s="2" t="s">
        <v>3</v>
      </c>
      <c r="AB49" s="2" t="s">
        <v>3</v>
      </c>
      <c r="AC49" s="2" t="s">
        <v>3</v>
      </c>
      <c r="AD49" s="5" t="s">
        <v>3</v>
      </c>
      <c r="AE49" s="5" t="s">
        <v>3</v>
      </c>
      <c r="AF49" s="5" t="s">
        <v>3</v>
      </c>
      <c r="AG49" s="5" t="s">
        <v>3</v>
      </c>
      <c r="AH49" s="5" t="s">
        <v>3</v>
      </c>
      <c r="AI49" s="5">
        <f t="shared" si="0"/>
        <v>0</v>
      </c>
    </row>
    <row r="50" spans="1:35" x14ac:dyDescent="0.2">
      <c r="A50" s="4" t="s">
        <v>171</v>
      </c>
      <c r="B50" t="s">
        <v>172</v>
      </c>
      <c r="C50" t="s">
        <v>3</v>
      </c>
      <c r="D50" t="s">
        <v>3</v>
      </c>
      <c r="E50" s="2" t="s">
        <v>3</v>
      </c>
      <c r="F50" s="2" t="s">
        <v>3</v>
      </c>
      <c r="G50" s="2" t="s">
        <v>3</v>
      </c>
      <c r="H50" s="2" t="s">
        <v>3</v>
      </c>
      <c r="I50" s="2" t="s">
        <v>3</v>
      </c>
      <c r="J50" s="2" t="s">
        <v>3</v>
      </c>
      <c r="K50" s="2" t="s">
        <v>3</v>
      </c>
      <c r="L50" s="2" t="s">
        <v>3</v>
      </c>
      <c r="M50" s="2" t="s">
        <v>3</v>
      </c>
      <c r="N50" s="2" t="s">
        <v>3</v>
      </c>
      <c r="O50" s="2" t="s">
        <v>3</v>
      </c>
      <c r="P50" s="2" t="s">
        <v>3</v>
      </c>
      <c r="Q50" s="2" t="s">
        <v>3</v>
      </c>
      <c r="R50" s="2" t="s">
        <v>3</v>
      </c>
      <c r="S50" s="2" t="s">
        <v>3</v>
      </c>
      <c r="T50" s="2" t="s">
        <v>3</v>
      </c>
      <c r="U50" s="2" t="s">
        <v>3</v>
      </c>
      <c r="V50" s="2" t="s">
        <v>3</v>
      </c>
      <c r="W50" s="2" t="s">
        <v>3</v>
      </c>
      <c r="X50" s="2" t="s">
        <v>3</v>
      </c>
      <c r="Y50" s="2" t="s">
        <v>3</v>
      </c>
      <c r="Z50" s="2" t="s">
        <v>3</v>
      </c>
      <c r="AA50" s="2" t="s">
        <v>3</v>
      </c>
      <c r="AB50" s="2" t="s">
        <v>3</v>
      </c>
      <c r="AC50" s="2" t="s">
        <v>3</v>
      </c>
      <c r="AD50" s="5" t="s">
        <v>3</v>
      </c>
      <c r="AE50" s="5" t="s">
        <v>3</v>
      </c>
      <c r="AF50" s="5" t="s">
        <v>3</v>
      </c>
      <c r="AG50" s="5" t="s">
        <v>3</v>
      </c>
      <c r="AH50" s="5" t="s">
        <v>3</v>
      </c>
      <c r="AI50" s="5">
        <f t="shared" si="0"/>
        <v>0</v>
      </c>
    </row>
    <row r="51" spans="1:35" x14ac:dyDescent="0.2">
      <c r="A51" s="4" t="s">
        <v>173</v>
      </c>
      <c r="B51" t="s">
        <v>174</v>
      </c>
      <c r="C51" s="5" t="s">
        <v>3</v>
      </c>
      <c r="D51" t="s">
        <v>3</v>
      </c>
      <c r="E51" s="2" t="s">
        <v>3</v>
      </c>
      <c r="F51" s="2" t="s">
        <v>3</v>
      </c>
      <c r="G51" s="2" t="s">
        <v>3</v>
      </c>
      <c r="H51" s="2" t="s">
        <v>3</v>
      </c>
      <c r="I51" s="2" t="s">
        <v>3</v>
      </c>
      <c r="J51" s="2" t="s">
        <v>3</v>
      </c>
      <c r="K51" s="2" t="s">
        <v>3</v>
      </c>
      <c r="L51" s="2" t="s">
        <v>3</v>
      </c>
      <c r="M51" s="2" t="s">
        <v>3</v>
      </c>
      <c r="N51" s="2" t="s">
        <v>3</v>
      </c>
      <c r="O51" s="2" t="s">
        <v>3</v>
      </c>
      <c r="P51" s="2" t="s">
        <v>3</v>
      </c>
      <c r="Q51" s="2" t="s">
        <v>3</v>
      </c>
      <c r="R51" s="2" t="s">
        <v>3</v>
      </c>
      <c r="S51" s="2" t="s">
        <v>3</v>
      </c>
      <c r="T51" s="2" t="s">
        <v>3</v>
      </c>
      <c r="U51" s="2" t="s">
        <v>3</v>
      </c>
      <c r="V51" s="2" t="s">
        <v>3</v>
      </c>
      <c r="W51" s="2" t="s">
        <v>3</v>
      </c>
      <c r="X51" s="2" t="s">
        <v>3</v>
      </c>
      <c r="Y51" s="2" t="s">
        <v>3</v>
      </c>
      <c r="Z51" s="2" t="s">
        <v>3</v>
      </c>
      <c r="AA51" s="2" t="s">
        <v>3</v>
      </c>
      <c r="AB51" s="2" t="s">
        <v>3</v>
      </c>
      <c r="AC51" s="2" t="s">
        <v>3</v>
      </c>
      <c r="AD51" s="5" t="s">
        <v>3</v>
      </c>
      <c r="AE51" s="5" t="s">
        <v>3</v>
      </c>
      <c r="AF51" s="5" t="s">
        <v>3</v>
      </c>
      <c r="AG51" s="5" t="s">
        <v>3</v>
      </c>
      <c r="AH51" s="5" t="s">
        <v>3</v>
      </c>
      <c r="AI51" s="5">
        <f t="shared" si="0"/>
        <v>0</v>
      </c>
    </row>
    <row r="52" spans="1:35" x14ac:dyDescent="0.2">
      <c r="A52" s="4" t="s">
        <v>175</v>
      </c>
      <c r="B52" t="s">
        <v>176</v>
      </c>
      <c r="C52" t="s">
        <v>3</v>
      </c>
      <c r="D52" t="s">
        <v>3</v>
      </c>
      <c r="E52" s="2" t="s">
        <v>3</v>
      </c>
      <c r="F52" s="2" t="s">
        <v>3</v>
      </c>
      <c r="G52" s="2" t="s">
        <v>3</v>
      </c>
      <c r="H52" s="2" t="s">
        <v>3</v>
      </c>
      <c r="I52" s="2" t="s">
        <v>3</v>
      </c>
      <c r="J52" s="2" t="s">
        <v>3</v>
      </c>
      <c r="K52" s="2" t="s">
        <v>3</v>
      </c>
      <c r="L52" s="2" t="s">
        <v>3</v>
      </c>
      <c r="M52" s="2" t="s">
        <v>3</v>
      </c>
      <c r="N52" s="2" t="s">
        <v>3</v>
      </c>
      <c r="O52" s="2" t="s">
        <v>3</v>
      </c>
      <c r="P52" s="2" t="s">
        <v>3</v>
      </c>
      <c r="Q52" s="2" t="s">
        <v>3</v>
      </c>
      <c r="R52" s="2" t="s">
        <v>3</v>
      </c>
      <c r="S52" s="2" t="s">
        <v>3</v>
      </c>
      <c r="T52" s="2" t="s">
        <v>3</v>
      </c>
      <c r="U52" s="2" t="s">
        <v>3</v>
      </c>
      <c r="V52" s="2" t="s">
        <v>3</v>
      </c>
      <c r="W52" s="2" t="s">
        <v>3</v>
      </c>
      <c r="X52" s="2" t="s">
        <v>3</v>
      </c>
      <c r="Y52" s="2" t="s">
        <v>3</v>
      </c>
      <c r="Z52" s="2" t="s">
        <v>3</v>
      </c>
      <c r="AA52" s="2" t="s">
        <v>3</v>
      </c>
      <c r="AB52" s="2" t="s">
        <v>3</v>
      </c>
      <c r="AC52" s="2" t="s">
        <v>3</v>
      </c>
      <c r="AD52" s="5" t="s">
        <v>3</v>
      </c>
      <c r="AE52" s="5" t="s">
        <v>3</v>
      </c>
      <c r="AF52" s="5" t="s">
        <v>3</v>
      </c>
      <c r="AG52" s="5" t="s">
        <v>3</v>
      </c>
      <c r="AH52" s="5" t="s">
        <v>3</v>
      </c>
      <c r="AI52" s="5">
        <f t="shared" si="0"/>
        <v>0</v>
      </c>
    </row>
    <row r="53" spans="1:35" x14ac:dyDescent="0.2">
      <c r="A53" s="4" t="s">
        <v>177</v>
      </c>
      <c r="B53" t="s">
        <v>178</v>
      </c>
      <c r="C53" s="5" t="s">
        <v>3</v>
      </c>
      <c r="D53" t="s">
        <v>3</v>
      </c>
      <c r="E53" s="2" t="s">
        <v>3</v>
      </c>
      <c r="F53" s="2" t="s">
        <v>3</v>
      </c>
      <c r="G53" s="2" t="s">
        <v>3</v>
      </c>
      <c r="H53" s="2" t="s">
        <v>3</v>
      </c>
      <c r="I53" s="2" t="s">
        <v>3</v>
      </c>
      <c r="J53" s="2" t="s">
        <v>3</v>
      </c>
      <c r="K53" s="2" t="s">
        <v>3</v>
      </c>
      <c r="L53" s="2" t="s">
        <v>3</v>
      </c>
      <c r="M53" s="2" t="s">
        <v>3</v>
      </c>
      <c r="N53" s="2" t="s">
        <v>3</v>
      </c>
      <c r="O53" s="2" t="s">
        <v>3</v>
      </c>
      <c r="P53" s="2" t="s">
        <v>3</v>
      </c>
      <c r="Q53" s="2" t="s">
        <v>3</v>
      </c>
      <c r="R53" s="2" t="s">
        <v>3</v>
      </c>
      <c r="S53" s="2" t="s">
        <v>3</v>
      </c>
      <c r="T53" s="2" t="s">
        <v>3</v>
      </c>
      <c r="U53" s="2" t="s">
        <v>3</v>
      </c>
      <c r="V53" s="2" t="s">
        <v>3</v>
      </c>
      <c r="W53" s="2" t="s">
        <v>3</v>
      </c>
      <c r="X53" s="2" t="s">
        <v>3</v>
      </c>
      <c r="Y53" s="2" t="s">
        <v>3</v>
      </c>
      <c r="Z53" s="2" t="s">
        <v>3</v>
      </c>
      <c r="AA53" s="2" t="s">
        <v>3</v>
      </c>
      <c r="AB53" s="2" t="s">
        <v>3</v>
      </c>
      <c r="AC53" s="2" t="s">
        <v>3</v>
      </c>
      <c r="AD53" s="5" t="s">
        <v>3</v>
      </c>
      <c r="AE53" s="5" t="s">
        <v>3</v>
      </c>
      <c r="AF53" s="5" t="s">
        <v>3</v>
      </c>
      <c r="AG53" s="5" t="s">
        <v>3</v>
      </c>
      <c r="AH53" s="5" t="s">
        <v>3</v>
      </c>
      <c r="AI53" s="5">
        <f t="shared" si="0"/>
        <v>0</v>
      </c>
    </row>
    <row r="54" spans="1:35" x14ac:dyDescent="0.2">
      <c r="A54" s="4" t="s">
        <v>61</v>
      </c>
      <c r="B54" t="s">
        <v>62</v>
      </c>
      <c r="C54" t="s">
        <v>3</v>
      </c>
      <c r="D54" t="s">
        <v>3</v>
      </c>
      <c r="E54" s="2" t="s">
        <v>3</v>
      </c>
      <c r="F54" s="2" t="s">
        <v>3</v>
      </c>
      <c r="G54" s="2" t="s">
        <v>3</v>
      </c>
      <c r="H54" s="2" t="s">
        <v>3</v>
      </c>
      <c r="I54" s="2" t="s">
        <v>3</v>
      </c>
      <c r="J54" s="2" t="s">
        <v>3</v>
      </c>
      <c r="K54" s="2" t="s">
        <v>3</v>
      </c>
      <c r="L54" s="2" t="s">
        <v>3</v>
      </c>
      <c r="M54" s="2" t="s">
        <v>3</v>
      </c>
      <c r="N54" s="2" t="s">
        <v>3</v>
      </c>
      <c r="O54" s="2" t="s">
        <v>3</v>
      </c>
      <c r="P54" s="2" t="s">
        <v>3</v>
      </c>
      <c r="Q54" s="2" t="s">
        <v>3</v>
      </c>
      <c r="R54" s="2" t="s">
        <v>3</v>
      </c>
      <c r="S54" s="2" t="s">
        <v>3</v>
      </c>
      <c r="T54" s="2" t="s">
        <v>3</v>
      </c>
      <c r="U54" s="2" t="s">
        <v>3</v>
      </c>
      <c r="V54" s="2" t="s">
        <v>3</v>
      </c>
      <c r="W54" s="2" t="s">
        <v>3</v>
      </c>
      <c r="X54" s="2" t="s">
        <v>3</v>
      </c>
      <c r="Y54" s="2" t="s">
        <v>3</v>
      </c>
      <c r="Z54" s="2" t="s">
        <v>3</v>
      </c>
      <c r="AA54" s="2" t="s">
        <v>3</v>
      </c>
      <c r="AB54" s="2" t="s">
        <v>3</v>
      </c>
      <c r="AC54" s="2" t="s">
        <v>3</v>
      </c>
      <c r="AD54" s="5" t="s">
        <v>3</v>
      </c>
      <c r="AE54" s="5" t="s">
        <v>3</v>
      </c>
      <c r="AF54" s="5" t="s">
        <v>3</v>
      </c>
      <c r="AG54" s="5" t="s">
        <v>3</v>
      </c>
      <c r="AH54" s="5" t="s">
        <v>3</v>
      </c>
      <c r="AI54" s="5">
        <f t="shared" si="0"/>
        <v>0</v>
      </c>
    </row>
    <row r="55" spans="1:35" x14ac:dyDescent="0.2">
      <c r="A55" s="4" t="s">
        <v>63</v>
      </c>
      <c r="B55" t="s">
        <v>64</v>
      </c>
      <c r="C55" s="5" t="s">
        <v>3</v>
      </c>
      <c r="D55" t="s">
        <v>3</v>
      </c>
      <c r="E55" s="2" t="s">
        <v>3</v>
      </c>
      <c r="F55" s="2" t="s">
        <v>3</v>
      </c>
      <c r="G55" s="2" t="s">
        <v>3</v>
      </c>
      <c r="H55" s="2" t="s">
        <v>3</v>
      </c>
      <c r="I55" s="2" t="s">
        <v>3</v>
      </c>
      <c r="J55" s="2" t="s">
        <v>3</v>
      </c>
      <c r="K55" s="2" t="s">
        <v>3</v>
      </c>
      <c r="L55" s="2" t="s">
        <v>3</v>
      </c>
      <c r="M55" s="2" t="s">
        <v>3</v>
      </c>
      <c r="N55" s="2" t="s">
        <v>3</v>
      </c>
      <c r="O55" s="2" t="s">
        <v>3</v>
      </c>
      <c r="P55" s="2" t="s">
        <v>3</v>
      </c>
      <c r="Q55" s="2" t="s">
        <v>3</v>
      </c>
      <c r="R55" s="2" t="s">
        <v>3</v>
      </c>
      <c r="S55" s="2" t="s">
        <v>3</v>
      </c>
      <c r="T55" s="2" t="s">
        <v>3</v>
      </c>
      <c r="U55" s="2" t="s">
        <v>3</v>
      </c>
      <c r="V55" s="2" t="s">
        <v>3</v>
      </c>
      <c r="W55" s="2" t="s">
        <v>3</v>
      </c>
      <c r="X55" s="2" t="s">
        <v>3</v>
      </c>
      <c r="Y55" s="2" t="s">
        <v>3</v>
      </c>
      <c r="Z55" s="2" t="s">
        <v>3</v>
      </c>
      <c r="AA55" s="5">
        <v>82383</v>
      </c>
      <c r="AB55" s="5">
        <v>53211</v>
      </c>
      <c r="AC55" s="2" t="s">
        <v>3</v>
      </c>
      <c r="AD55" s="5">
        <v>234389</v>
      </c>
      <c r="AE55" s="5">
        <v>15998</v>
      </c>
      <c r="AF55" s="5">
        <v>1682479</v>
      </c>
      <c r="AG55" s="5">
        <v>1468572</v>
      </c>
      <c r="AH55" s="9">
        <f>SUM(AA55:AB55,AD55:AG55)</f>
        <v>3537032</v>
      </c>
      <c r="AI55" s="5">
        <f t="shared" si="0"/>
        <v>6</v>
      </c>
    </row>
    <row r="56" spans="1:35" x14ac:dyDescent="0.2">
      <c r="A56" s="4" t="s">
        <v>179</v>
      </c>
      <c r="B56" t="s">
        <v>180</v>
      </c>
      <c r="C56" t="s">
        <v>3</v>
      </c>
      <c r="D56" t="s">
        <v>3</v>
      </c>
      <c r="E56" s="2" t="s">
        <v>3</v>
      </c>
      <c r="F56" s="2" t="s">
        <v>3</v>
      </c>
      <c r="G56" s="2" t="s">
        <v>3</v>
      </c>
      <c r="H56" s="2" t="s">
        <v>3</v>
      </c>
      <c r="I56" s="2" t="s">
        <v>3</v>
      </c>
      <c r="J56" s="2" t="s">
        <v>3</v>
      </c>
      <c r="K56" s="2" t="s">
        <v>3</v>
      </c>
      <c r="L56" s="2" t="s">
        <v>3</v>
      </c>
      <c r="M56" s="2" t="s">
        <v>3</v>
      </c>
      <c r="N56" s="2" t="s">
        <v>3</v>
      </c>
      <c r="O56" s="2" t="s">
        <v>3</v>
      </c>
      <c r="P56" s="2" t="s">
        <v>3</v>
      </c>
      <c r="Q56" s="2" t="s">
        <v>3</v>
      </c>
      <c r="R56" s="2" t="s">
        <v>3</v>
      </c>
      <c r="S56" s="2" t="s">
        <v>3</v>
      </c>
      <c r="T56" s="2" t="s">
        <v>3</v>
      </c>
      <c r="U56" s="2" t="s">
        <v>3</v>
      </c>
      <c r="V56" s="2" t="s">
        <v>3</v>
      </c>
      <c r="W56" s="2" t="s">
        <v>3</v>
      </c>
      <c r="X56" s="2" t="s">
        <v>3</v>
      </c>
      <c r="Y56" s="2" t="s">
        <v>3</v>
      </c>
      <c r="Z56" s="2" t="s">
        <v>3</v>
      </c>
      <c r="AA56" s="2" t="s">
        <v>3</v>
      </c>
      <c r="AB56" s="2" t="s">
        <v>3</v>
      </c>
      <c r="AC56" s="2" t="s">
        <v>3</v>
      </c>
      <c r="AD56" s="5" t="s">
        <v>3</v>
      </c>
      <c r="AE56" s="5" t="s">
        <v>3</v>
      </c>
      <c r="AF56" s="5" t="s">
        <v>3</v>
      </c>
      <c r="AG56" s="5" t="s">
        <v>3</v>
      </c>
      <c r="AH56" s="5" t="s">
        <v>3</v>
      </c>
      <c r="AI56" s="5">
        <f t="shared" si="0"/>
        <v>0</v>
      </c>
    </row>
    <row r="57" spans="1:35" x14ac:dyDescent="0.2">
      <c r="A57" s="4" t="s">
        <v>181</v>
      </c>
      <c r="B57" t="s">
        <v>202</v>
      </c>
      <c r="C57" s="5" t="s">
        <v>3</v>
      </c>
      <c r="D57" t="s">
        <v>3</v>
      </c>
      <c r="E57" s="2" t="s">
        <v>3</v>
      </c>
      <c r="F57" s="2" t="s">
        <v>3</v>
      </c>
      <c r="G57" s="2" t="s">
        <v>3</v>
      </c>
      <c r="H57" s="2" t="s">
        <v>3</v>
      </c>
      <c r="I57" s="2" t="s">
        <v>3</v>
      </c>
      <c r="J57" s="2" t="s">
        <v>3</v>
      </c>
      <c r="K57" s="2" t="s">
        <v>3</v>
      </c>
      <c r="L57" s="2" t="s">
        <v>3</v>
      </c>
      <c r="M57" s="2" t="s">
        <v>3</v>
      </c>
      <c r="N57" s="2" t="s">
        <v>3</v>
      </c>
      <c r="O57" s="2" t="s">
        <v>3</v>
      </c>
      <c r="P57" s="2" t="s">
        <v>3</v>
      </c>
      <c r="Q57" s="2" t="s">
        <v>3</v>
      </c>
      <c r="R57" s="2" t="s">
        <v>3</v>
      </c>
      <c r="S57" s="2" t="s">
        <v>3</v>
      </c>
      <c r="T57" s="2" t="s">
        <v>3</v>
      </c>
      <c r="U57" s="2" t="s">
        <v>3</v>
      </c>
      <c r="V57" s="2" t="s">
        <v>3</v>
      </c>
      <c r="W57" s="2" t="s">
        <v>3</v>
      </c>
      <c r="X57" s="2" t="s">
        <v>3</v>
      </c>
      <c r="Y57" s="2" t="s">
        <v>3</v>
      </c>
      <c r="Z57" s="2" t="s">
        <v>3</v>
      </c>
      <c r="AA57" s="2" t="s">
        <v>3</v>
      </c>
      <c r="AB57" s="2" t="s">
        <v>3</v>
      </c>
      <c r="AC57" s="2" t="s">
        <v>3</v>
      </c>
      <c r="AD57" s="5" t="s">
        <v>3</v>
      </c>
      <c r="AE57" s="5" t="s">
        <v>3</v>
      </c>
      <c r="AF57" s="5" t="s">
        <v>3</v>
      </c>
      <c r="AG57" s="5" t="s">
        <v>3</v>
      </c>
      <c r="AH57" s="5" t="s">
        <v>3</v>
      </c>
      <c r="AI57" s="5">
        <f t="shared" si="0"/>
        <v>0</v>
      </c>
    </row>
    <row r="58" spans="1:35" x14ac:dyDescent="0.2">
      <c r="A58" s="4" t="s">
        <v>69</v>
      </c>
      <c r="B58" t="s">
        <v>70</v>
      </c>
      <c r="C58" s="5">
        <v>5200</v>
      </c>
      <c r="D58" s="5">
        <v>2600</v>
      </c>
      <c r="E58" s="5">
        <v>8000</v>
      </c>
      <c r="F58" s="5">
        <v>13600</v>
      </c>
      <c r="G58" s="5">
        <v>9100</v>
      </c>
      <c r="H58" s="5">
        <v>60950</v>
      </c>
      <c r="I58" s="5">
        <v>236040</v>
      </c>
      <c r="J58" s="5">
        <v>232750</v>
      </c>
      <c r="K58" s="5">
        <v>4750</v>
      </c>
      <c r="L58" s="5">
        <v>3600</v>
      </c>
      <c r="M58" s="5">
        <v>3720</v>
      </c>
      <c r="N58" s="5">
        <v>12000</v>
      </c>
      <c r="O58" s="5">
        <v>1200</v>
      </c>
      <c r="P58" s="5">
        <v>202900</v>
      </c>
      <c r="Q58" s="5">
        <v>66129</v>
      </c>
      <c r="R58" s="5">
        <v>85873</v>
      </c>
      <c r="S58" s="5">
        <v>10518</v>
      </c>
      <c r="T58" s="5">
        <v>111046</v>
      </c>
      <c r="U58" s="5">
        <v>470079</v>
      </c>
      <c r="V58" s="6">
        <v>2062161</v>
      </c>
      <c r="W58" s="6">
        <v>4147048</v>
      </c>
      <c r="X58" s="6">
        <v>3170385</v>
      </c>
      <c r="Y58" s="5">
        <v>1620552</v>
      </c>
      <c r="Z58" s="5">
        <v>1575959</v>
      </c>
      <c r="AA58" s="5">
        <v>1275022</v>
      </c>
      <c r="AB58" s="5">
        <v>1340774</v>
      </c>
      <c r="AC58" s="5">
        <v>1695648</v>
      </c>
      <c r="AD58" s="5">
        <v>1752980</v>
      </c>
      <c r="AE58" s="5">
        <v>1613657</v>
      </c>
      <c r="AF58" s="5">
        <v>1102372</v>
      </c>
      <c r="AG58" s="5">
        <v>1113616</v>
      </c>
      <c r="AH58" s="9">
        <f>SUM(C58:AG58)</f>
        <v>24010229</v>
      </c>
      <c r="AI58" s="5">
        <f t="shared" si="0"/>
        <v>31</v>
      </c>
    </row>
    <row r="59" spans="1:35" x14ac:dyDescent="0.2">
      <c r="A59" s="4" t="s">
        <v>182</v>
      </c>
      <c r="B59" t="s">
        <v>183</v>
      </c>
      <c r="C59" s="5" t="s">
        <v>3</v>
      </c>
      <c r="D59" t="s">
        <v>3</v>
      </c>
      <c r="E59" s="2" t="s">
        <v>3</v>
      </c>
      <c r="F59" s="2" t="s">
        <v>3</v>
      </c>
      <c r="G59" s="2" t="s">
        <v>3</v>
      </c>
      <c r="H59" s="2" t="s">
        <v>3</v>
      </c>
      <c r="I59" s="2" t="s">
        <v>3</v>
      </c>
      <c r="J59" s="2" t="s">
        <v>3</v>
      </c>
      <c r="K59" s="2" t="s">
        <v>3</v>
      </c>
      <c r="L59" s="2" t="s">
        <v>3</v>
      </c>
      <c r="M59" s="2" t="s">
        <v>3</v>
      </c>
      <c r="N59" s="2" t="s">
        <v>3</v>
      </c>
      <c r="O59" s="2" t="s">
        <v>3</v>
      </c>
      <c r="P59" s="2" t="s">
        <v>3</v>
      </c>
      <c r="Q59" s="2" t="s">
        <v>3</v>
      </c>
      <c r="R59" s="2" t="s">
        <v>3</v>
      </c>
      <c r="S59" s="2" t="s">
        <v>3</v>
      </c>
      <c r="T59" s="2" t="s">
        <v>3</v>
      </c>
      <c r="U59" s="2" t="s">
        <v>3</v>
      </c>
      <c r="V59" s="2" t="s">
        <v>3</v>
      </c>
      <c r="W59" s="2" t="s">
        <v>3</v>
      </c>
      <c r="X59" s="2" t="s">
        <v>3</v>
      </c>
      <c r="Y59" s="2" t="s">
        <v>3</v>
      </c>
      <c r="Z59" s="2" t="s">
        <v>3</v>
      </c>
      <c r="AA59" s="2" t="s">
        <v>3</v>
      </c>
      <c r="AB59" s="2" t="s">
        <v>3</v>
      </c>
      <c r="AC59" s="2" t="s">
        <v>3</v>
      </c>
      <c r="AD59" s="5" t="s">
        <v>3</v>
      </c>
      <c r="AE59" s="5" t="s">
        <v>3</v>
      </c>
      <c r="AF59" s="5" t="s">
        <v>3</v>
      </c>
      <c r="AG59" s="5" t="s">
        <v>3</v>
      </c>
      <c r="AH59" s="5" t="s">
        <v>3</v>
      </c>
      <c r="AI59" s="5">
        <f t="shared" si="0"/>
        <v>0</v>
      </c>
    </row>
    <row r="60" spans="1:35" x14ac:dyDescent="0.2">
      <c r="A60" s="4" t="s">
        <v>184</v>
      </c>
      <c r="B60" t="s">
        <v>185</v>
      </c>
      <c r="C60" s="5" t="s">
        <v>3</v>
      </c>
      <c r="D60" t="s">
        <v>3</v>
      </c>
      <c r="E60" s="2" t="s">
        <v>3</v>
      </c>
      <c r="F60" s="2" t="s">
        <v>3</v>
      </c>
      <c r="G60" s="2" t="s">
        <v>3</v>
      </c>
      <c r="H60" s="2" t="s">
        <v>3</v>
      </c>
      <c r="I60" s="2" t="s">
        <v>3</v>
      </c>
      <c r="J60" s="2" t="s">
        <v>3</v>
      </c>
      <c r="K60" s="2" t="s">
        <v>3</v>
      </c>
      <c r="L60" s="2" t="s">
        <v>3</v>
      </c>
      <c r="M60" s="2" t="s">
        <v>3</v>
      </c>
      <c r="N60" s="2" t="s">
        <v>3</v>
      </c>
      <c r="O60" s="2" t="s">
        <v>3</v>
      </c>
      <c r="P60" s="2" t="s">
        <v>3</v>
      </c>
      <c r="Q60" s="2" t="s">
        <v>3</v>
      </c>
      <c r="R60" s="2" t="s">
        <v>3</v>
      </c>
      <c r="S60" s="2" t="s">
        <v>3</v>
      </c>
      <c r="T60" s="2" t="s">
        <v>3</v>
      </c>
      <c r="U60" s="2" t="s">
        <v>3</v>
      </c>
      <c r="V60" s="2" t="s">
        <v>3</v>
      </c>
      <c r="W60" s="2" t="s">
        <v>3</v>
      </c>
      <c r="X60" s="2" t="s">
        <v>3</v>
      </c>
      <c r="Y60" s="2" t="s">
        <v>3</v>
      </c>
      <c r="Z60" s="2" t="s">
        <v>3</v>
      </c>
      <c r="AA60" s="2" t="s">
        <v>3</v>
      </c>
      <c r="AB60" s="2" t="s">
        <v>3</v>
      </c>
      <c r="AC60" s="2" t="s">
        <v>3</v>
      </c>
      <c r="AD60" s="5" t="s">
        <v>3</v>
      </c>
      <c r="AE60" s="5" t="s">
        <v>3</v>
      </c>
      <c r="AF60" s="5" t="s">
        <v>3</v>
      </c>
      <c r="AG60" s="5" t="s">
        <v>3</v>
      </c>
      <c r="AH60" s="5" t="s">
        <v>3</v>
      </c>
      <c r="AI60" s="5">
        <f t="shared" si="0"/>
        <v>0</v>
      </c>
    </row>
    <row r="61" spans="1:35" x14ac:dyDescent="0.2">
      <c r="A61" s="4" t="s">
        <v>186</v>
      </c>
      <c r="B61" t="s">
        <v>187</v>
      </c>
      <c r="C61" s="5" t="s">
        <v>3</v>
      </c>
      <c r="D61" t="s">
        <v>3</v>
      </c>
      <c r="E61" s="2" t="s">
        <v>3</v>
      </c>
      <c r="F61" s="2" t="s">
        <v>3</v>
      </c>
      <c r="G61" s="2" t="s">
        <v>3</v>
      </c>
      <c r="H61" s="2" t="s">
        <v>3</v>
      </c>
      <c r="I61" s="2" t="s">
        <v>3</v>
      </c>
      <c r="J61" s="2" t="s">
        <v>3</v>
      </c>
      <c r="K61" s="2" t="s">
        <v>3</v>
      </c>
      <c r="L61" s="2" t="s">
        <v>3</v>
      </c>
      <c r="M61" s="2" t="s">
        <v>3</v>
      </c>
      <c r="N61" s="2" t="s">
        <v>3</v>
      </c>
      <c r="O61" s="2" t="s">
        <v>3</v>
      </c>
      <c r="P61" s="2" t="s">
        <v>3</v>
      </c>
      <c r="Q61" s="2" t="s">
        <v>3</v>
      </c>
      <c r="R61" s="2" t="s">
        <v>3</v>
      </c>
      <c r="S61" s="2" t="s">
        <v>3</v>
      </c>
      <c r="T61" s="2" t="s">
        <v>3</v>
      </c>
      <c r="U61" s="2" t="s">
        <v>3</v>
      </c>
      <c r="V61" s="2" t="s">
        <v>3</v>
      </c>
      <c r="W61" s="2" t="s">
        <v>3</v>
      </c>
      <c r="X61" s="2" t="s">
        <v>3</v>
      </c>
      <c r="Y61" s="2" t="s">
        <v>3</v>
      </c>
      <c r="Z61" s="2" t="s">
        <v>3</v>
      </c>
      <c r="AA61" s="2" t="s">
        <v>3</v>
      </c>
      <c r="AB61" s="2" t="s">
        <v>3</v>
      </c>
      <c r="AC61" s="2" t="s">
        <v>3</v>
      </c>
      <c r="AD61" s="5" t="s">
        <v>3</v>
      </c>
      <c r="AE61" s="5" t="s">
        <v>3</v>
      </c>
      <c r="AF61" s="5" t="s">
        <v>3</v>
      </c>
      <c r="AG61" s="5" t="s">
        <v>3</v>
      </c>
      <c r="AH61" s="5" t="s">
        <v>3</v>
      </c>
      <c r="AI61" s="5">
        <f t="shared" si="0"/>
        <v>0</v>
      </c>
    </row>
    <row r="62" spans="1:35" x14ac:dyDescent="0.2">
      <c r="A62" s="4" t="s">
        <v>103</v>
      </c>
      <c r="B62" t="s">
        <v>102</v>
      </c>
      <c r="C62" s="5">
        <v>4200</v>
      </c>
      <c r="D62" s="5">
        <v>3500</v>
      </c>
      <c r="E62" s="5">
        <v>8600</v>
      </c>
      <c r="F62" s="5">
        <v>11100</v>
      </c>
      <c r="G62" s="5">
        <v>9200</v>
      </c>
      <c r="H62" s="5">
        <v>65100</v>
      </c>
      <c r="I62" s="5">
        <v>251040</v>
      </c>
      <c r="J62" s="5">
        <v>615950</v>
      </c>
      <c r="K62" s="5">
        <v>4750</v>
      </c>
      <c r="L62" s="5">
        <v>6600</v>
      </c>
      <c r="M62" s="5">
        <v>2690</v>
      </c>
      <c r="N62" s="5">
        <v>27000</v>
      </c>
      <c r="O62" s="5">
        <v>1200</v>
      </c>
      <c r="P62" s="5">
        <v>202900</v>
      </c>
      <c r="Q62" s="5">
        <v>2270475</v>
      </c>
      <c r="R62" s="5">
        <v>2477873</v>
      </c>
      <c r="S62" s="5">
        <v>707417</v>
      </c>
      <c r="T62" s="5">
        <v>122926</v>
      </c>
      <c r="U62" s="5">
        <v>909448</v>
      </c>
      <c r="V62" s="6">
        <v>2131335</v>
      </c>
      <c r="W62" s="6">
        <v>4432830</v>
      </c>
      <c r="X62" s="6">
        <v>4262227</v>
      </c>
      <c r="Y62" s="5">
        <v>2162842</v>
      </c>
      <c r="Z62" s="5">
        <v>1899816</v>
      </c>
      <c r="AA62" s="5">
        <v>1404828</v>
      </c>
      <c r="AB62" s="5">
        <v>1889185</v>
      </c>
      <c r="AC62" s="5">
        <v>2080368</v>
      </c>
      <c r="AD62" s="5">
        <v>1965923</v>
      </c>
      <c r="AE62" s="5">
        <v>2031731</v>
      </c>
      <c r="AF62" s="5">
        <v>1120194</v>
      </c>
      <c r="AG62" s="5">
        <v>1134313</v>
      </c>
      <c r="AH62" s="9">
        <f>SUM(C62:AG62)</f>
        <v>34217561</v>
      </c>
      <c r="AI62" s="5">
        <f t="shared" si="0"/>
        <v>31</v>
      </c>
    </row>
    <row r="63" spans="1:35" x14ac:dyDescent="0.2">
      <c r="A63" s="4" t="s">
        <v>188</v>
      </c>
      <c r="B63" t="s">
        <v>189</v>
      </c>
      <c r="C63" s="5" t="s">
        <v>3</v>
      </c>
      <c r="D63" t="s">
        <v>3</v>
      </c>
      <c r="E63" s="2" t="s">
        <v>3</v>
      </c>
      <c r="F63" s="2" t="s">
        <v>3</v>
      </c>
      <c r="G63" s="2" t="s">
        <v>3</v>
      </c>
      <c r="H63" s="2" t="s">
        <v>3</v>
      </c>
      <c r="I63" s="2" t="s">
        <v>3</v>
      </c>
      <c r="J63" s="2" t="s">
        <v>3</v>
      </c>
      <c r="K63" s="2" t="s">
        <v>3</v>
      </c>
      <c r="L63" s="2" t="s">
        <v>3</v>
      </c>
      <c r="M63" s="2" t="s">
        <v>3</v>
      </c>
      <c r="N63" s="2" t="s">
        <v>3</v>
      </c>
      <c r="O63" s="2" t="s">
        <v>3</v>
      </c>
      <c r="P63" s="2" t="s">
        <v>3</v>
      </c>
      <c r="Q63" s="2" t="s">
        <v>3</v>
      </c>
      <c r="R63" s="2" t="s">
        <v>3</v>
      </c>
      <c r="S63" s="2" t="s">
        <v>3</v>
      </c>
      <c r="T63" s="2" t="s">
        <v>3</v>
      </c>
      <c r="U63" s="2" t="s">
        <v>3</v>
      </c>
      <c r="V63" s="2" t="s">
        <v>3</v>
      </c>
      <c r="W63" s="2" t="s">
        <v>3</v>
      </c>
      <c r="X63" s="2" t="s">
        <v>3</v>
      </c>
      <c r="Y63" s="2" t="s">
        <v>3</v>
      </c>
      <c r="Z63" s="2" t="s">
        <v>3</v>
      </c>
      <c r="AA63" s="2" t="s">
        <v>3</v>
      </c>
      <c r="AB63" s="2" t="s">
        <v>3</v>
      </c>
      <c r="AC63" s="2" t="s">
        <v>3</v>
      </c>
      <c r="AD63" s="5" t="s">
        <v>3</v>
      </c>
      <c r="AE63" s="5" t="s">
        <v>3</v>
      </c>
      <c r="AF63" s="5" t="s">
        <v>3</v>
      </c>
      <c r="AG63" s="5" t="s">
        <v>3</v>
      </c>
      <c r="AH63" s="5" t="s">
        <v>3</v>
      </c>
      <c r="AI63" s="5">
        <f t="shared" si="0"/>
        <v>0</v>
      </c>
    </row>
    <row r="64" spans="1:35" x14ac:dyDescent="0.2">
      <c r="A64" s="4" t="s">
        <v>190</v>
      </c>
      <c r="B64" t="s">
        <v>191</v>
      </c>
      <c r="C64" s="5" t="s">
        <v>3</v>
      </c>
      <c r="D64" t="s">
        <v>3</v>
      </c>
      <c r="E64" s="2" t="s">
        <v>3</v>
      </c>
      <c r="F64" s="2" t="s">
        <v>3</v>
      </c>
      <c r="G64" s="2" t="s">
        <v>3</v>
      </c>
      <c r="H64" s="2" t="s">
        <v>3</v>
      </c>
      <c r="I64" s="2" t="s">
        <v>3</v>
      </c>
      <c r="J64" s="2" t="s">
        <v>3</v>
      </c>
      <c r="K64" s="2" t="s">
        <v>3</v>
      </c>
      <c r="L64" s="2" t="s">
        <v>3</v>
      </c>
      <c r="M64" s="2" t="s">
        <v>3</v>
      </c>
      <c r="N64" s="2" t="s">
        <v>3</v>
      </c>
      <c r="O64" s="2" t="s">
        <v>3</v>
      </c>
      <c r="P64" s="2" t="s">
        <v>3</v>
      </c>
      <c r="Q64" s="2" t="s">
        <v>3</v>
      </c>
      <c r="R64" s="2" t="s">
        <v>3</v>
      </c>
      <c r="S64" s="2" t="s">
        <v>3</v>
      </c>
      <c r="T64" s="2" t="s">
        <v>3</v>
      </c>
      <c r="U64" s="2" t="s">
        <v>3</v>
      </c>
      <c r="V64" s="2" t="s">
        <v>3</v>
      </c>
      <c r="W64" s="2" t="s">
        <v>3</v>
      </c>
      <c r="X64" s="2" t="s">
        <v>3</v>
      </c>
      <c r="Y64" s="5">
        <v>262500</v>
      </c>
      <c r="Z64" s="2" t="s">
        <v>3</v>
      </c>
      <c r="AA64" s="5">
        <v>791875</v>
      </c>
      <c r="AB64" s="2" t="s">
        <v>3</v>
      </c>
      <c r="AC64" s="2" t="s">
        <v>3</v>
      </c>
      <c r="AD64" s="5">
        <v>1000</v>
      </c>
      <c r="AE64" s="5" t="s">
        <v>3</v>
      </c>
      <c r="AF64" s="5">
        <v>20810</v>
      </c>
      <c r="AG64" s="5" t="s">
        <v>3</v>
      </c>
      <c r="AH64" s="9">
        <f>SUM(Y64,AA64,AD64,AF64)</f>
        <v>1076185</v>
      </c>
      <c r="AI64" s="5">
        <f t="shared" si="0"/>
        <v>4</v>
      </c>
    </row>
    <row r="65" spans="1:35" x14ac:dyDescent="0.2">
      <c r="A65" s="4" t="s">
        <v>192</v>
      </c>
      <c r="B65" t="s">
        <v>193</v>
      </c>
      <c r="C65" s="5" t="s">
        <v>3</v>
      </c>
      <c r="D65" t="s">
        <v>3</v>
      </c>
      <c r="E65" s="2" t="s">
        <v>3</v>
      </c>
      <c r="F65" s="2" t="s">
        <v>3</v>
      </c>
      <c r="G65" s="2" t="s">
        <v>3</v>
      </c>
      <c r="H65" s="2" t="s">
        <v>3</v>
      </c>
      <c r="I65" s="2" t="s">
        <v>3</v>
      </c>
      <c r="J65" s="2" t="s">
        <v>3</v>
      </c>
      <c r="K65" s="2" t="s">
        <v>3</v>
      </c>
      <c r="L65" s="2" t="s">
        <v>3</v>
      </c>
      <c r="M65" s="2" t="s">
        <v>3</v>
      </c>
      <c r="N65" s="2" t="s">
        <v>3</v>
      </c>
      <c r="O65" s="2" t="s">
        <v>3</v>
      </c>
      <c r="P65" s="2" t="s">
        <v>3</v>
      </c>
      <c r="Q65" s="2" t="s">
        <v>3</v>
      </c>
      <c r="R65" s="2" t="s">
        <v>3</v>
      </c>
      <c r="S65" s="2" t="s">
        <v>3</v>
      </c>
      <c r="T65" s="2" t="s">
        <v>3</v>
      </c>
      <c r="U65" s="2" t="s">
        <v>3</v>
      </c>
      <c r="V65" s="2" t="s">
        <v>3</v>
      </c>
      <c r="W65" s="2" t="s">
        <v>3</v>
      </c>
      <c r="X65" s="2" t="s">
        <v>3</v>
      </c>
      <c r="Y65" s="2" t="s">
        <v>3</v>
      </c>
      <c r="Z65" s="2" t="s">
        <v>3</v>
      </c>
      <c r="AA65" s="2" t="s">
        <v>3</v>
      </c>
      <c r="AB65" s="2" t="s">
        <v>3</v>
      </c>
      <c r="AC65" s="2" t="s">
        <v>3</v>
      </c>
      <c r="AD65" s="5" t="s">
        <v>3</v>
      </c>
      <c r="AE65" s="5" t="s">
        <v>3</v>
      </c>
      <c r="AF65" s="5" t="s">
        <v>3</v>
      </c>
      <c r="AG65" s="5" t="s">
        <v>3</v>
      </c>
      <c r="AH65" s="9" t="s">
        <v>3</v>
      </c>
      <c r="AI65" s="5">
        <f t="shared" si="0"/>
        <v>0</v>
      </c>
    </row>
    <row r="66" spans="1:35" x14ac:dyDescent="0.2">
      <c r="A66" s="4" t="s">
        <v>109</v>
      </c>
      <c r="B66" t="s">
        <v>108</v>
      </c>
      <c r="C66" s="5">
        <v>769500</v>
      </c>
      <c r="D66" s="5">
        <v>1135700</v>
      </c>
      <c r="E66" s="5">
        <v>1435500</v>
      </c>
      <c r="F66" s="5">
        <v>1762200</v>
      </c>
      <c r="G66" s="5">
        <v>1553300</v>
      </c>
      <c r="H66" s="5">
        <v>592630</v>
      </c>
      <c r="I66" s="5">
        <v>1710300</v>
      </c>
      <c r="J66" s="5">
        <v>2206580</v>
      </c>
      <c r="K66" s="5">
        <v>3079180</v>
      </c>
      <c r="L66" s="5">
        <v>7234110</v>
      </c>
      <c r="M66" s="5">
        <v>13112700</v>
      </c>
      <c r="N66" s="5">
        <v>46782971</v>
      </c>
      <c r="O66" s="5">
        <v>55998075</v>
      </c>
      <c r="P66" s="5">
        <v>54810810</v>
      </c>
      <c r="Q66" s="5">
        <v>42557321</v>
      </c>
      <c r="R66" s="5">
        <v>32780228</v>
      </c>
      <c r="S66" s="5">
        <v>30504422</v>
      </c>
      <c r="T66" s="5">
        <v>59016282</v>
      </c>
      <c r="U66" s="5">
        <v>36080807</v>
      </c>
      <c r="V66" s="5">
        <v>20027197</v>
      </c>
      <c r="W66" s="5">
        <v>33247899</v>
      </c>
      <c r="X66" s="5">
        <v>13671920</v>
      </c>
      <c r="Y66" s="5">
        <v>40214833</v>
      </c>
      <c r="Z66" s="5">
        <v>23697251</v>
      </c>
      <c r="AA66" s="5">
        <v>31273382</v>
      </c>
      <c r="AB66" s="5">
        <v>23689003</v>
      </c>
      <c r="AC66" s="5">
        <v>22127195</v>
      </c>
      <c r="AD66" s="5">
        <v>3570842</v>
      </c>
      <c r="AE66" s="5">
        <v>5690154</v>
      </c>
      <c r="AF66" s="5">
        <v>5591750</v>
      </c>
      <c r="AG66" s="5">
        <v>5618882</v>
      </c>
      <c r="AH66" s="9">
        <f>SUM(C66:AG66)</f>
        <v>621542924</v>
      </c>
      <c r="AI66" s="5">
        <f t="shared" si="0"/>
        <v>31</v>
      </c>
    </row>
    <row r="67" spans="1:35" x14ac:dyDescent="0.2">
      <c r="A67" s="4" t="s">
        <v>194</v>
      </c>
      <c r="B67" t="s">
        <v>195</v>
      </c>
      <c r="C67" s="5" t="s">
        <v>3</v>
      </c>
      <c r="D67" t="s">
        <v>3</v>
      </c>
      <c r="E67" s="2" t="s">
        <v>3</v>
      </c>
      <c r="F67" s="2" t="s">
        <v>3</v>
      </c>
      <c r="G67" s="2" t="s">
        <v>3</v>
      </c>
      <c r="H67" s="2" t="s">
        <v>3</v>
      </c>
      <c r="I67" s="2" t="s">
        <v>3</v>
      </c>
      <c r="J67" s="2" t="s">
        <v>3</v>
      </c>
      <c r="K67" s="2" t="s">
        <v>3</v>
      </c>
      <c r="L67" s="2" t="s">
        <v>3</v>
      </c>
      <c r="M67" s="2" t="s">
        <v>3</v>
      </c>
      <c r="N67" s="2" t="s">
        <v>3</v>
      </c>
      <c r="O67" s="2" t="s">
        <v>3</v>
      </c>
      <c r="P67" s="2" t="s">
        <v>3</v>
      </c>
      <c r="Q67" s="2" t="s">
        <v>3</v>
      </c>
      <c r="R67" s="2" t="s">
        <v>3</v>
      </c>
      <c r="S67" s="2" t="s">
        <v>3</v>
      </c>
      <c r="T67" s="2" t="s">
        <v>3</v>
      </c>
      <c r="U67" s="2" t="s">
        <v>3</v>
      </c>
      <c r="V67" s="2" t="s">
        <v>3</v>
      </c>
      <c r="W67" s="2" t="s">
        <v>3</v>
      </c>
      <c r="X67" s="2" t="s">
        <v>3</v>
      </c>
      <c r="Y67" s="2" t="s">
        <v>3</v>
      </c>
      <c r="Z67" s="2" t="s">
        <v>3</v>
      </c>
      <c r="AA67" s="2" t="s">
        <v>3</v>
      </c>
      <c r="AB67" s="2" t="s">
        <v>3</v>
      </c>
      <c r="AC67" s="2" t="s">
        <v>3</v>
      </c>
      <c r="AD67" s="2" t="s">
        <v>3</v>
      </c>
      <c r="AE67" s="5" t="s">
        <v>3</v>
      </c>
      <c r="AF67" s="2" t="s">
        <v>3</v>
      </c>
      <c r="AG67" s="5" t="s">
        <v>3</v>
      </c>
      <c r="AH67" s="5" t="s">
        <v>3</v>
      </c>
      <c r="AI67" s="5">
        <f t="shared" ref="AI67:AI71" si="1">COUNTIF(C67:AG67, "&gt;0")</f>
        <v>0</v>
      </c>
    </row>
    <row r="68" spans="1:35" x14ac:dyDescent="0.2">
      <c r="A68" s="4" t="s">
        <v>196</v>
      </c>
      <c r="B68" t="s">
        <v>197</v>
      </c>
      <c r="C68" s="5" t="s">
        <v>3</v>
      </c>
      <c r="D68" t="s">
        <v>3</v>
      </c>
      <c r="E68" s="2" t="s">
        <v>3</v>
      </c>
      <c r="F68" s="2" t="s">
        <v>3</v>
      </c>
      <c r="G68" s="2" t="s">
        <v>3</v>
      </c>
      <c r="H68" s="2" t="s">
        <v>3</v>
      </c>
      <c r="I68" s="2" t="s">
        <v>3</v>
      </c>
      <c r="J68" s="2" t="s">
        <v>3</v>
      </c>
      <c r="K68" s="2" t="s">
        <v>3</v>
      </c>
      <c r="L68" s="2" t="s">
        <v>3</v>
      </c>
      <c r="M68" s="2" t="s">
        <v>3</v>
      </c>
      <c r="N68" s="2" t="s">
        <v>3</v>
      </c>
      <c r="O68" s="2" t="s">
        <v>3</v>
      </c>
      <c r="P68" s="2" t="s">
        <v>3</v>
      </c>
      <c r="Q68" s="2" t="s">
        <v>3</v>
      </c>
      <c r="R68" s="2" t="s">
        <v>3</v>
      </c>
      <c r="S68" s="2" t="s">
        <v>3</v>
      </c>
      <c r="T68" s="2" t="s">
        <v>3</v>
      </c>
      <c r="U68" s="2" t="s">
        <v>3</v>
      </c>
      <c r="V68" s="2" t="s">
        <v>3</v>
      </c>
      <c r="W68" s="2" t="s">
        <v>3</v>
      </c>
      <c r="X68" s="2" t="s">
        <v>3</v>
      </c>
      <c r="Y68" s="2" t="s">
        <v>3</v>
      </c>
      <c r="Z68" s="2" t="s">
        <v>3</v>
      </c>
      <c r="AA68" s="2" t="s">
        <v>3</v>
      </c>
      <c r="AB68" s="2" t="s">
        <v>3</v>
      </c>
      <c r="AC68" s="2" t="s">
        <v>3</v>
      </c>
      <c r="AD68" s="5" t="s">
        <v>3</v>
      </c>
      <c r="AE68" s="5" t="s">
        <v>3</v>
      </c>
      <c r="AF68" s="5" t="s">
        <v>3</v>
      </c>
      <c r="AG68" s="5" t="s">
        <v>3</v>
      </c>
      <c r="AH68" s="5" t="s">
        <v>3</v>
      </c>
      <c r="AI68" s="5">
        <f t="shared" si="1"/>
        <v>0</v>
      </c>
    </row>
    <row r="69" spans="1:35" x14ac:dyDescent="0.2">
      <c r="A69" s="4" t="s">
        <v>198</v>
      </c>
      <c r="B69" t="s">
        <v>199</v>
      </c>
      <c r="C69" s="5" t="s">
        <v>3</v>
      </c>
      <c r="D69" t="s">
        <v>3</v>
      </c>
      <c r="E69" s="2" t="s">
        <v>3</v>
      </c>
      <c r="F69" s="2" t="s">
        <v>3</v>
      </c>
      <c r="G69" s="2" t="s">
        <v>3</v>
      </c>
      <c r="H69" s="2" t="s">
        <v>3</v>
      </c>
      <c r="I69" s="2" t="s">
        <v>3</v>
      </c>
      <c r="J69" s="2" t="s">
        <v>3</v>
      </c>
      <c r="K69" s="2" t="s">
        <v>3</v>
      </c>
      <c r="L69" s="2" t="s">
        <v>3</v>
      </c>
      <c r="M69" s="2" t="s">
        <v>3</v>
      </c>
      <c r="N69" s="2" t="s">
        <v>3</v>
      </c>
      <c r="O69" s="2" t="s">
        <v>3</v>
      </c>
      <c r="P69" s="2" t="s">
        <v>3</v>
      </c>
      <c r="Q69" s="2" t="s">
        <v>3</v>
      </c>
      <c r="R69" s="2" t="s">
        <v>3</v>
      </c>
      <c r="S69" s="2" t="s">
        <v>3</v>
      </c>
      <c r="T69" s="2" t="s">
        <v>3</v>
      </c>
      <c r="U69" s="2" t="s">
        <v>3</v>
      </c>
      <c r="V69" s="2" t="s">
        <v>3</v>
      </c>
      <c r="W69" s="2" t="s">
        <v>3</v>
      </c>
      <c r="X69" s="2" t="s">
        <v>3</v>
      </c>
      <c r="Y69" s="2" t="s">
        <v>3</v>
      </c>
      <c r="Z69" s="2" t="s">
        <v>3</v>
      </c>
      <c r="AA69" s="2" t="s">
        <v>3</v>
      </c>
      <c r="AB69" s="2" t="s">
        <v>3</v>
      </c>
      <c r="AC69" s="2" t="s">
        <v>3</v>
      </c>
      <c r="AD69" s="5" t="s">
        <v>3</v>
      </c>
      <c r="AE69" s="5" t="s">
        <v>3</v>
      </c>
      <c r="AF69" s="5" t="s">
        <v>3</v>
      </c>
      <c r="AG69" s="5" t="s">
        <v>3</v>
      </c>
      <c r="AH69" s="5" t="s">
        <v>3</v>
      </c>
      <c r="AI69" s="5">
        <f t="shared" si="1"/>
        <v>0</v>
      </c>
    </row>
    <row r="70" spans="1:35" x14ac:dyDescent="0.2">
      <c r="A70" s="4"/>
    </row>
    <row r="71" spans="1:35" x14ac:dyDescent="0.2">
      <c r="A71" s="4" t="s">
        <v>222</v>
      </c>
      <c r="B71" t="s">
        <v>221</v>
      </c>
      <c r="C71" s="5">
        <v>286200</v>
      </c>
      <c r="D71" s="5">
        <v>273700</v>
      </c>
      <c r="E71" s="5">
        <v>380300</v>
      </c>
      <c r="F71" s="5">
        <v>661100</v>
      </c>
      <c r="G71" s="5">
        <v>871100</v>
      </c>
      <c r="H71" s="5">
        <v>789500</v>
      </c>
      <c r="I71" s="5">
        <v>1780670</v>
      </c>
      <c r="J71" t="s">
        <v>3</v>
      </c>
      <c r="K71" t="s">
        <v>3</v>
      </c>
      <c r="L71" t="s">
        <v>3</v>
      </c>
      <c r="M71" t="s">
        <v>3</v>
      </c>
      <c r="N71" t="s">
        <v>3</v>
      </c>
      <c r="O71" t="s">
        <v>3</v>
      </c>
      <c r="P71" t="s">
        <v>3</v>
      </c>
      <c r="Q71" t="s">
        <v>3</v>
      </c>
      <c r="R71" t="s">
        <v>3</v>
      </c>
      <c r="S71" t="s">
        <v>3</v>
      </c>
      <c r="T71" t="s">
        <v>3</v>
      </c>
      <c r="U71" t="s">
        <v>3</v>
      </c>
      <c r="V71" t="s">
        <v>3</v>
      </c>
      <c r="W71" t="s">
        <v>3</v>
      </c>
      <c r="X71" t="s">
        <v>3</v>
      </c>
      <c r="Y71" t="s">
        <v>3</v>
      </c>
      <c r="Z71" t="s">
        <v>3</v>
      </c>
      <c r="AA71" t="s">
        <v>3</v>
      </c>
      <c r="AB71" t="s">
        <v>3</v>
      </c>
      <c r="AC71" t="s">
        <v>3</v>
      </c>
      <c r="AD71" t="s">
        <v>3</v>
      </c>
      <c r="AE71" t="s">
        <v>3</v>
      </c>
      <c r="AF71" t="s">
        <v>3</v>
      </c>
      <c r="AG71" t="s">
        <v>3</v>
      </c>
      <c r="AH71" s="9">
        <f>SUM(C71:I71)</f>
        <v>5042570</v>
      </c>
      <c r="AI71" s="5">
        <f t="shared" si="1"/>
        <v>7</v>
      </c>
    </row>
    <row r="72" spans="1:35" x14ac:dyDescent="0.2">
      <c r="A72" s="4"/>
      <c r="B72" s="3"/>
    </row>
    <row r="73" spans="1:35" x14ac:dyDescent="0.2">
      <c r="A73" s="4"/>
      <c r="B73" s="3"/>
    </row>
    <row r="74" spans="1:35" x14ac:dyDescent="0.2">
      <c r="A74" s="4"/>
    </row>
    <row r="75" spans="1:35" x14ac:dyDescent="0.2">
      <c r="A75" s="4"/>
    </row>
    <row r="76" spans="1:35" x14ac:dyDescent="0.2">
      <c r="A76" s="4"/>
    </row>
    <row r="77" spans="1:35" x14ac:dyDescent="0.2">
      <c r="A77" s="4"/>
    </row>
    <row r="78" spans="1:35" x14ac:dyDescent="0.2">
      <c r="A78" s="4"/>
    </row>
    <row r="79" spans="1:35" x14ac:dyDescent="0.2">
      <c r="A79" s="4"/>
    </row>
    <row r="80" spans="1:35" x14ac:dyDescent="0.2">
      <c r="A80" s="4"/>
    </row>
    <row r="81" spans="1:3" x14ac:dyDescent="0.2">
      <c r="A81" s="4"/>
    </row>
    <row r="82" spans="1:3" x14ac:dyDescent="0.2">
      <c r="A82" s="4"/>
    </row>
    <row r="83" spans="1:3" x14ac:dyDescent="0.2">
      <c r="A83" s="4"/>
    </row>
    <row r="84" spans="1:3" x14ac:dyDescent="0.2">
      <c r="A84" s="4"/>
    </row>
    <row r="85" spans="1:3" x14ac:dyDescent="0.2">
      <c r="A85" s="4"/>
    </row>
    <row r="86" spans="1:3" x14ac:dyDescent="0.2">
      <c r="A86" s="4"/>
      <c r="B86" s="3"/>
      <c r="C86" s="3"/>
    </row>
    <row r="87" spans="1:3" x14ac:dyDescent="0.2">
      <c r="A87" s="4"/>
    </row>
    <row r="88" spans="1:3" x14ac:dyDescent="0.2">
      <c r="A88" s="4"/>
    </row>
    <row r="89" spans="1:3" x14ac:dyDescent="0.2">
      <c r="A89" s="4"/>
    </row>
    <row r="90" spans="1:3" x14ac:dyDescent="0.2">
      <c r="A90" s="4"/>
    </row>
    <row r="91" spans="1:3" x14ac:dyDescent="0.2">
      <c r="A91" s="4"/>
    </row>
    <row r="92" spans="1:3" x14ac:dyDescent="0.2">
      <c r="A92" s="4"/>
    </row>
    <row r="93" spans="1:3" x14ac:dyDescent="0.2">
      <c r="A93" s="4"/>
    </row>
    <row r="94" spans="1:3" x14ac:dyDescent="0.2">
      <c r="A94" s="4"/>
    </row>
    <row r="95" spans="1:3" x14ac:dyDescent="0.2">
      <c r="A95" s="4"/>
    </row>
    <row r="96" spans="1:3" x14ac:dyDescent="0.2">
      <c r="A96" s="4"/>
    </row>
    <row r="97" spans="1:1" x14ac:dyDescent="0.2">
      <c r="A97" s="4"/>
    </row>
    <row r="98" spans="1:1" x14ac:dyDescent="0.2">
      <c r="A98" s="4"/>
    </row>
    <row r="99" spans="1:1" x14ac:dyDescent="0.2">
      <c r="A99" s="4"/>
    </row>
    <row r="100" spans="1:1" x14ac:dyDescent="0.2">
      <c r="A100" s="4"/>
    </row>
    <row r="101" spans="1:1" x14ac:dyDescent="0.2">
      <c r="A101" s="4"/>
    </row>
    <row r="102" spans="1:1" x14ac:dyDescent="0.2">
      <c r="A102" s="4"/>
    </row>
    <row r="103" spans="1:1" x14ac:dyDescent="0.2">
      <c r="A103" s="4"/>
    </row>
    <row r="104" spans="1:1" x14ac:dyDescent="0.2">
      <c r="A104" s="4"/>
    </row>
    <row r="105" spans="1:1" x14ac:dyDescent="0.2">
      <c r="A105" s="4"/>
    </row>
    <row r="106" spans="1:1" x14ac:dyDescent="0.2">
      <c r="A106" s="4"/>
    </row>
    <row r="107" spans="1:1" x14ac:dyDescent="0.2">
      <c r="A107" s="4"/>
    </row>
    <row r="108" spans="1:1" x14ac:dyDescent="0.2">
      <c r="A108" s="4"/>
    </row>
    <row r="109" spans="1:1" x14ac:dyDescent="0.2">
      <c r="A109" s="4"/>
    </row>
    <row r="110" spans="1:1" x14ac:dyDescent="0.2">
      <c r="A110" s="4"/>
    </row>
    <row r="111" spans="1:1" x14ac:dyDescent="0.2">
      <c r="A111" s="4"/>
    </row>
    <row r="112" spans="1:1" x14ac:dyDescent="0.2">
      <c r="A112" s="4"/>
    </row>
    <row r="113" spans="1:1" x14ac:dyDescent="0.2">
      <c r="A113" s="4"/>
    </row>
    <row r="114" spans="1:1" x14ac:dyDescent="0.2">
      <c r="A114" s="4"/>
    </row>
    <row r="115" spans="1:1" x14ac:dyDescent="0.2">
      <c r="A115" s="4"/>
    </row>
    <row r="116" spans="1:1" x14ac:dyDescent="0.2">
      <c r="A116" s="4"/>
    </row>
    <row r="117" spans="1:1" x14ac:dyDescent="0.2">
      <c r="A117" s="4"/>
    </row>
    <row r="118" spans="1:1" x14ac:dyDescent="0.2">
      <c r="A118" s="4"/>
    </row>
    <row r="119" spans="1:1" x14ac:dyDescent="0.2">
      <c r="A119" s="4"/>
    </row>
    <row r="120" spans="1:1" x14ac:dyDescent="0.2">
      <c r="A120" s="4"/>
    </row>
    <row r="121" spans="1:1" x14ac:dyDescent="0.2">
      <c r="A121" s="4"/>
    </row>
    <row r="122" spans="1:1" x14ac:dyDescent="0.2">
      <c r="A122" s="4"/>
    </row>
    <row r="123" spans="1:1" x14ac:dyDescent="0.2">
      <c r="A123" s="4"/>
    </row>
    <row r="124" spans="1:1" x14ac:dyDescent="0.2">
      <c r="A124" s="4"/>
    </row>
    <row r="125" spans="1:1" x14ac:dyDescent="0.2">
      <c r="A125" s="4"/>
    </row>
    <row r="126" spans="1:1" x14ac:dyDescent="0.2">
      <c r="A126" s="4"/>
    </row>
    <row r="127" spans="1:1" x14ac:dyDescent="0.2">
      <c r="A127" s="4"/>
    </row>
    <row r="128" spans="1:1" x14ac:dyDescent="0.2">
      <c r="A128" s="4"/>
    </row>
    <row r="129" spans="1:3" x14ac:dyDescent="0.2">
      <c r="A129" s="4"/>
      <c r="B129" s="3"/>
      <c r="C129" s="3"/>
    </row>
    <row r="130" spans="1:3" x14ac:dyDescent="0.2">
      <c r="A130" s="4"/>
    </row>
    <row r="131" spans="1:3" x14ac:dyDescent="0.2">
      <c r="A131" s="4"/>
    </row>
    <row r="132" spans="1:3" x14ac:dyDescent="0.2">
      <c r="A132" s="4"/>
    </row>
    <row r="133" spans="1:3" x14ac:dyDescent="0.2">
      <c r="A133" s="4"/>
    </row>
    <row r="134" spans="1:3" x14ac:dyDescent="0.2">
      <c r="A134" s="4"/>
    </row>
    <row r="135" spans="1:3" x14ac:dyDescent="0.2">
      <c r="A135" s="4"/>
    </row>
    <row r="136" spans="1:3" x14ac:dyDescent="0.2">
      <c r="A136" s="4"/>
    </row>
    <row r="137" spans="1:3" x14ac:dyDescent="0.2">
      <c r="A137" s="4"/>
    </row>
    <row r="138" spans="1:3" x14ac:dyDescent="0.2">
      <c r="A138" s="4"/>
    </row>
    <row r="139" spans="1:3" x14ac:dyDescent="0.2">
      <c r="A139" s="4"/>
    </row>
    <row r="140" spans="1:3" x14ac:dyDescent="0.2">
      <c r="A140" s="4"/>
    </row>
    <row r="141" spans="1:3" x14ac:dyDescent="0.2">
      <c r="A141" s="4"/>
    </row>
    <row r="142" spans="1:3" x14ac:dyDescent="0.2">
      <c r="A142" s="4"/>
    </row>
    <row r="143" spans="1:3" x14ac:dyDescent="0.2">
      <c r="A143" s="4"/>
    </row>
    <row r="144" spans="1:3"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E6608-92BD-1344-B53B-C314406F7D37}">
  <dimension ref="A1:AM255"/>
  <sheetViews>
    <sheetView workbookViewId="0">
      <pane xSplit="2" ySplit="2" topLeftCell="S3" activePane="bottomRight" state="frozen"/>
      <selection pane="topRight" activeCell="C1" sqref="C1"/>
      <selection pane="bottomLeft" activeCell="A3" sqref="A3"/>
      <selection pane="bottomRight" activeCell="W16" sqref="W16"/>
    </sheetView>
  </sheetViews>
  <sheetFormatPr baseColWidth="10" defaultColWidth="16.1640625" defaultRowHeight="16" x14ac:dyDescent="0.2"/>
  <cols>
    <col min="1" max="1" width="25" customWidth="1"/>
    <col min="2" max="2" width="26.83203125" customWidth="1"/>
    <col min="3" max="33" width="9.83203125" customWidth="1"/>
  </cols>
  <sheetData>
    <row r="1" spans="1:39" x14ac:dyDescent="0.2">
      <c r="A1" s="22" t="s">
        <v>236</v>
      </c>
      <c r="B1" s="22"/>
    </row>
    <row r="2" spans="1:39" s="1" customFormat="1" ht="35" thickBot="1" x14ac:dyDescent="0.25">
      <c r="A2" s="17" t="s">
        <v>0</v>
      </c>
      <c r="B2" s="18" t="s">
        <v>1</v>
      </c>
      <c r="C2" s="18">
        <v>1990</v>
      </c>
      <c r="D2" s="18">
        <v>1991</v>
      </c>
      <c r="E2" s="18">
        <v>1992</v>
      </c>
      <c r="F2" s="18">
        <v>1993</v>
      </c>
      <c r="G2" s="18">
        <v>1994</v>
      </c>
      <c r="H2" s="18">
        <v>1995</v>
      </c>
      <c r="I2" s="18">
        <v>1996</v>
      </c>
      <c r="J2" s="18">
        <v>1997</v>
      </c>
      <c r="K2" s="18">
        <v>1998</v>
      </c>
      <c r="L2" s="18">
        <v>1999</v>
      </c>
      <c r="M2" s="18">
        <v>2000</v>
      </c>
      <c r="N2" s="18">
        <v>2001</v>
      </c>
      <c r="O2" s="18">
        <v>2002</v>
      </c>
      <c r="P2" s="18">
        <v>2003</v>
      </c>
      <c r="Q2" s="18">
        <v>2004</v>
      </c>
      <c r="R2" s="18">
        <v>2005</v>
      </c>
      <c r="S2" s="18">
        <v>2006</v>
      </c>
      <c r="T2" s="18">
        <v>2007</v>
      </c>
      <c r="U2" s="18">
        <v>2008</v>
      </c>
      <c r="V2" s="18">
        <v>2009</v>
      </c>
      <c r="W2" s="18">
        <v>2010</v>
      </c>
      <c r="X2" s="18">
        <v>2011</v>
      </c>
      <c r="Y2" s="18">
        <v>2012</v>
      </c>
      <c r="Z2" s="18">
        <v>2013</v>
      </c>
      <c r="AA2" s="18">
        <v>2014</v>
      </c>
      <c r="AB2" s="18">
        <v>2015</v>
      </c>
      <c r="AC2" s="18">
        <v>2016</v>
      </c>
      <c r="AD2" s="18">
        <v>2017</v>
      </c>
      <c r="AE2" s="18">
        <v>2018</v>
      </c>
      <c r="AF2" s="18">
        <v>2019</v>
      </c>
      <c r="AG2" s="18">
        <v>2020</v>
      </c>
      <c r="AH2" s="18" t="s">
        <v>216</v>
      </c>
      <c r="AI2" s="18" t="s">
        <v>219</v>
      </c>
    </row>
    <row r="3" spans="1:39" s="8" customFormat="1" x14ac:dyDescent="0.2">
      <c r="A3" s="16" t="s">
        <v>214</v>
      </c>
    </row>
    <row r="4" spans="1:39" x14ac:dyDescent="0.2">
      <c r="A4" s="4" t="s">
        <v>213</v>
      </c>
      <c r="B4" t="s">
        <v>229</v>
      </c>
      <c r="C4" s="5" t="s">
        <v>3</v>
      </c>
      <c r="D4" s="5" t="s">
        <v>3</v>
      </c>
      <c r="E4" s="5" t="s">
        <v>3</v>
      </c>
      <c r="F4" s="5" t="s">
        <v>3</v>
      </c>
      <c r="G4" s="5" t="s">
        <v>3</v>
      </c>
      <c r="H4" s="5" t="s">
        <v>3</v>
      </c>
      <c r="I4" s="5" t="s">
        <v>3</v>
      </c>
      <c r="J4" s="5" t="s">
        <v>3</v>
      </c>
      <c r="K4" s="5" t="s">
        <v>3</v>
      </c>
      <c r="L4" s="5">
        <v>635600</v>
      </c>
      <c r="M4" s="5">
        <v>972860</v>
      </c>
      <c r="N4" s="5">
        <v>532507</v>
      </c>
      <c r="O4" s="5">
        <v>640900</v>
      </c>
      <c r="P4" s="5">
        <v>942980</v>
      </c>
      <c r="Q4" s="5">
        <v>1510214</v>
      </c>
      <c r="R4" s="5">
        <v>1007205</v>
      </c>
      <c r="S4" s="5">
        <v>310290</v>
      </c>
      <c r="T4" s="5">
        <v>489801</v>
      </c>
      <c r="U4" s="5">
        <v>618979</v>
      </c>
      <c r="V4" s="5">
        <v>1138570</v>
      </c>
      <c r="W4" s="5">
        <v>303821</v>
      </c>
      <c r="X4" s="5">
        <v>453157</v>
      </c>
      <c r="Y4" s="5">
        <v>428142</v>
      </c>
      <c r="Z4" s="5">
        <v>179952</v>
      </c>
      <c r="AA4" s="5">
        <v>156412</v>
      </c>
      <c r="AB4" s="5">
        <v>229818</v>
      </c>
      <c r="AC4" s="5">
        <v>116783</v>
      </c>
      <c r="AD4" s="5">
        <v>184911</v>
      </c>
      <c r="AE4" s="5">
        <v>153269</v>
      </c>
      <c r="AF4" s="5">
        <v>176854</v>
      </c>
      <c r="AG4" s="5">
        <v>131422</v>
      </c>
      <c r="AH4" s="9">
        <f>SUM(C4:AG4)</f>
        <v>11314447</v>
      </c>
      <c r="AI4" s="5">
        <f>COUNTIF(C4:AG4,"&gt;0")</f>
        <v>22</v>
      </c>
      <c r="AJ4" s="5"/>
      <c r="AK4" s="5"/>
      <c r="AL4" s="5"/>
      <c r="AM4" s="5"/>
    </row>
    <row r="5" spans="1:39" x14ac:dyDescent="0.2">
      <c r="A5" s="4"/>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9"/>
      <c r="AI5" s="5"/>
      <c r="AJ5" s="5"/>
      <c r="AK5" s="5"/>
      <c r="AL5" s="5"/>
      <c r="AM5" s="5"/>
    </row>
    <row r="6" spans="1:39" x14ac:dyDescent="0.2">
      <c r="A6" s="4"/>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9"/>
      <c r="AI6" s="5"/>
      <c r="AJ6" s="5"/>
      <c r="AK6" s="5"/>
      <c r="AL6" s="5"/>
      <c r="AM6" s="5"/>
    </row>
    <row r="7" spans="1:39" x14ac:dyDescent="0.2">
      <c r="A7" s="4"/>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9"/>
      <c r="AI7" s="5"/>
      <c r="AJ7" s="5"/>
      <c r="AK7" s="5"/>
      <c r="AL7" s="5"/>
      <c r="AM7" s="5"/>
    </row>
    <row r="8" spans="1:39" x14ac:dyDescent="0.2">
      <c r="A8" s="4"/>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9"/>
      <c r="AI8" s="5"/>
      <c r="AJ8" s="5"/>
      <c r="AK8" s="5"/>
      <c r="AL8" s="5"/>
      <c r="AM8" s="5"/>
    </row>
    <row r="9" spans="1:39" s="10" customFormat="1" x14ac:dyDescent="0.2">
      <c r="A9" s="4"/>
      <c r="B9"/>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9"/>
      <c r="AI9" s="5"/>
    </row>
    <row r="10" spans="1:39" x14ac:dyDescent="0.2">
      <c r="A10" s="4"/>
      <c r="D10" s="2"/>
      <c r="E10" s="2"/>
      <c r="F10" s="2"/>
      <c r="G10" s="2"/>
      <c r="H10" s="2"/>
      <c r="I10" s="2"/>
      <c r="J10" s="2"/>
      <c r="K10" s="2"/>
      <c r="L10" s="2"/>
      <c r="M10" s="2"/>
      <c r="N10" s="2"/>
      <c r="O10" s="2"/>
      <c r="P10" s="2"/>
      <c r="Q10" s="2"/>
      <c r="R10" s="2"/>
      <c r="S10" s="2"/>
      <c r="T10" s="2"/>
      <c r="U10" s="2"/>
      <c r="V10" s="2"/>
      <c r="W10" s="2"/>
      <c r="X10" s="2"/>
      <c r="Y10" s="2"/>
      <c r="Z10" s="2"/>
      <c r="AA10" s="2"/>
      <c r="AB10" s="2"/>
      <c r="AC10" s="2"/>
      <c r="AD10" s="6"/>
      <c r="AE10" s="6"/>
      <c r="AF10" s="5"/>
      <c r="AG10" s="5"/>
      <c r="AH10" s="5"/>
      <c r="AI10" s="5"/>
      <c r="AJ10" s="5"/>
      <c r="AK10" s="5"/>
      <c r="AL10" s="5"/>
      <c r="AM10" s="5"/>
    </row>
    <row r="11" spans="1:39" x14ac:dyDescent="0.2">
      <c r="A11" s="4"/>
      <c r="D11" s="2"/>
      <c r="E11" s="2"/>
      <c r="F11" s="2"/>
      <c r="G11" s="2"/>
      <c r="H11" s="2"/>
      <c r="I11" s="2"/>
      <c r="J11" s="2"/>
      <c r="K11" s="2"/>
      <c r="L11" s="2"/>
      <c r="M11" s="2"/>
      <c r="N11" s="2"/>
      <c r="O11" s="2"/>
      <c r="P11" s="2"/>
      <c r="Q11" s="2"/>
      <c r="R11" s="2"/>
      <c r="S11" s="2"/>
      <c r="T11" s="2"/>
      <c r="U11" s="2"/>
      <c r="V11" s="2"/>
      <c r="W11" s="2"/>
      <c r="X11" s="2"/>
      <c r="Y11" s="2"/>
      <c r="Z11" s="2"/>
      <c r="AA11" s="2"/>
      <c r="AB11" s="2"/>
      <c r="AC11" s="2"/>
      <c r="AD11" s="6"/>
      <c r="AE11" s="6"/>
      <c r="AF11" s="5"/>
      <c r="AG11" s="5"/>
      <c r="AH11" s="5"/>
      <c r="AI11" s="5"/>
      <c r="AJ11" s="5"/>
      <c r="AK11" s="5"/>
      <c r="AL11" s="5"/>
      <c r="AM11" s="5"/>
    </row>
    <row r="12" spans="1:39" x14ac:dyDescent="0.2">
      <c r="A12" s="4"/>
      <c r="D12" s="2"/>
      <c r="E12" s="2"/>
      <c r="F12" s="2"/>
      <c r="G12" s="2"/>
      <c r="H12" s="2"/>
      <c r="I12" s="2"/>
      <c r="J12" s="2"/>
      <c r="K12" s="2"/>
      <c r="L12" s="2"/>
      <c r="M12" s="2"/>
      <c r="N12" s="2"/>
      <c r="O12" s="2"/>
      <c r="P12" s="2"/>
      <c r="Q12" s="2"/>
      <c r="R12" s="2"/>
      <c r="S12" s="2"/>
      <c r="T12" s="2"/>
      <c r="U12" s="2"/>
      <c r="V12" s="2"/>
      <c r="W12" s="2"/>
      <c r="X12" s="2"/>
      <c r="Y12" s="2"/>
      <c r="Z12" s="2"/>
      <c r="AA12" s="2"/>
      <c r="AB12" s="2"/>
      <c r="AC12" s="2"/>
      <c r="AD12" s="6"/>
      <c r="AE12" s="6"/>
      <c r="AF12" s="5"/>
      <c r="AG12" s="5"/>
      <c r="AH12" s="5"/>
      <c r="AI12" s="5"/>
      <c r="AJ12" s="5"/>
      <c r="AK12" s="5"/>
      <c r="AL12" s="5"/>
      <c r="AM12" s="5"/>
    </row>
    <row r="13" spans="1:39" x14ac:dyDescent="0.2">
      <c r="A13" s="4"/>
      <c r="D13" s="2"/>
      <c r="E13" s="2"/>
      <c r="F13" s="2"/>
      <c r="G13" s="2"/>
      <c r="H13" s="2"/>
      <c r="I13" s="2"/>
      <c r="J13" s="2"/>
      <c r="K13" s="2"/>
      <c r="L13" s="2"/>
      <c r="M13" s="2"/>
      <c r="N13" s="2"/>
      <c r="O13" s="2"/>
      <c r="P13" s="2"/>
      <c r="Q13" s="2"/>
      <c r="R13" s="2"/>
      <c r="S13" s="2"/>
      <c r="T13" s="2"/>
      <c r="U13" s="2"/>
      <c r="V13" s="2"/>
      <c r="W13" s="2"/>
      <c r="X13" s="2"/>
      <c r="Y13" s="2"/>
      <c r="Z13" s="2"/>
      <c r="AA13" s="2"/>
      <c r="AB13" s="5"/>
      <c r="AC13" s="5"/>
      <c r="AD13" s="5"/>
      <c r="AE13" s="5"/>
      <c r="AF13" s="5"/>
      <c r="AG13" s="5"/>
      <c r="AH13" s="9"/>
      <c r="AI13" s="5"/>
      <c r="AJ13" s="5"/>
      <c r="AK13" s="5"/>
      <c r="AL13" s="5"/>
      <c r="AM13" s="5"/>
    </row>
    <row r="14" spans="1:39" x14ac:dyDescent="0.2">
      <c r="A14" s="4"/>
      <c r="D14" s="2"/>
      <c r="E14" s="2"/>
      <c r="F14" s="2"/>
      <c r="G14" s="2"/>
      <c r="H14" s="2"/>
      <c r="I14" s="2"/>
      <c r="J14" s="2"/>
      <c r="K14" s="2"/>
      <c r="L14" s="2"/>
      <c r="M14" s="2"/>
      <c r="N14" s="2"/>
      <c r="O14" s="2"/>
      <c r="P14" s="2"/>
      <c r="Q14" s="2"/>
      <c r="R14" s="2"/>
      <c r="S14" s="2"/>
      <c r="T14" s="2"/>
      <c r="U14" s="2"/>
      <c r="V14" s="2"/>
      <c r="W14" s="2"/>
      <c r="X14" s="6"/>
      <c r="Y14" s="5"/>
      <c r="Z14" s="5"/>
      <c r="AA14" s="5"/>
      <c r="AB14" s="5"/>
      <c r="AC14" s="5"/>
      <c r="AD14" s="5"/>
      <c r="AE14" s="5"/>
      <c r="AF14" s="5"/>
      <c r="AG14" s="5"/>
      <c r="AH14" s="9"/>
      <c r="AI14" s="5"/>
      <c r="AJ14" s="5"/>
      <c r="AK14" s="5"/>
      <c r="AL14" s="5"/>
      <c r="AM14" s="5"/>
    </row>
    <row r="15" spans="1:39" x14ac:dyDescent="0.2">
      <c r="A15" s="4"/>
      <c r="D15" s="2"/>
      <c r="E15" s="2"/>
      <c r="F15" s="2"/>
      <c r="G15" s="2"/>
      <c r="H15" s="2"/>
      <c r="I15" s="2"/>
      <c r="J15" s="2"/>
      <c r="K15" s="2"/>
      <c r="L15" s="2"/>
      <c r="M15" s="2"/>
      <c r="N15" s="2"/>
      <c r="O15" s="2"/>
      <c r="P15" s="2"/>
      <c r="Q15" s="2"/>
      <c r="R15" s="2"/>
      <c r="S15" s="2"/>
      <c r="T15" s="2"/>
      <c r="U15" s="2"/>
      <c r="V15" s="2"/>
      <c r="W15" s="2"/>
      <c r="X15" s="2"/>
      <c r="Y15" s="2"/>
      <c r="Z15" s="2"/>
      <c r="AA15" s="2"/>
      <c r="AB15" s="2"/>
      <c r="AC15" s="2"/>
      <c r="AD15" s="5"/>
      <c r="AE15" s="5"/>
      <c r="AF15" s="5"/>
      <c r="AG15" s="5"/>
      <c r="AH15" s="9"/>
      <c r="AI15" s="5"/>
    </row>
    <row r="16" spans="1:39" x14ac:dyDescent="0.2">
      <c r="A16" s="4"/>
      <c r="C16" s="5"/>
      <c r="D16" s="5"/>
      <c r="E16" s="5"/>
      <c r="F16" s="6"/>
      <c r="G16" s="5"/>
      <c r="H16" s="5"/>
      <c r="I16" s="5"/>
      <c r="J16" s="5"/>
      <c r="K16" s="5"/>
      <c r="L16" s="5"/>
      <c r="M16" s="5"/>
      <c r="N16" s="5"/>
      <c r="O16" s="5"/>
      <c r="P16" s="5"/>
      <c r="Q16" s="5"/>
      <c r="R16" s="5"/>
      <c r="S16" s="5"/>
      <c r="T16" s="5"/>
      <c r="U16" s="5"/>
      <c r="V16" s="6"/>
      <c r="W16" s="6"/>
      <c r="X16" s="6"/>
      <c r="Y16" s="5"/>
      <c r="Z16" s="5"/>
      <c r="AA16" s="5"/>
      <c r="AB16" s="5"/>
      <c r="AC16" s="5"/>
      <c r="AD16" s="5"/>
      <c r="AE16" s="5"/>
      <c r="AF16" s="5"/>
      <c r="AG16" s="5"/>
      <c r="AH16" s="9"/>
      <c r="AI16" s="5"/>
    </row>
    <row r="17" spans="1:37" x14ac:dyDescent="0.2">
      <c r="A17" s="4"/>
      <c r="C17" s="5"/>
      <c r="D17" s="5"/>
      <c r="E17" s="5"/>
      <c r="F17" s="6"/>
      <c r="G17" s="5"/>
      <c r="H17" s="5"/>
      <c r="I17" s="5"/>
      <c r="J17" s="5"/>
      <c r="K17" s="5"/>
      <c r="L17" s="5"/>
      <c r="M17" s="5"/>
      <c r="N17" s="5"/>
      <c r="O17" s="5"/>
      <c r="P17" s="5"/>
      <c r="Q17" s="5"/>
      <c r="R17" s="5"/>
      <c r="S17" s="5"/>
      <c r="T17" s="5"/>
      <c r="U17" s="5"/>
      <c r="V17" s="6"/>
      <c r="W17" s="6"/>
      <c r="X17" s="6"/>
      <c r="Y17" s="5"/>
      <c r="Z17" s="5"/>
      <c r="AA17" s="5"/>
      <c r="AB17" s="5"/>
      <c r="AC17" s="5"/>
      <c r="AD17" s="5"/>
      <c r="AE17" s="5"/>
      <c r="AF17" s="5"/>
      <c r="AG17" s="5"/>
      <c r="AH17" s="9"/>
      <c r="AI17" s="5"/>
      <c r="AK17" s="5"/>
    </row>
    <row r="18" spans="1:37" x14ac:dyDescent="0.2">
      <c r="A18" s="4"/>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5"/>
    </row>
    <row r="19" spans="1:37" x14ac:dyDescent="0.2">
      <c r="A19" s="4"/>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5"/>
    </row>
    <row r="20" spans="1:37" x14ac:dyDescent="0.2">
      <c r="A20" s="4"/>
      <c r="D20" s="2"/>
      <c r="E20" s="2"/>
      <c r="F20" s="2"/>
      <c r="G20" s="2"/>
      <c r="H20" s="2"/>
      <c r="I20" s="2"/>
      <c r="J20" s="2"/>
      <c r="K20" s="2"/>
      <c r="L20" s="2"/>
      <c r="M20" s="2"/>
      <c r="N20" s="2"/>
      <c r="O20" s="2"/>
      <c r="P20" s="2"/>
      <c r="Q20" s="2"/>
      <c r="R20" s="2"/>
      <c r="S20" s="2"/>
      <c r="T20" s="2"/>
      <c r="U20" s="2"/>
      <c r="V20" s="2"/>
      <c r="W20" s="2"/>
      <c r="X20" s="2"/>
      <c r="Y20" s="2"/>
      <c r="Z20" s="2"/>
      <c r="AA20" s="2"/>
      <c r="AB20" s="2"/>
      <c r="AC20" s="2"/>
      <c r="AD20" s="5"/>
      <c r="AE20" s="5"/>
      <c r="AF20" s="5"/>
      <c r="AG20" s="5"/>
      <c r="AH20" s="5"/>
      <c r="AI20" s="5"/>
    </row>
    <row r="21" spans="1:37" x14ac:dyDescent="0.2">
      <c r="A21" s="4"/>
      <c r="D21" s="2"/>
      <c r="E21" s="2"/>
      <c r="F21" s="2"/>
      <c r="G21" s="2"/>
      <c r="H21" s="2"/>
      <c r="I21" s="2"/>
      <c r="J21" s="2"/>
      <c r="K21" s="2"/>
      <c r="L21" s="2"/>
      <c r="M21" s="2"/>
      <c r="N21" s="2"/>
      <c r="O21" s="2"/>
      <c r="P21" s="2"/>
      <c r="Q21" s="2"/>
      <c r="R21" s="2"/>
      <c r="S21" s="2"/>
      <c r="T21" s="2"/>
      <c r="U21" s="2"/>
      <c r="V21" s="2"/>
      <c r="W21" s="2"/>
      <c r="X21" s="2"/>
      <c r="Y21" s="2"/>
      <c r="Z21" s="2"/>
      <c r="AA21" s="2"/>
      <c r="AB21" s="2"/>
      <c r="AC21" s="2"/>
      <c r="AD21" s="5"/>
      <c r="AE21" s="5"/>
      <c r="AF21" s="5"/>
      <c r="AG21" s="5"/>
      <c r="AH21" s="5"/>
      <c r="AI21" s="5"/>
    </row>
    <row r="22" spans="1:37" x14ac:dyDescent="0.2">
      <c r="A22" s="4"/>
      <c r="D22" s="2"/>
      <c r="E22" s="2"/>
      <c r="F22" s="2"/>
      <c r="G22" s="2"/>
      <c r="H22" s="2"/>
      <c r="I22" s="2"/>
      <c r="J22" s="2"/>
      <c r="K22" s="2"/>
      <c r="L22" s="2"/>
      <c r="M22" s="2"/>
      <c r="N22" s="2"/>
      <c r="O22" s="2"/>
      <c r="P22" s="2"/>
      <c r="Q22" s="2"/>
      <c r="R22" s="2"/>
      <c r="S22" s="2"/>
      <c r="T22" s="2"/>
      <c r="U22" s="2"/>
      <c r="V22" s="2"/>
      <c r="W22" s="2"/>
      <c r="X22" s="2"/>
      <c r="Y22" s="2"/>
      <c r="Z22" s="2"/>
      <c r="AA22" s="2"/>
      <c r="AB22" s="2"/>
      <c r="AC22" s="2"/>
      <c r="AD22" s="5"/>
      <c r="AE22" s="5"/>
      <c r="AF22" s="5"/>
      <c r="AG22" s="5"/>
      <c r="AH22" s="5"/>
      <c r="AI22" s="5"/>
    </row>
    <row r="23" spans="1:37" x14ac:dyDescent="0.2">
      <c r="A23" s="4"/>
      <c r="D23" s="2"/>
      <c r="E23" s="2"/>
      <c r="F23" s="2"/>
      <c r="G23" s="2"/>
      <c r="H23" s="2"/>
      <c r="I23" s="2"/>
      <c r="J23" s="2"/>
      <c r="K23" s="2"/>
      <c r="L23" s="2"/>
      <c r="M23" s="2"/>
      <c r="N23" s="2"/>
      <c r="O23" s="2"/>
      <c r="P23" s="2"/>
      <c r="Q23" s="2"/>
      <c r="R23" s="2"/>
      <c r="S23" s="2"/>
      <c r="T23" s="2"/>
      <c r="U23" s="2"/>
      <c r="V23" s="2"/>
      <c r="W23" s="2"/>
      <c r="X23" s="2"/>
      <c r="Y23" s="2"/>
      <c r="Z23" s="2"/>
      <c r="AA23" s="2"/>
      <c r="AB23" s="2"/>
      <c r="AC23" s="2"/>
      <c r="AD23" s="5"/>
      <c r="AE23" s="5"/>
      <c r="AF23" s="5"/>
      <c r="AG23" s="5"/>
      <c r="AH23" s="5"/>
      <c r="AI23" s="5"/>
    </row>
    <row r="24" spans="1:37" x14ac:dyDescent="0.2">
      <c r="A24" s="4"/>
      <c r="D24" s="2"/>
      <c r="E24" s="2"/>
      <c r="F24" s="2"/>
      <c r="G24" s="2"/>
      <c r="H24" s="2"/>
      <c r="I24" s="2"/>
      <c r="J24" s="2"/>
      <c r="K24" s="2"/>
      <c r="L24" s="2"/>
      <c r="M24" s="2"/>
      <c r="N24" s="2"/>
      <c r="O24" s="2"/>
      <c r="P24" s="2"/>
      <c r="Q24" s="2"/>
      <c r="R24" s="2"/>
      <c r="S24" s="2"/>
      <c r="T24" s="2"/>
      <c r="U24" s="2"/>
      <c r="V24" s="2"/>
      <c r="W24" s="2"/>
      <c r="X24" s="2"/>
      <c r="Y24" s="2"/>
      <c r="Z24" s="2"/>
      <c r="AA24" s="2"/>
      <c r="AB24" s="2"/>
      <c r="AC24" s="2"/>
      <c r="AD24" s="5"/>
      <c r="AE24" s="5"/>
      <c r="AF24" s="5"/>
      <c r="AG24" s="5"/>
      <c r="AH24" s="5"/>
      <c r="AI24" s="5"/>
    </row>
    <row r="25" spans="1:37" x14ac:dyDescent="0.2">
      <c r="A25" s="4"/>
      <c r="D25" s="2"/>
      <c r="E25" s="2"/>
      <c r="F25" s="2"/>
      <c r="G25" s="2"/>
      <c r="H25" s="2"/>
      <c r="I25" s="2"/>
      <c r="J25" s="2"/>
      <c r="K25" s="2"/>
      <c r="L25" s="2"/>
      <c r="M25" s="2"/>
      <c r="N25" s="2"/>
      <c r="O25" s="2"/>
      <c r="P25" s="2"/>
      <c r="Q25" s="2"/>
      <c r="R25" s="2"/>
      <c r="S25" s="2"/>
      <c r="T25" s="2"/>
      <c r="U25" s="2"/>
      <c r="V25" s="2"/>
      <c r="W25" s="2"/>
      <c r="X25" s="2"/>
      <c r="Y25" s="2"/>
      <c r="Z25" s="2"/>
      <c r="AA25" s="5"/>
      <c r="AB25" s="5"/>
      <c r="AC25" s="5"/>
      <c r="AD25" s="5"/>
      <c r="AE25" s="5"/>
      <c r="AF25" s="5"/>
      <c r="AG25" s="5"/>
      <c r="AH25" s="9"/>
      <c r="AI25" s="5"/>
    </row>
    <row r="26" spans="1:37" x14ac:dyDescent="0.2">
      <c r="A26" s="4"/>
      <c r="C26" s="5"/>
      <c r="D26" s="5"/>
      <c r="E26" s="5"/>
      <c r="F26" s="5"/>
      <c r="G26" s="5"/>
      <c r="H26" s="5"/>
      <c r="I26" s="5"/>
      <c r="J26" s="5"/>
      <c r="K26" s="5"/>
      <c r="L26" s="5"/>
      <c r="M26" s="5"/>
      <c r="N26" s="5"/>
      <c r="O26" s="6"/>
      <c r="P26" s="5"/>
      <c r="Q26" s="5"/>
      <c r="R26" s="5"/>
      <c r="S26" s="5"/>
      <c r="T26" s="5"/>
      <c r="U26" s="5"/>
      <c r="V26" s="6"/>
      <c r="W26" s="6"/>
      <c r="X26" s="6"/>
      <c r="Y26" s="5"/>
      <c r="Z26" s="5"/>
      <c r="AA26" s="5"/>
      <c r="AB26" s="5"/>
      <c r="AC26" s="5"/>
      <c r="AD26" s="5"/>
      <c r="AE26" s="5"/>
      <c r="AF26" s="5"/>
      <c r="AG26" s="5"/>
      <c r="AH26" s="9"/>
      <c r="AI26" s="5"/>
    </row>
    <row r="27" spans="1:37" x14ac:dyDescent="0.2">
      <c r="A27" s="4"/>
      <c r="D27" s="2"/>
      <c r="E27" s="2"/>
      <c r="F27" s="2"/>
      <c r="G27" s="2"/>
      <c r="H27" s="2"/>
      <c r="I27" s="2"/>
      <c r="J27" s="2"/>
      <c r="K27" s="2"/>
      <c r="L27" s="2"/>
      <c r="M27" s="2"/>
      <c r="N27" s="2"/>
      <c r="O27" s="2"/>
      <c r="P27" s="2"/>
      <c r="Q27" s="2"/>
      <c r="R27" s="2"/>
      <c r="S27" s="2"/>
      <c r="T27" s="2"/>
      <c r="U27" s="2"/>
      <c r="V27" s="2"/>
      <c r="W27" s="2"/>
      <c r="X27" s="2"/>
      <c r="Y27" s="2"/>
      <c r="Z27" s="2"/>
      <c r="AA27" s="2"/>
      <c r="AB27" s="2"/>
      <c r="AC27" s="2"/>
      <c r="AD27" s="5"/>
      <c r="AE27" s="5"/>
      <c r="AF27" s="5"/>
      <c r="AG27" s="5"/>
      <c r="AH27" s="5"/>
      <c r="AI27" s="5"/>
    </row>
    <row r="28" spans="1:37" x14ac:dyDescent="0.2">
      <c r="A28" s="4"/>
      <c r="D28" s="2"/>
      <c r="E28" s="2"/>
      <c r="F28" s="2"/>
      <c r="G28" s="2"/>
      <c r="H28" s="2"/>
      <c r="I28" s="2"/>
      <c r="J28" s="2"/>
      <c r="K28" s="2"/>
      <c r="L28" s="2"/>
      <c r="M28" s="2"/>
      <c r="N28" s="2"/>
      <c r="O28" s="2"/>
      <c r="P28" s="2"/>
      <c r="Q28" s="2"/>
      <c r="R28" s="2"/>
      <c r="S28" s="2"/>
      <c r="T28" s="2"/>
      <c r="U28" s="2"/>
      <c r="V28" s="2"/>
      <c r="W28" s="2"/>
      <c r="X28" s="2"/>
      <c r="Y28" s="2"/>
      <c r="Z28" s="2"/>
      <c r="AA28" s="2"/>
      <c r="AB28" s="2"/>
      <c r="AC28" s="2"/>
      <c r="AD28" s="5"/>
      <c r="AE28" s="5"/>
      <c r="AF28" s="5"/>
      <c r="AG28" s="5"/>
      <c r="AH28" s="5"/>
      <c r="AI28" s="5"/>
    </row>
    <row r="29" spans="1:37" x14ac:dyDescent="0.2">
      <c r="A29" s="4"/>
      <c r="D29" s="2"/>
      <c r="E29" s="2"/>
      <c r="F29" s="2"/>
      <c r="G29" s="2"/>
      <c r="H29" s="2"/>
      <c r="I29" s="2"/>
      <c r="J29" s="2"/>
      <c r="K29" s="2"/>
      <c r="L29" s="2"/>
      <c r="M29" s="2"/>
      <c r="N29" s="2"/>
      <c r="O29" s="2"/>
      <c r="P29" s="2"/>
      <c r="Q29" s="2"/>
      <c r="R29" s="2"/>
      <c r="S29" s="2"/>
      <c r="T29" s="2"/>
      <c r="U29" s="2"/>
      <c r="V29" s="2"/>
      <c r="W29" s="2"/>
      <c r="X29" s="2"/>
      <c r="Y29" s="2"/>
      <c r="Z29" s="2"/>
      <c r="AA29" s="2"/>
      <c r="AB29" s="2"/>
      <c r="AC29" s="2"/>
      <c r="AD29" s="5"/>
      <c r="AE29" s="5"/>
      <c r="AF29" s="5"/>
      <c r="AG29" s="5"/>
      <c r="AH29" s="5"/>
      <c r="AI29" s="5"/>
    </row>
    <row r="30" spans="1:37" x14ac:dyDescent="0.2">
      <c r="A30" s="4"/>
      <c r="C30" s="5"/>
      <c r="D30" s="5"/>
      <c r="E30" s="5"/>
      <c r="H30" s="5"/>
      <c r="I30" s="5"/>
      <c r="J30" s="5"/>
      <c r="K30" s="5"/>
      <c r="L30" s="2"/>
      <c r="M30" s="2"/>
      <c r="N30" s="2"/>
      <c r="O30" s="2"/>
      <c r="P30" s="2"/>
      <c r="Q30" s="2"/>
      <c r="R30" s="2"/>
      <c r="S30" s="2"/>
      <c r="T30" s="5"/>
      <c r="U30" s="5"/>
      <c r="V30" s="6"/>
      <c r="W30" s="6"/>
      <c r="X30" s="6"/>
      <c r="Y30" s="5"/>
      <c r="Z30" s="5"/>
      <c r="AA30" s="5"/>
      <c r="AB30" s="5"/>
      <c r="AC30" s="5"/>
      <c r="AD30" s="5"/>
      <c r="AE30" s="5"/>
      <c r="AF30" s="5"/>
      <c r="AG30" s="5"/>
      <c r="AH30" s="9"/>
      <c r="AI30" s="5"/>
    </row>
    <row r="31" spans="1:37" x14ac:dyDescent="0.2">
      <c r="A31" s="4"/>
      <c r="E31" s="5"/>
      <c r="H31" s="5"/>
      <c r="I31" s="5"/>
      <c r="J31" s="5"/>
      <c r="K31" s="5"/>
      <c r="L31" s="5"/>
      <c r="M31" s="5"/>
      <c r="N31" s="2"/>
      <c r="O31" s="2"/>
      <c r="P31" s="5"/>
      <c r="Q31" s="5"/>
      <c r="R31" s="5"/>
      <c r="S31" s="5"/>
      <c r="U31" s="5"/>
      <c r="V31" s="6"/>
      <c r="W31" s="6"/>
      <c r="X31" s="6"/>
      <c r="Y31" s="5"/>
      <c r="Z31" s="5"/>
      <c r="AA31" s="5"/>
      <c r="AB31" s="5"/>
      <c r="AC31" s="5"/>
      <c r="AD31" s="5"/>
      <c r="AE31" s="5"/>
      <c r="AF31" s="5"/>
      <c r="AG31" s="5"/>
      <c r="AH31" s="9"/>
      <c r="AI31" s="5"/>
    </row>
    <row r="32" spans="1:37" x14ac:dyDescent="0.2">
      <c r="A32" s="4"/>
      <c r="E32" s="2"/>
      <c r="F32" s="2"/>
      <c r="G32" s="2"/>
      <c r="H32" s="2"/>
      <c r="I32" s="2"/>
      <c r="J32" s="2"/>
      <c r="K32" s="2"/>
      <c r="L32" s="2"/>
      <c r="M32" s="2"/>
      <c r="N32" s="2"/>
      <c r="O32" s="2"/>
      <c r="P32" s="2"/>
      <c r="Q32" s="2"/>
      <c r="R32" s="2"/>
      <c r="S32" s="2"/>
      <c r="T32" s="2"/>
      <c r="U32" s="2"/>
      <c r="V32" s="2"/>
      <c r="W32" s="2"/>
      <c r="X32" s="2"/>
      <c r="Y32" s="2"/>
      <c r="Z32" s="2"/>
      <c r="AA32" s="2"/>
      <c r="AB32" s="2"/>
      <c r="AC32" s="2"/>
      <c r="AD32" s="5"/>
      <c r="AE32" s="5"/>
      <c r="AF32" s="5"/>
      <c r="AG32" s="5"/>
      <c r="AH32" s="5"/>
      <c r="AI32" s="5"/>
    </row>
    <row r="33" spans="1:35" x14ac:dyDescent="0.2">
      <c r="A33" s="4"/>
      <c r="E33" s="2"/>
      <c r="F33" s="2"/>
      <c r="G33" s="2"/>
      <c r="H33" s="2"/>
      <c r="I33" s="2"/>
      <c r="J33" s="2"/>
      <c r="K33" s="2"/>
      <c r="L33" s="2"/>
      <c r="M33" s="2"/>
      <c r="N33" s="2"/>
      <c r="O33" s="2"/>
      <c r="P33" s="2"/>
      <c r="Q33" s="2"/>
      <c r="R33" s="2"/>
      <c r="S33" s="2"/>
      <c r="T33" s="2"/>
      <c r="U33" s="2"/>
      <c r="V33" s="2"/>
      <c r="W33" s="2"/>
      <c r="X33" s="2"/>
      <c r="Y33" s="2"/>
      <c r="Z33" s="2"/>
      <c r="AA33" s="2"/>
      <c r="AB33" s="2"/>
      <c r="AC33" s="2"/>
      <c r="AD33" s="5"/>
      <c r="AE33" s="5"/>
      <c r="AF33" s="5"/>
      <c r="AG33" s="5"/>
      <c r="AH33" s="5"/>
      <c r="AI33" s="5"/>
    </row>
    <row r="34" spans="1:35" x14ac:dyDescent="0.2">
      <c r="A34" s="4"/>
      <c r="E34" s="2"/>
      <c r="F34" s="2"/>
      <c r="G34" s="2"/>
      <c r="H34" s="2"/>
      <c r="I34" s="2"/>
      <c r="J34" s="2"/>
      <c r="K34" s="2"/>
      <c r="L34" s="2"/>
      <c r="M34" s="2"/>
      <c r="N34" s="2"/>
      <c r="O34" s="2"/>
      <c r="P34" s="2"/>
      <c r="Q34" s="2"/>
      <c r="R34" s="2"/>
      <c r="S34" s="2"/>
      <c r="T34" s="2"/>
      <c r="U34" s="2"/>
      <c r="V34" s="2"/>
      <c r="W34" s="2"/>
      <c r="X34" s="2"/>
      <c r="Y34" s="2"/>
      <c r="Z34" s="2"/>
      <c r="AA34" s="2"/>
      <c r="AB34" s="2"/>
      <c r="AC34" s="2"/>
      <c r="AD34" s="5"/>
      <c r="AE34" s="5"/>
      <c r="AF34" s="5"/>
      <c r="AG34" s="5"/>
      <c r="AH34" s="5"/>
      <c r="AI34" s="5"/>
    </row>
    <row r="35" spans="1:35" x14ac:dyDescent="0.2">
      <c r="A35" s="4"/>
      <c r="C35" s="5"/>
      <c r="D35" s="5"/>
      <c r="E35" s="5"/>
      <c r="F35" s="5"/>
      <c r="G35" s="5"/>
      <c r="H35" s="5"/>
      <c r="I35" s="5"/>
      <c r="J35" s="5"/>
      <c r="K35" s="5"/>
      <c r="L35" s="5"/>
      <c r="M35" s="5"/>
      <c r="N35" s="5"/>
      <c r="O35" s="5"/>
      <c r="P35" s="5"/>
      <c r="Q35" s="5"/>
      <c r="R35" s="5"/>
      <c r="S35" s="5"/>
      <c r="T35" s="5"/>
      <c r="U35" s="5"/>
      <c r="V35" s="6"/>
      <c r="W35" s="6"/>
      <c r="X35" s="6"/>
      <c r="Y35" s="5"/>
      <c r="Z35" s="5"/>
      <c r="AA35" s="5"/>
      <c r="AB35" s="5"/>
      <c r="AC35" s="5"/>
      <c r="AD35" s="5"/>
      <c r="AE35" s="5"/>
      <c r="AF35" s="5"/>
      <c r="AG35" s="5"/>
      <c r="AH35" s="9"/>
      <c r="AI35" s="5"/>
    </row>
    <row r="36" spans="1:35" x14ac:dyDescent="0.2">
      <c r="A36" s="4"/>
      <c r="E36" s="2"/>
      <c r="F36" s="2"/>
      <c r="G36" s="2"/>
      <c r="H36" s="2"/>
      <c r="I36" s="2"/>
      <c r="J36" s="2"/>
      <c r="K36" s="2"/>
      <c r="L36" s="2"/>
      <c r="M36" s="2"/>
      <c r="N36" s="2"/>
      <c r="O36" s="2"/>
      <c r="P36" s="2"/>
      <c r="Q36" s="2"/>
      <c r="R36" s="2"/>
      <c r="S36" s="2"/>
      <c r="T36" s="2"/>
      <c r="U36" s="2"/>
      <c r="V36" s="2"/>
      <c r="W36" s="2"/>
      <c r="X36" s="2"/>
      <c r="Y36" s="2"/>
      <c r="Z36" s="2"/>
      <c r="AA36" s="2"/>
      <c r="AB36" s="2"/>
      <c r="AC36" s="2"/>
      <c r="AD36" s="5"/>
      <c r="AE36" s="5"/>
      <c r="AF36" s="5"/>
      <c r="AG36" s="5"/>
      <c r="AH36" s="5"/>
      <c r="AI36" s="5"/>
    </row>
    <row r="37" spans="1:35" x14ac:dyDescent="0.2">
      <c r="A37" s="4"/>
      <c r="C37" s="5"/>
      <c r="D37" s="5"/>
      <c r="E37" s="5"/>
      <c r="F37" s="5"/>
      <c r="G37" s="5"/>
      <c r="H37" s="5"/>
      <c r="I37" s="5"/>
      <c r="J37" s="5"/>
      <c r="K37" s="5"/>
      <c r="L37" s="5"/>
      <c r="M37" s="5"/>
      <c r="N37" s="5"/>
      <c r="O37" s="5"/>
      <c r="P37" s="5"/>
      <c r="Q37" s="5"/>
      <c r="R37" s="5"/>
      <c r="S37" s="5"/>
      <c r="T37" s="5"/>
      <c r="U37" s="5"/>
      <c r="V37" s="6"/>
      <c r="W37" s="6"/>
      <c r="X37" s="6"/>
      <c r="Y37" s="5"/>
      <c r="Z37" s="5"/>
      <c r="AA37" s="5"/>
      <c r="AB37" s="5"/>
      <c r="AC37" s="5"/>
      <c r="AD37" s="5"/>
      <c r="AE37" s="5"/>
      <c r="AF37" s="5"/>
      <c r="AG37" s="5"/>
      <c r="AH37" s="9"/>
      <c r="AI37" s="5"/>
    </row>
    <row r="38" spans="1:35" x14ac:dyDescent="0.2">
      <c r="A38" s="4"/>
      <c r="E38" s="2"/>
      <c r="F38" s="2"/>
      <c r="G38" s="2"/>
      <c r="H38" s="2"/>
      <c r="I38" s="2"/>
      <c r="J38" s="2"/>
      <c r="K38" s="2"/>
      <c r="L38" s="2"/>
      <c r="M38" s="2"/>
      <c r="N38" s="2"/>
      <c r="O38" s="2"/>
      <c r="P38" s="2"/>
      <c r="Q38" s="2"/>
      <c r="R38" s="2"/>
      <c r="S38" s="2"/>
      <c r="T38" s="5"/>
      <c r="U38" s="5"/>
      <c r="V38" s="6"/>
      <c r="W38" s="6"/>
      <c r="X38" s="6"/>
      <c r="Y38" s="5"/>
      <c r="Z38" s="5"/>
      <c r="AA38" s="5"/>
      <c r="AB38" s="5"/>
      <c r="AC38" s="5"/>
      <c r="AD38" s="5"/>
      <c r="AE38" s="5"/>
      <c r="AF38" s="5"/>
      <c r="AG38" s="5"/>
      <c r="AH38" s="9"/>
      <c r="AI38" s="5"/>
    </row>
    <row r="39" spans="1:35" x14ac:dyDescent="0.2">
      <c r="A39" s="4"/>
      <c r="C39" s="5"/>
      <c r="D39" s="5"/>
      <c r="E39" s="2"/>
      <c r="F39" s="2"/>
      <c r="G39" s="2"/>
      <c r="H39" s="2"/>
      <c r="I39" s="2"/>
      <c r="J39" s="2"/>
      <c r="K39" s="2"/>
      <c r="L39" s="2"/>
      <c r="M39" s="2"/>
      <c r="N39" s="2"/>
      <c r="O39" s="2"/>
      <c r="P39" s="2"/>
      <c r="Q39" s="2"/>
      <c r="R39" s="2"/>
      <c r="S39" s="2"/>
      <c r="T39" s="2"/>
      <c r="U39" s="2"/>
      <c r="V39" s="2"/>
      <c r="W39" s="2"/>
      <c r="X39" s="2"/>
      <c r="Y39" s="2"/>
      <c r="Z39" s="2"/>
      <c r="AA39" s="2"/>
      <c r="AB39" s="2"/>
      <c r="AC39" s="2"/>
      <c r="AD39" s="5"/>
      <c r="AE39" s="2"/>
      <c r="AF39" s="2"/>
      <c r="AG39" s="2"/>
      <c r="AH39" s="2"/>
      <c r="AI39" s="5"/>
    </row>
    <row r="40" spans="1:35" x14ac:dyDescent="0.2">
      <c r="A40" s="4"/>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5"/>
    </row>
    <row r="41" spans="1:35" x14ac:dyDescent="0.2">
      <c r="A41" s="4"/>
      <c r="C41" s="5"/>
      <c r="D41" s="5"/>
      <c r="E41" s="2"/>
      <c r="F41" s="2"/>
      <c r="G41" s="2"/>
      <c r="H41" s="2"/>
      <c r="I41" s="2"/>
      <c r="J41" s="2"/>
      <c r="K41" s="2"/>
      <c r="L41" s="2"/>
      <c r="M41" s="2"/>
      <c r="N41" s="2"/>
      <c r="O41" s="2"/>
      <c r="P41" s="2"/>
      <c r="Q41" s="2"/>
      <c r="R41" s="2"/>
      <c r="S41" s="2"/>
      <c r="T41" s="2"/>
      <c r="U41" s="2"/>
      <c r="V41" s="2"/>
      <c r="W41" s="2"/>
      <c r="X41" s="2"/>
      <c r="Y41" s="2"/>
      <c r="Z41" s="2"/>
      <c r="AA41" s="2"/>
      <c r="AB41" s="2"/>
      <c r="AC41" s="2"/>
      <c r="AD41" s="5"/>
      <c r="AE41" s="5"/>
      <c r="AF41" s="5"/>
      <c r="AG41" s="5"/>
      <c r="AH41" s="5"/>
      <c r="AI41" s="5"/>
    </row>
    <row r="42" spans="1:35" x14ac:dyDescent="0.2">
      <c r="A42" s="4"/>
      <c r="E42" s="2"/>
      <c r="F42" s="2"/>
      <c r="G42" s="2"/>
      <c r="H42" s="2"/>
      <c r="I42" s="2"/>
      <c r="J42" s="2"/>
      <c r="K42" s="2"/>
      <c r="L42" s="2"/>
      <c r="M42" s="2"/>
      <c r="N42" s="2"/>
      <c r="O42" s="2"/>
      <c r="P42" s="2"/>
      <c r="Q42" s="2"/>
      <c r="R42" s="2"/>
      <c r="S42" s="2"/>
      <c r="T42" s="2"/>
      <c r="U42" s="2"/>
      <c r="V42" s="2"/>
      <c r="W42" s="2"/>
      <c r="X42" s="2"/>
      <c r="Y42" s="2"/>
      <c r="Z42" s="2"/>
      <c r="AA42" s="2"/>
      <c r="AB42" s="2"/>
      <c r="AC42" s="2"/>
      <c r="AD42" s="5"/>
      <c r="AE42" s="5"/>
      <c r="AF42" s="5"/>
      <c r="AG42" s="5"/>
      <c r="AH42" s="5"/>
      <c r="AI42" s="5"/>
    </row>
    <row r="43" spans="1:35" x14ac:dyDescent="0.2">
      <c r="A43" s="4"/>
      <c r="C43" s="5"/>
      <c r="D43" s="5"/>
      <c r="E43" s="2"/>
      <c r="F43" s="2"/>
      <c r="G43" s="2"/>
      <c r="H43" s="2"/>
      <c r="I43" s="2"/>
      <c r="J43" s="2"/>
      <c r="K43" s="2"/>
      <c r="L43" s="2"/>
      <c r="M43" s="2"/>
      <c r="N43" s="2"/>
      <c r="O43" s="2"/>
      <c r="P43" s="2"/>
      <c r="Q43" s="2"/>
      <c r="R43" s="2"/>
      <c r="S43" s="2"/>
      <c r="T43" s="2"/>
      <c r="U43" s="2"/>
      <c r="V43" s="2"/>
      <c r="W43" s="2"/>
      <c r="X43" s="2"/>
      <c r="Y43" s="2"/>
      <c r="Z43" s="2"/>
      <c r="AA43" s="2"/>
      <c r="AB43" s="2"/>
      <c r="AC43" s="2"/>
      <c r="AD43" s="5"/>
      <c r="AE43" s="5"/>
      <c r="AF43" s="5"/>
      <c r="AG43" s="5"/>
      <c r="AH43" s="5"/>
      <c r="AI43" s="5"/>
    </row>
    <row r="44" spans="1:35" x14ac:dyDescent="0.2">
      <c r="A44" s="4"/>
      <c r="E44" s="2"/>
      <c r="F44" s="2"/>
      <c r="G44" s="2"/>
      <c r="H44" s="2"/>
      <c r="I44" s="2"/>
      <c r="J44" s="2"/>
      <c r="K44" s="2"/>
      <c r="L44" s="2"/>
      <c r="M44" s="2"/>
      <c r="N44" s="2"/>
      <c r="O44" s="2"/>
      <c r="P44" s="2"/>
      <c r="Q44" s="2"/>
      <c r="R44" s="2"/>
      <c r="S44" s="2"/>
      <c r="T44" s="2"/>
      <c r="U44" s="2"/>
      <c r="V44" s="2"/>
      <c r="W44" s="2"/>
      <c r="X44" s="2"/>
      <c r="Y44" s="2"/>
      <c r="Z44" s="2"/>
      <c r="AA44" s="2"/>
      <c r="AB44" s="2"/>
      <c r="AC44" s="2"/>
      <c r="AD44" s="5"/>
      <c r="AE44" s="5"/>
      <c r="AF44" s="5"/>
      <c r="AG44" s="5"/>
      <c r="AH44" s="5"/>
      <c r="AI44" s="5"/>
    </row>
    <row r="45" spans="1:35" x14ac:dyDescent="0.2">
      <c r="A45" s="4"/>
      <c r="C45" s="5"/>
      <c r="D45" s="5"/>
      <c r="E45" s="2"/>
      <c r="F45" s="2"/>
      <c r="G45" s="2"/>
      <c r="H45" s="2"/>
      <c r="I45" s="2"/>
      <c r="J45" s="5"/>
      <c r="K45" s="5"/>
      <c r="L45" s="5"/>
      <c r="M45" s="5"/>
      <c r="N45" s="5"/>
      <c r="O45" s="5"/>
      <c r="P45" s="5"/>
      <c r="Q45" s="5"/>
      <c r="R45" s="5"/>
      <c r="S45" s="5"/>
      <c r="T45" s="5"/>
      <c r="U45" s="5"/>
      <c r="V45" s="6"/>
      <c r="W45" s="6"/>
      <c r="X45" s="6"/>
      <c r="Y45" s="5"/>
      <c r="Z45" s="5"/>
      <c r="AA45" s="5"/>
      <c r="AB45" s="5"/>
      <c r="AC45" s="5"/>
      <c r="AD45" s="5"/>
      <c r="AE45" s="5"/>
      <c r="AF45" s="5"/>
      <c r="AG45" s="5"/>
      <c r="AH45" s="9"/>
      <c r="AI45" s="5"/>
    </row>
    <row r="46" spans="1:35" x14ac:dyDescent="0.2">
      <c r="A46" s="4"/>
      <c r="E46" s="2"/>
      <c r="F46" s="2"/>
      <c r="G46" s="2"/>
      <c r="H46" s="2"/>
      <c r="I46" s="2"/>
      <c r="J46" s="2"/>
      <c r="K46" s="2"/>
      <c r="L46" s="2"/>
      <c r="M46" s="2"/>
      <c r="N46" s="2"/>
      <c r="O46" s="2"/>
      <c r="P46" s="2"/>
      <c r="Q46" s="2"/>
      <c r="R46" s="2"/>
      <c r="S46" s="2"/>
      <c r="T46" s="2"/>
      <c r="U46" s="2"/>
      <c r="V46" s="2"/>
      <c r="W46" s="2"/>
      <c r="X46" s="6"/>
      <c r="Y46" s="5"/>
      <c r="Z46" s="5"/>
      <c r="AA46" s="5"/>
      <c r="AB46" s="5"/>
      <c r="AC46" s="5"/>
      <c r="AD46" s="5"/>
      <c r="AE46" s="5"/>
      <c r="AF46" s="5"/>
      <c r="AG46" s="5"/>
      <c r="AH46" s="9"/>
      <c r="AI46" s="5"/>
    </row>
    <row r="47" spans="1:35" x14ac:dyDescent="0.2">
      <c r="A47" s="4"/>
      <c r="C47" s="5"/>
      <c r="D47" s="5"/>
      <c r="E47" s="2"/>
      <c r="F47" s="2"/>
      <c r="G47" s="2"/>
      <c r="H47" s="2"/>
      <c r="I47" s="2"/>
      <c r="J47" s="2"/>
      <c r="K47" s="2"/>
      <c r="L47" s="2"/>
      <c r="M47" s="2"/>
      <c r="N47" s="2"/>
      <c r="O47" s="2"/>
      <c r="P47" s="2"/>
      <c r="Q47" s="2"/>
      <c r="R47" s="2"/>
      <c r="S47" s="2"/>
      <c r="T47" s="2"/>
      <c r="U47" s="2"/>
      <c r="V47" s="2"/>
      <c r="W47" s="2"/>
      <c r="X47" s="2"/>
      <c r="Y47" s="2"/>
      <c r="Z47" s="2"/>
      <c r="AA47" s="2"/>
      <c r="AB47" s="2"/>
      <c r="AC47" s="2"/>
      <c r="AD47" s="5"/>
      <c r="AE47" s="5"/>
      <c r="AF47" s="5"/>
      <c r="AG47" s="5"/>
      <c r="AH47" s="5"/>
      <c r="AI47" s="5"/>
    </row>
    <row r="48" spans="1:35" x14ac:dyDescent="0.2">
      <c r="A48" s="4"/>
      <c r="E48" s="2"/>
      <c r="F48" s="2"/>
      <c r="G48" s="2"/>
      <c r="H48" s="2"/>
      <c r="I48" s="2"/>
      <c r="J48" s="2"/>
      <c r="K48" s="2"/>
      <c r="L48" s="2"/>
      <c r="M48" s="2"/>
      <c r="N48" s="2"/>
      <c r="O48" s="2"/>
      <c r="P48" s="2"/>
      <c r="Q48" s="2"/>
      <c r="R48" s="2"/>
      <c r="S48" s="2"/>
      <c r="T48" s="2"/>
      <c r="U48" s="2"/>
      <c r="V48" s="2"/>
      <c r="W48" s="2"/>
      <c r="X48" s="2"/>
      <c r="Y48" s="2"/>
      <c r="Z48" s="2"/>
      <c r="AA48" s="2"/>
      <c r="AB48" s="2"/>
      <c r="AC48" s="2"/>
      <c r="AD48" s="5"/>
      <c r="AE48" s="5"/>
      <c r="AF48" s="5"/>
      <c r="AG48" s="5"/>
      <c r="AH48" s="5"/>
      <c r="AI48" s="5"/>
    </row>
    <row r="49" spans="1:35" x14ac:dyDescent="0.2">
      <c r="A49" s="4"/>
      <c r="C49" s="5"/>
      <c r="D49" s="5"/>
      <c r="E49" s="2"/>
      <c r="F49" s="2"/>
      <c r="G49" s="2"/>
      <c r="H49" s="2"/>
      <c r="I49" s="2"/>
      <c r="J49" s="2"/>
      <c r="K49" s="2"/>
      <c r="L49" s="2"/>
      <c r="M49" s="2"/>
      <c r="N49" s="2"/>
      <c r="O49" s="2"/>
      <c r="P49" s="2"/>
      <c r="Q49" s="2"/>
      <c r="R49" s="2"/>
      <c r="S49" s="2"/>
      <c r="T49" s="2"/>
      <c r="U49" s="2"/>
      <c r="V49" s="2"/>
      <c r="W49" s="2"/>
      <c r="X49" s="2"/>
      <c r="Y49" s="2"/>
      <c r="Z49" s="2"/>
      <c r="AA49" s="2"/>
      <c r="AB49" s="2"/>
      <c r="AC49" s="2"/>
      <c r="AD49" s="5"/>
      <c r="AE49" s="5"/>
      <c r="AF49" s="5"/>
      <c r="AG49" s="5"/>
      <c r="AH49" s="5"/>
      <c r="AI49" s="5"/>
    </row>
    <row r="50" spans="1:35" x14ac:dyDescent="0.2">
      <c r="A50" s="4"/>
      <c r="E50" s="2"/>
      <c r="F50" s="2"/>
      <c r="G50" s="2"/>
      <c r="H50" s="2"/>
      <c r="I50" s="2"/>
      <c r="J50" s="2"/>
      <c r="K50" s="2"/>
      <c r="L50" s="2"/>
      <c r="M50" s="2"/>
      <c r="N50" s="2"/>
      <c r="O50" s="2"/>
      <c r="P50" s="2"/>
      <c r="Q50" s="2"/>
      <c r="R50" s="2"/>
      <c r="S50" s="2"/>
      <c r="T50" s="2"/>
      <c r="U50" s="2"/>
      <c r="V50" s="2"/>
      <c r="W50" s="2"/>
      <c r="X50" s="2"/>
      <c r="Y50" s="2"/>
      <c r="Z50" s="2"/>
      <c r="AA50" s="2"/>
      <c r="AB50" s="2"/>
      <c r="AC50" s="2"/>
      <c r="AD50" s="5"/>
      <c r="AE50" s="5"/>
      <c r="AF50" s="5"/>
      <c r="AG50" s="5"/>
      <c r="AH50" s="5"/>
      <c r="AI50" s="5"/>
    </row>
    <row r="51" spans="1:35" x14ac:dyDescent="0.2">
      <c r="A51" s="4"/>
      <c r="C51" s="5"/>
      <c r="E51" s="2"/>
      <c r="F51" s="2"/>
      <c r="G51" s="2"/>
      <c r="H51" s="2"/>
      <c r="I51" s="2"/>
      <c r="J51" s="2"/>
      <c r="K51" s="2"/>
      <c r="L51" s="2"/>
      <c r="M51" s="2"/>
      <c r="N51" s="2"/>
      <c r="O51" s="2"/>
      <c r="P51" s="2"/>
      <c r="Q51" s="2"/>
      <c r="R51" s="2"/>
      <c r="S51" s="2"/>
      <c r="T51" s="2"/>
      <c r="U51" s="2"/>
      <c r="V51" s="2"/>
      <c r="W51" s="2"/>
      <c r="X51" s="2"/>
      <c r="Y51" s="2"/>
      <c r="Z51" s="2"/>
      <c r="AA51" s="2"/>
      <c r="AB51" s="2"/>
      <c r="AC51" s="2"/>
      <c r="AD51" s="5"/>
      <c r="AE51" s="5"/>
      <c r="AF51" s="5"/>
      <c r="AG51" s="5"/>
      <c r="AH51" s="5"/>
      <c r="AI51" s="5"/>
    </row>
    <row r="52" spans="1:35" x14ac:dyDescent="0.2">
      <c r="A52" s="4"/>
      <c r="E52" s="2"/>
      <c r="F52" s="2"/>
      <c r="G52" s="2"/>
      <c r="H52" s="2"/>
      <c r="I52" s="2"/>
      <c r="J52" s="2"/>
      <c r="K52" s="2"/>
      <c r="L52" s="2"/>
      <c r="M52" s="2"/>
      <c r="N52" s="2"/>
      <c r="O52" s="2"/>
      <c r="P52" s="2"/>
      <c r="Q52" s="2"/>
      <c r="R52" s="2"/>
      <c r="S52" s="2"/>
      <c r="T52" s="2"/>
      <c r="U52" s="2"/>
      <c r="V52" s="2"/>
      <c r="W52" s="2"/>
      <c r="X52" s="2"/>
      <c r="Y52" s="2"/>
      <c r="Z52" s="2"/>
      <c r="AA52" s="2"/>
      <c r="AB52" s="2"/>
      <c r="AC52" s="2"/>
      <c r="AD52" s="5"/>
      <c r="AE52" s="5"/>
      <c r="AF52" s="5"/>
      <c r="AG52" s="5"/>
      <c r="AH52" s="5"/>
      <c r="AI52" s="5"/>
    </row>
    <row r="53" spans="1:35" x14ac:dyDescent="0.2">
      <c r="A53" s="4"/>
      <c r="C53" s="5"/>
      <c r="E53" s="2"/>
      <c r="F53" s="2"/>
      <c r="G53" s="2"/>
      <c r="H53" s="2"/>
      <c r="I53" s="2"/>
      <c r="J53" s="2"/>
      <c r="K53" s="2"/>
      <c r="L53" s="2"/>
      <c r="M53" s="2"/>
      <c r="N53" s="2"/>
      <c r="O53" s="2"/>
      <c r="P53" s="2"/>
      <c r="Q53" s="2"/>
      <c r="R53" s="2"/>
      <c r="S53" s="2"/>
      <c r="T53" s="2"/>
      <c r="U53" s="2"/>
      <c r="V53" s="2"/>
      <c r="W53" s="2"/>
      <c r="X53" s="2"/>
      <c r="Y53" s="2"/>
      <c r="Z53" s="2"/>
      <c r="AA53" s="2"/>
      <c r="AB53" s="2"/>
      <c r="AC53" s="2"/>
      <c r="AD53" s="5"/>
      <c r="AE53" s="5"/>
      <c r="AF53" s="5"/>
      <c r="AG53" s="5"/>
      <c r="AH53" s="5"/>
      <c r="AI53" s="5"/>
    </row>
    <row r="54" spans="1:35" x14ac:dyDescent="0.2">
      <c r="A54" s="4"/>
      <c r="E54" s="2"/>
      <c r="F54" s="2"/>
      <c r="G54" s="2"/>
      <c r="H54" s="2"/>
      <c r="I54" s="2"/>
      <c r="J54" s="2"/>
      <c r="K54" s="2"/>
      <c r="L54" s="2"/>
      <c r="M54" s="2"/>
      <c r="N54" s="2"/>
      <c r="O54" s="2"/>
      <c r="P54" s="2"/>
      <c r="Q54" s="2"/>
      <c r="R54" s="2"/>
      <c r="S54" s="2"/>
      <c r="T54" s="2"/>
      <c r="U54" s="2"/>
      <c r="V54" s="2"/>
      <c r="W54" s="2"/>
      <c r="X54" s="2"/>
      <c r="Y54" s="2"/>
      <c r="Z54" s="2"/>
      <c r="AA54" s="2"/>
      <c r="AB54" s="2"/>
      <c r="AC54" s="2"/>
      <c r="AD54" s="5"/>
      <c r="AE54" s="5"/>
      <c r="AF54" s="5"/>
      <c r="AG54" s="5"/>
      <c r="AH54" s="5"/>
      <c r="AI54" s="5"/>
    </row>
    <row r="55" spans="1:35" x14ac:dyDescent="0.2">
      <c r="A55" s="4"/>
      <c r="C55" s="5"/>
      <c r="E55" s="2"/>
      <c r="F55" s="2"/>
      <c r="G55" s="2"/>
      <c r="H55" s="2"/>
      <c r="I55" s="2"/>
      <c r="J55" s="2"/>
      <c r="K55" s="2"/>
      <c r="L55" s="2"/>
      <c r="M55" s="2"/>
      <c r="N55" s="2"/>
      <c r="O55" s="2"/>
      <c r="P55" s="2"/>
      <c r="Q55" s="2"/>
      <c r="R55" s="2"/>
      <c r="S55" s="2"/>
      <c r="T55" s="2"/>
      <c r="U55" s="2"/>
      <c r="V55" s="2"/>
      <c r="W55" s="2"/>
      <c r="X55" s="2"/>
      <c r="Y55" s="2"/>
      <c r="Z55" s="2"/>
      <c r="AA55" s="2"/>
      <c r="AB55" s="2"/>
      <c r="AC55" s="2"/>
      <c r="AD55" s="5"/>
      <c r="AE55" s="5"/>
      <c r="AF55" s="5"/>
      <c r="AG55" s="5"/>
      <c r="AH55" s="5"/>
      <c r="AI55" s="5"/>
    </row>
    <row r="56" spans="1:35" x14ac:dyDescent="0.2">
      <c r="A56" s="4"/>
      <c r="E56" s="2"/>
      <c r="F56" s="2"/>
      <c r="G56" s="2"/>
      <c r="H56" s="2"/>
      <c r="I56" s="2"/>
      <c r="J56" s="2"/>
      <c r="K56" s="2"/>
      <c r="L56" s="2"/>
      <c r="M56" s="2"/>
      <c r="N56" s="2"/>
      <c r="O56" s="2"/>
      <c r="P56" s="2"/>
      <c r="Q56" s="2"/>
      <c r="R56" s="2"/>
      <c r="S56" s="2"/>
      <c r="T56" s="2"/>
      <c r="U56" s="2"/>
      <c r="V56" s="2"/>
      <c r="W56" s="2"/>
      <c r="X56" s="2"/>
      <c r="Y56" s="2"/>
      <c r="Z56" s="2"/>
      <c r="AA56" s="2"/>
      <c r="AB56" s="2"/>
      <c r="AC56" s="2"/>
      <c r="AD56" s="5"/>
      <c r="AE56" s="5"/>
      <c r="AF56" s="5"/>
      <c r="AG56" s="5"/>
      <c r="AH56" s="5"/>
      <c r="AI56" s="5"/>
    </row>
    <row r="57" spans="1:35" x14ac:dyDescent="0.2">
      <c r="A57" s="4"/>
      <c r="C57" s="5"/>
      <c r="E57" s="2"/>
      <c r="F57" s="2"/>
      <c r="G57" s="2"/>
      <c r="H57" s="2"/>
      <c r="I57" s="2"/>
      <c r="J57" s="2"/>
      <c r="K57" s="2"/>
      <c r="L57" s="2"/>
      <c r="M57" s="2"/>
      <c r="N57" s="2"/>
      <c r="O57" s="2"/>
      <c r="P57" s="2"/>
      <c r="Q57" s="2"/>
      <c r="R57" s="2"/>
      <c r="S57" s="2"/>
      <c r="T57" s="2"/>
      <c r="U57" s="2"/>
      <c r="V57" s="2"/>
      <c r="W57" s="2"/>
      <c r="X57" s="2"/>
      <c r="Y57" s="2"/>
      <c r="Z57" s="2"/>
      <c r="AA57" s="5"/>
      <c r="AB57" s="5"/>
      <c r="AC57" s="2"/>
      <c r="AD57" s="5"/>
      <c r="AE57" s="5"/>
      <c r="AF57" s="5"/>
      <c r="AG57" s="5"/>
      <c r="AH57" s="9"/>
      <c r="AI57" s="5"/>
    </row>
    <row r="58" spans="1:35" x14ac:dyDescent="0.2">
      <c r="A58" s="4"/>
      <c r="E58" s="2"/>
      <c r="F58" s="2"/>
      <c r="G58" s="2"/>
      <c r="H58" s="2"/>
      <c r="I58" s="2"/>
      <c r="J58" s="2"/>
      <c r="K58" s="2"/>
      <c r="L58" s="2"/>
      <c r="M58" s="2"/>
      <c r="N58" s="2"/>
      <c r="O58" s="2"/>
      <c r="P58" s="2"/>
      <c r="Q58" s="2"/>
      <c r="R58" s="2"/>
      <c r="S58" s="2"/>
      <c r="T58" s="2"/>
      <c r="U58" s="2"/>
      <c r="V58" s="2"/>
      <c r="W58" s="2"/>
      <c r="X58" s="2"/>
      <c r="Y58" s="2"/>
      <c r="Z58" s="2"/>
      <c r="AA58" s="2"/>
      <c r="AB58" s="2"/>
      <c r="AC58" s="2"/>
      <c r="AD58" s="5"/>
      <c r="AE58" s="5"/>
      <c r="AF58" s="5"/>
      <c r="AG58" s="5"/>
      <c r="AH58" s="5"/>
      <c r="AI58" s="5"/>
    </row>
    <row r="59" spans="1:35" x14ac:dyDescent="0.2">
      <c r="A59" s="4"/>
      <c r="C59" s="5"/>
      <c r="E59" s="2"/>
      <c r="F59" s="2"/>
      <c r="G59" s="2"/>
      <c r="H59" s="2"/>
      <c r="I59" s="2"/>
      <c r="J59" s="2"/>
      <c r="K59" s="2"/>
      <c r="L59" s="2"/>
      <c r="M59" s="2"/>
      <c r="N59" s="2"/>
      <c r="O59" s="2"/>
      <c r="P59" s="2"/>
      <c r="Q59" s="2"/>
      <c r="R59" s="2"/>
      <c r="S59" s="2"/>
      <c r="T59" s="2"/>
      <c r="U59" s="2"/>
      <c r="V59" s="2"/>
      <c r="W59" s="2"/>
      <c r="X59" s="2"/>
      <c r="Y59" s="2"/>
      <c r="Z59" s="2"/>
      <c r="AA59" s="2"/>
      <c r="AB59" s="2"/>
      <c r="AC59" s="2"/>
      <c r="AD59" s="5"/>
      <c r="AE59" s="5"/>
      <c r="AF59" s="5"/>
      <c r="AG59" s="5"/>
      <c r="AH59" s="5"/>
      <c r="AI59" s="5"/>
    </row>
    <row r="60" spans="1:35" x14ac:dyDescent="0.2">
      <c r="A60" s="4"/>
      <c r="C60" s="5"/>
      <c r="D60" s="5"/>
      <c r="E60" s="5"/>
      <c r="F60" s="5"/>
      <c r="G60" s="5"/>
      <c r="H60" s="5"/>
      <c r="I60" s="5"/>
      <c r="J60" s="5"/>
      <c r="K60" s="5"/>
      <c r="L60" s="5"/>
      <c r="M60" s="5"/>
      <c r="N60" s="5"/>
      <c r="O60" s="5"/>
      <c r="P60" s="5"/>
      <c r="Q60" s="5"/>
      <c r="R60" s="5"/>
      <c r="S60" s="5"/>
      <c r="T60" s="5"/>
      <c r="U60" s="5"/>
      <c r="V60" s="6"/>
      <c r="W60" s="6"/>
      <c r="X60" s="6"/>
      <c r="Y60" s="5"/>
      <c r="Z60" s="5"/>
      <c r="AA60" s="5"/>
      <c r="AB60" s="5"/>
      <c r="AC60" s="5"/>
      <c r="AD60" s="5"/>
      <c r="AE60" s="5"/>
      <c r="AF60" s="5"/>
      <c r="AG60" s="5"/>
      <c r="AH60" s="9"/>
      <c r="AI60" s="5"/>
    </row>
    <row r="61" spans="1:35" x14ac:dyDescent="0.2">
      <c r="A61" s="4"/>
      <c r="C61" s="5"/>
      <c r="E61" s="2"/>
      <c r="F61" s="2"/>
      <c r="G61" s="2"/>
      <c r="H61" s="2"/>
      <c r="I61" s="2"/>
      <c r="J61" s="2"/>
      <c r="K61" s="2"/>
      <c r="L61" s="2"/>
      <c r="M61" s="2"/>
      <c r="N61" s="2"/>
      <c r="O61" s="2"/>
      <c r="P61" s="2"/>
      <c r="Q61" s="2"/>
      <c r="R61" s="2"/>
      <c r="S61" s="2"/>
      <c r="T61" s="2"/>
      <c r="U61" s="2"/>
      <c r="V61" s="2"/>
      <c r="W61" s="2"/>
      <c r="X61" s="2"/>
      <c r="Y61" s="2"/>
      <c r="Z61" s="2"/>
      <c r="AA61" s="2"/>
      <c r="AB61" s="2"/>
      <c r="AC61" s="2"/>
      <c r="AD61" s="5"/>
      <c r="AE61" s="5"/>
      <c r="AF61" s="5"/>
      <c r="AG61" s="5"/>
      <c r="AH61" s="5"/>
      <c r="AI61" s="5"/>
    </row>
    <row r="62" spans="1:35" x14ac:dyDescent="0.2">
      <c r="A62" s="4"/>
      <c r="C62" s="5"/>
      <c r="E62" s="2"/>
      <c r="F62" s="2"/>
      <c r="G62" s="2"/>
      <c r="H62" s="2"/>
      <c r="I62" s="2"/>
      <c r="J62" s="2"/>
      <c r="K62" s="2"/>
      <c r="L62" s="2"/>
      <c r="M62" s="2"/>
      <c r="N62" s="2"/>
      <c r="O62" s="2"/>
      <c r="P62" s="2"/>
      <c r="Q62" s="2"/>
      <c r="R62" s="2"/>
      <c r="S62" s="2"/>
      <c r="T62" s="2"/>
      <c r="U62" s="2"/>
      <c r="V62" s="2"/>
      <c r="W62" s="2"/>
      <c r="X62" s="2"/>
      <c r="Y62" s="2"/>
      <c r="Z62" s="2"/>
      <c r="AA62" s="2"/>
      <c r="AB62" s="2"/>
      <c r="AC62" s="2"/>
      <c r="AD62" s="5"/>
      <c r="AE62" s="5"/>
      <c r="AF62" s="5"/>
      <c r="AG62" s="5"/>
      <c r="AH62" s="5"/>
      <c r="AI62" s="5"/>
    </row>
    <row r="63" spans="1:35" x14ac:dyDescent="0.2">
      <c r="A63" s="4"/>
      <c r="C63" s="5"/>
      <c r="E63" s="2"/>
      <c r="F63" s="2"/>
      <c r="G63" s="2"/>
      <c r="H63" s="2"/>
      <c r="I63" s="2"/>
      <c r="J63" s="2"/>
      <c r="K63" s="2"/>
      <c r="L63" s="2"/>
      <c r="M63" s="2"/>
      <c r="N63" s="2"/>
      <c r="O63" s="2"/>
      <c r="P63" s="2"/>
      <c r="Q63" s="2"/>
      <c r="R63" s="2"/>
      <c r="S63" s="2"/>
      <c r="T63" s="2"/>
      <c r="U63" s="2"/>
      <c r="V63" s="2"/>
      <c r="W63" s="2"/>
      <c r="X63" s="2"/>
      <c r="Y63" s="2"/>
      <c r="Z63" s="2"/>
      <c r="AA63" s="2"/>
      <c r="AB63" s="2"/>
      <c r="AC63" s="2"/>
      <c r="AD63" s="5"/>
      <c r="AE63" s="5"/>
      <c r="AF63" s="5"/>
      <c r="AG63" s="5"/>
      <c r="AH63" s="5"/>
      <c r="AI63" s="5"/>
    </row>
    <row r="64" spans="1:35" x14ac:dyDescent="0.2">
      <c r="A64" s="4"/>
      <c r="C64" s="5"/>
      <c r="D64" s="5"/>
      <c r="E64" s="5"/>
      <c r="F64" s="5"/>
      <c r="G64" s="5"/>
      <c r="H64" s="5"/>
      <c r="I64" s="5"/>
      <c r="J64" s="5"/>
      <c r="K64" s="5"/>
      <c r="L64" s="5"/>
      <c r="M64" s="5"/>
      <c r="N64" s="5"/>
      <c r="O64" s="5"/>
      <c r="P64" s="5"/>
      <c r="Q64" s="5"/>
      <c r="R64" s="5"/>
      <c r="S64" s="5"/>
      <c r="T64" s="5"/>
      <c r="U64" s="5"/>
      <c r="V64" s="6"/>
      <c r="W64" s="6"/>
      <c r="X64" s="6"/>
      <c r="Y64" s="5"/>
      <c r="Z64" s="5"/>
      <c r="AA64" s="5"/>
      <c r="AB64" s="5"/>
      <c r="AC64" s="5"/>
      <c r="AD64" s="5"/>
      <c r="AE64" s="5"/>
      <c r="AF64" s="5"/>
      <c r="AG64" s="5"/>
      <c r="AH64" s="9"/>
      <c r="AI64" s="5"/>
    </row>
    <row r="65" spans="1:35" x14ac:dyDescent="0.2">
      <c r="A65" s="4"/>
      <c r="C65" s="5"/>
      <c r="E65" s="2"/>
      <c r="F65" s="2"/>
      <c r="G65" s="2"/>
      <c r="H65" s="2"/>
      <c r="I65" s="2"/>
      <c r="J65" s="2"/>
      <c r="K65" s="2"/>
      <c r="L65" s="2"/>
      <c r="M65" s="2"/>
      <c r="N65" s="2"/>
      <c r="O65" s="2"/>
      <c r="P65" s="2"/>
      <c r="Q65" s="2"/>
      <c r="R65" s="2"/>
      <c r="S65" s="2"/>
      <c r="T65" s="2"/>
      <c r="U65" s="2"/>
      <c r="V65" s="2"/>
      <c r="W65" s="2"/>
      <c r="X65" s="2"/>
      <c r="Y65" s="2"/>
      <c r="Z65" s="2"/>
      <c r="AA65" s="2"/>
      <c r="AB65" s="2"/>
      <c r="AC65" s="2"/>
      <c r="AD65" s="5"/>
      <c r="AE65" s="5"/>
      <c r="AF65" s="5"/>
      <c r="AG65" s="5"/>
      <c r="AH65" s="5"/>
      <c r="AI65" s="5"/>
    </row>
    <row r="66" spans="1:35" x14ac:dyDescent="0.2">
      <c r="A66" s="4"/>
      <c r="C66" s="5"/>
      <c r="E66" s="2"/>
      <c r="F66" s="2"/>
      <c r="G66" s="2"/>
      <c r="H66" s="2"/>
      <c r="I66" s="2"/>
      <c r="J66" s="2"/>
      <c r="K66" s="2"/>
      <c r="L66" s="2"/>
      <c r="M66" s="2"/>
      <c r="N66" s="2"/>
      <c r="O66" s="2"/>
      <c r="P66" s="2"/>
      <c r="Q66" s="2"/>
      <c r="R66" s="2"/>
      <c r="S66" s="2"/>
      <c r="T66" s="2"/>
      <c r="U66" s="2"/>
      <c r="V66" s="2"/>
      <c r="W66" s="2"/>
      <c r="X66" s="2"/>
      <c r="Y66" s="5"/>
      <c r="Z66" s="2"/>
      <c r="AA66" s="5"/>
      <c r="AB66" s="2"/>
      <c r="AC66" s="2"/>
      <c r="AD66" s="5"/>
      <c r="AE66" s="5"/>
      <c r="AF66" s="5"/>
      <c r="AG66" s="5"/>
      <c r="AH66" s="9"/>
      <c r="AI66" s="5"/>
    </row>
    <row r="67" spans="1:35" x14ac:dyDescent="0.2">
      <c r="A67" s="4"/>
      <c r="C67" s="5"/>
      <c r="E67" s="2"/>
      <c r="F67" s="2"/>
      <c r="G67" s="2"/>
      <c r="H67" s="2"/>
      <c r="I67" s="2"/>
      <c r="J67" s="2"/>
      <c r="K67" s="2"/>
      <c r="L67" s="2"/>
      <c r="M67" s="2"/>
      <c r="N67" s="2"/>
      <c r="O67" s="2"/>
      <c r="P67" s="2"/>
      <c r="Q67" s="2"/>
      <c r="R67" s="2"/>
      <c r="S67" s="2"/>
      <c r="T67" s="2"/>
      <c r="U67" s="2"/>
      <c r="V67" s="2"/>
      <c r="W67" s="2"/>
      <c r="X67" s="2"/>
      <c r="Y67" s="2"/>
      <c r="Z67" s="2"/>
      <c r="AA67" s="2"/>
      <c r="AB67" s="2"/>
      <c r="AC67" s="2"/>
      <c r="AD67" s="5"/>
      <c r="AE67" s="5"/>
      <c r="AF67" s="5"/>
      <c r="AG67" s="5"/>
      <c r="AH67" s="9"/>
      <c r="AI67" s="5"/>
    </row>
    <row r="68" spans="1:35" x14ac:dyDescent="0.2">
      <c r="A68" s="4"/>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9"/>
      <c r="AI68" s="5"/>
    </row>
    <row r="69" spans="1:35" x14ac:dyDescent="0.2">
      <c r="A69" s="4"/>
      <c r="C69" s="5"/>
      <c r="E69" s="2"/>
      <c r="F69" s="2"/>
      <c r="G69" s="2"/>
      <c r="H69" s="2"/>
      <c r="I69" s="2"/>
      <c r="J69" s="2"/>
      <c r="K69" s="2"/>
      <c r="L69" s="2"/>
      <c r="M69" s="2"/>
      <c r="N69" s="2"/>
      <c r="O69" s="2"/>
      <c r="P69" s="2"/>
      <c r="Q69" s="2"/>
      <c r="R69" s="2"/>
      <c r="S69" s="2"/>
      <c r="T69" s="2"/>
      <c r="U69" s="2"/>
      <c r="V69" s="2"/>
      <c r="W69" s="2"/>
      <c r="X69" s="2"/>
      <c r="Y69" s="2"/>
      <c r="Z69" s="2"/>
      <c r="AA69" s="2"/>
      <c r="AB69" s="2"/>
      <c r="AC69" s="2"/>
      <c r="AD69" s="2"/>
      <c r="AE69" s="5"/>
      <c r="AF69" s="2"/>
      <c r="AG69" s="5"/>
      <c r="AH69" s="5"/>
      <c r="AI69" s="5"/>
    </row>
    <row r="70" spans="1:35" x14ac:dyDescent="0.2">
      <c r="A70" s="4"/>
      <c r="C70" s="5"/>
      <c r="E70" s="2"/>
      <c r="F70" s="2"/>
      <c r="G70" s="2"/>
      <c r="H70" s="2"/>
      <c r="I70" s="2"/>
      <c r="J70" s="2"/>
      <c r="K70" s="2"/>
      <c r="L70" s="2"/>
      <c r="M70" s="2"/>
      <c r="N70" s="2"/>
      <c r="O70" s="2"/>
      <c r="P70" s="2"/>
      <c r="Q70" s="2"/>
      <c r="R70" s="2"/>
      <c r="S70" s="2"/>
      <c r="T70" s="2"/>
      <c r="U70" s="2"/>
      <c r="V70" s="2"/>
      <c r="W70" s="2"/>
      <c r="X70" s="2"/>
      <c r="Y70" s="2"/>
      <c r="Z70" s="2"/>
      <c r="AA70" s="2"/>
      <c r="AB70" s="2"/>
      <c r="AC70" s="2"/>
      <c r="AD70" s="5"/>
      <c r="AE70" s="5"/>
      <c r="AF70" s="5"/>
      <c r="AG70" s="5"/>
      <c r="AH70" s="5"/>
      <c r="AI70" s="5"/>
    </row>
    <row r="71" spans="1:35" x14ac:dyDescent="0.2">
      <c r="A71" s="4"/>
      <c r="C71" s="5"/>
      <c r="E71" s="2"/>
      <c r="F71" s="2"/>
      <c r="G71" s="2"/>
      <c r="H71" s="2"/>
      <c r="I71" s="2"/>
      <c r="J71" s="2"/>
      <c r="K71" s="2"/>
      <c r="L71" s="2"/>
      <c r="M71" s="2"/>
      <c r="N71" s="2"/>
      <c r="O71" s="2"/>
      <c r="P71" s="2"/>
      <c r="Q71" s="2"/>
      <c r="R71" s="2"/>
      <c r="S71" s="2"/>
      <c r="T71" s="2"/>
      <c r="U71" s="2"/>
      <c r="V71" s="2"/>
      <c r="W71" s="2"/>
      <c r="X71" s="2"/>
      <c r="Y71" s="2"/>
      <c r="Z71" s="2"/>
      <c r="AA71" s="2"/>
      <c r="AB71" s="2"/>
      <c r="AC71" s="2"/>
      <c r="AD71" s="5"/>
      <c r="AE71" s="5"/>
      <c r="AF71" s="5"/>
      <c r="AG71" s="5"/>
      <c r="AH71" s="5"/>
      <c r="AI71" s="5"/>
    </row>
    <row r="72" spans="1:35" x14ac:dyDescent="0.2">
      <c r="A72" s="4"/>
    </row>
    <row r="73" spans="1:35" x14ac:dyDescent="0.2">
      <c r="A73" s="4"/>
      <c r="C73" s="5"/>
      <c r="D73" s="5"/>
      <c r="E73" s="5"/>
      <c r="F73" s="5"/>
      <c r="G73" s="5"/>
      <c r="H73" s="5"/>
      <c r="I73" s="5"/>
      <c r="AH73" s="9"/>
      <c r="AI73" s="5"/>
    </row>
    <row r="74" spans="1:35" x14ac:dyDescent="0.2">
      <c r="A74" s="4"/>
      <c r="B74" s="3"/>
    </row>
    <row r="75" spans="1:35" x14ac:dyDescent="0.2">
      <c r="A75" s="4"/>
      <c r="B75" s="3"/>
    </row>
    <row r="76" spans="1:35" x14ac:dyDescent="0.2">
      <c r="A76" s="4"/>
    </row>
    <row r="77" spans="1:35" x14ac:dyDescent="0.2">
      <c r="A77" s="4"/>
    </row>
    <row r="78" spans="1:35" x14ac:dyDescent="0.2">
      <c r="A78" s="4"/>
    </row>
    <row r="79" spans="1:35" x14ac:dyDescent="0.2">
      <c r="A79" s="4"/>
    </row>
    <row r="80" spans="1:35" x14ac:dyDescent="0.2">
      <c r="A80" s="4"/>
    </row>
    <row r="81" spans="1:3" x14ac:dyDescent="0.2">
      <c r="A81" s="4"/>
    </row>
    <row r="82" spans="1:3" x14ac:dyDescent="0.2">
      <c r="A82" s="4"/>
    </row>
    <row r="83" spans="1:3" x14ac:dyDescent="0.2">
      <c r="A83" s="4"/>
    </row>
    <row r="84" spans="1:3" x14ac:dyDescent="0.2">
      <c r="A84" s="4"/>
    </row>
    <row r="85" spans="1:3" x14ac:dyDescent="0.2">
      <c r="A85" s="4"/>
    </row>
    <row r="86" spans="1:3" x14ac:dyDescent="0.2">
      <c r="A86" s="4"/>
    </row>
    <row r="87" spans="1:3" x14ac:dyDescent="0.2">
      <c r="A87" s="4"/>
    </row>
    <row r="88" spans="1:3" x14ac:dyDescent="0.2">
      <c r="A88" s="4"/>
      <c r="B88" s="3"/>
      <c r="C88" s="3"/>
    </row>
    <row r="89" spans="1:3" x14ac:dyDescent="0.2">
      <c r="A89" s="4"/>
    </row>
    <row r="90" spans="1:3" x14ac:dyDescent="0.2">
      <c r="A90" s="4"/>
    </row>
    <row r="91" spans="1:3" x14ac:dyDescent="0.2">
      <c r="A91" s="4"/>
    </row>
    <row r="92" spans="1:3" x14ac:dyDescent="0.2">
      <c r="A92" s="4"/>
    </row>
    <row r="93" spans="1:3" x14ac:dyDescent="0.2">
      <c r="A93" s="4"/>
    </row>
    <row r="94" spans="1:3" x14ac:dyDescent="0.2">
      <c r="A94" s="4"/>
    </row>
    <row r="95" spans="1:3" x14ac:dyDescent="0.2">
      <c r="A95" s="4"/>
    </row>
    <row r="96" spans="1:3" x14ac:dyDescent="0.2">
      <c r="A96" s="4"/>
    </row>
    <row r="97" spans="1:1" x14ac:dyDescent="0.2">
      <c r="A97" s="4"/>
    </row>
    <row r="98" spans="1:1" x14ac:dyDescent="0.2">
      <c r="A98" s="4"/>
    </row>
    <row r="99" spans="1:1" x14ac:dyDescent="0.2">
      <c r="A99" s="4"/>
    </row>
    <row r="100" spans="1:1" x14ac:dyDescent="0.2">
      <c r="A100" s="4"/>
    </row>
    <row r="101" spans="1:1" x14ac:dyDescent="0.2">
      <c r="A101" s="4"/>
    </row>
    <row r="102" spans="1:1" x14ac:dyDescent="0.2">
      <c r="A102" s="4"/>
    </row>
    <row r="103" spans="1:1" x14ac:dyDescent="0.2">
      <c r="A103" s="4"/>
    </row>
    <row r="104" spans="1:1" x14ac:dyDescent="0.2">
      <c r="A104" s="4"/>
    </row>
    <row r="105" spans="1:1" x14ac:dyDescent="0.2">
      <c r="A105" s="4"/>
    </row>
    <row r="106" spans="1:1" x14ac:dyDescent="0.2">
      <c r="A106" s="4"/>
    </row>
    <row r="107" spans="1:1" x14ac:dyDescent="0.2">
      <c r="A107" s="4"/>
    </row>
    <row r="108" spans="1:1" x14ac:dyDescent="0.2">
      <c r="A108" s="4"/>
    </row>
    <row r="109" spans="1:1" x14ac:dyDescent="0.2">
      <c r="A109" s="4"/>
    </row>
    <row r="110" spans="1:1" x14ac:dyDescent="0.2">
      <c r="A110" s="4"/>
    </row>
    <row r="111" spans="1:1" x14ac:dyDescent="0.2">
      <c r="A111" s="4"/>
    </row>
    <row r="112" spans="1:1" x14ac:dyDescent="0.2">
      <c r="A112" s="4"/>
    </row>
    <row r="113" spans="1:1" x14ac:dyDescent="0.2">
      <c r="A113" s="4"/>
    </row>
    <row r="114" spans="1:1" x14ac:dyDescent="0.2">
      <c r="A114" s="4"/>
    </row>
    <row r="115" spans="1:1" x14ac:dyDescent="0.2">
      <c r="A115" s="4"/>
    </row>
    <row r="116" spans="1:1" x14ac:dyDescent="0.2">
      <c r="A116" s="4"/>
    </row>
    <row r="117" spans="1:1" x14ac:dyDescent="0.2">
      <c r="A117" s="4"/>
    </row>
    <row r="118" spans="1:1" x14ac:dyDescent="0.2">
      <c r="A118" s="4"/>
    </row>
    <row r="119" spans="1:1" x14ac:dyDescent="0.2">
      <c r="A119" s="4"/>
    </row>
    <row r="120" spans="1:1" x14ac:dyDescent="0.2">
      <c r="A120" s="4"/>
    </row>
    <row r="121" spans="1:1" x14ac:dyDescent="0.2">
      <c r="A121" s="4"/>
    </row>
    <row r="122" spans="1:1" x14ac:dyDescent="0.2">
      <c r="A122" s="4"/>
    </row>
    <row r="123" spans="1:1" x14ac:dyDescent="0.2">
      <c r="A123" s="4"/>
    </row>
    <row r="124" spans="1:1" x14ac:dyDescent="0.2">
      <c r="A124" s="4"/>
    </row>
    <row r="125" spans="1:1" x14ac:dyDescent="0.2">
      <c r="A125" s="4"/>
    </row>
    <row r="126" spans="1:1" x14ac:dyDescent="0.2">
      <c r="A126" s="4"/>
    </row>
    <row r="127" spans="1:1" x14ac:dyDescent="0.2">
      <c r="A127" s="4"/>
    </row>
    <row r="128" spans="1:1" x14ac:dyDescent="0.2">
      <c r="A128" s="4"/>
    </row>
    <row r="129" spans="1:3" x14ac:dyDescent="0.2">
      <c r="A129" s="4"/>
    </row>
    <row r="130" spans="1:3" x14ac:dyDescent="0.2">
      <c r="A130" s="4"/>
    </row>
    <row r="131" spans="1:3" x14ac:dyDescent="0.2">
      <c r="A131" s="4"/>
      <c r="B131" s="3"/>
      <c r="C131" s="3"/>
    </row>
    <row r="132" spans="1:3" x14ac:dyDescent="0.2">
      <c r="A132" s="4"/>
    </row>
    <row r="133" spans="1:3" x14ac:dyDescent="0.2">
      <c r="A133" s="4"/>
    </row>
    <row r="134" spans="1:3" x14ac:dyDescent="0.2">
      <c r="A134" s="4"/>
    </row>
    <row r="135" spans="1:3" x14ac:dyDescent="0.2">
      <c r="A135" s="4"/>
    </row>
    <row r="136" spans="1:3" x14ac:dyDescent="0.2">
      <c r="A136" s="4"/>
    </row>
    <row r="137" spans="1:3" x14ac:dyDescent="0.2">
      <c r="A137" s="4"/>
    </row>
    <row r="138" spans="1:3" x14ac:dyDescent="0.2">
      <c r="A138" s="4"/>
    </row>
    <row r="139" spans="1:3" x14ac:dyDescent="0.2">
      <c r="A139" s="4"/>
    </row>
    <row r="140" spans="1:3" x14ac:dyDescent="0.2">
      <c r="A140" s="4"/>
    </row>
    <row r="141" spans="1:3" x14ac:dyDescent="0.2">
      <c r="A141" s="4"/>
    </row>
    <row r="142" spans="1:3" x14ac:dyDescent="0.2">
      <c r="A142" s="4"/>
    </row>
    <row r="143" spans="1:3" x14ac:dyDescent="0.2">
      <c r="A143" s="4"/>
    </row>
    <row r="144" spans="1:3"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09748-F5C8-D043-9033-8052287D21CE}">
  <dimension ref="A1:AM255"/>
  <sheetViews>
    <sheetView workbookViewId="0">
      <pane xSplit="2" ySplit="2" topLeftCell="C3" activePane="bottomRight" state="frozen"/>
      <selection pane="topRight" activeCell="C1" sqref="C1"/>
      <selection pane="bottomLeft" activeCell="A3" sqref="A3"/>
      <selection pane="bottomRight" activeCell="AI12" sqref="AI12"/>
    </sheetView>
  </sheetViews>
  <sheetFormatPr baseColWidth="10" defaultColWidth="16.1640625" defaultRowHeight="16" x14ac:dyDescent="0.2"/>
  <cols>
    <col min="1" max="1" width="25" customWidth="1"/>
    <col min="2" max="2" width="34.33203125" customWidth="1"/>
    <col min="3" max="33" width="9.83203125" customWidth="1"/>
  </cols>
  <sheetData>
    <row r="1" spans="1:39" x14ac:dyDescent="0.2">
      <c r="A1" s="22" t="s">
        <v>238</v>
      </c>
      <c r="B1" s="22"/>
    </row>
    <row r="2" spans="1:39" s="1" customFormat="1" ht="35" thickBot="1" x14ac:dyDescent="0.25">
      <c r="A2" s="17" t="s">
        <v>0</v>
      </c>
      <c r="B2" s="18" t="s">
        <v>1</v>
      </c>
      <c r="C2" s="18">
        <v>1990</v>
      </c>
      <c r="D2" s="18">
        <v>1991</v>
      </c>
      <c r="E2" s="18">
        <v>1992</v>
      </c>
      <c r="F2" s="18">
        <v>1993</v>
      </c>
      <c r="G2" s="18">
        <v>1994</v>
      </c>
      <c r="H2" s="18">
        <v>1995</v>
      </c>
      <c r="I2" s="18">
        <v>1996</v>
      </c>
      <c r="J2" s="18">
        <v>1997</v>
      </c>
      <c r="K2" s="18">
        <v>1998</v>
      </c>
      <c r="L2" s="18">
        <v>1999</v>
      </c>
      <c r="M2" s="18">
        <v>2000</v>
      </c>
      <c r="N2" s="18">
        <v>2001</v>
      </c>
      <c r="O2" s="18">
        <v>2002</v>
      </c>
      <c r="P2" s="18">
        <v>2003</v>
      </c>
      <c r="Q2" s="18">
        <v>2004</v>
      </c>
      <c r="R2" s="18">
        <v>2005</v>
      </c>
      <c r="S2" s="18">
        <v>2006</v>
      </c>
      <c r="T2" s="18">
        <v>2007</v>
      </c>
      <c r="U2" s="18">
        <v>2008</v>
      </c>
      <c r="V2" s="18">
        <v>2009</v>
      </c>
      <c r="W2" s="18">
        <v>2010</v>
      </c>
      <c r="X2" s="18">
        <v>2011</v>
      </c>
      <c r="Y2" s="18">
        <v>2012</v>
      </c>
      <c r="Z2" s="18">
        <v>2013</v>
      </c>
      <c r="AA2" s="18">
        <v>2014</v>
      </c>
      <c r="AB2" s="18">
        <v>2015</v>
      </c>
      <c r="AC2" s="18">
        <v>2016</v>
      </c>
      <c r="AD2" s="18">
        <v>2017</v>
      </c>
      <c r="AE2" s="18">
        <v>2018</v>
      </c>
      <c r="AF2" s="18">
        <v>2019</v>
      </c>
      <c r="AG2" s="18">
        <v>2020</v>
      </c>
      <c r="AH2" s="18" t="s">
        <v>216</v>
      </c>
      <c r="AI2" s="18" t="s">
        <v>219</v>
      </c>
    </row>
    <row r="3" spans="1:39" s="8" customFormat="1" x14ac:dyDescent="0.2">
      <c r="A3" s="16" t="s">
        <v>226</v>
      </c>
    </row>
    <row r="4" spans="1:39" x14ac:dyDescent="0.2">
      <c r="A4" s="4" t="s">
        <v>2</v>
      </c>
      <c r="B4" t="s">
        <v>73</v>
      </c>
      <c r="C4" s="5" t="s">
        <v>3</v>
      </c>
      <c r="D4" s="5" t="s">
        <v>3</v>
      </c>
      <c r="E4" s="5" t="s">
        <v>3</v>
      </c>
      <c r="F4" s="5" t="s">
        <v>3</v>
      </c>
      <c r="G4" s="5" t="s">
        <v>3</v>
      </c>
      <c r="H4" s="5" t="s">
        <v>3</v>
      </c>
      <c r="I4" s="5" t="s">
        <v>3</v>
      </c>
      <c r="J4" s="5" t="s">
        <v>3</v>
      </c>
      <c r="K4" s="5" t="s">
        <v>3</v>
      </c>
      <c r="L4" s="5" t="s">
        <v>3</v>
      </c>
      <c r="M4" s="5" t="s">
        <v>3</v>
      </c>
      <c r="N4" s="5" t="s">
        <v>3</v>
      </c>
      <c r="O4" s="5" t="s">
        <v>3</v>
      </c>
      <c r="P4" s="5" t="s">
        <v>3</v>
      </c>
      <c r="Q4" s="5" t="s">
        <v>3</v>
      </c>
      <c r="R4" s="5" t="s">
        <v>3</v>
      </c>
      <c r="S4" s="5" t="s">
        <v>3</v>
      </c>
      <c r="T4" s="5" t="s">
        <v>3</v>
      </c>
      <c r="U4" s="5" t="s">
        <v>3</v>
      </c>
      <c r="V4" s="5" t="s">
        <v>3</v>
      </c>
      <c r="W4" s="5" t="s">
        <v>3</v>
      </c>
      <c r="X4" s="5" t="s">
        <v>3</v>
      </c>
      <c r="Y4" s="5" t="s">
        <v>3</v>
      </c>
      <c r="Z4" s="5" t="s">
        <v>3</v>
      </c>
      <c r="AA4" s="5" t="s">
        <v>3</v>
      </c>
      <c r="AB4" s="5">
        <v>1005824</v>
      </c>
      <c r="AC4" s="5">
        <v>349425</v>
      </c>
      <c r="AD4" s="5">
        <v>702853</v>
      </c>
      <c r="AE4" s="5">
        <v>594055</v>
      </c>
      <c r="AF4" s="5">
        <v>384488</v>
      </c>
      <c r="AG4" s="5">
        <v>311770</v>
      </c>
      <c r="AH4" s="9">
        <f>SUM(AB4:AG4)</f>
        <v>3348415</v>
      </c>
      <c r="AI4" s="5">
        <f>COUNTIF(C4:AG4, "&gt;0")</f>
        <v>6</v>
      </c>
      <c r="AJ4" s="5"/>
      <c r="AK4" s="5"/>
      <c r="AL4" s="5"/>
      <c r="AM4" s="5"/>
    </row>
    <row r="5" spans="1:39" x14ac:dyDescent="0.2">
      <c r="A5" s="4" t="s">
        <v>4</v>
      </c>
      <c r="B5" t="s">
        <v>74</v>
      </c>
      <c r="C5" s="5" t="s">
        <v>3</v>
      </c>
      <c r="D5" s="5" t="s">
        <v>3</v>
      </c>
      <c r="E5" s="5" t="s">
        <v>3</v>
      </c>
      <c r="F5" s="5" t="s">
        <v>3</v>
      </c>
      <c r="G5" s="5" t="s">
        <v>3</v>
      </c>
      <c r="H5" s="5" t="s">
        <v>3</v>
      </c>
      <c r="I5" s="5" t="s">
        <v>3</v>
      </c>
      <c r="J5" s="5" t="s">
        <v>3</v>
      </c>
      <c r="K5" s="5" t="s">
        <v>3</v>
      </c>
      <c r="L5" s="5" t="s">
        <v>3</v>
      </c>
      <c r="M5" s="5" t="s">
        <v>3</v>
      </c>
      <c r="N5" s="5" t="s">
        <v>3</v>
      </c>
      <c r="O5" s="5" t="s">
        <v>3</v>
      </c>
      <c r="P5" s="5" t="s">
        <v>3</v>
      </c>
      <c r="Q5" s="5" t="s">
        <v>3</v>
      </c>
      <c r="R5" s="5" t="s">
        <v>3</v>
      </c>
      <c r="S5" s="5" t="s">
        <v>3</v>
      </c>
      <c r="T5" s="5" t="s">
        <v>3</v>
      </c>
      <c r="U5" s="5" t="s">
        <v>3</v>
      </c>
      <c r="V5" s="5" t="s">
        <v>3</v>
      </c>
      <c r="W5" s="5" t="s">
        <v>3</v>
      </c>
      <c r="X5" s="5" t="s">
        <v>3</v>
      </c>
      <c r="Y5" s="5" t="s">
        <v>3</v>
      </c>
      <c r="Z5" s="5" t="s">
        <v>3</v>
      </c>
      <c r="AA5" s="5" t="s">
        <v>3</v>
      </c>
      <c r="AB5" s="5">
        <v>127843</v>
      </c>
      <c r="AC5" s="5">
        <v>14122</v>
      </c>
      <c r="AD5" s="5">
        <v>344279</v>
      </c>
      <c r="AE5" s="5">
        <v>561338</v>
      </c>
      <c r="AF5" s="5">
        <v>384488</v>
      </c>
      <c r="AG5" s="5">
        <v>312070</v>
      </c>
      <c r="AH5" s="9">
        <f>SUM(AB5:AG5)</f>
        <v>1744140</v>
      </c>
      <c r="AI5" s="5">
        <f t="shared" ref="AI5:AI19" si="0">COUNTIF(C5:AG5, "&gt;0")</f>
        <v>6</v>
      </c>
      <c r="AJ5" s="5"/>
      <c r="AK5" s="5"/>
      <c r="AL5" s="5"/>
      <c r="AM5" s="5"/>
    </row>
    <row r="6" spans="1:39" x14ac:dyDescent="0.2">
      <c r="A6" s="4" t="s">
        <v>5</v>
      </c>
      <c r="B6" t="s">
        <v>75</v>
      </c>
      <c r="C6" s="5" t="s">
        <v>3</v>
      </c>
      <c r="D6" s="5" t="s">
        <v>3</v>
      </c>
      <c r="E6" s="5" t="s">
        <v>3</v>
      </c>
      <c r="F6" s="5" t="s">
        <v>3</v>
      </c>
      <c r="G6" s="5" t="s">
        <v>3</v>
      </c>
      <c r="H6" s="5" t="s">
        <v>3</v>
      </c>
      <c r="I6" s="5" t="s">
        <v>3</v>
      </c>
      <c r="J6" s="5" t="s">
        <v>3</v>
      </c>
      <c r="K6" s="5" t="s">
        <v>3</v>
      </c>
      <c r="L6" s="5" t="s">
        <v>3</v>
      </c>
      <c r="M6" s="5" t="s">
        <v>3</v>
      </c>
      <c r="N6" s="5" t="s">
        <v>3</v>
      </c>
      <c r="O6" s="5" t="s">
        <v>3</v>
      </c>
      <c r="P6" s="5" t="s">
        <v>3</v>
      </c>
      <c r="Q6" s="5" t="s">
        <v>3</v>
      </c>
      <c r="R6" s="5" t="s">
        <v>3</v>
      </c>
      <c r="S6" s="5" t="s">
        <v>3</v>
      </c>
      <c r="T6" s="5" t="s">
        <v>3</v>
      </c>
      <c r="U6" s="5" t="s">
        <v>3</v>
      </c>
      <c r="V6" s="5" t="s">
        <v>3</v>
      </c>
      <c r="W6" s="5" t="s">
        <v>3</v>
      </c>
      <c r="X6" s="5" t="s">
        <v>3</v>
      </c>
      <c r="Y6" s="5" t="s">
        <v>3</v>
      </c>
      <c r="Z6" s="5" t="s">
        <v>3</v>
      </c>
      <c r="AA6" s="5" t="s">
        <v>3</v>
      </c>
      <c r="AB6" s="5">
        <v>349861</v>
      </c>
      <c r="AC6" s="5">
        <v>345100</v>
      </c>
      <c r="AD6" s="5">
        <v>350300</v>
      </c>
      <c r="AE6" s="5">
        <v>545217</v>
      </c>
      <c r="AF6" s="5">
        <v>384488</v>
      </c>
      <c r="AG6" s="5">
        <v>311570</v>
      </c>
      <c r="AH6" s="9">
        <f>SUM(AB6:AG6)</f>
        <v>2286536</v>
      </c>
      <c r="AI6" s="5">
        <f t="shared" si="0"/>
        <v>6</v>
      </c>
      <c r="AJ6" s="5"/>
      <c r="AK6" s="5"/>
      <c r="AL6" s="5"/>
      <c r="AM6" s="5"/>
    </row>
    <row r="7" spans="1:39" x14ac:dyDescent="0.2">
      <c r="A7" s="4" t="s">
        <v>80</v>
      </c>
      <c r="B7" t="s">
        <v>10</v>
      </c>
      <c r="C7" s="5" t="s">
        <v>3</v>
      </c>
      <c r="D7" s="5" t="s">
        <v>3</v>
      </c>
      <c r="E7" s="5" t="s">
        <v>3</v>
      </c>
      <c r="F7" s="5" t="s">
        <v>3</v>
      </c>
      <c r="G7" s="5" t="s">
        <v>3</v>
      </c>
      <c r="H7" s="5" t="s">
        <v>3</v>
      </c>
      <c r="I7" s="5" t="s">
        <v>3</v>
      </c>
      <c r="J7" s="5" t="s">
        <v>3</v>
      </c>
      <c r="K7" s="5" t="s">
        <v>3</v>
      </c>
      <c r="L7" s="5" t="s">
        <v>3</v>
      </c>
      <c r="M7" s="5" t="s">
        <v>3</v>
      </c>
      <c r="N7" s="5" t="s">
        <v>3</v>
      </c>
      <c r="O7" s="5" t="s">
        <v>3</v>
      </c>
      <c r="P7" s="5" t="s">
        <v>3</v>
      </c>
      <c r="Q7" s="5" t="s">
        <v>3</v>
      </c>
      <c r="R7" s="5" t="s">
        <v>3</v>
      </c>
      <c r="S7" s="5" t="s">
        <v>3</v>
      </c>
      <c r="T7" s="5" t="s">
        <v>3</v>
      </c>
      <c r="U7" s="5" t="s">
        <v>3</v>
      </c>
      <c r="V7" s="5" t="s">
        <v>3</v>
      </c>
      <c r="W7" s="5" t="s">
        <v>3</v>
      </c>
      <c r="X7" s="5">
        <v>1112864</v>
      </c>
      <c r="Y7" s="5">
        <v>963645</v>
      </c>
      <c r="Z7" s="5">
        <v>1638873</v>
      </c>
      <c r="AA7" s="5">
        <v>1666933</v>
      </c>
      <c r="AB7" s="5">
        <v>1648436</v>
      </c>
      <c r="AC7" s="5">
        <v>1127055</v>
      </c>
      <c r="AD7" s="5">
        <v>997866</v>
      </c>
      <c r="AE7" s="5">
        <v>2699460</v>
      </c>
      <c r="AF7" s="5">
        <v>619869</v>
      </c>
      <c r="AG7" s="5">
        <v>1731400</v>
      </c>
      <c r="AH7" s="9">
        <f>SUM(X7:AG7)</f>
        <v>14206401</v>
      </c>
      <c r="AI7" s="5">
        <f t="shared" si="0"/>
        <v>10</v>
      </c>
      <c r="AJ7" s="5"/>
      <c r="AK7" s="5"/>
      <c r="AL7" s="5"/>
      <c r="AM7" s="5"/>
    </row>
    <row r="8" spans="1:39" x14ac:dyDescent="0.2">
      <c r="A8" s="4" t="s">
        <v>83</v>
      </c>
      <c r="B8" t="s">
        <v>12</v>
      </c>
      <c r="C8" s="5" t="s">
        <v>3</v>
      </c>
      <c r="D8" s="5" t="s">
        <v>3</v>
      </c>
      <c r="E8" s="5" t="s">
        <v>3</v>
      </c>
      <c r="F8" s="5" t="s">
        <v>3</v>
      </c>
      <c r="G8" s="5" t="s">
        <v>3</v>
      </c>
      <c r="H8" s="5" t="s">
        <v>3</v>
      </c>
      <c r="I8" s="5" t="s">
        <v>3</v>
      </c>
      <c r="J8" s="5" t="s">
        <v>3</v>
      </c>
      <c r="K8" s="5" t="s">
        <v>3</v>
      </c>
      <c r="L8" s="5" t="s">
        <v>3</v>
      </c>
      <c r="M8" s="5" t="s">
        <v>3</v>
      </c>
      <c r="N8" s="5" t="s">
        <v>3</v>
      </c>
      <c r="O8" s="5" t="s">
        <v>3</v>
      </c>
      <c r="P8" s="5" t="s">
        <v>3</v>
      </c>
      <c r="Q8" s="5" t="s">
        <v>3</v>
      </c>
      <c r="R8" s="5" t="s">
        <v>3</v>
      </c>
      <c r="S8" s="5" t="s">
        <v>3</v>
      </c>
      <c r="T8" s="5" t="s">
        <v>3</v>
      </c>
      <c r="U8" s="5" t="s">
        <v>3</v>
      </c>
      <c r="V8" s="5" t="s">
        <v>3</v>
      </c>
      <c r="W8" s="5" t="s">
        <v>3</v>
      </c>
      <c r="X8" s="5" t="s">
        <v>3</v>
      </c>
      <c r="Y8" s="5" t="s">
        <v>3</v>
      </c>
      <c r="Z8" s="5" t="s">
        <v>3</v>
      </c>
      <c r="AA8" s="5" t="s">
        <v>3</v>
      </c>
      <c r="AB8" s="5">
        <v>408146</v>
      </c>
      <c r="AC8" s="5">
        <v>461318</v>
      </c>
      <c r="AD8" s="5">
        <v>483618</v>
      </c>
      <c r="AE8" s="5">
        <v>528942</v>
      </c>
      <c r="AF8" s="5">
        <v>487653</v>
      </c>
      <c r="AG8" s="5">
        <v>402044</v>
      </c>
      <c r="AH8" s="9">
        <f>SUM(AB8:AG8)</f>
        <v>2771721</v>
      </c>
      <c r="AI8" s="5">
        <f t="shared" si="0"/>
        <v>6</v>
      </c>
      <c r="AJ8" s="5"/>
      <c r="AK8" s="5"/>
      <c r="AL8" s="5"/>
      <c r="AM8" s="5"/>
    </row>
    <row r="9" spans="1:39" s="10" customFormat="1" x14ac:dyDescent="0.2">
      <c r="A9" s="4" t="s">
        <v>85</v>
      </c>
      <c r="B9" t="s">
        <v>14</v>
      </c>
      <c r="C9" s="5" t="s">
        <v>3</v>
      </c>
      <c r="D9" s="5" t="s">
        <v>3</v>
      </c>
      <c r="E9" s="5" t="s">
        <v>3</v>
      </c>
      <c r="F9" s="5" t="s">
        <v>3</v>
      </c>
      <c r="G9" s="5" t="s">
        <v>3</v>
      </c>
      <c r="H9" s="5" t="s">
        <v>3</v>
      </c>
      <c r="I9" s="5" t="s">
        <v>3</v>
      </c>
      <c r="J9" s="5" t="s">
        <v>3</v>
      </c>
      <c r="K9" s="5" t="s">
        <v>3</v>
      </c>
      <c r="L9" s="5" t="s">
        <v>3</v>
      </c>
      <c r="M9" s="5" t="s">
        <v>3</v>
      </c>
      <c r="N9" s="5" t="s">
        <v>3</v>
      </c>
      <c r="O9" s="5" t="s">
        <v>3</v>
      </c>
      <c r="P9" s="5" t="s">
        <v>3</v>
      </c>
      <c r="Q9" s="5" t="s">
        <v>3</v>
      </c>
      <c r="R9" s="5" t="s">
        <v>3</v>
      </c>
      <c r="S9" s="5" t="s">
        <v>3</v>
      </c>
      <c r="T9" s="5" t="s">
        <v>3</v>
      </c>
      <c r="U9" s="5" t="s">
        <v>3</v>
      </c>
      <c r="V9" s="5" t="s">
        <v>3</v>
      </c>
      <c r="W9" s="5" t="s">
        <v>3</v>
      </c>
      <c r="X9" s="5" t="s">
        <v>3</v>
      </c>
      <c r="Y9" s="5" t="s">
        <v>3</v>
      </c>
      <c r="Z9" s="5" t="s">
        <v>3</v>
      </c>
      <c r="AA9" s="5" t="s">
        <v>3</v>
      </c>
      <c r="AB9" s="5" t="s">
        <v>3</v>
      </c>
      <c r="AC9" s="5" t="s">
        <v>3</v>
      </c>
      <c r="AD9" s="5" t="s">
        <v>3</v>
      </c>
      <c r="AE9" s="5" t="s">
        <v>3</v>
      </c>
      <c r="AF9" s="5" t="s">
        <v>3</v>
      </c>
      <c r="AG9" s="5" t="s">
        <v>3</v>
      </c>
      <c r="AH9" s="9" t="s">
        <v>3</v>
      </c>
      <c r="AI9" s="5">
        <f t="shared" si="0"/>
        <v>0</v>
      </c>
    </row>
    <row r="10" spans="1:39" x14ac:dyDescent="0.2">
      <c r="A10" s="4" t="s">
        <v>89</v>
      </c>
      <c r="B10" t="s">
        <v>18</v>
      </c>
      <c r="C10" s="5" t="s">
        <v>3</v>
      </c>
      <c r="D10" s="5" t="s">
        <v>3</v>
      </c>
      <c r="E10" s="5" t="s">
        <v>3</v>
      </c>
      <c r="F10" s="5" t="s">
        <v>3</v>
      </c>
      <c r="G10" s="5" t="s">
        <v>3</v>
      </c>
      <c r="H10" s="5" t="s">
        <v>3</v>
      </c>
      <c r="I10" s="5" t="s">
        <v>3</v>
      </c>
      <c r="J10" s="5" t="s">
        <v>3</v>
      </c>
      <c r="K10" s="5" t="s">
        <v>3</v>
      </c>
      <c r="L10" s="5" t="s">
        <v>3</v>
      </c>
      <c r="M10" s="5" t="s">
        <v>3</v>
      </c>
      <c r="N10" s="5" t="s">
        <v>3</v>
      </c>
      <c r="O10" s="5" t="s">
        <v>3</v>
      </c>
      <c r="P10" s="5" t="s">
        <v>3</v>
      </c>
      <c r="Q10" s="5" t="s">
        <v>3</v>
      </c>
      <c r="R10" s="5" t="s">
        <v>3</v>
      </c>
      <c r="S10" s="5" t="s">
        <v>3</v>
      </c>
      <c r="T10" s="5">
        <v>51450</v>
      </c>
      <c r="U10" s="5">
        <v>189076</v>
      </c>
      <c r="V10" s="5">
        <v>827075</v>
      </c>
      <c r="W10" s="5">
        <v>2460760</v>
      </c>
      <c r="X10" s="5">
        <v>1620149</v>
      </c>
      <c r="Y10" s="5">
        <v>1173382</v>
      </c>
      <c r="Z10" s="5">
        <v>1357470</v>
      </c>
      <c r="AA10" s="5">
        <v>1388887</v>
      </c>
      <c r="AB10" s="5">
        <v>638704</v>
      </c>
      <c r="AC10" s="5">
        <v>577494</v>
      </c>
      <c r="AD10" s="5">
        <v>549410</v>
      </c>
      <c r="AE10" s="5">
        <v>592097</v>
      </c>
      <c r="AF10" s="5">
        <v>637817</v>
      </c>
      <c r="AG10" s="5">
        <v>471867</v>
      </c>
      <c r="AH10" s="9">
        <f>SUM(T10:AG10)</f>
        <v>12535638</v>
      </c>
      <c r="AI10" s="5">
        <f t="shared" si="0"/>
        <v>14</v>
      </c>
      <c r="AJ10" s="5"/>
      <c r="AK10" s="5"/>
      <c r="AL10" s="5"/>
      <c r="AM10" s="5"/>
    </row>
    <row r="11" spans="1:39" x14ac:dyDescent="0.2">
      <c r="A11" s="4" t="s">
        <v>240</v>
      </c>
      <c r="B11" t="s">
        <v>135</v>
      </c>
      <c r="C11" s="5" t="s">
        <v>3</v>
      </c>
      <c r="D11" s="5" t="s">
        <v>3</v>
      </c>
      <c r="E11" s="5" t="s">
        <v>3</v>
      </c>
      <c r="F11" s="5" t="s">
        <v>3</v>
      </c>
      <c r="G11" s="5" t="s">
        <v>3</v>
      </c>
      <c r="H11" s="5" t="s">
        <v>3</v>
      </c>
      <c r="I11" s="5" t="s">
        <v>3</v>
      </c>
      <c r="J11" s="5" t="s">
        <v>3</v>
      </c>
      <c r="K11" s="5" t="s">
        <v>3</v>
      </c>
      <c r="L11" s="5" t="s">
        <v>3</v>
      </c>
      <c r="M11" s="5" t="s">
        <v>3</v>
      </c>
      <c r="N11" s="5" t="s">
        <v>3</v>
      </c>
      <c r="O11" s="5" t="s">
        <v>3</v>
      </c>
      <c r="P11" s="5" t="s">
        <v>3</v>
      </c>
      <c r="Q11" s="5" t="s">
        <v>3</v>
      </c>
      <c r="R11" s="5" t="s">
        <v>3</v>
      </c>
      <c r="S11" s="5" t="s">
        <v>3</v>
      </c>
      <c r="T11" s="5" t="s">
        <v>3</v>
      </c>
      <c r="U11" s="5" t="s">
        <v>3</v>
      </c>
      <c r="V11" s="5" t="s">
        <v>3</v>
      </c>
      <c r="W11" s="5" t="s">
        <v>3</v>
      </c>
      <c r="X11" s="5" t="s">
        <v>3</v>
      </c>
      <c r="Y11" s="5" t="s">
        <v>3</v>
      </c>
      <c r="Z11" s="5" t="s">
        <v>3</v>
      </c>
      <c r="AA11" s="5" t="s">
        <v>3</v>
      </c>
      <c r="AB11" s="5">
        <v>349861</v>
      </c>
      <c r="AC11" s="5">
        <v>345100</v>
      </c>
      <c r="AD11" s="5">
        <v>350300</v>
      </c>
      <c r="AE11" s="5">
        <v>538000</v>
      </c>
      <c r="AF11" s="5">
        <v>384488</v>
      </c>
      <c r="AG11" s="5">
        <v>311770</v>
      </c>
      <c r="AH11" s="9">
        <f>SUM(AB11:AG11)</f>
        <v>2279519</v>
      </c>
      <c r="AI11" s="5">
        <f t="shared" si="0"/>
        <v>6</v>
      </c>
      <c r="AJ11" s="5"/>
      <c r="AK11" s="5"/>
      <c r="AL11" s="5"/>
      <c r="AM11" s="5"/>
    </row>
    <row r="12" spans="1:39" x14ac:dyDescent="0.2">
      <c r="A12" s="4" t="s">
        <v>34</v>
      </c>
      <c r="B12" t="s">
        <v>35</v>
      </c>
      <c r="C12" s="5" t="s">
        <v>3</v>
      </c>
      <c r="D12" s="5" t="s">
        <v>3</v>
      </c>
      <c r="E12" s="5" t="s">
        <v>3</v>
      </c>
      <c r="F12" s="5" t="s">
        <v>3</v>
      </c>
      <c r="G12" s="5" t="s">
        <v>3</v>
      </c>
      <c r="H12" s="5" t="s">
        <v>3</v>
      </c>
      <c r="I12" s="5" t="s">
        <v>3</v>
      </c>
      <c r="J12" s="5" t="s">
        <v>3</v>
      </c>
      <c r="K12" s="5" t="s">
        <v>3</v>
      </c>
      <c r="L12" s="5" t="s">
        <v>3</v>
      </c>
      <c r="M12" s="5" t="s">
        <v>3</v>
      </c>
      <c r="N12" s="5" t="s">
        <v>3</v>
      </c>
      <c r="O12" s="5" t="s">
        <v>3</v>
      </c>
      <c r="P12" s="5" t="s">
        <v>3</v>
      </c>
      <c r="Q12" s="5" t="s">
        <v>3</v>
      </c>
      <c r="R12" s="5" t="s">
        <v>3</v>
      </c>
      <c r="S12" s="5" t="s">
        <v>3</v>
      </c>
      <c r="T12" s="5" t="s">
        <v>3</v>
      </c>
      <c r="U12" s="5" t="s">
        <v>3</v>
      </c>
      <c r="V12" s="5" t="s">
        <v>3</v>
      </c>
      <c r="W12" s="5" t="s">
        <v>3</v>
      </c>
      <c r="X12" s="5" t="s">
        <v>3</v>
      </c>
      <c r="Y12" s="5" t="s">
        <v>3</v>
      </c>
      <c r="Z12" s="5" t="s">
        <v>3</v>
      </c>
      <c r="AA12" s="5" t="s">
        <v>3</v>
      </c>
      <c r="AB12" s="5"/>
      <c r="AC12" s="5">
        <v>345100</v>
      </c>
      <c r="AD12" s="5">
        <v>350300</v>
      </c>
      <c r="AE12" s="5">
        <v>538000</v>
      </c>
      <c r="AF12" s="5">
        <v>384488</v>
      </c>
      <c r="AG12" s="5">
        <v>311770</v>
      </c>
      <c r="AH12" s="9">
        <f>SUM(AC12:AG12)</f>
        <v>1929658</v>
      </c>
      <c r="AI12" s="5">
        <f t="shared" si="0"/>
        <v>5</v>
      </c>
      <c r="AJ12" s="5"/>
      <c r="AK12" s="5"/>
      <c r="AL12" s="5"/>
      <c r="AM12" s="5"/>
    </row>
    <row r="13" spans="1:39" x14ac:dyDescent="0.2">
      <c r="A13" s="4" t="s">
        <v>41</v>
      </c>
      <c r="B13" t="s">
        <v>42</v>
      </c>
      <c r="C13" s="5" t="s">
        <v>3</v>
      </c>
      <c r="D13" s="5" t="s">
        <v>3</v>
      </c>
      <c r="E13" s="5" t="s">
        <v>3</v>
      </c>
      <c r="F13" s="5" t="s">
        <v>3</v>
      </c>
      <c r="G13" s="5" t="s">
        <v>3</v>
      </c>
      <c r="H13" s="5" t="s">
        <v>3</v>
      </c>
      <c r="I13" s="5" t="s">
        <v>3</v>
      </c>
      <c r="J13" s="5" t="s">
        <v>3</v>
      </c>
      <c r="K13" s="5" t="s">
        <v>3</v>
      </c>
      <c r="L13" s="5" t="s">
        <v>3</v>
      </c>
      <c r="M13" s="5" t="s">
        <v>3</v>
      </c>
      <c r="N13" s="5" t="s">
        <v>3</v>
      </c>
      <c r="O13" s="5" t="s">
        <v>3</v>
      </c>
      <c r="P13" s="5" t="s">
        <v>3</v>
      </c>
      <c r="Q13" s="5" t="s">
        <v>3</v>
      </c>
      <c r="R13" s="5" t="s">
        <v>3</v>
      </c>
      <c r="S13" s="5" t="s">
        <v>3</v>
      </c>
      <c r="T13" s="5" t="s">
        <v>3</v>
      </c>
      <c r="U13" s="5" t="s">
        <v>3</v>
      </c>
      <c r="V13" s="5" t="s">
        <v>3</v>
      </c>
      <c r="W13" s="5" t="s">
        <v>3</v>
      </c>
      <c r="X13" s="5" t="s">
        <v>3</v>
      </c>
      <c r="Y13" s="5" t="s">
        <v>3</v>
      </c>
      <c r="Z13" s="5" t="s">
        <v>3</v>
      </c>
      <c r="AA13" s="5" t="s">
        <v>3</v>
      </c>
      <c r="AB13" s="5">
        <v>443246</v>
      </c>
      <c r="AC13" s="5">
        <v>507164</v>
      </c>
      <c r="AD13" s="5">
        <v>523628</v>
      </c>
      <c r="AE13" s="5">
        <v>554942</v>
      </c>
      <c r="AF13" s="5">
        <v>515545</v>
      </c>
      <c r="AG13" s="5">
        <v>409044</v>
      </c>
      <c r="AH13" s="9">
        <f>SUM(AB13:AG13)</f>
        <v>2953569</v>
      </c>
      <c r="AI13" s="5">
        <f t="shared" si="0"/>
        <v>6</v>
      </c>
      <c r="AJ13" s="5"/>
      <c r="AK13" s="5"/>
      <c r="AL13" s="5"/>
      <c r="AM13" s="5"/>
    </row>
    <row r="14" spans="1:39" x14ac:dyDescent="0.2">
      <c r="A14" s="4" t="s">
        <v>45</v>
      </c>
      <c r="B14" t="s">
        <v>46</v>
      </c>
      <c r="C14" s="5" t="s">
        <v>3</v>
      </c>
      <c r="D14" s="5" t="s">
        <v>3</v>
      </c>
      <c r="E14" s="5" t="s">
        <v>3</v>
      </c>
      <c r="F14" s="5" t="s">
        <v>3</v>
      </c>
      <c r="G14" s="5" t="s">
        <v>3</v>
      </c>
      <c r="H14" s="5" t="s">
        <v>3</v>
      </c>
      <c r="I14" s="5" t="s">
        <v>3</v>
      </c>
      <c r="J14" s="5" t="s">
        <v>3</v>
      </c>
      <c r="K14" s="5" t="s">
        <v>3</v>
      </c>
      <c r="L14" s="5" t="s">
        <v>3</v>
      </c>
      <c r="M14" s="5" t="s">
        <v>3</v>
      </c>
      <c r="N14" s="5" t="s">
        <v>3</v>
      </c>
      <c r="O14" s="5" t="s">
        <v>3</v>
      </c>
      <c r="P14" s="5" t="s">
        <v>3</v>
      </c>
      <c r="Q14" s="5" t="s">
        <v>3</v>
      </c>
      <c r="R14" s="5" t="s">
        <v>3</v>
      </c>
      <c r="S14" s="5" t="s">
        <v>3</v>
      </c>
      <c r="T14" s="5" t="s">
        <v>3</v>
      </c>
      <c r="U14" s="5" t="s">
        <v>3</v>
      </c>
      <c r="V14" s="5" t="s">
        <v>3</v>
      </c>
      <c r="W14" s="5" t="s">
        <v>3</v>
      </c>
      <c r="X14" s="5" t="s">
        <v>3</v>
      </c>
      <c r="Y14" s="5" t="s">
        <v>3</v>
      </c>
      <c r="Z14" s="5" t="s">
        <v>3</v>
      </c>
      <c r="AA14" s="5" t="s">
        <v>3</v>
      </c>
      <c r="AB14" s="5">
        <v>446551</v>
      </c>
      <c r="AC14" s="5">
        <v>602894</v>
      </c>
      <c r="AD14" s="5">
        <v>484138</v>
      </c>
      <c r="AE14" s="5">
        <v>558642</v>
      </c>
      <c r="AF14" s="5">
        <v>424820</v>
      </c>
      <c r="AG14" s="5">
        <v>412044</v>
      </c>
      <c r="AH14" s="9">
        <f>SUM(AB14:AG14)</f>
        <v>2929089</v>
      </c>
      <c r="AI14" s="5">
        <f t="shared" si="0"/>
        <v>6</v>
      </c>
      <c r="AJ14" s="5"/>
      <c r="AK14" s="5"/>
      <c r="AL14" s="5"/>
      <c r="AM14" s="5"/>
    </row>
    <row r="15" spans="1:39" x14ac:dyDescent="0.2">
      <c r="A15" s="4" t="s">
        <v>57</v>
      </c>
      <c r="B15" t="s">
        <v>58</v>
      </c>
      <c r="C15" s="5" t="s">
        <v>3</v>
      </c>
      <c r="D15" s="5" t="s">
        <v>3</v>
      </c>
      <c r="E15" s="5" t="s">
        <v>3</v>
      </c>
      <c r="F15" s="5" t="s">
        <v>3</v>
      </c>
      <c r="G15" s="5" t="s">
        <v>3</v>
      </c>
      <c r="H15" s="5" t="s">
        <v>3</v>
      </c>
      <c r="I15" s="5" t="s">
        <v>3</v>
      </c>
      <c r="J15" s="5" t="s">
        <v>3</v>
      </c>
      <c r="K15" s="5" t="s">
        <v>3</v>
      </c>
      <c r="L15" s="5" t="s">
        <v>3</v>
      </c>
      <c r="M15" s="5" t="s">
        <v>3</v>
      </c>
      <c r="N15" s="5" t="s">
        <v>3</v>
      </c>
      <c r="O15" s="5" t="s">
        <v>3</v>
      </c>
      <c r="P15" s="5" t="s">
        <v>3</v>
      </c>
      <c r="Q15" s="5" t="s">
        <v>3</v>
      </c>
      <c r="R15" s="5" t="s">
        <v>3</v>
      </c>
      <c r="S15" s="5" t="s">
        <v>3</v>
      </c>
      <c r="T15" s="5" t="s">
        <v>3</v>
      </c>
      <c r="U15" s="5" t="s">
        <v>3</v>
      </c>
      <c r="V15" s="5" t="s">
        <v>3</v>
      </c>
      <c r="W15" s="5" t="s">
        <v>3</v>
      </c>
      <c r="X15" s="5" t="s">
        <v>3</v>
      </c>
      <c r="Y15" s="5" t="s">
        <v>3</v>
      </c>
      <c r="Z15" s="5" t="s">
        <v>3</v>
      </c>
      <c r="AA15" s="5" t="s">
        <v>3</v>
      </c>
      <c r="AB15" s="5">
        <v>442513</v>
      </c>
      <c r="AC15" s="5">
        <v>503520</v>
      </c>
      <c r="AD15" s="5">
        <v>537504</v>
      </c>
      <c r="AE15" s="5">
        <v>559942</v>
      </c>
      <c r="AF15" s="5">
        <v>455993</v>
      </c>
      <c r="AG15" s="5">
        <v>376500</v>
      </c>
      <c r="AH15" s="9">
        <f>SUM(AB15:AG15)</f>
        <v>2875972</v>
      </c>
      <c r="AI15" s="5">
        <f t="shared" si="0"/>
        <v>6</v>
      </c>
    </row>
    <row r="16" spans="1:39" x14ac:dyDescent="0.2">
      <c r="A16" s="4" t="s">
        <v>59</v>
      </c>
      <c r="B16" t="s">
        <v>60</v>
      </c>
      <c r="C16" s="5" t="s">
        <v>3</v>
      </c>
      <c r="D16" s="5" t="s">
        <v>3</v>
      </c>
      <c r="E16" s="5" t="s">
        <v>3</v>
      </c>
      <c r="F16" s="5" t="s">
        <v>3</v>
      </c>
      <c r="G16" s="5" t="s">
        <v>3</v>
      </c>
      <c r="H16" s="5" t="s">
        <v>3</v>
      </c>
      <c r="I16" s="5" t="s">
        <v>3</v>
      </c>
      <c r="J16" s="5" t="s">
        <v>3</v>
      </c>
      <c r="K16" s="5" t="s">
        <v>3</v>
      </c>
      <c r="L16" s="5" t="s">
        <v>3</v>
      </c>
      <c r="M16" s="5" t="s">
        <v>3</v>
      </c>
      <c r="N16" s="5" t="s">
        <v>3</v>
      </c>
      <c r="O16" s="5" t="s">
        <v>3</v>
      </c>
      <c r="P16" s="5" t="s">
        <v>3</v>
      </c>
      <c r="Q16" s="5" t="s">
        <v>3</v>
      </c>
      <c r="R16" s="5" t="s">
        <v>3</v>
      </c>
      <c r="S16" s="5" t="s">
        <v>3</v>
      </c>
      <c r="T16" s="5" t="s">
        <v>3</v>
      </c>
      <c r="U16" s="5" t="s">
        <v>3</v>
      </c>
      <c r="V16" s="5" t="s">
        <v>3</v>
      </c>
      <c r="W16" s="5" t="s">
        <v>3</v>
      </c>
      <c r="X16" s="5" t="s">
        <v>3</v>
      </c>
      <c r="Y16" s="5" t="s">
        <v>3</v>
      </c>
      <c r="Z16" s="5" t="s">
        <v>3</v>
      </c>
      <c r="AA16" s="5" t="s">
        <v>3</v>
      </c>
      <c r="AB16" s="5" t="s">
        <v>3</v>
      </c>
      <c r="AC16" s="5" t="s">
        <v>3</v>
      </c>
      <c r="AD16" s="5" t="s">
        <v>3</v>
      </c>
      <c r="AE16" s="5" t="s">
        <v>3</v>
      </c>
      <c r="AF16" s="5" t="s">
        <v>3</v>
      </c>
      <c r="AG16" s="5" t="s">
        <v>3</v>
      </c>
      <c r="AH16" s="9" t="s">
        <v>3</v>
      </c>
      <c r="AI16" s="5">
        <f t="shared" si="0"/>
        <v>0</v>
      </c>
    </row>
    <row r="17" spans="1:37" x14ac:dyDescent="0.2">
      <c r="A17" s="4" t="s">
        <v>65</v>
      </c>
      <c r="B17" t="s">
        <v>66</v>
      </c>
      <c r="C17" s="5" t="s">
        <v>3</v>
      </c>
      <c r="D17" s="5" t="s">
        <v>3</v>
      </c>
      <c r="E17" s="5" t="s">
        <v>3</v>
      </c>
      <c r="F17" s="5" t="s">
        <v>3</v>
      </c>
      <c r="G17" s="5" t="s">
        <v>3</v>
      </c>
      <c r="H17" s="5" t="s">
        <v>3</v>
      </c>
      <c r="I17" s="5" t="s">
        <v>3</v>
      </c>
      <c r="J17" s="5" t="s">
        <v>3</v>
      </c>
      <c r="K17" s="5" t="s">
        <v>3</v>
      </c>
      <c r="L17" s="5" t="s">
        <v>3</v>
      </c>
      <c r="M17" s="5" t="s">
        <v>3</v>
      </c>
      <c r="N17" s="5" t="s">
        <v>3</v>
      </c>
      <c r="O17" s="5" t="s">
        <v>3</v>
      </c>
      <c r="P17" s="5" t="s">
        <v>3</v>
      </c>
      <c r="Q17" s="5" t="s">
        <v>3</v>
      </c>
      <c r="R17" s="5" t="s">
        <v>3</v>
      </c>
      <c r="S17" s="5" t="s">
        <v>3</v>
      </c>
      <c r="T17" s="5" t="s">
        <v>3</v>
      </c>
      <c r="U17" s="5" t="s">
        <v>3</v>
      </c>
      <c r="V17" s="5" t="s">
        <v>3</v>
      </c>
      <c r="W17" s="5" t="s">
        <v>3</v>
      </c>
      <c r="X17" s="5" t="s">
        <v>3</v>
      </c>
      <c r="Y17" s="5" t="s">
        <v>3</v>
      </c>
      <c r="Z17" s="5" t="s">
        <v>3</v>
      </c>
      <c r="AA17" s="5" t="s">
        <v>3</v>
      </c>
      <c r="AB17" s="5">
        <v>442513</v>
      </c>
      <c r="AC17" s="5">
        <v>503364</v>
      </c>
      <c r="AD17" s="5">
        <v>523385</v>
      </c>
      <c r="AE17" s="5">
        <v>554942</v>
      </c>
      <c r="AF17" s="5">
        <v>471603</v>
      </c>
      <c r="AG17" s="5">
        <v>372000</v>
      </c>
      <c r="AH17" s="9">
        <f>SUM(AB17:AG17)</f>
        <v>2867807</v>
      </c>
      <c r="AI17" s="5">
        <f t="shared" si="0"/>
        <v>6</v>
      </c>
      <c r="AK17" s="5"/>
    </row>
    <row r="18" spans="1:37" x14ac:dyDescent="0.2">
      <c r="A18" s="4" t="s">
        <v>105</v>
      </c>
      <c r="B18" t="s">
        <v>104</v>
      </c>
      <c r="C18" s="5" t="s">
        <v>3</v>
      </c>
      <c r="D18" s="5" t="s">
        <v>3</v>
      </c>
      <c r="E18" s="5" t="s">
        <v>3</v>
      </c>
      <c r="F18" s="5" t="s">
        <v>3</v>
      </c>
      <c r="G18" s="5" t="s">
        <v>3</v>
      </c>
      <c r="H18" s="5" t="s">
        <v>3</v>
      </c>
      <c r="I18" s="5" t="s">
        <v>3</v>
      </c>
      <c r="J18" s="5" t="s">
        <v>3</v>
      </c>
      <c r="K18" s="5" t="s">
        <v>3</v>
      </c>
      <c r="L18" s="5" t="s">
        <v>3</v>
      </c>
      <c r="M18" s="5" t="s">
        <v>3</v>
      </c>
      <c r="N18" s="5" t="s">
        <v>3</v>
      </c>
      <c r="O18" s="5" t="s">
        <v>3</v>
      </c>
      <c r="P18" s="5" t="s">
        <v>3</v>
      </c>
      <c r="Q18" s="5" t="s">
        <v>3</v>
      </c>
      <c r="R18" s="5" t="s">
        <v>3</v>
      </c>
      <c r="S18" s="5" t="s">
        <v>3</v>
      </c>
      <c r="T18" s="5">
        <v>25251</v>
      </c>
      <c r="U18" s="5">
        <v>93942</v>
      </c>
      <c r="V18" s="5">
        <v>671833</v>
      </c>
      <c r="W18" s="5">
        <v>2560317</v>
      </c>
      <c r="X18" s="5">
        <v>1687873</v>
      </c>
      <c r="Y18" s="5">
        <v>1013144</v>
      </c>
      <c r="Z18" s="5">
        <v>1208075</v>
      </c>
      <c r="AA18" s="5">
        <v>1357008</v>
      </c>
      <c r="AB18" s="5">
        <v>546890</v>
      </c>
      <c r="AC18" s="5">
        <v>1234097</v>
      </c>
      <c r="AD18" s="5">
        <v>601866</v>
      </c>
      <c r="AE18" s="5">
        <v>630397</v>
      </c>
      <c r="AF18" s="5">
        <v>747351</v>
      </c>
      <c r="AG18" s="5">
        <v>514580</v>
      </c>
      <c r="AH18" s="12">
        <f>SUM(T18:AG18)</f>
        <v>12892624</v>
      </c>
      <c r="AI18" s="5">
        <f t="shared" si="0"/>
        <v>14</v>
      </c>
    </row>
    <row r="19" spans="1:37" x14ac:dyDescent="0.2">
      <c r="A19" s="4" t="s">
        <v>111</v>
      </c>
      <c r="B19" t="s">
        <v>110</v>
      </c>
      <c r="C19" s="5" t="s">
        <v>3</v>
      </c>
      <c r="D19" s="5" t="s">
        <v>3</v>
      </c>
      <c r="E19" s="5" t="s">
        <v>3</v>
      </c>
      <c r="F19" s="5" t="s">
        <v>3</v>
      </c>
      <c r="G19" s="5" t="s">
        <v>3</v>
      </c>
      <c r="H19" s="5" t="s">
        <v>3</v>
      </c>
      <c r="I19" s="5" t="s">
        <v>3</v>
      </c>
      <c r="J19" s="5" t="s">
        <v>3</v>
      </c>
      <c r="K19" s="5" t="s">
        <v>3</v>
      </c>
      <c r="L19" s="5" t="s">
        <v>3</v>
      </c>
      <c r="M19" s="5" t="s">
        <v>3</v>
      </c>
      <c r="N19" s="5" t="s">
        <v>239</v>
      </c>
      <c r="O19" s="5">
        <v>150000</v>
      </c>
      <c r="P19" s="5">
        <v>135000</v>
      </c>
      <c r="Q19" s="5">
        <v>100000</v>
      </c>
      <c r="R19" s="5">
        <v>321500</v>
      </c>
      <c r="S19" s="5">
        <v>300501</v>
      </c>
      <c r="T19" s="5">
        <v>300500</v>
      </c>
      <c r="U19" s="5">
        <v>330883</v>
      </c>
      <c r="V19" s="5">
        <v>6713710</v>
      </c>
      <c r="W19" s="5">
        <v>1239899</v>
      </c>
      <c r="X19" s="5">
        <v>1025051</v>
      </c>
      <c r="Y19" s="5">
        <v>1004328</v>
      </c>
      <c r="Z19" s="5">
        <v>919698</v>
      </c>
      <c r="AA19" s="5">
        <v>749899</v>
      </c>
      <c r="AB19" s="5">
        <v>1397173</v>
      </c>
      <c r="AC19" s="5">
        <v>1636960</v>
      </c>
      <c r="AD19" s="5">
        <v>2167091</v>
      </c>
      <c r="AE19" s="5">
        <v>1003000</v>
      </c>
      <c r="AF19" s="5">
        <v>2707088</v>
      </c>
      <c r="AG19" s="5">
        <v>871800</v>
      </c>
      <c r="AH19" s="12">
        <f>SUM(N19:AG19)</f>
        <v>23074081</v>
      </c>
      <c r="AI19" s="5">
        <f t="shared" si="0"/>
        <v>19</v>
      </c>
    </row>
    <row r="20" spans="1:37" x14ac:dyDescent="0.2">
      <c r="A20" s="4"/>
      <c r="D20" s="2"/>
      <c r="E20" s="2"/>
      <c r="F20" s="2"/>
      <c r="G20" s="2"/>
      <c r="H20" s="2"/>
      <c r="I20" s="2"/>
      <c r="J20" s="2"/>
      <c r="K20" s="2"/>
      <c r="L20" s="2"/>
      <c r="M20" s="2"/>
      <c r="N20" s="2"/>
      <c r="O20" s="15"/>
      <c r="P20" s="2"/>
      <c r="Q20" s="2"/>
      <c r="R20" s="2"/>
      <c r="S20" s="2"/>
      <c r="T20" s="2"/>
      <c r="U20" s="2"/>
      <c r="V20" s="2"/>
      <c r="W20" s="2"/>
      <c r="X20" s="2"/>
      <c r="Y20" s="2"/>
      <c r="Z20" s="2"/>
      <c r="AA20" s="2"/>
      <c r="AB20" s="2"/>
      <c r="AC20" s="2"/>
      <c r="AD20" s="5"/>
      <c r="AE20" s="5"/>
      <c r="AF20" s="5"/>
      <c r="AG20" s="5"/>
      <c r="AH20" s="5"/>
      <c r="AI20" s="5"/>
    </row>
    <row r="21" spans="1:37" x14ac:dyDescent="0.2">
      <c r="A21" s="4"/>
      <c r="D21" s="2"/>
      <c r="E21" s="2"/>
      <c r="F21" s="2"/>
      <c r="G21" s="2"/>
      <c r="H21" s="2"/>
      <c r="I21" s="2"/>
      <c r="J21" s="2"/>
      <c r="K21" s="2"/>
      <c r="L21" s="2"/>
      <c r="M21" s="2"/>
      <c r="N21" s="2"/>
      <c r="O21" s="2"/>
      <c r="P21" s="2"/>
      <c r="Q21" s="2"/>
      <c r="R21" s="2"/>
      <c r="S21" s="2"/>
      <c r="T21" s="2"/>
      <c r="U21" s="2"/>
      <c r="V21" s="2"/>
      <c r="W21" s="2"/>
      <c r="X21" s="2"/>
      <c r="Y21" s="2"/>
      <c r="Z21" s="2"/>
      <c r="AA21" s="2"/>
      <c r="AB21" s="2"/>
      <c r="AC21" s="2"/>
      <c r="AD21" s="5"/>
      <c r="AE21" s="5"/>
      <c r="AF21" s="5"/>
      <c r="AG21" s="5"/>
      <c r="AH21" s="5"/>
      <c r="AI21" s="5"/>
    </row>
    <row r="22" spans="1:37" x14ac:dyDescent="0.2">
      <c r="A22" s="4"/>
      <c r="D22" s="2"/>
      <c r="E22" s="2"/>
      <c r="F22" s="2"/>
      <c r="G22" s="2"/>
      <c r="H22" s="2"/>
      <c r="I22" s="2"/>
      <c r="J22" s="2"/>
      <c r="K22" s="2"/>
      <c r="L22" s="2"/>
      <c r="M22" s="2"/>
      <c r="N22" s="2"/>
      <c r="O22" s="2"/>
      <c r="P22" s="2"/>
      <c r="Q22" s="2"/>
      <c r="R22" s="2"/>
      <c r="S22" s="2"/>
      <c r="T22" s="2"/>
      <c r="U22" s="2"/>
      <c r="V22" s="2"/>
      <c r="W22" s="2"/>
      <c r="X22" s="2"/>
      <c r="Y22" s="2"/>
      <c r="Z22" s="2"/>
      <c r="AA22" s="2"/>
      <c r="AB22" s="2"/>
      <c r="AC22" s="2"/>
      <c r="AD22" s="5"/>
      <c r="AE22" s="5"/>
      <c r="AF22" s="5"/>
      <c r="AG22" s="5"/>
      <c r="AH22" s="5"/>
      <c r="AI22" s="5"/>
    </row>
    <row r="23" spans="1:37" x14ac:dyDescent="0.2">
      <c r="A23" s="4"/>
      <c r="D23" s="2"/>
      <c r="E23" s="2"/>
      <c r="F23" s="2"/>
      <c r="G23" s="2"/>
      <c r="H23" s="2"/>
      <c r="I23" s="2"/>
      <c r="J23" s="2"/>
      <c r="K23" s="2"/>
      <c r="L23" s="2"/>
      <c r="M23" s="2"/>
      <c r="N23" s="2"/>
      <c r="O23" s="2"/>
      <c r="P23" s="2"/>
      <c r="Q23" s="2"/>
      <c r="R23" s="2"/>
      <c r="S23" s="2"/>
      <c r="T23" s="2"/>
      <c r="U23" s="2"/>
      <c r="V23" s="2"/>
      <c r="W23" s="2"/>
      <c r="X23" s="2"/>
      <c r="Y23" s="2"/>
      <c r="Z23" s="2"/>
      <c r="AA23" s="2"/>
      <c r="AB23" s="2"/>
      <c r="AC23" s="2"/>
      <c r="AD23" s="5"/>
      <c r="AE23" s="5"/>
      <c r="AF23" s="5"/>
      <c r="AG23" s="5"/>
      <c r="AH23" s="5"/>
      <c r="AI23" s="5"/>
    </row>
    <row r="24" spans="1:37" x14ac:dyDescent="0.2">
      <c r="A24" s="4"/>
      <c r="D24" s="2"/>
      <c r="E24" s="2"/>
      <c r="F24" s="2"/>
      <c r="G24" s="2"/>
      <c r="H24" s="2"/>
      <c r="I24" s="2"/>
      <c r="J24" s="2"/>
      <c r="K24" s="2"/>
      <c r="L24" s="2"/>
      <c r="M24" s="2"/>
      <c r="N24" s="2"/>
      <c r="O24" s="2"/>
      <c r="P24" s="2"/>
      <c r="Q24" s="2"/>
      <c r="R24" s="2"/>
      <c r="S24" s="2"/>
      <c r="T24" s="2"/>
      <c r="U24" s="2"/>
      <c r="V24" s="2"/>
      <c r="W24" s="2"/>
      <c r="X24" s="2"/>
      <c r="Y24" s="2"/>
      <c r="Z24" s="2"/>
      <c r="AA24" s="2"/>
      <c r="AB24" s="2"/>
      <c r="AC24" s="2"/>
      <c r="AD24" s="5"/>
      <c r="AE24" s="5"/>
      <c r="AF24" s="5"/>
      <c r="AG24" s="5"/>
      <c r="AH24" s="5"/>
      <c r="AI24" s="5"/>
    </row>
    <row r="25" spans="1:37" x14ac:dyDescent="0.2">
      <c r="A25" s="4"/>
      <c r="D25" s="2"/>
      <c r="E25" s="2"/>
      <c r="F25" s="2"/>
      <c r="G25" s="2"/>
      <c r="H25" s="2"/>
      <c r="I25" s="2"/>
      <c r="J25" s="2"/>
      <c r="K25" s="2"/>
      <c r="L25" s="2"/>
      <c r="M25" s="2"/>
      <c r="N25" s="2"/>
      <c r="O25" s="2"/>
      <c r="P25" s="2"/>
      <c r="Q25" s="2"/>
      <c r="R25" s="2"/>
      <c r="S25" s="2"/>
      <c r="T25" s="2"/>
      <c r="U25" s="2"/>
      <c r="V25" s="2"/>
      <c r="W25" s="2"/>
      <c r="X25" s="2"/>
      <c r="Y25" s="2"/>
      <c r="Z25" s="2"/>
      <c r="AA25" s="5"/>
      <c r="AB25" s="5"/>
      <c r="AC25" s="5"/>
      <c r="AD25" s="5"/>
      <c r="AE25" s="5"/>
      <c r="AF25" s="5"/>
      <c r="AG25" s="5"/>
      <c r="AH25" s="9"/>
      <c r="AI25" s="5"/>
    </row>
    <row r="26" spans="1:37" x14ac:dyDescent="0.2">
      <c r="A26" s="4"/>
      <c r="C26" s="5"/>
      <c r="D26" s="5"/>
      <c r="E26" s="5"/>
      <c r="F26" s="5"/>
      <c r="G26" s="5"/>
      <c r="H26" s="5"/>
      <c r="I26" s="5"/>
      <c r="J26" s="5"/>
      <c r="K26" s="5"/>
      <c r="L26" s="5"/>
      <c r="M26" s="5"/>
      <c r="N26" s="5"/>
      <c r="O26" s="6"/>
      <c r="P26" s="5"/>
      <c r="Q26" s="5"/>
      <c r="R26" s="5"/>
      <c r="S26" s="5"/>
      <c r="T26" s="5"/>
      <c r="U26" s="5"/>
      <c r="V26" s="6"/>
      <c r="W26" s="6"/>
      <c r="X26" s="6"/>
      <c r="Y26" s="5"/>
      <c r="Z26" s="5"/>
      <c r="AA26" s="5"/>
      <c r="AB26" s="5"/>
      <c r="AC26" s="5"/>
      <c r="AD26" s="5"/>
      <c r="AE26" s="5"/>
      <c r="AF26" s="5"/>
      <c r="AG26" s="5"/>
      <c r="AH26" s="9"/>
      <c r="AI26" s="5"/>
    </row>
    <row r="27" spans="1:37" x14ac:dyDescent="0.2">
      <c r="A27" s="4"/>
      <c r="D27" s="2"/>
      <c r="E27" s="2"/>
      <c r="F27" s="2"/>
      <c r="G27" s="2"/>
      <c r="H27" s="2"/>
      <c r="I27" s="2"/>
      <c r="J27" s="2"/>
      <c r="K27" s="2"/>
      <c r="L27" s="2"/>
      <c r="M27" s="2"/>
      <c r="N27" s="2"/>
      <c r="O27" s="2"/>
      <c r="P27" s="2"/>
      <c r="Q27" s="2"/>
      <c r="R27" s="2"/>
      <c r="S27" s="2"/>
      <c r="T27" s="2"/>
      <c r="U27" s="2"/>
      <c r="V27" s="2"/>
      <c r="W27" s="2"/>
      <c r="X27" s="2"/>
      <c r="Y27" s="2"/>
      <c r="Z27" s="2"/>
      <c r="AA27" s="2"/>
      <c r="AB27" s="2"/>
      <c r="AC27" s="2"/>
      <c r="AD27" s="5"/>
      <c r="AE27" s="5"/>
      <c r="AF27" s="5"/>
      <c r="AG27" s="5"/>
      <c r="AH27" s="5"/>
      <c r="AI27" s="5"/>
    </row>
    <row r="28" spans="1:37" x14ac:dyDescent="0.2">
      <c r="A28" s="4"/>
      <c r="D28" s="2"/>
      <c r="E28" s="2"/>
      <c r="F28" s="2"/>
      <c r="G28" s="2"/>
      <c r="H28" s="2"/>
      <c r="I28" s="2"/>
      <c r="J28" s="2"/>
      <c r="K28" s="2"/>
      <c r="L28" s="2"/>
      <c r="M28" s="2"/>
      <c r="N28" s="2"/>
      <c r="O28" s="2"/>
      <c r="P28" s="2"/>
      <c r="Q28" s="2"/>
      <c r="R28" s="2"/>
      <c r="S28" s="2"/>
      <c r="T28" s="2"/>
      <c r="U28" s="2"/>
      <c r="V28" s="2"/>
      <c r="W28" s="2"/>
      <c r="X28" s="2"/>
      <c r="Y28" s="2"/>
      <c r="Z28" s="2"/>
      <c r="AA28" s="2"/>
      <c r="AB28" s="2"/>
      <c r="AC28" s="2"/>
      <c r="AD28" s="5"/>
      <c r="AE28" s="5"/>
      <c r="AF28" s="5"/>
      <c r="AG28" s="5"/>
      <c r="AH28" s="5"/>
      <c r="AI28" s="5"/>
    </row>
    <row r="29" spans="1:37" x14ac:dyDescent="0.2">
      <c r="A29" s="4"/>
      <c r="D29" s="2"/>
      <c r="E29" s="2"/>
      <c r="F29" s="2"/>
      <c r="G29" s="2"/>
      <c r="H29" s="2"/>
      <c r="I29" s="2"/>
      <c r="J29" s="2"/>
      <c r="K29" s="2"/>
      <c r="L29" s="2"/>
      <c r="M29" s="2"/>
      <c r="N29" s="2"/>
      <c r="O29" s="2"/>
      <c r="P29" s="2"/>
      <c r="Q29" s="2"/>
      <c r="R29" s="2"/>
      <c r="S29" s="2"/>
      <c r="T29" s="2"/>
      <c r="U29" s="2"/>
      <c r="V29" s="2"/>
      <c r="W29" s="2"/>
      <c r="X29" s="2"/>
      <c r="Y29" s="2"/>
      <c r="Z29" s="2"/>
      <c r="AA29" s="2"/>
      <c r="AB29" s="2"/>
      <c r="AC29" s="2"/>
      <c r="AD29" s="5"/>
      <c r="AE29" s="5"/>
      <c r="AF29" s="5"/>
      <c r="AG29" s="5"/>
      <c r="AH29" s="5"/>
      <c r="AI29" s="5"/>
    </row>
    <row r="30" spans="1:37" x14ac:dyDescent="0.2">
      <c r="A30" s="4"/>
      <c r="C30" s="5"/>
      <c r="D30" s="5"/>
      <c r="E30" s="5"/>
      <c r="H30" s="5"/>
      <c r="I30" s="5"/>
      <c r="J30" s="5"/>
      <c r="K30" s="5"/>
      <c r="L30" s="2"/>
      <c r="M30" s="2"/>
      <c r="N30" s="2"/>
      <c r="O30" s="2"/>
      <c r="P30" s="2"/>
      <c r="Q30" s="2"/>
      <c r="R30" s="2"/>
      <c r="S30" s="2"/>
      <c r="T30" s="5"/>
      <c r="U30" s="5"/>
      <c r="V30" s="6"/>
      <c r="W30" s="6"/>
      <c r="X30" s="6"/>
      <c r="Y30" s="5"/>
      <c r="Z30" s="5"/>
      <c r="AA30" s="5"/>
      <c r="AB30" s="5"/>
      <c r="AC30" s="5"/>
      <c r="AD30" s="5"/>
      <c r="AE30" s="5"/>
      <c r="AF30" s="5"/>
      <c r="AG30" s="5"/>
      <c r="AH30" s="9"/>
      <c r="AI30" s="5"/>
    </row>
    <row r="31" spans="1:37" x14ac:dyDescent="0.2">
      <c r="A31" s="4"/>
      <c r="E31" s="5"/>
      <c r="H31" s="5"/>
      <c r="I31" s="5"/>
      <c r="J31" s="5"/>
      <c r="K31" s="5"/>
      <c r="L31" s="5"/>
      <c r="M31" s="5"/>
      <c r="N31" s="2"/>
      <c r="O31" s="2"/>
      <c r="P31" s="5"/>
      <c r="Q31" s="5"/>
      <c r="R31" s="5"/>
      <c r="S31" s="5"/>
      <c r="U31" s="5"/>
      <c r="V31" s="6"/>
      <c r="W31" s="6"/>
      <c r="X31" s="6"/>
      <c r="Y31" s="5"/>
      <c r="Z31" s="5"/>
      <c r="AA31" s="5"/>
      <c r="AB31" s="5"/>
      <c r="AC31" s="5"/>
      <c r="AD31" s="5"/>
      <c r="AE31" s="5"/>
      <c r="AF31" s="5"/>
      <c r="AG31" s="5"/>
      <c r="AH31" s="9"/>
      <c r="AI31" s="5"/>
    </row>
    <row r="32" spans="1:37" x14ac:dyDescent="0.2">
      <c r="A32" s="4"/>
      <c r="E32" s="2"/>
      <c r="F32" s="2"/>
      <c r="G32" s="2"/>
      <c r="H32" s="2"/>
      <c r="I32" s="2"/>
      <c r="J32" s="2"/>
      <c r="K32" s="2"/>
      <c r="L32" s="2"/>
      <c r="M32" s="2"/>
      <c r="N32" s="2"/>
      <c r="O32" s="2"/>
      <c r="P32" s="2"/>
      <c r="Q32" s="2"/>
      <c r="R32" s="2"/>
      <c r="S32" s="2"/>
      <c r="T32" s="2"/>
      <c r="U32" s="2"/>
      <c r="V32" s="2"/>
      <c r="W32" s="2"/>
      <c r="X32" s="2"/>
      <c r="Y32" s="2"/>
      <c r="Z32" s="2"/>
      <c r="AA32" s="2"/>
      <c r="AB32" s="2"/>
      <c r="AC32" s="2"/>
      <c r="AD32" s="5"/>
      <c r="AE32" s="5"/>
      <c r="AF32" s="5"/>
      <c r="AG32" s="5"/>
      <c r="AH32" s="5"/>
      <c r="AI32" s="5"/>
    </row>
    <row r="33" spans="1:35" x14ac:dyDescent="0.2">
      <c r="A33" s="4"/>
      <c r="E33" s="2"/>
      <c r="F33" s="2"/>
      <c r="G33" s="2"/>
      <c r="H33" s="2"/>
      <c r="I33" s="2"/>
      <c r="J33" s="2"/>
      <c r="K33" s="2"/>
      <c r="L33" s="2"/>
      <c r="M33" s="2"/>
      <c r="N33" s="2"/>
      <c r="O33" s="2"/>
      <c r="P33" s="2"/>
      <c r="Q33" s="2"/>
      <c r="R33" s="2"/>
      <c r="S33" s="2"/>
      <c r="T33" s="2"/>
      <c r="U33" s="2"/>
      <c r="V33" s="2"/>
      <c r="W33" s="2"/>
      <c r="X33" s="2"/>
      <c r="Y33" s="2"/>
      <c r="Z33" s="2"/>
      <c r="AA33" s="2"/>
      <c r="AB33" s="2"/>
      <c r="AC33" s="2"/>
      <c r="AD33" s="5"/>
      <c r="AE33" s="5"/>
      <c r="AF33" s="5"/>
      <c r="AG33" s="5"/>
      <c r="AH33" s="5"/>
      <c r="AI33" s="5"/>
    </row>
    <row r="34" spans="1:35" x14ac:dyDescent="0.2">
      <c r="A34" s="4"/>
      <c r="E34" s="2"/>
      <c r="F34" s="2"/>
      <c r="G34" s="2"/>
      <c r="H34" s="2"/>
      <c r="I34" s="2"/>
      <c r="J34" s="2"/>
      <c r="K34" s="2"/>
      <c r="L34" s="2"/>
      <c r="M34" s="2"/>
      <c r="N34" s="2"/>
      <c r="O34" s="2"/>
      <c r="P34" s="2"/>
      <c r="Q34" s="2"/>
      <c r="R34" s="2"/>
      <c r="S34" s="2"/>
      <c r="T34" s="2"/>
      <c r="U34" s="2"/>
      <c r="V34" s="2"/>
      <c r="W34" s="2"/>
      <c r="X34" s="2"/>
      <c r="Y34" s="2"/>
      <c r="Z34" s="2"/>
      <c r="AA34" s="2"/>
      <c r="AB34" s="2"/>
      <c r="AC34" s="2"/>
      <c r="AD34" s="5"/>
      <c r="AE34" s="5"/>
      <c r="AF34" s="5"/>
      <c r="AG34" s="5"/>
      <c r="AH34" s="5"/>
      <c r="AI34" s="5"/>
    </row>
    <row r="35" spans="1:35" x14ac:dyDescent="0.2">
      <c r="A35" s="4"/>
      <c r="C35" s="5"/>
      <c r="D35" s="5"/>
      <c r="E35" s="5"/>
      <c r="F35" s="5"/>
      <c r="G35" s="5"/>
      <c r="H35" s="5"/>
      <c r="I35" s="5"/>
      <c r="J35" s="5"/>
      <c r="K35" s="5"/>
      <c r="L35" s="5"/>
      <c r="M35" s="5"/>
      <c r="N35" s="5"/>
      <c r="O35" s="5"/>
      <c r="P35" s="5"/>
      <c r="Q35" s="5"/>
      <c r="R35" s="5"/>
      <c r="S35" s="5"/>
      <c r="T35" s="5"/>
      <c r="U35" s="5"/>
      <c r="V35" s="6"/>
      <c r="W35" s="6"/>
      <c r="X35" s="6"/>
      <c r="Y35" s="5"/>
      <c r="Z35" s="5"/>
      <c r="AA35" s="5"/>
      <c r="AB35" s="5"/>
      <c r="AC35" s="5"/>
      <c r="AD35" s="5"/>
      <c r="AE35" s="5"/>
      <c r="AF35" s="5"/>
      <c r="AG35" s="5"/>
      <c r="AH35" s="9"/>
      <c r="AI35" s="5"/>
    </row>
    <row r="36" spans="1:35" x14ac:dyDescent="0.2">
      <c r="A36" s="4"/>
      <c r="E36" s="2"/>
      <c r="F36" s="2"/>
      <c r="G36" s="2"/>
      <c r="H36" s="2"/>
      <c r="I36" s="2"/>
      <c r="J36" s="2"/>
      <c r="K36" s="2"/>
      <c r="L36" s="2"/>
      <c r="M36" s="2"/>
      <c r="N36" s="2"/>
      <c r="O36" s="2"/>
      <c r="P36" s="2"/>
      <c r="Q36" s="2"/>
      <c r="R36" s="2"/>
      <c r="S36" s="2"/>
      <c r="T36" s="2"/>
      <c r="U36" s="2"/>
      <c r="V36" s="2"/>
      <c r="W36" s="2"/>
      <c r="X36" s="2"/>
      <c r="Y36" s="2"/>
      <c r="Z36" s="2"/>
      <c r="AA36" s="2"/>
      <c r="AB36" s="2"/>
      <c r="AC36" s="2"/>
      <c r="AD36" s="5"/>
      <c r="AE36" s="5"/>
      <c r="AF36" s="5"/>
      <c r="AG36" s="5"/>
      <c r="AH36" s="5"/>
      <c r="AI36" s="5"/>
    </row>
    <row r="37" spans="1:35" x14ac:dyDescent="0.2">
      <c r="A37" s="4"/>
      <c r="C37" s="5"/>
      <c r="D37" s="5"/>
      <c r="E37" s="5"/>
      <c r="F37" s="5"/>
      <c r="G37" s="5"/>
      <c r="H37" s="5"/>
      <c r="I37" s="5"/>
      <c r="J37" s="5"/>
      <c r="K37" s="5"/>
      <c r="L37" s="5"/>
      <c r="M37" s="5"/>
      <c r="N37" s="5"/>
      <c r="O37" s="5"/>
      <c r="P37" s="5"/>
      <c r="Q37" s="5"/>
      <c r="R37" s="5"/>
      <c r="S37" s="5"/>
      <c r="T37" s="5"/>
      <c r="U37" s="5"/>
      <c r="V37" s="6"/>
      <c r="W37" s="6"/>
      <c r="X37" s="6"/>
      <c r="Y37" s="5"/>
      <c r="Z37" s="5"/>
      <c r="AA37" s="5"/>
      <c r="AB37" s="5"/>
      <c r="AC37" s="5"/>
      <c r="AD37" s="5"/>
      <c r="AE37" s="5"/>
      <c r="AF37" s="5"/>
      <c r="AG37" s="5"/>
      <c r="AH37" s="9"/>
      <c r="AI37" s="5"/>
    </row>
    <row r="38" spans="1:35" x14ac:dyDescent="0.2">
      <c r="A38" s="4"/>
      <c r="E38" s="2"/>
      <c r="F38" s="2"/>
      <c r="G38" s="2"/>
      <c r="H38" s="2"/>
      <c r="I38" s="2"/>
      <c r="J38" s="2"/>
      <c r="K38" s="2"/>
      <c r="L38" s="2"/>
      <c r="M38" s="2"/>
      <c r="N38" s="2"/>
      <c r="O38" s="2"/>
      <c r="P38" s="2"/>
      <c r="Q38" s="2"/>
      <c r="R38" s="2"/>
      <c r="S38" s="2"/>
      <c r="T38" s="5"/>
      <c r="U38" s="5"/>
      <c r="V38" s="6"/>
      <c r="W38" s="6"/>
      <c r="X38" s="6"/>
      <c r="Y38" s="5"/>
      <c r="Z38" s="5"/>
      <c r="AA38" s="5"/>
      <c r="AB38" s="5"/>
      <c r="AC38" s="5"/>
      <c r="AD38" s="5"/>
      <c r="AE38" s="5"/>
      <c r="AF38" s="5"/>
      <c r="AG38" s="5"/>
      <c r="AH38" s="9"/>
      <c r="AI38" s="5"/>
    </row>
    <row r="39" spans="1:35" x14ac:dyDescent="0.2">
      <c r="A39" s="4"/>
      <c r="C39" s="5"/>
      <c r="D39" s="5"/>
      <c r="E39" s="2"/>
      <c r="F39" s="2"/>
      <c r="G39" s="2"/>
      <c r="H39" s="2"/>
      <c r="I39" s="2"/>
      <c r="J39" s="2"/>
      <c r="K39" s="2"/>
      <c r="L39" s="2"/>
      <c r="M39" s="2"/>
      <c r="N39" s="2"/>
      <c r="O39" s="2"/>
      <c r="P39" s="2"/>
      <c r="Q39" s="2"/>
      <c r="R39" s="2"/>
      <c r="S39" s="2"/>
      <c r="T39" s="2"/>
      <c r="U39" s="2"/>
      <c r="V39" s="2"/>
      <c r="W39" s="2"/>
      <c r="X39" s="2"/>
      <c r="Y39" s="2"/>
      <c r="Z39" s="2"/>
      <c r="AA39" s="2"/>
      <c r="AB39" s="2"/>
      <c r="AC39" s="2"/>
      <c r="AD39" s="5"/>
      <c r="AE39" s="2"/>
      <c r="AF39" s="2"/>
      <c r="AG39" s="2"/>
      <c r="AH39" s="2"/>
      <c r="AI39" s="5"/>
    </row>
    <row r="40" spans="1:35" x14ac:dyDescent="0.2">
      <c r="A40" s="4"/>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5"/>
    </row>
    <row r="41" spans="1:35" x14ac:dyDescent="0.2">
      <c r="A41" s="4"/>
      <c r="C41" s="5"/>
      <c r="D41" s="5"/>
      <c r="E41" s="2"/>
      <c r="F41" s="2"/>
      <c r="G41" s="2"/>
      <c r="H41" s="2"/>
      <c r="I41" s="2"/>
      <c r="J41" s="2"/>
      <c r="K41" s="2"/>
      <c r="L41" s="2"/>
      <c r="M41" s="2"/>
      <c r="N41" s="2"/>
      <c r="O41" s="2"/>
      <c r="P41" s="2"/>
      <c r="Q41" s="2"/>
      <c r="R41" s="2"/>
      <c r="S41" s="2"/>
      <c r="T41" s="2"/>
      <c r="U41" s="2"/>
      <c r="V41" s="2"/>
      <c r="W41" s="2"/>
      <c r="X41" s="2"/>
      <c r="Y41" s="2"/>
      <c r="Z41" s="2"/>
      <c r="AA41" s="2"/>
      <c r="AB41" s="2"/>
      <c r="AC41" s="2"/>
      <c r="AD41" s="5"/>
      <c r="AE41" s="5"/>
      <c r="AF41" s="5"/>
      <c r="AG41" s="5"/>
      <c r="AH41" s="5"/>
      <c r="AI41" s="5"/>
    </row>
    <row r="42" spans="1:35" x14ac:dyDescent="0.2">
      <c r="A42" s="4"/>
      <c r="E42" s="2"/>
      <c r="F42" s="2"/>
      <c r="G42" s="2"/>
      <c r="H42" s="2"/>
      <c r="I42" s="2"/>
      <c r="J42" s="2"/>
      <c r="K42" s="2"/>
      <c r="L42" s="2"/>
      <c r="M42" s="2"/>
      <c r="N42" s="2"/>
      <c r="O42" s="2"/>
      <c r="P42" s="2"/>
      <c r="Q42" s="2"/>
      <c r="R42" s="2"/>
      <c r="S42" s="2"/>
      <c r="T42" s="2"/>
      <c r="U42" s="2"/>
      <c r="V42" s="2"/>
      <c r="W42" s="2"/>
      <c r="X42" s="2"/>
      <c r="Y42" s="2"/>
      <c r="Z42" s="2"/>
      <c r="AA42" s="2"/>
      <c r="AB42" s="2"/>
      <c r="AC42" s="2"/>
      <c r="AD42" s="5"/>
      <c r="AE42" s="5"/>
      <c r="AF42" s="5"/>
      <c r="AG42" s="5"/>
      <c r="AH42" s="5"/>
      <c r="AI42" s="5"/>
    </row>
    <row r="43" spans="1:35" x14ac:dyDescent="0.2">
      <c r="A43" s="4"/>
      <c r="C43" s="5"/>
      <c r="D43" s="5"/>
      <c r="E43" s="2"/>
      <c r="F43" s="2"/>
      <c r="G43" s="2"/>
      <c r="H43" s="2"/>
      <c r="I43" s="2"/>
      <c r="J43" s="2"/>
      <c r="K43" s="2"/>
      <c r="L43" s="2"/>
      <c r="M43" s="2"/>
      <c r="N43" s="2"/>
      <c r="O43" s="2"/>
      <c r="P43" s="2"/>
      <c r="Q43" s="2"/>
      <c r="R43" s="2"/>
      <c r="S43" s="2"/>
      <c r="T43" s="2"/>
      <c r="U43" s="2"/>
      <c r="V43" s="2"/>
      <c r="W43" s="2"/>
      <c r="X43" s="2"/>
      <c r="Y43" s="2"/>
      <c r="Z43" s="2"/>
      <c r="AA43" s="2"/>
      <c r="AB43" s="2"/>
      <c r="AC43" s="2"/>
      <c r="AD43" s="5"/>
      <c r="AE43" s="5"/>
      <c r="AF43" s="5"/>
      <c r="AG43" s="5"/>
      <c r="AH43" s="5"/>
      <c r="AI43" s="5"/>
    </row>
    <row r="44" spans="1:35" x14ac:dyDescent="0.2">
      <c r="A44" s="4"/>
      <c r="E44" s="2"/>
      <c r="F44" s="2"/>
      <c r="G44" s="2"/>
      <c r="H44" s="2"/>
      <c r="I44" s="2"/>
      <c r="J44" s="2"/>
      <c r="K44" s="2"/>
      <c r="L44" s="2"/>
      <c r="M44" s="2"/>
      <c r="N44" s="2"/>
      <c r="O44" s="2"/>
      <c r="P44" s="2"/>
      <c r="Q44" s="2"/>
      <c r="R44" s="2"/>
      <c r="S44" s="2"/>
      <c r="T44" s="2"/>
      <c r="U44" s="2"/>
      <c r="V44" s="2"/>
      <c r="W44" s="2"/>
      <c r="X44" s="2"/>
      <c r="Y44" s="2"/>
      <c r="Z44" s="2"/>
      <c r="AA44" s="2"/>
      <c r="AB44" s="2"/>
      <c r="AC44" s="2"/>
      <c r="AD44" s="5"/>
      <c r="AE44" s="5"/>
      <c r="AF44" s="5"/>
      <c r="AG44" s="5"/>
      <c r="AH44" s="5"/>
      <c r="AI44" s="5"/>
    </row>
    <row r="45" spans="1:35" x14ac:dyDescent="0.2">
      <c r="A45" s="4"/>
      <c r="C45" s="5"/>
      <c r="D45" s="5"/>
      <c r="E45" s="2"/>
      <c r="F45" s="2"/>
      <c r="G45" s="2"/>
      <c r="H45" s="2"/>
      <c r="I45" s="2"/>
      <c r="J45" s="5"/>
      <c r="K45" s="5"/>
      <c r="L45" s="5"/>
      <c r="M45" s="5"/>
      <c r="N45" s="5"/>
      <c r="O45" s="5"/>
      <c r="P45" s="5"/>
      <c r="Q45" s="5"/>
      <c r="R45" s="5"/>
      <c r="S45" s="5"/>
      <c r="T45" s="5"/>
      <c r="U45" s="5"/>
      <c r="V45" s="6"/>
      <c r="W45" s="6"/>
      <c r="X45" s="6"/>
      <c r="Y45" s="5"/>
      <c r="Z45" s="5"/>
      <c r="AA45" s="5"/>
      <c r="AB45" s="5"/>
      <c r="AC45" s="5"/>
      <c r="AD45" s="5"/>
      <c r="AE45" s="5"/>
      <c r="AF45" s="5"/>
      <c r="AG45" s="5"/>
      <c r="AH45" s="9"/>
      <c r="AI45" s="5"/>
    </row>
    <row r="46" spans="1:35" x14ac:dyDescent="0.2">
      <c r="A46" s="4"/>
      <c r="E46" s="2"/>
      <c r="F46" s="2"/>
      <c r="G46" s="2"/>
      <c r="H46" s="2"/>
      <c r="I46" s="2"/>
      <c r="J46" s="2"/>
      <c r="K46" s="2"/>
      <c r="L46" s="2"/>
      <c r="M46" s="2"/>
      <c r="N46" s="2"/>
      <c r="O46" s="2"/>
      <c r="P46" s="2"/>
      <c r="Q46" s="2"/>
      <c r="R46" s="2"/>
      <c r="S46" s="2"/>
      <c r="T46" s="2"/>
      <c r="U46" s="2"/>
      <c r="V46" s="2"/>
      <c r="W46" s="2"/>
      <c r="X46" s="6"/>
      <c r="Y46" s="5"/>
      <c r="Z46" s="5"/>
      <c r="AA46" s="5"/>
      <c r="AB46" s="5"/>
      <c r="AC46" s="5"/>
      <c r="AD46" s="5"/>
      <c r="AE46" s="5"/>
      <c r="AF46" s="5"/>
      <c r="AG46" s="5"/>
      <c r="AH46" s="9"/>
      <c r="AI46" s="5"/>
    </row>
    <row r="47" spans="1:35" x14ac:dyDescent="0.2">
      <c r="A47" s="4"/>
      <c r="C47" s="5"/>
      <c r="D47" s="5"/>
      <c r="E47" s="2"/>
      <c r="F47" s="2"/>
      <c r="G47" s="2"/>
      <c r="H47" s="2"/>
      <c r="I47" s="2"/>
      <c r="J47" s="2"/>
      <c r="K47" s="2"/>
      <c r="L47" s="2"/>
      <c r="M47" s="2"/>
      <c r="N47" s="2"/>
      <c r="O47" s="2"/>
      <c r="P47" s="2"/>
      <c r="Q47" s="2"/>
      <c r="R47" s="2"/>
      <c r="S47" s="2"/>
      <c r="T47" s="2"/>
      <c r="U47" s="2"/>
      <c r="V47" s="2"/>
      <c r="W47" s="2"/>
      <c r="X47" s="2"/>
      <c r="Y47" s="2"/>
      <c r="Z47" s="2"/>
      <c r="AA47" s="2"/>
      <c r="AB47" s="2"/>
      <c r="AC47" s="2"/>
      <c r="AD47" s="5"/>
      <c r="AE47" s="5"/>
      <c r="AF47" s="5"/>
      <c r="AG47" s="5"/>
      <c r="AH47" s="5"/>
      <c r="AI47" s="5"/>
    </row>
    <row r="48" spans="1:35" x14ac:dyDescent="0.2">
      <c r="A48" s="4"/>
      <c r="E48" s="2"/>
      <c r="F48" s="2"/>
      <c r="G48" s="2"/>
      <c r="H48" s="2"/>
      <c r="I48" s="2"/>
      <c r="J48" s="2"/>
      <c r="K48" s="2"/>
      <c r="L48" s="2"/>
      <c r="M48" s="2"/>
      <c r="N48" s="2"/>
      <c r="O48" s="2"/>
      <c r="P48" s="2"/>
      <c r="Q48" s="2"/>
      <c r="R48" s="2"/>
      <c r="S48" s="2"/>
      <c r="T48" s="2"/>
      <c r="U48" s="2"/>
      <c r="V48" s="2"/>
      <c r="W48" s="2"/>
      <c r="X48" s="2"/>
      <c r="Y48" s="2"/>
      <c r="Z48" s="2"/>
      <c r="AA48" s="2"/>
      <c r="AB48" s="2"/>
      <c r="AC48" s="2"/>
      <c r="AD48" s="5"/>
      <c r="AE48" s="5"/>
      <c r="AF48" s="5"/>
      <c r="AG48" s="5"/>
      <c r="AH48" s="5"/>
      <c r="AI48" s="5"/>
    </row>
    <row r="49" spans="1:35" x14ac:dyDescent="0.2">
      <c r="A49" s="4"/>
      <c r="C49" s="5"/>
      <c r="D49" s="5"/>
      <c r="E49" s="2"/>
      <c r="F49" s="2"/>
      <c r="G49" s="2"/>
      <c r="H49" s="2"/>
      <c r="I49" s="2"/>
      <c r="J49" s="2"/>
      <c r="K49" s="2"/>
      <c r="L49" s="2"/>
      <c r="M49" s="2"/>
      <c r="N49" s="2"/>
      <c r="O49" s="2"/>
      <c r="P49" s="2"/>
      <c r="Q49" s="2"/>
      <c r="R49" s="2"/>
      <c r="S49" s="2"/>
      <c r="T49" s="2"/>
      <c r="U49" s="2"/>
      <c r="V49" s="2"/>
      <c r="W49" s="2"/>
      <c r="X49" s="2"/>
      <c r="Y49" s="2"/>
      <c r="Z49" s="2"/>
      <c r="AA49" s="2"/>
      <c r="AB49" s="2"/>
      <c r="AC49" s="2"/>
      <c r="AD49" s="5"/>
      <c r="AE49" s="5"/>
      <c r="AF49" s="5"/>
      <c r="AG49" s="5"/>
      <c r="AH49" s="5"/>
      <c r="AI49" s="5"/>
    </row>
    <row r="50" spans="1:35" x14ac:dyDescent="0.2">
      <c r="A50" s="4"/>
      <c r="E50" s="2"/>
      <c r="F50" s="2"/>
      <c r="G50" s="2"/>
      <c r="H50" s="2"/>
      <c r="I50" s="2"/>
      <c r="J50" s="2"/>
      <c r="K50" s="2"/>
      <c r="L50" s="2"/>
      <c r="M50" s="2"/>
      <c r="N50" s="2"/>
      <c r="O50" s="2"/>
      <c r="P50" s="2"/>
      <c r="Q50" s="2"/>
      <c r="R50" s="2"/>
      <c r="S50" s="2"/>
      <c r="T50" s="2"/>
      <c r="U50" s="2"/>
      <c r="V50" s="2"/>
      <c r="W50" s="2"/>
      <c r="X50" s="2"/>
      <c r="Y50" s="2"/>
      <c r="Z50" s="2"/>
      <c r="AA50" s="2"/>
      <c r="AB50" s="2"/>
      <c r="AC50" s="2"/>
      <c r="AD50" s="5"/>
      <c r="AE50" s="5"/>
      <c r="AF50" s="5"/>
      <c r="AG50" s="5"/>
      <c r="AH50" s="5"/>
      <c r="AI50" s="5"/>
    </row>
    <row r="51" spans="1:35" x14ac:dyDescent="0.2">
      <c r="A51" s="4"/>
      <c r="C51" s="5"/>
      <c r="E51" s="2"/>
      <c r="F51" s="2"/>
      <c r="G51" s="2"/>
      <c r="H51" s="2"/>
      <c r="I51" s="2"/>
      <c r="J51" s="2"/>
      <c r="K51" s="2"/>
      <c r="L51" s="2"/>
      <c r="M51" s="2"/>
      <c r="N51" s="2"/>
      <c r="O51" s="2"/>
      <c r="P51" s="2"/>
      <c r="Q51" s="2"/>
      <c r="R51" s="2"/>
      <c r="S51" s="2"/>
      <c r="T51" s="2"/>
      <c r="U51" s="2"/>
      <c r="V51" s="2"/>
      <c r="W51" s="2"/>
      <c r="X51" s="2"/>
      <c r="Y51" s="2"/>
      <c r="Z51" s="2"/>
      <c r="AA51" s="2"/>
      <c r="AB51" s="2"/>
      <c r="AC51" s="2"/>
      <c r="AD51" s="5"/>
      <c r="AE51" s="5"/>
      <c r="AF51" s="5"/>
      <c r="AG51" s="5"/>
      <c r="AH51" s="5"/>
      <c r="AI51" s="5"/>
    </row>
    <row r="52" spans="1:35" x14ac:dyDescent="0.2">
      <c r="A52" s="4"/>
      <c r="E52" s="2"/>
      <c r="F52" s="2"/>
      <c r="G52" s="2"/>
      <c r="H52" s="2"/>
      <c r="I52" s="2"/>
      <c r="J52" s="2"/>
      <c r="K52" s="2"/>
      <c r="L52" s="2"/>
      <c r="M52" s="2"/>
      <c r="N52" s="2"/>
      <c r="O52" s="2"/>
      <c r="P52" s="2"/>
      <c r="Q52" s="2"/>
      <c r="R52" s="2"/>
      <c r="S52" s="2"/>
      <c r="T52" s="2"/>
      <c r="U52" s="2"/>
      <c r="V52" s="2"/>
      <c r="W52" s="2"/>
      <c r="X52" s="2"/>
      <c r="Y52" s="2"/>
      <c r="Z52" s="2"/>
      <c r="AA52" s="2"/>
      <c r="AB52" s="2"/>
      <c r="AC52" s="2"/>
      <c r="AD52" s="5"/>
      <c r="AE52" s="5"/>
      <c r="AF52" s="5"/>
      <c r="AG52" s="5"/>
      <c r="AH52" s="5"/>
      <c r="AI52" s="5"/>
    </row>
    <row r="53" spans="1:35" x14ac:dyDescent="0.2">
      <c r="A53" s="4"/>
      <c r="C53" s="5"/>
      <c r="E53" s="2"/>
      <c r="F53" s="2"/>
      <c r="G53" s="2"/>
      <c r="H53" s="2"/>
      <c r="I53" s="2"/>
      <c r="J53" s="2"/>
      <c r="K53" s="2"/>
      <c r="L53" s="2"/>
      <c r="M53" s="2"/>
      <c r="N53" s="2"/>
      <c r="O53" s="2"/>
      <c r="P53" s="2"/>
      <c r="Q53" s="2"/>
      <c r="R53" s="2"/>
      <c r="S53" s="2"/>
      <c r="T53" s="2"/>
      <c r="U53" s="2"/>
      <c r="V53" s="2"/>
      <c r="W53" s="2"/>
      <c r="X53" s="2"/>
      <c r="Y53" s="2"/>
      <c r="Z53" s="2"/>
      <c r="AA53" s="2"/>
      <c r="AB53" s="2"/>
      <c r="AC53" s="2"/>
      <c r="AD53" s="5"/>
      <c r="AE53" s="5"/>
      <c r="AF53" s="5"/>
      <c r="AG53" s="5"/>
      <c r="AH53" s="5"/>
      <c r="AI53" s="5"/>
    </row>
    <row r="54" spans="1:35" x14ac:dyDescent="0.2">
      <c r="A54" s="4"/>
      <c r="E54" s="2"/>
      <c r="F54" s="2"/>
      <c r="G54" s="2"/>
      <c r="H54" s="2"/>
      <c r="I54" s="2"/>
      <c r="J54" s="2"/>
      <c r="K54" s="2"/>
      <c r="L54" s="2"/>
      <c r="M54" s="2"/>
      <c r="N54" s="2"/>
      <c r="O54" s="2"/>
      <c r="P54" s="2"/>
      <c r="Q54" s="2"/>
      <c r="R54" s="2"/>
      <c r="S54" s="2"/>
      <c r="T54" s="2"/>
      <c r="U54" s="2"/>
      <c r="V54" s="2"/>
      <c r="W54" s="2"/>
      <c r="X54" s="2"/>
      <c r="Y54" s="2"/>
      <c r="Z54" s="2"/>
      <c r="AA54" s="2"/>
      <c r="AB54" s="2"/>
      <c r="AC54" s="2"/>
      <c r="AD54" s="5"/>
      <c r="AE54" s="5"/>
      <c r="AF54" s="5"/>
      <c r="AG54" s="5"/>
      <c r="AH54" s="5"/>
      <c r="AI54" s="5"/>
    </row>
    <row r="55" spans="1:35" x14ac:dyDescent="0.2">
      <c r="A55" s="4"/>
      <c r="C55" s="5"/>
      <c r="E55" s="2"/>
      <c r="F55" s="2"/>
      <c r="G55" s="2"/>
      <c r="H55" s="2"/>
      <c r="I55" s="2"/>
      <c r="J55" s="2"/>
      <c r="K55" s="2"/>
      <c r="L55" s="2"/>
      <c r="M55" s="2"/>
      <c r="N55" s="2"/>
      <c r="O55" s="2"/>
      <c r="P55" s="2"/>
      <c r="Q55" s="2"/>
      <c r="R55" s="2"/>
      <c r="S55" s="2"/>
      <c r="T55" s="2"/>
      <c r="U55" s="2"/>
      <c r="V55" s="2"/>
      <c r="W55" s="2"/>
      <c r="X55" s="2"/>
      <c r="Y55" s="2"/>
      <c r="Z55" s="2"/>
      <c r="AA55" s="2"/>
      <c r="AB55" s="2"/>
      <c r="AC55" s="2"/>
      <c r="AD55" s="5"/>
      <c r="AE55" s="5"/>
      <c r="AF55" s="5"/>
      <c r="AG55" s="5"/>
      <c r="AH55" s="5"/>
      <c r="AI55" s="5"/>
    </row>
    <row r="56" spans="1:35" x14ac:dyDescent="0.2">
      <c r="A56" s="4"/>
      <c r="E56" s="2"/>
      <c r="F56" s="2"/>
      <c r="G56" s="2"/>
      <c r="H56" s="2"/>
      <c r="I56" s="2"/>
      <c r="J56" s="2"/>
      <c r="K56" s="2"/>
      <c r="L56" s="2"/>
      <c r="M56" s="2"/>
      <c r="N56" s="2"/>
      <c r="O56" s="2"/>
      <c r="P56" s="2"/>
      <c r="Q56" s="2"/>
      <c r="R56" s="2"/>
      <c r="S56" s="2"/>
      <c r="T56" s="2"/>
      <c r="U56" s="2"/>
      <c r="V56" s="2"/>
      <c r="W56" s="2"/>
      <c r="X56" s="2"/>
      <c r="Y56" s="2"/>
      <c r="Z56" s="2"/>
      <c r="AA56" s="2"/>
      <c r="AB56" s="2"/>
      <c r="AC56" s="2"/>
      <c r="AD56" s="5"/>
      <c r="AE56" s="5"/>
      <c r="AF56" s="5"/>
      <c r="AG56" s="5"/>
      <c r="AH56" s="5"/>
      <c r="AI56" s="5"/>
    </row>
    <row r="57" spans="1:35" x14ac:dyDescent="0.2">
      <c r="A57" s="4"/>
      <c r="C57" s="5"/>
      <c r="E57" s="2"/>
      <c r="F57" s="2"/>
      <c r="G57" s="2"/>
      <c r="H57" s="2"/>
      <c r="I57" s="2"/>
      <c r="J57" s="2"/>
      <c r="K57" s="2"/>
      <c r="L57" s="2"/>
      <c r="M57" s="2"/>
      <c r="N57" s="2"/>
      <c r="O57" s="2"/>
      <c r="P57" s="2"/>
      <c r="Q57" s="2"/>
      <c r="R57" s="2"/>
      <c r="S57" s="2"/>
      <c r="T57" s="2"/>
      <c r="U57" s="2"/>
      <c r="V57" s="2"/>
      <c r="W57" s="2"/>
      <c r="X57" s="2"/>
      <c r="Y57" s="2"/>
      <c r="Z57" s="2"/>
      <c r="AA57" s="5"/>
      <c r="AB57" s="5"/>
      <c r="AC57" s="2"/>
      <c r="AD57" s="5"/>
      <c r="AE57" s="5"/>
      <c r="AF57" s="5"/>
      <c r="AG57" s="5"/>
      <c r="AH57" s="9"/>
      <c r="AI57" s="5"/>
    </row>
    <row r="58" spans="1:35" x14ac:dyDescent="0.2">
      <c r="A58" s="4"/>
      <c r="E58" s="2"/>
      <c r="F58" s="2"/>
      <c r="G58" s="2"/>
      <c r="H58" s="2"/>
      <c r="I58" s="2"/>
      <c r="J58" s="2"/>
      <c r="K58" s="2"/>
      <c r="L58" s="2"/>
      <c r="M58" s="2"/>
      <c r="N58" s="2"/>
      <c r="O58" s="2"/>
      <c r="P58" s="2"/>
      <c r="Q58" s="2"/>
      <c r="R58" s="2"/>
      <c r="S58" s="2"/>
      <c r="T58" s="2"/>
      <c r="U58" s="2"/>
      <c r="V58" s="2"/>
      <c r="W58" s="2"/>
      <c r="X58" s="2"/>
      <c r="Y58" s="2"/>
      <c r="Z58" s="2"/>
      <c r="AA58" s="2"/>
      <c r="AB58" s="2"/>
      <c r="AC58" s="2"/>
      <c r="AD58" s="5"/>
      <c r="AE58" s="5"/>
      <c r="AF58" s="5"/>
      <c r="AG58" s="5"/>
      <c r="AH58" s="5"/>
      <c r="AI58" s="5"/>
    </row>
    <row r="59" spans="1:35" x14ac:dyDescent="0.2">
      <c r="A59" s="4"/>
      <c r="C59" s="5"/>
      <c r="E59" s="2"/>
      <c r="F59" s="2"/>
      <c r="G59" s="2"/>
      <c r="H59" s="2"/>
      <c r="I59" s="2"/>
      <c r="J59" s="2"/>
      <c r="K59" s="2"/>
      <c r="L59" s="2"/>
      <c r="M59" s="2"/>
      <c r="N59" s="2"/>
      <c r="O59" s="2"/>
      <c r="P59" s="2"/>
      <c r="Q59" s="2"/>
      <c r="R59" s="2"/>
      <c r="S59" s="2"/>
      <c r="T59" s="2"/>
      <c r="U59" s="2"/>
      <c r="V59" s="2"/>
      <c r="W59" s="2"/>
      <c r="X59" s="2"/>
      <c r="Y59" s="2"/>
      <c r="Z59" s="2"/>
      <c r="AA59" s="2"/>
      <c r="AB59" s="2"/>
      <c r="AC59" s="2"/>
      <c r="AD59" s="5"/>
      <c r="AE59" s="5"/>
      <c r="AF59" s="5"/>
      <c r="AG59" s="5"/>
      <c r="AH59" s="5"/>
      <c r="AI59" s="5"/>
    </row>
    <row r="60" spans="1:35" x14ac:dyDescent="0.2">
      <c r="A60" s="4"/>
      <c r="C60" s="5"/>
      <c r="D60" s="5"/>
      <c r="E60" s="5"/>
      <c r="F60" s="5"/>
      <c r="G60" s="5"/>
      <c r="H60" s="5"/>
      <c r="I60" s="5"/>
      <c r="J60" s="5"/>
      <c r="K60" s="5"/>
      <c r="L60" s="5"/>
      <c r="M60" s="5"/>
      <c r="N60" s="5"/>
      <c r="O60" s="5"/>
      <c r="P60" s="5"/>
      <c r="Q60" s="5"/>
      <c r="R60" s="5"/>
      <c r="S60" s="5"/>
      <c r="T60" s="5"/>
      <c r="U60" s="5"/>
      <c r="V60" s="6"/>
      <c r="W60" s="6"/>
      <c r="X60" s="6"/>
      <c r="Y60" s="5"/>
      <c r="Z60" s="5"/>
      <c r="AA60" s="5"/>
      <c r="AB60" s="5"/>
      <c r="AC60" s="5"/>
      <c r="AD60" s="5"/>
      <c r="AE60" s="5"/>
      <c r="AF60" s="5"/>
      <c r="AG60" s="5"/>
      <c r="AH60" s="9"/>
      <c r="AI60" s="5"/>
    </row>
    <row r="61" spans="1:35" x14ac:dyDescent="0.2">
      <c r="A61" s="4"/>
      <c r="C61" s="5"/>
      <c r="E61" s="2"/>
      <c r="F61" s="2"/>
      <c r="G61" s="2"/>
      <c r="H61" s="2"/>
      <c r="I61" s="2"/>
      <c r="J61" s="2"/>
      <c r="K61" s="2"/>
      <c r="L61" s="2"/>
      <c r="M61" s="2"/>
      <c r="N61" s="2"/>
      <c r="O61" s="2"/>
      <c r="P61" s="2"/>
      <c r="Q61" s="2"/>
      <c r="R61" s="2"/>
      <c r="S61" s="2"/>
      <c r="T61" s="2"/>
      <c r="U61" s="2"/>
      <c r="V61" s="2"/>
      <c r="W61" s="2"/>
      <c r="X61" s="2"/>
      <c r="Y61" s="2"/>
      <c r="Z61" s="2"/>
      <c r="AA61" s="2"/>
      <c r="AB61" s="2"/>
      <c r="AC61" s="2"/>
      <c r="AD61" s="5"/>
      <c r="AE61" s="5"/>
      <c r="AF61" s="5"/>
      <c r="AG61" s="5"/>
      <c r="AH61" s="5"/>
      <c r="AI61" s="5"/>
    </row>
    <row r="62" spans="1:35" x14ac:dyDescent="0.2">
      <c r="A62" s="4"/>
      <c r="C62" s="5"/>
      <c r="E62" s="2"/>
      <c r="F62" s="2"/>
      <c r="G62" s="2"/>
      <c r="H62" s="2"/>
      <c r="I62" s="2"/>
      <c r="J62" s="2"/>
      <c r="K62" s="2"/>
      <c r="L62" s="2"/>
      <c r="M62" s="2"/>
      <c r="N62" s="2"/>
      <c r="O62" s="2"/>
      <c r="P62" s="2"/>
      <c r="Q62" s="2"/>
      <c r="R62" s="2"/>
      <c r="S62" s="2"/>
      <c r="T62" s="2"/>
      <c r="U62" s="2"/>
      <c r="V62" s="2"/>
      <c r="W62" s="2"/>
      <c r="X62" s="2"/>
      <c r="Y62" s="2"/>
      <c r="Z62" s="2"/>
      <c r="AA62" s="2"/>
      <c r="AB62" s="2"/>
      <c r="AC62" s="2"/>
      <c r="AD62" s="5"/>
      <c r="AE62" s="5"/>
      <c r="AF62" s="5"/>
      <c r="AG62" s="5"/>
      <c r="AH62" s="5"/>
      <c r="AI62" s="5"/>
    </row>
    <row r="63" spans="1:35" x14ac:dyDescent="0.2">
      <c r="A63" s="4"/>
      <c r="C63" s="5"/>
      <c r="E63" s="2"/>
      <c r="F63" s="2"/>
      <c r="G63" s="2"/>
      <c r="H63" s="2"/>
      <c r="I63" s="2"/>
      <c r="J63" s="2"/>
      <c r="K63" s="2"/>
      <c r="L63" s="2"/>
      <c r="M63" s="2"/>
      <c r="N63" s="2"/>
      <c r="O63" s="2"/>
      <c r="P63" s="2"/>
      <c r="Q63" s="2"/>
      <c r="R63" s="2"/>
      <c r="S63" s="2"/>
      <c r="T63" s="2"/>
      <c r="U63" s="2"/>
      <c r="V63" s="2"/>
      <c r="W63" s="2"/>
      <c r="X63" s="2"/>
      <c r="Y63" s="2"/>
      <c r="Z63" s="2"/>
      <c r="AA63" s="2"/>
      <c r="AB63" s="2"/>
      <c r="AC63" s="2"/>
      <c r="AD63" s="5"/>
      <c r="AE63" s="5"/>
      <c r="AF63" s="5"/>
      <c r="AG63" s="5"/>
      <c r="AH63" s="5"/>
      <c r="AI63" s="5"/>
    </row>
    <row r="64" spans="1:35" x14ac:dyDescent="0.2">
      <c r="A64" s="4"/>
      <c r="C64" s="5"/>
      <c r="D64" s="5"/>
      <c r="E64" s="5"/>
      <c r="F64" s="5"/>
      <c r="G64" s="5"/>
      <c r="H64" s="5"/>
      <c r="I64" s="5"/>
      <c r="J64" s="5"/>
      <c r="K64" s="5"/>
      <c r="L64" s="5"/>
      <c r="M64" s="5"/>
      <c r="N64" s="5"/>
      <c r="O64" s="5"/>
      <c r="P64" s="5"/>
      <c r="Q64" s="5"/>
      <c r="R64" s="5"/>
      <c r="S64" s="5"/>
      <c r="T64" s="5"/>
      <c r="U64" s="5"/>
      <c r="V64" s="6"/>
      <c r="W64" s="6"/>
      <c r="X64" s="6"/>
      <c r="Y64" s="5"/>
      <c r="Z64" s="5"/>
      <c r="AA64" s="5"/>
      <c r="AB64" s="5"/>
      <c r="AC64" s="5"/>
      <c r="AD64" s="5"/>
      <c r="AE64" s="5"/>
      <c r="AF64" s="5"/>
      <c r="AG64" s="5"/>
      <c r="AH64" s="9"/>
      <c r="AI64" s="5"/>
    </row>
    <row r="65" spans="1:35" x14ac:dyDescent="0.2">
      <c r="A65" s="4"/>
      <c r="C65" s="5"/>
      <c r="E65" s="2"/>
      <c r="F65" s="2"/>
      <c r="G65" s="2"/>
      <c r="H65" s="2"/>
      <c r="I65" s="2"/>
      <c r="J65" s="2"/>
      <c r="K65" s="2"/>
      <c r="L65" s="2"/>
      <c r="M65" s="2"/>
      <c r="N65" s="2"/>
      <c r="O65" s="2"/>
      <c r="P65" s="2"/>
      <c r="Q65" s="2"/>
      <c r="R65" s="2"/>
      <c r="S65" s="2"/>
      <c r="T65" s="2"/>
      <c r="U65" s="2"/>
      <c r="V65" s="2"/>
      <c r="W65" s="2"/>
      <c r="X65" s="2"/>
      <c r="Y65" s="2"/>
      <c r="Z65" s="2"/>
      <c r="AA65" s="2"/>
      <c r="AB65" s="2"/>
      <c r="AC65" s="2"/>
      <c r="AD65" s="5"/>
      <c r="AE65" s="5"/>
      <c r="AF65" s="5"/>
      <c r="AG65" s="5"/>
      <c r="AH65" s="5"/>
      <c r="AI65" s="5"/>
    </row>
    <row r="66" spans="1:35" x14ac:dyDescent="0.2">
      <c r="A66" s="4"/>
      <c r="C66" s="5"/>
      <c r="E66" s="2"/>
      <c r="F66" s="2"/>
      <c r="G66" s="2"/>
      <c r="H66" s="2"/>
      <c r="I66" s="2"/>
      <c r="J66" s="2"/>
      <c r="K66" s="2"/>
      <c r="L66" s="2"/>
      <c r="M66" s="2"/>
      <c r="N66" s="2"/>
      <c r="O66" s="2"/>
      <c r="P66" s="2"/>
      <c r="Q66" s="2"/>
      <c r="R66" s="2"/>
      <c r="S66" s="2"/>
      <c r="T66" s="2"/>
      <c r="U66" s="2"/>
      <c r="V66" s="2"/>
      <c r="W66" s="2"/>
      <c r="X66" s="2"/>
      <c r="Y66" s="5"/>
      <c r="Z66" s="2"/>
      <c r="AA66" s="5"/>
      <c r="AB66" s="2"/>
      <c r="AC66" s="2"/>
      <c r="AD66" s="5"/>
      <c r="AE66" s="5"/>
      <c r="AF66" s="5"/>
      <c r="AG66" s="5"/>
      <c r="AH66" s="9"/>
      <c r="AI66" s="5"/>
    </row>
    <row r="67" spans="1:35" x14ac:dyDescent="0.2">
      <c r="A67" s="4"/>
      <c r="C67" s="5"/>
      <c r="E67" s="2"/>
      <c r="F67" s="2"/>
      <c r="G67" s="2"/>
      <c r="H67" s="2"/>
      <c r="I67" s="2"/>
      <c r="J67" s="2"/>
      <c r="K67" s="2"/>
      <c r="L67" s="2"/>
      <c r="M67" s="2"/>
      <c r="N67" s="2"/>
      <c r="O67" s="2"/>
      <c r="P67" s="2"/>
      <c r="Q67" s="2"/>
      <c r="R67" s="2"/>
      <c r="S67" s="2"/>
      <c r="T67" s="2"/>
      <c r="U67" s="2"/>
      <c r="V67" s="2"/>
      <c r="W67" s="2"/>
      <c r="X67" s="2"/>
      <c r="Y67" s="2"/>
      <c r="Z67" s="2"/>
      <c r="AA67" s="2"/>
      <c r="AB67" s="2"/>
      <c r="AC67" s="2"/>
      <c r="AD67" s="5"/>
      <c r="AE67" s="5"/>
      <c r="AF67" s="5"/>
      <c r="AG67" s="5"/>
      <c r="AH67" s="9"/>
      <c r="AI67" s="5"/>
    </row>
    <row r="68" spans="1:35" x14ac:dyDescent="0.2">
      <c r="A68" s="4"/>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9"/>
      <c r="AI68" s="5"/>
    </row>
    <row r="69" spans="1:35" x14ac:dyDescent="0.2">
      <c r="A69" s="4"/>
      <c r="C69" s="5"/>
      <c r="E69" s="2"/>
      <c r="F69" s="2"/>
      <c r="G69" s="2"/>
      <c r="H69" s="2"/>
      <c r="I69" s="2"/>
      <c r="J69" s="2"/>
      <c r="K69" s="2"/>
      <c r="L69" s="2"/>
      <c r="M69" s="2"/>
      <c r="N69" s="2"/>
      <c r="O69" s="2"/>
      <c r="P69" s="2"/>
      <c r="Q69" s="2"/>
      <c r="R69" s="2"/>
      <c r="S69" s="2"/>
      <c r="T69" s="2"/>
      <c r="U69" s="2"/>
      <c r="V69" s="2"/>
      <c r="W69" s="2"/>
      <c r="X69" s="2"/>
      <c r="Y69" s="2"/>
      <c r="Z69" s="2"/>
      <c r="AA69" s="2"/>
      <c r="AB69" s="2"/>
      <c r="AC69" s="2"/>
      <c r="AD69" s="2"/>
      <c r="AE69" s="5"/>
      <c r="AF69" s="2"/>
      <c r="AG69" s="5"/>
      <c r="AH69" s="5"/>
      <c r="AI69" s="5"/>
    </row>
    <row r="70" spans="1:35" x14ac:dyDescent="0.2">
      <c r="A70" s="4"/>
      <c r="C70" s="5"/>
      <c r="E70" s="2"/>
      <c r="F70" s="2"/>
      <c r="G70" s="2"/>
      <c r="H70" s="2"/>
      <c r="I70" s="2"/>
      <c r="J70" s="2"/>
      <c r="K70" s="2"/>
      <c r="L70" s="2"/>
      <c r="M70" s="2"/>
      <c r="N70" s="2"/>
      <c r="O70" s="2"/>
      <c r="P70" s="2"/>
      <c r="Q70" s="2"/>
      <c r="R70" s="2"/>
      <c r="S70" s="2"/>
      <c r="T70" s="2"/>
      <c r="U70" s="2"/>
      <c r="V70" s="2"/>
      <c r="W70" s="2"/>
      <c r="X70" s="2"/>
      <c r="Y70" s="2"/>
      <c r="Z70" s="2"/>
      <c r="AA70" s="2"/>
      <c r="AB70" s="2"/>
      <c r="AC70" s="2"/>
      <c r="AD70" s="5"/>
      <c r="AE70" s="5"/>
      <c r="AF70" s="5"/>
      <c r="AG70" s="5"/>
      <c r="AH70" s="5"/>
      <c r="AI70" s="5"/>
    </row>
    <row r="71" spans="1:35" x14ac:dyDescent="0.2">
      <c r="A71" s="4"/>
      <c r="C71" s="5"/>
      <c r="E71" s="2"/>
      <c r="F71" s="2"/>
      <c r="G71" s="2"/>
      <c r="H71" s="2"/>
      <c r="I71" s="2"/>
      <c r="J71" s="2"/>
      <c r="K71" s="2"/>
      <c r="L71" s="2"/>
      <c r="M71" s="2"/>
      <c r="N71" s="2"/>
      <c r="O71" s="2"/>
      <c r="P71" s="2"/>
      <c r="Q71" s="2"/>
      <c r="R71" s="2"/>
      <c r="S71" s="2"/>
      <c r="T71" s="2"/>
      <c r="U71" s="2"/>
      <c r="V71" s="2"/>
      <c r="W71" s="2"/>
      <c r="X71" s="2"/>
      <c r="Y71" s="2"/>
      <c r="Z71" s="2"/>
      <c r="AA71" s="2"/>
      <c r="AB71" s="2"/>
      <c r="AC71" s="2"/>
      <c r="AD71" s="5"/>
      <c r="AE71" s="5"/>
      <c r="AF71" s="5"/>
      <c r="AG71" s="5"/>
      <c r="AH71" s="5"/>
      <c r="AI71" s="5"/>
    </row>
    <row r="72" spans="1:35" x14ac:dyDescent="0.2">
      <c r="A72" s="4"/>
    </row>
    <row r="73" spans="1:35" x14ac:dyDescent="0.2">
      <c r="A73" s="4"/>
      <c r="C73" s="5"/>
      <c r="D73" s="5"/>
      <c r="E73" s="5"/>
      <c r="F73" s="5"/>
      <c r="G73" s="5"/>
      <c r="H73" s="5"/>
      <c r="I73" s="5"/>
      <c r="AH73" s="9"/>
      <c r="AI73" s="5"/>
    </row>
    <row r="74" spans="1:35" x14ac:dyDescent="0.2">
      <c r="A74" s="4"/>
      <c r="B74" s="3"/>
    </row>
    <row r="75" spans="1:35" x14ac:dyDescent="0.2">
      <c r="A75" s="4"/>
      <c r="B75" s="3"/>
    </row>
    <row r="76" spans="1:35" x14ac:dyDescent="0.2">
      <c r="A76" s="4"/>
    </row>
    <row r="77" spans="1:35" x14ac:dyDescent="0.2">
      <c r="A77" s="4"/>
    </row>
    <row r="78" spans="1:35" x14ac:dyDescent="0.2">
      <c r="A78" s="4"/>
    </row>
    <row r="79" spans="1:35" x14ac:dyDescent="0.2">
      <c r="A79" s="4"/>
    </row>
    <row r="80" spans="1:35" x14ac:dyDescent="0.2">
      <c r="A80" s="4"/>
    </row>
    <row r="81" spans="1:3" x14ac:dyDescent="0.2">
      <c r="A81" s="4"/>
    </row>
    <row r="82" spans="1:3" x14ac:dyDescent="0.2">
      <c r="A82" s="4"/>
    </row>
    <row r="83" spans="1:3" x14ac:dyDescent="0.2">
      <c r="A83" s="4"/>
    </row>
    <row r="84" spans="1:3" x14ac:dyDescent="0.2">
      <c r="A84" s="4"/>
    </row>
    <row r="85" spans="1:3" x14ac:dyDescent="0.2">
      <c r="A85" s="4"/>
    </row>
    <row r="86" spans="1:3" x14ac:dyDescent="0.2">
      <c r="A86" s="4"/>
    </row>
    <row r="87" spans="1:3" x14ac:dyDescent="0.2">
      <c r="A87" s="4"/>
    </row>
    <row r="88" spans="1:3" x14ac:dyDescent="0.2">
      <c r="A88" s="4"/>
      <c r="B88" s="3"/>
      <c r="C88" s="3"/>
    </row>
    <row r="89" spans="1:3" x14ac:dyDescent="0.2">
      <c r="A89" s="4"/>
    </row>
    <row r="90" spans="1:3" x14ac:dyDescent="0.2">
      <c r="A90" s="4"/>
    </row>
    <row r="91" spans="1:3" x14ac:dyDescent="0.2">
      <c r="A91" s="4"/>
    </row>
    <row r="92" spans="1:3" x14ac:dyDescent="0.2">
      <c r="A92" s="4"/>
    </row>
    <row r="93" spans="1:3" x14ac:dyDescent="0.2">
      <c r="A93" s="4"/>
    </row>
    <row r="94" spans="1:3" x14ac:dyDescent="0.2">
      <c r="A94" s="4"/>
    </row>
    <row r="95" spans="1:3" x14ac:dyDescent="0.2">
      <c r="A95" s="4"/>
    </row>
    <row r="96" spans="1:3" x14ac:dyDescent="0.2">
      <c r="A96" s="4"/>
    </row>
    <row r="97" spans="1:1" x14ac:dyDescent="0.2">
      <c r="A97" s="4"/>
    </row>
    <row r="98" spans="1:1" x14ac:dyDescent="0.2">
      <c r="A98" s="4"/>
    </row>
    <row r="99" spans="1:1" x14ac:dyDescent="0.2">
      <c r="A99" s="4"/>
    </row>
    <row r="100" spans="1:1" x14ac:dyDescent="0.2">
      <c r="A100" s="4"/>
    </row>
    <row r="101" spans="1:1" x14ac:dyDescent="0.2">
      <c r="A101" s="4"/>
    </row>
    <row r="102" spans="1:1" x14ac:dyDescent="0.2">
      <c r="A102" s="4"/>
    </row>
    <row r="103" spans="1:1" x14ac:dyDescent="0.2">
      <c r="A103" s="4"/>
    </row>
    <row r="104" spans="1:1" x14ac:dyDescent="0.2">
      <c r="A104" s="4"/>
    </row>
    <row r="105" spans="1:1" x14ac:dyDescent="0.2">
      <c r="A105" s="4"/>
    </row>
    <row r="106" spans="1:1" x14ac:dyDescent="0.2">
      <c r="A106" s="4"/>
    </row>
    <row r="107" spans="1:1" x14ac:dyDescent="0.2">
      <c r="A107" s="4"/>
    </row>
    <row r="108" spans="1:1" x14ac:dyDescent="0.2">
      <c r="A108" s="4"/>
    </row>
    <row r="109" spans="1:1" x14ac:dyDescent="0.2">
      <c r="A109" s="4"/>
    </row>
    <row r="110" spans="1:1" x14ac:dyDescent="0.2">
      <c r="A110" s="4"/>
    </row>
    <row r="111" spans="1:1" x14ac:dyDescent="0.2">
      <c r="A111" s="4"/>
    </row>
    <row r="112" spans="1:1" x14ac:dyDescent="0.2">
      <c r="A112" s="4"/>
    </row>
    <row r="113" spans="1:1" x14ac:dyDescent="0.2">
      <c r="A113" s="4"/>
    </row>
    <row r="114" spans="1:1" x14ac:dyDescent="0.2">
      <c r="A114" s="4"/>
    </row>
    <row r="115" spans="1:1" x14ac:dyDescent="0.2">
      <c r="A115" s="4"/>
    </row>
    <row r="116" spans="1:1" x14ac:dyDescent="0.2">
      <c r="A116" s="4"/>
    </row>
    <row r="117" spans="1:1" x14ac:dyDescent="0.2">
      <c r="A117" s="4"/>
    </row>
    <row r="118" spans="1:1" x14ac:dyDescent="0.2">
      <c r="A118" s="4"/>
    </row>
    <row r="119" spans="1:1" x14ac:dyDescent="0.2">
      <c r="A119" s="4"/>
    </row>
    <row r="120" spans="1:1" x14ac:dyDescent="0.2">
      <c r="A120" s="4"/>
    </row>
    <row r="121" spans="1:1" x14ac:dyDescent="0.2">
      <c r="A121" s="4"/>
    </row>
    <row r="122" spans="1:1" x14ac:dyDescent="0.2">
      <c r="A122" s="4"/>
    </row>
    <row r="123" spans="1:1" x14ac:dyDescent="0.2">
      <c r="A123" s="4"/>
    </row>
    <row r="124" spans="1:1" x14ac:dyDescent="0.2">
      <c r="A124" s="4"/>
    </row>
    <row r="125" spans="1:1" x14ac:dyDescent="0.2">
      <c r="A125" s="4"/>
    </row>
    <row r="126" spans="1:1" x14ac:dyDescent="0.2">
      <c r="A126" s="4"/>
    </row>
    <row r="127" spans="1:1" x14ac:dyDescent="0.2">
      <c r="A127" s="4"/>
    </row>
    <row r="128" spans="1:1" x14ac:dyDescent="0.2">
      <c r="A128" s="4"/>
    </row>
    <row r="129" spans="1:3" x14ac:dyDescent="0.2">
      <c r="A129" s="4"/>
    </row>
    <row r="130" spans="1:3" x14ac:dyDescent="0.2">
      <c r="A130" s="4"/>
    </row>
    <row r="131" spans="1:3" x14ac:dyDescent="0.2">
      <c r="A131" s="4"/>
      <c r="B131" s="3"/>
      <c r="C131" s="3"/>
    </row>
    <row r="132" spans="1:3" x14ac:dyDescent="0.2">
      <c r="A132" s="4"/>
    </row>
    <row r="133" spans="1:3" x14ac:dyDescent="0.2">
      <c r="A133" s="4"/>
    </row>
    <row r="134" spans="1:3" x14ac:dyDescent="0.2">
      <c r="A134" s="4"/>
    </row>
    <row r="135" spans="1:3" x14ac:dyDescent="0.2">
      <c r="A135" s="4"/>
    </row>
    <row r="136" spans="1:3" x14ac:dyDescent="0.2">
      <c r="A136" s="4"/>
    </row>
    <row r="137" spans="1:3" x14ac:dyDescent="0.2">
      <c r="A137" s="4"/>
    </row>
    <row r="138" spans="1:3" x14ac:dyDescent="0.2">
      <c r="A138" s="4"/>
    </row>
    <row r="139" spans="1:3" x14ac:dyDescent="0.2">
      <c r="A139" s="4"/>
    </row>
    <row r="140" spans="1:3" x14ac:dyDescent="0.2">
      <c r="A140" s="4"/>
    </row>
    <row r="141" spans="1:3" x14ac:dyDescent="0.2">
      <c r="A141" s="4"/>
    </row>
    <row r="142" spans="1:3" x14ac:dyDescent="0.2">
      <c r="A142" s="4"/>
    </row>
    <row r="143" spans="1:3" x14ac:dyDescent="0.2">
      <c r="A143" s="4"/>
    </row>
    <row r="144" spans="1:3"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sheetData>
  <mergeCells count="1">
    <mergeCell ref="A1:B1"/>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C2E52-DDD8-AF47-A5AF-D5113C5E1E0E}">
  <dimension ref="A1:AM255"/>
  <sheetViews>
    <sheetView workbookViewId="0">
      <pane xSplit="2" ySplit="2" topLeftCell="AG3" activePane="bottomRight" state="frozen"/>
      <selection pane="topRight" activeCell="C1" sqref="C1"/>
      <selection pane="bottomLeft" activeCell="A3" sqref="A3"/>
      <selection pane="bottomRight" sqref="A1:B1"/>
    </sheetView>
  </sheetViews>
  <sheetFormatPr baseColWidth="10" defaultColWidth="16.1640625" defaultRowHeight="16" x14ac:dyDescent="0.2"/>
  <cols>
    <col min="1" max="1" width="27.33203125" customWidth="1"/>
    <col min="2" max="2" width="26.83203125" customWidth="1"/>
    <col min="3" max="13" width="9.83203125" customWidth="1"/>
    <col min="14" max="14" width="10.83203125" customWidth="1"/>
    <col min="15" max="16" width="11.5" customWidth="1"/>
    <col min="17" max="17" width="11" customWidth="1"/>
    <col min="18" max="19" width="10.83203125" customWidth="1"/>
    <col min="20" max="20" width="11" customWidth="1"/>
    <col min="21" max="21" width="10.83203125" customWidth="1"/>
    <col min="22" max="23" width="11" customWidth="1"/>
    <col min="24" max="24" width="10.83203125" customWidth="1"/>
    <col min="25" max="25" width="11.1640625" customWidth="1"/>
    <col min="26" max="26" width="10.83203125" customWidth="1"/>
    <col min="27" max="27" width="11" customWidth="1"/>
    <col min="28" max="29" width="10.83203125" customWidth="1"/>
    <col min="30" max="30" width="11.33203125" customWidth="1"/>
    <col min="31" max="33" width="10.83203125" customWidth="1"/>
    <col min="34" max="34" width="17.5" customWidth="1"/>
  </cols>
  <sheetData>
    <row r="1" spans="1:39" x14ac:dyDescent="0.2">
      <c r="A1" s="22" t="s">
        <v>319</v>
      </c>
      <c r="B1" s="22"/>
    </row>
    <row r="2" spans="1:39" s="1" customFormat="1" ht="35" thickBot="1" x14ac:dyDescent="0.25">
      <c r="A2" s="17" t="s">
        <v>0</v>
      </c>
      <c r="B2" s="18" t="s">
        <v>1</v>
      </c>
      <c r="C2" s="18">
        <v>1990</v>
      </c>
      <c r="D2" s="18">
        <v>1991</v>
      </c>
      <c r="E2" s="18">
        <v>1992</v>
      </c>
      <c r="F2" s="18">
        <v>1993</v>
      </c>
      <c r="G2" s="18">
        <v>1994</v>
      </c>
      <c r="H2" s="18">
        <v>1995</v>
      </c>
      <c r="I2" s="18">
        <v>1996</v>
      </c>
      <c r="J2" s="18">
        <v>1997</v>
      </c>
      <c r="K2" s="18">
        <v>1998</v>
      </c>
      <c r="L2" s="18">
        <v>1999</v>
      </c>
      <c r="M2" s="18">
        <v>2000</v>
      </c>
      <c r="N2" s="18">
        <v>2001</v>
      </c>
      <c r="O2" s="18">
        <v>2002</v>
      </c>
      <c r="P2" s="18">
        <v>2003</v>
      </c>
      <c r="Q2" s="18">
        <v>2004</v>
      </c>
      <c r="R2" s="18">
        <v>2005</v>
      </c>
      <c r="S2" s="18">
        <v>2006</v>
      </c>
      <c r="T2" s="18">
        <v>2007</v>
      </c>
      <c r="U2" s="18">
        <v>2008</v>
      </c>
      <c r="V2" s="18">
        <v>2009</v>
      </c>
      <c r="W2" s="18">
        <v>2010</v>
      </c>
      <c r="X2" s="18">
        <v>2011</v>
      </c>
      <c r="Y2" s="18">
        <v>2012</v>
      </c>
      <c r="Z2" s="18">
        <v>2013</v>
      </c>
      <c r="AA2" s="18">
        <v>2014</v>
      </c>
      <c r="AB2" s="18">
        <v>2015</v>
      </c>
      <c r="AC2" s="18">
        <v>2016</v>
      </c>
      <c r="AD2" s="18">
        <v>2017</v>
      </c>
      <c r="AE2" s="18">
        <v>2018</v>
      </c>
      <c r="AF2" s="18">
        <v>2019</v>
      </c>
      <c r="AG2" s="18">
        <v>2020</v>
      </c>
      <c r="AH2" s="18" t="s">
        <v>216</v>
      </c>
      <c r="AI2" s="18" t="s">
        <v>219</v>
      </c>
    </row>
    <row r="3" spans="1:39" s="8" customFormat="1" x14ac:dyDescent="0.2">
      <c r="A3" s="16" t="s">
        <v>224</v>
      </c>
    </row>
    <row r="4" spans="1:39" x14ac:dyDescent="0.2">
      <c r="A4" s="4" t="s">
        <v>76</v>
      </c>
      <c r="B4" t="s">
        <v>6</v>
      </c>
      <c r="C4" s="5" t="s">
        <v>3</v>
      </c>
      <c r="D4" s="5" t="s">
        <v>3</v>
      </c>
      <c r="E4" s="5" t="s">
        <v>3</v>
      </c>
      <c r="F4" s="5" t="s">
        <v>3</v>
      </c>
      <c r="G4" s="5" t="s">
        <v>3</v>
      </c>
      <c r="H4" s="5" t="s">
        <v>3</v>
      </c>
      <c r="I4" s="5" t="s">
        <v>3</v>
      </c>
      <c r="J4" s="5" t="s">
        <v>3</v>
      </c>
      <c r="K4" s="5" t="s">
        <v>3</v>
      </c>
      <c r="L4" s="5" t="s">
        <v>3</v>
      </c>
      <c r="M4" s="5" t="s">
        <v>3</v>
      </c>
      <c r="N4" s="5">
        <v>6568995</v>
      </c>
      <c r="O4" s="5">
        <v>6746600</v>
      </c>
      <c r="P4" s="5">
        <v>5832648</v>
      </c>
      <c r="Q4" s="5">
        <v>7496334</v>
      </c>
      <c r="R4" s="5">
        <v>6983525</v>
      </c>
      <c r="S4" s="5">
        <v>6177575</v>
      </c>
      <c r="T4" s="5">
        <v>7897056</v>
      </c>
      <c r="U4" s="5">
        <v>9165516</v>
      </c>
      <c r="V4" s="5">
        <v>7607662</v>
      </c>
      <c r="W4" s="5">
        <v>13145296</v>
      </c>
      <c r="X4" s="6">
        <v>12659398</v>
      </c>
      <c r="Y4" s="6">
        <v>10913156</v>
      </c>
      <c r="Z4" s="5">
        <v>11076628</v>
      </c>
      <c r="AA4" s="5">
        <v>8621892</v>
      </c>
      <c r="AB4" s="5">
        <v>6346824</v>
      </c>
      <c r="AC4" s="5">
        <v>10013881</v>
      </c>
      <c r="AD4" s="5">
        <v>9907908</v>
      </c>
      <c r="AE4" s="5">
        <v>8644171</v>
      </c>
      <c r="AF4" s="5">
        <v>6610846</v>
      </c>
      <c r="AG4" s="5">
        <v>7677448</v>
      </c>
      <c r="AH4" s="9">
        <f>SUM(N4:AG4)</f>
        <v>170093359</v>
      </c>
      <c r="AI4" s="5">
        <f>COUNTIF(C4:AG4, "&gt;0")</f>
        <v>20</v>
      </c>
      <c r="AJ4" s="5"/>
      <c r="AK4" s="5"/>
      <c r="AL4" s="5"/>
      <c r="AM4" s="5"/>
    </row>
    <row r="5" spans="1:39" x14ac:dyDescent="0.2">
      <c r="A5" s="4" t="s">
        <v>77</v>
      </c>
      <c r="B5" t="s">
        <v>7</v>
      </c>
      <c r="C5" s="5" t="s">
        <v>3</v>
      </c>
      <c r="D5" s="5" t="s">
        <v>3</v>
      </c>
      <c r="E5" s="5" t="s">
        <v>3</v>
      </c>
      <c r="F5" s="5" t="s">
        <v>3</v>
      </c>
      <c r="G5" s="5" t="s">
        <v>3</v>
      </c>
      <c r="H5" s="5" t="s">
        <v>3</v>
      </c>
      <c r="I5" s="5" t="s">
        <v>3</v>
      </c>
      <c r="J5" s="5" t="s">
        <v>3</v>
      </c>
      <c r="K5" s="5" t="s">
        <v>3</v>
      </c>
      <c r="L5" s="5" t="s">
        <v>3</v>
      </c>
      <c r="M5" s="5" t="s">
        <v>3</v>
      </c>
      <c r="N5" s="5" t="s">
        <v>3</v>
      </c>
      <c r="O5" s="5" t="s">
        <v>3</v>
      </c>
      <c r="P5" s="5" t="s">
        <v>3</v>
      </c>
      <c r="Q5" s="5" t="s">
        <v>3</v>
      </c>
      <c r="R5" s="5" t="s">
        <v>3</v>
      </c>
      <c r="S5" s="5" t="s">
        <v>3</v>
      </c>
      <c r="T5" s="5" t="s">
        <v>3</v>
      </c>
      <c r="U5" s="6" t="s">
        <v>3</v>
      </c>
      <c r="V5" s="5" t="s">
        <v>3</v>
      </c>
      <c r="W5" s="5" t="s">
        <v>3</v>
      </c>
      <c r="X5" s="6" t="s">
        <v>3</v>
      </c>
      <c r="Y5" s="6">
        <v>3222504</v>
      </c>
      <c r="Z5" s="5">
        <v>3626332</v>
      </c>
      <c r="AA5" s="5">
        <v>3634389</v>
      </c>
      <c r="AB5" s="5">
        <v>5215018</v>
      </c>
      <c r="AC5" s="5">
        <v>4728818</v>
      </c>
      <c r="AD5" s="5">
        <v>4987699</v>
      </c>
      <c r="AE5" s="5">
        <v>3849768</v>
      </c>
      <c r="AF5" s="5">
        <v>3703060</v>
      </c>
      <c r="AG5" s="5">
        <v>3933923</v>
      </c>
      <c r="AH5" s="9">
        <f>SUM(Y5:AG5)</f>
        <v>36901511</v>
      </c>
      <c r="AI5" s="5">
        <f t="shared" ref="AI5:AI21" si="0">COUNTIF(C5:AG5, "&gt;0")</f>
        <v>9</v>
      </c>
      <c r="AJ5" s="5"/>
      <c r="AK5" s="5"/>
      <c r="AL5" s="5"/>
      <c r="AM5" s="5"/>
    </row>
    <row r="6" spans="1:39" x14ac:dyDescent="0.2">
      <c r="A6" s="4" t="s">
        <v>82</v>
      </c>
      <c r="B6" t="s">
        <v>225</v>
      </c>
      <c r="C6" s="5" t="s">
        <v>3</v>
      </c>
      <c r="D6" s="5" t="s">
        <v>3</v>
      </c>
      <c r="E6" s="5" t="s">
        <v>3</v>
      </c>
      <c r="F6" s="5" t="s">
        <v>3</v>
      </c>
      <c r="G6" s="5" t="s">
        <v>3</v>
      </c>
      <c r="H6" s="5" t="s">
        <v>3</v>
      </c>
      <c r="I6" s="5" t="s">
        <v>3</v>
      </c>
      <c r="J6" s="5" t="s">
        <v>3</v>
      </c>
      <c r="K6" s="5" t="s">
        <v>3</v>
      </c>
      <c r="L6" s="5" t="s">
        <v>3</v>
      </c>
      <c r="M6" s="5" t="s">
        <v>3</v>
      </c>
      <c r="N6" s="5" t="s">
        <v>3</v>
      </c>
      <c r="O6" s="5" t="s">
        <v>3</v>
      </c>
      <c r="P6" s="5" t="s">
        <v>3</v>
      </c>
      <c r="Q6" s="5" t="s">
        <v>3</v>
      </c>
      <c r="R6" s="5" t="s">
        <v>3</v>
      </c>
      <c r="S6" s="5" t="s">
        <v>3</v>
      </c>
      <c r="T6" s="5" t="s">
        <v>3</v>
      </c>
      <c r="U6" s="6" t="s">
        <v>3</v>
      </c>
      <c r="V6" s="5" t="s">
        <v>3</v>
      </c>
      <c r="W6" s="5" t="s">
        <v>3</v>
      </c>
      <c r="X6" s="6">
        <v>315613</v>
      </c>
      <c r="Y6" s="6">
        <v>554690</v>
      </c>
      <c r="Z6" s="5">
        <v>608655</v>
      </c>
      <c r="AA6" s="5">
        <v>891384</v>
      </c>
      <c r="AB6" s="5">
        <v>761783</v>
      </c>
      <c r="AC6" s="5">
        <v>681045</v>
      </c>
      <c r="AD6" s="5">
        <v>750112</v>
      </c>
      <c r="AE6" s="5">
        <v>1012499</v>
      </c>
      <c r="AF6" s="5">
        <v>691035</v>
      </c>
      <c r="AG6" s="5">
        <v>884793</v>
      </c>
      <c r="AH6" s="9">
        <f>SUM(X6:AG6)</f>
        <v>7151609</v>
      </c>
      <c r="AI6" s="5">
        <f t="shared" si="0"/>
        <v>10</v>
      </c>
      <c r="AJ6" s="5"/>
      <c r="AK6" s="5"/>
      <c r="AL6" s="5"/>
      <c r="AM6" s="5"/>
    </row>
    <row r="7" spans="1:39" x14ac:dyDescent="0.2">
      <c r="A7" s="4" t="s">
        <v>86</v>
      </c>
      <c r="B7" t="s">
        <v>15</v>
      </c>
      <c r="C7" s="5">
        <v>2306500</v>
      </c>
      <c r="D7" s="5">
        <v>5487700</v>
      </c>
      <c r="E7" s="5">
        <v>5366400</v>
      </c>
      <c r="F7" s="5">
        <v>31187200</v>
      </c>
      <c r="G7" s="5">
        <v>52495500</v>
      </c>
      <c r="H7" s="5">
        <v>85228010</v>
      </c>
      <c r="I7" s="5">
        <v>79674180</v>
      </c>
      <c r="J7" s="5">
        <v>57480620</v>
      </c>
      <c r="K7" s="5">
        <v>57782800</v>
      </c>
      <c r="L7" s="5">
        <v>57050270</v>
      </c>
      <c r="M7" s="5">
        <v>87644160</v>
      </c>
      <c r="N7" s="5">
        <v>114859984</v>
      </c>
      <c r="O7" s="5">
        <v>132066158</v>
      </c>
      <c r="P7" s="5">
        <v>122619495</v>
      </c>
      <c r="Q7" s="5">
        <v>161309536</v>
      </c>
      <c r="R7" s="5">
        <v>170226128</v>
      </c>
      <c r="S7" s="5">
        <v>188999257</v>
      </c>
      <c r="T7" s="5">
        <v>168807704</v>
      </c>
      <c r="U7" s="6">
        <v>151293559</v>
      </c>
      <c r="V7" s="5">
        <v>253772313</v>
      </c>
      <c r="W7" s="5">
        <v>230268061</v>
      </c>
      <c r="X7" s="6">
        <v>269353536</v>
      </c>
      <c r="Y7" s="6">
        <v>240689663</v>
      </c>
      <c r="Z7" s="5">
        <v>208113764</v>
      </c>
      <c r="AA7" s="5">
        <v>215376376</v>
      </c>
      <c r="AB7" s="5">
        <v>257123197</v>
      </c>
      <c r="AC7" s="5">
        <v>245011891</v>
      </c>
      <c r="AD7" s="5">
        <v>295548055</v>
      </c>
      <c r="AE7" s="5">
        <v>298513725</v>
      </c>
      <c r="AF7" s="5">
        <v>124131944</v>
      </c>
      <c r="AG7" s="5">
        <v>287217418</v>
      </c>
      <c r="AH7" s="9">
        <f>SUM(C7:AG7)</f>
        <v>4657005104</v>
      </c>
      <c r="AI7" s="5">
        <f t="shared" si="0"/>
        <v>31</v>
      </c>
      <c r="AJ7" s="5"/>
      <c r="AK7" s="5"/>
      <c r="AL7" s="5"/>
      <c r="AM7" s="5"/>
    </row>
    <row r="8" spans="1:39" x14ac:dyDescent="0.2">
      <c r="A8" s="4" t="s">
        <v>87</v>
      </c>
      <c r="B8" t="s">
        <v>16</v>
      </c>
      <c r="C8" s="5" t="s">
        <v>3</v>
      </c>
      <c r="D8" s="5" t="s">
        <v>3</v>
      </c>
      <c r="E8" s="5" t="s">
        <v>3</v>
      </c>
      <c r="F8" s="5" t="s">
        <v>3</v>
      </c>
      <c r="G8" s="5" t="s">
        <v>3</v>
      </c>
      <c r="H8" s="5" t="s">
        <v>3</v>
      </c>
      <c r="I8" s="5" t="s">
        <v>3</v>
      </c>
      <c r="J8" s="5" t="s">
        <v>3</v>
      </c>
      <c r="K8" s="5" t="s">
        <v>3</v>
      </c>
      <c r="L8" s="5">
        <v>30864040</v>
      </c>
      <c r="M8" s="5">
        <v>20157350</v>
      </c>
      <c r="N8" s="5">
        <v>18609931</v>
      </c>
      <c r="O8" s="5">
        <v>17995822</v>
      </c>
      <c r="P8" s="5">
        <v>13369275</v>
      </c>
      <c r="Q8" s="5">
        <v>13257943</v>
      </c>
      <c r="R8" s="5">
        <v>15143771</v>
      </c>
      <c r="S8" s="5">
        <v>11713091</v>
      </c>
      <c r="T8" s="5">
        <v>15316562</v>
      </c>
      <c r="U8" s="6">
        <v>4921532</v>
      </c>
      <c r="V8" s="5">
        <v>17754792</v>
      </c>
      <c r="W8" s="5">
        <v>18562958</v>
      </c>
      <c r="X8" s="6">
        <v>15243778</v>
      </c>
      <c r="Y8" s="6">
        <v>20920045</v>
      </c>
      <c r="Z8" s="5">
        <v>19842246</v>
      </c>
      <c r="AA8" s="5">
        <v>18204717</v>
      </c>
      <c r="AB8" s="5">
        <v>17084663</v>
      </c>
      <c r="AC8" s="5">
        <v>21582663</v>
      </c>
      <c r="AD8" s="5">
        <v>13526988</v>
      </c>
      <c r="AE8" s="5">
        <v>20339634</v>
      </c>
      <c r="AF8" s="5">
        <v>11844255</v>
      </c>
      <c r="AG8" s="5">
        <v>18475275</v>
      </c>
      <c r="AH8" s="9">
        <f>SUM(L8:AG8)</f>
        <v>374731331</v>
      </c>
      <c r="AI8" s="5">
        <f t="shared" si="0"/>
        <v>22</v>
      </c>
      <c r="AJ8" s="5"/>
      <c r="AK8" s="5"/>
      <c r="AL8" s="5"/>
      <c r="AM8" s="5"/>
    </row>
    <row r="9" spans="1:39" s="10" customFormat="1" x14ac:dyDescent="0.2">
      <c r="A9" s="4" t="s">
        <v>88</v>
      </c>
      <c r="B9" t="s">
        <v>17</v>
      </c>
      <c r="C9" s="5" t="s">
        <v>3</v>
      </c>
      <c r="D9" s="5" t="s">
        <v>3</v>
      </c>
      <c r="E9" s="5" t="s">
        <v>3</v>
      </c>
      <c r="F9" s="5" t="s">
        <v>3</v>
      </c>
      <c r="G9" s="5" t="s">
        <v>3</v>
      </c>
      <c r="H9" s="5" t="s">
        <v>3</v>
      </c>
      <c r="I9" s="5" t="s">
        <v>3</v>
      </c>
      <c r="J9" s="5">
        <v>14789060</v>
      </c>
      <c r="K9" s="5">
        <v>34944970</v>
      </c>
      <c r="L9" s="5">
        <v>37979760</v>
      </c>
      <c r="M9" s="5">
        <v>50324370</v>
      </c>
      <c r="N9" s="5">
        <v>26070040</v>
      </c>
      <c r="O9" s="5">
        <v>30299042</v>
      </c>
      <c r="P9" s="5">
        <v>30241867</v>
      </c>
      <c r="Q9" s="5">
        <v>36648219</v>
      </c>
      <c r="R9" s="5">
        <v>29744017</v>
      </c>
      <c r="S9" s="5">
        <v>35141511</v>
      </c>
      <c r="T9" s="5">
        <v>37889237</v>
      </c>
      <c r="U9" s="6">
        <v>29819010</v>
      </c>
      <c r="V9" s="5">
        <v>35990687</v>
      </c>
      <c r="W9" s="5">
        <v>37596542</v>
      </c>
      <c r="X9" s="6">
        <v>41385154</v>
      </c>
      <c r="Y9" s="6">
        <v>44477995</v>
      </c>
      <c r="Z9" s="5">
        <v>38170391</v>
      </c>
      <c r="AA9" s="5">
        <v>40417217</v>
      </c>
      <c r="AB9" s="5">
        <v>40505982</v>
      </c>
      <c r="AC9" s="5">
        <v>52960248</v>
      </c>
      <c r="AD9" s="5">
        <v>42332877</v>
      </c>
      <c r="AE9" s="5">
        <v>51597590</v>
      </c>
      <c r="AF9" s="5">
        <v>45591386</v>
      </c>
      <c r="AG9" s="5">
        <v>49044831</v>
      </c>
      <c r="AH9" s="9">
        <f>SUM(J9:AG9)</f>
        <v>913962003</v>
      </c>
      <c r="AI9" s="5">
        <f t="shared" si="0"/>
        <v>24</v>
      </c>
    </row>
    <row r="10" spans="1:39" x14ac:dyDescent="0.2">
      <c r="A10" s="4" t="s">
        <v>90</v>
      </c>
      <c r="B10" t="s">
        <v>19</v>
      </c>
      <c r="C10" s="5" t="s">
        <v>3</v>
      </c>
      <c r="D10" s="5" t="s">
        <v>3</v>
      </c>
      <c r="E10" s="5" t="s">
        <v>3</v>
      </c>
      <c r="F10" s="5" t="s">
        <v>3</v>
      </c>
      <c r="G10" s="5" t="s">
        <v>3</v>
      </c>
      <c r="H10" s="5" t="s">
        <v>3</v>
      </c>
      <c r="I10" s="5" t="s">
        <v>3</v>
      </c>
      <c r="J10" s="5" t="s">
        <v>3</v>
      </c>
      <c r="K10" s="5" t="s">
        <v>3</v>
      </c>
      <c r="L10" s="5" t="s">
        <v>3</v>
      </c>
      <c r="M10" s="5" t="s">
        <v>3</v>
      </c>
      <c r="N10" s="5" t="s">
        <v>3</v>
      </c>
      <c r="O10" s="5" t="s">
        <v>3</v>
      </c>
      <c r="P10" s="5" t="s">
        <v>3</v>
      </c>
      <c r="Q10" s="5" t="s">
        <v>3</v>
      </c>
      <c r="R10" s="5" t="s">
        <v>3</v>
      </c>
      <c r="S10" s="5" t="s">
        <v>3</v>
      </c>
      <c r="T10" s="5" t="s">
        <v>3</v>
      </c>
      <c r="U10" s="6" t="s">
        <v>3</v>
      </c>
      <c r="V10" s="6" t="s">
        <v>3</v>
      </c>
      <c r="W10" s="6" t="s">
        <v>3</v>
      </c>
      <c r="X10" s="6">
        <v>1007420</v>
      </c>
      <c r="Y10" s="6">
        <v>933127</v>
      </c>
      <c r="Z10" s="5">
        <v>679754</v>
      </c>
      <c r="AA10" s="5">
        <v>1112983</v>
      </c>
      <c r="AB10" s="5">
        <v>1042933</v>
      </c>
      <c r="AC10" s="5">
        <v>1720738</v>
      </c>
      <c r="AD10" s="5">
        <v>1654204</v>
      </c>
      <c r="AE10" s="5">
        <v>3718161</v>
      </c>
      <c r="AF10" s="5">
        <v>654960</v>
      </c>
      <c r="AG10" s="5">
        <v>984091</v>
      </c>
      <c r="AH10" s="9">
        <f>SUM(X10:AG10)</f>
        <v>13508371</v>
      </c>
      <c r="AI10" s="5">
        <f t="shared" si="0"/>
        <v>10</v>
      </c>
      <c r="AJ10" s="5"/>
      <c r="AK10" s="5"/>
      <c r="AL10" s="5"/>
      <c r="AM10" s="5"/>
    </row>
    <row r="11" spans="1:39" x14ac:dyDescent="0.2">
      <c r="A11" s="4" t="s">
        <v>93</v>
      </c>
      <c r="B11" t="s">
        <v>21</v>
      </c>
      <c r="C11" s="5" t="s">
        <v>3</v>
      </c>
      <c r="D11" s="5" t="s">
        <v>3</v>
      </c>
      <c r="E11" s="5" t="s">
        <v>3</v>
      </c>
      <c r="F11" s="5" t="s">
        <v>3</v>
      </c>
      <c r="G11" s="5" t="s">
        <v>3</v>
      </c>
      <c r="H11" s="5" t="s">
        <v>3</v>
      </c>
      <c r="I11" s="5" t="s">
        <v>3</v>
      </c>
      <c r="J11" s="5" t="s">
        <v>3</v>
      </c>
      <c r="K11" s="5" t="s">
        <v>3</v>
      </c>
      <c r="L11" s="5" t="s">
        <v>3</v>
      </c>
      <c r="M11" s="5" t="s">
        <v>3</v>
      </c>
      <c r="N11" s="5" t="s">
        <v>3</v>
      </c>
      <c r="O11" s="5" t="s">
        <v>3</v>
      </c>
      <c r="P11" s="5" t="s">
        <v>3</v>
      </c>
      <c r="Q11" s="5" t="s">
        <v>3</v>
      </c>
      <c r="R11" s="5" t="s">
        <v>3</v>
      </c>
      <c r="S11" s="5" t="s">
        <v>3</v>
      </c>
      <c r="T11" s="6" t="s">
        <v>3</v>
      </c>
      <c r="U11" s="6" t="s">
        <v>3</v>
      </c>
      <c r="V11" s="6" t="s">
        <v>3</v>
      </c>
      <c r="W11" s="6" t="s">
        <v>3</v>
      </c>
      <c r="X11" s="6" t="s">
        <v>3</v>
      </c>
      <c r="Y11" s="6" t="s">
        <v>3</v>
      </c>
      <c r="Z11" s="5" t="s">
        <v>3</v>
      </c>
      <c r="AA11" s="5" t="s">
        <v>3</v>
      </c>
      <c r="AB11" s="5" t="s">
        <v>3</v>
      </c>
      <c r="AC11" s="5" t="s">
        <v>3</v>
      </c>
      <c r="AD11" s="5" t="s">
        <v>3</v>
      </c>
      <c r="AE11" s="5" t="s">
        <v>3</v>
      </c>
      <c r="AF11" s="5" t="s">
        <v>3</v>
      </c>
      <c r="AG11" s="5" t="s">
        <v>3</v>
      </c>
      <c r="AH11" s="9" t="s">
        <v>3</v>
      </c>
      <c r="AI11" s="5">
        <f t="shared" si="0"/>
        <v>0</v>
      </c>
      <c r="AJ11" s="5"/>
      <c r="AK11" s="5"/>
      <c r="AL11" s="5"/>
      <c r="AM11" s="5"/>
    </row>
    <row r="12" spans="1:39" x14ac:dyDescent="0.2">
      <c r="A12" s="4" t="s">
        <v>95</v>
      </c>
      <c r="B12" t="s">
        <v>23</v>
      </c>
      <c r="C12" s="5" t="s">
        <v>3</v>
      </c>
      <c r="D12" s="5" t="s">
        <v>3</v>
      </c>
      <c r="E12" s="2" t="s">
        <v>3</v>
      </c>
      <c r="F12" s="2" t="s">
        <v>3</v>
      </c>
      <c r="G12" s="2" t="s">
        <v>3</v>
      </c>
      <c r="H12" s="2" t="s">
        <v>3</v>
      </c>
      <c r="I12" s="2" t="s">
        <v>3</v>
      </c>
      <c r="J12" s="2" t="s">
        <v>3</v>
      </c>
      <c r="K12" s="2" t="s">
        <v>3</v>
      </c>
      <c r="L12" s="2" t="s">
        <v>3</v>
      </c>
      <c r="M12" s="2" t="s">
        <v>3</v>
      </c>
      <c r="N12" s="5" t="s">
        <v>3</v>
      </c>
      <c r="O12" s="5" t="s">
        <v>3</v>
      </c>
      <c r="P12" s="5" t="s">
        <v>3</v>
      </c>
      <c r="Q12" s="5" t="s">
        <v>3</v>
      </c>
      <c r="R12" s="5" t="s">
        <v>3</v>
      </c>
      <c r="S12" s="5" t="s">
        <v>3</v>
      </c>
      <c r="T12" s="6" t="s">
        <v>3</v>
      </c>
      <c r="U12" s="6">
        <v>1045586</v>
      </c>
      <c r="V12" s="5">
        <v>19971774</v>
      </c>
      <c r="W12" s="6">
        <v>3658452</v>
      </c>
      <c r="X12" s="6">
        <v>4453145</v>
      </c>
      <c r="Y12" s="6">
        <v>3605068</v>
      </c>
      <c r="Z12" s="5">
        <v>2702935</v>
      </c>
      <c r="AA12" s="5">
        <v>1650654</v>
      </c>
      <c r="AB12" s="5">
        <v>6618246</v>
      </c>
      <c r="AC12" s="5">
        <v>2755720</v>
      </c>
      <c r="AD12" s="5">
        <v>2840014</v>
      </c>
      <c r="AE12" s="5">
        <v>10862922</v>
      </c>
      <c r="AF12" s="5">
        <v>7134084</v>
      </c>
      <c r="AG12" s="5">
        <v>9566115</v>
      </c>
      <c r="AH12" s="9">
        <f>SUM(U12:AG12)</f>
        <v>76864715</v>
      </c>
      <c r="AI12" s="5">
        <f t="shared" si="0"/>
        <v>13</v>
      </c>
      <c r="AJ12" s="5"/>
      <c r="AK12" s="5"/>
      <c r="AL12" s="5"/>
      <c r="AM12" s="5"/>
    </row>
    <row r="13" spans="1:39" x14ac:dyDescent="0.2">
      <c r="A13" s="4" t="s">
        <v>29</v>
      </c>
      <c r="B13" t="s">
        <v>26</v>
      </c>
      <c r="C13" s="5" t="s">
        <v>3</v>
      </c>
      <c r="D13" s="6">
        <v>249670</v>
      </c>
      <c r="E13" s="6">
        <v>35000</v>
      </c>
      <c r="F13" s="6">
        <v>263300</v>
      </c>
      <c r="G13" s="6">
        <v>79500</v>
      </c>
      <c r="H13" s="6">
        <v>229340</v>
      </c>
      <c r="I13" s="6">
        <v>470230</v>
      </c>
      <c r="J13" s="6">
        <v>253780</v>
      </c>
      <c r="K13" s="6">
        <v>412860</v>
      </c>
      <c r="L13" s="6">
        <v>222410</v>
      </c>
      <c r="M13" s="6">
        <v>380170</v>
      </c>
      <c r="N13" s="5">
        <v>837100</v>
      </c>
      <c r="O13" s="5">
        <v>1022409</v>
      </c>
      <c r="P13" s="5">
        <v>1051916</v>
      </c>
      <c r="Q13" s="5">
        <v>933374</v>
      </c>
      <c r="R13" s="5">
        <v>1198460</v>
      </c>
      <c r="S13" s="6">
        <v>1385841</v>
      </c>
      <c r="T13" s="6">
        <v>1092495</v>
      </c>
      <c r="U13" s="6">
        <v>1606376</v>
      </c>
      <c r="V13" s="5">
        <v>2229159</v>
      </c>
      <c r="W13" s="6">
        <v>2320107</v>
      </c>
      <c r="X13" s="6">
        <v>1922861</v>
      </c>
      <c r="Y13" s="6">
        <v>2030869</v>
      </c>
      <c r="Z13" s="5">
        <v>1590853</v>
      </c>
      <c r="AA13" s="5">
        <v>3554954</v>
      </c>
      <c r="AB13" s="5">
        <v>2495912</v>
      </c>
      <c r="AC13" s="5">
        <v>3193864</v>
      </c>
      <c r="AD13" s="5">
        <v>2389062</v>
      </c>
      <c r="AE13" s="5">
        <v>4827386</v>
      </c>
      <c r="AF13" s="5">
        <v>4763215</v>
      </c>
      <c r="AG13" s="5">
        <v>3154732</v>
      </c>
      <c r="AH13" s="9">
        <f>SUM(D13:AG13)</f>
        <v>46197205</v>
      </c>
      <c r="AI13" s="5">
        <f t="shared" si="0"/>
        <v>30</v>
      </c>
      <c r="AJ13" s="5"/>
      <c r="AK13" s="5"/>
      <c r="AL13" s="5"/>
      <c r="AM13" s="5"/>
    </row>
    <row r="14" spans="1:39" x14ac:dyDescent="0.2">
      <c r="A14" s="4" t="s">
        <v>47</v>
      </c>
      <c r="B14" t="s">
        <v>48</v>
      </c>
      <c r="C14" s="5" t="s">
        <v>3</v>
      </c>
      <c r="D14" s="6" t="s">
        <v>3</v>
      </c>
      <c r="E14" s="6" t="s">
        <v>3</v>
      </c>
      <c r="F14" s="6" t="s">
        <v>3</v>
      </c>
      <c r="G14" s="6" t="s">
        <v>3</v>
      </c>
      <c r="H14" s="6" t="s">
        <v>3</v>
      </c>
      <c r="I14" s="6" t="s">
        <v>3</v>
      </c>
      <c r="J14" s="6" t="s">
        <v>3</v>
      </c>
      <c r="K14" s="6" t="s">
        <v>3</v>
      </c>
      <c r="L14" s="6" t="s">
        <v>3</v>
      </c>
      <c r="M14" s="6" t="s">
        <v>3</v>
      </c>
      <c r="N14" s="5" t="s">
        <v>3</v>
      </c>
      <c r="O14" s="5" t="s">
        <v>3</v>
      </c>
      <c r="P14" s="5" t="s">
        <v>3</v>
      </c>
      <c r="Q14" s="5" t="s">
        <v>3</v>
      </c>
      <c r="R14" s="5" t="s">
        <v>3</v>
      </c>
      <c r="S14" s="6" t="s">
        <v>3</v>
      </c>
      <c r="T14" s="6" t="s">
        <v>3</v>
      </c>
      <c r="U14" s="6" t="s">
        <v>3</v>
      </c>
      <c r="V14" s="5" t="s">
        <v>3</v>
      </c>
      <c r="W14" s="6" t="s">
        <v>3</v>
      </c>
      <c r="X14" s="6" t="s">
        <v>3</v>
      </c>
      <c r="Y14" s="6" t="s">
        <v>3</v>
      </c>
      <c r="Z14" s="5" t="s">
        <v>3</v>
      </c>
      <c r="AA14" s="5" t="s">
        <v>3</v>
      </c>
      <c r="AB14" s="5" t="s">
        <v>3</v>
      </c>
      <c r="AC14" s="5" t="s">
        <v>3</v>
      </c>
      <c r="AD14" s="5">
        <v>464945</v>
      </c>
      <c r="AE14" s="5">
        <v>510951</v>
      </c>
      <c r="AF14" s="5">
        <v>12314</v>
      </c>
      <c r="AG14" s="5">
        <v>337300</v>
      </c>
      <c r="AH14" s="9">
        <f>SUM(AD14:AG14)</f>
        <v>1325510</v>
      </c>
      <c r="AI14" s="5">
        <f t="shared" si="0"/>
        <v>4</v>
      </c>
      <c r="AJ14" s="5"/>
      <c r="AK14" s="5"/>
      <c r="AL14" s="5"/>
      <c r="AM14" s="5"/>
    </row>
    <row r="15" spans="1:39" x14ac:dyDescent="0.2">
      <c r="A15" s="4" t="s">
        <v>53</v>
      </c>
      <c r="B15" t="s">
        <v>54</v>
      </c>
      <c r="C15" s="5" t="s">
        <v>3</v>
      </c>
      <c r="D15" s="5" t="s">
        <v>3</v>
      </c>
      <c r="E15" s="6" t="s">
        <v>3</v>
      </c>
      <c r="F15" s="6" t="s">
        <v>3</v>
      </c>
      <c r="G15" s="6" t="s">
        <v>3</v>
      </c>
      <c r="H15" s="6" t="s">
        <v>3</v>
      </c>
      <c r="I15" s="6" t="s">
        <v>3</v>
      </c>
      <c r="J15" s="6" t="s">
        <v>3</v>
      </c>
      <c r="K15" s="6" t="s">
        <v>3</v>
      </c>
      <c r="L15" s="6" t="s">
        <v>3</v>
      </c>
      <c r="M15" s="6" t="s">
        <v>3</v>
      </c>
      <c r="N15" s="5" t="s">
        <v>3</v>
      </c>
      <c r="O15" s="5" t="s">
        <v>3</v>
      </c>
      <c r="P15" s="5" t="s">
        <v>3</v>
      </c>
      <c r="Q15" s="5" t="s">
        <v>3</v>
      </c>
      <c r="R15" s="5" t="s">
        <v>3</v>
      </c>
      <c r="S15" s="6" t="s">
        <v>3</v>
      </c>
      <c r="T15" s="6" t="s">
        <v>3</v>
      </c>
      <c r="U15" s="6" t="s">
        <v>3</v>
      </c>
      <c r="V15" s="5" t="s">
        <v>3</v>
      </c>
      <c r="W15" s="6" t="s">
        <v>3</v>
      </c>
      <c r="X15" s="6" t="s">
        <v>3</v>
      </c>
      <c r="Y15" s="6" t="s">
        <v>3</v>
      </c>
      <c r="Z15" s="5" t="s">
        <v>3</v>
      </c>
      <c r="AA15" s="5" t="s">
        <v>3</v>
      </c>
      <c r="AB15" s="5" t="s">
        <v>3</v>
      </c>
      <c r="AC15" s="5" t="s">
        <v>3</v>
      </c>
      <c r="AD15" s="5" t="s">
        <v>3</v>
      </c>
      <c r="AE15" s="5" t="s">
        <v>3</v>
      </c>
      <c r="AF15" s="5" t="s">
        <v>3</v>
      </c>
      <c r="AG15" s="5" t="s">
        <v>3</v>
      </c>
      <c r="AH15" s="9" t="s">
        <v>3</v>
      </c>
      <c r="AI15" s="5">
        <f t="shared" si="0"/>
        <v>0</v>
      </c>
    </row>
    <row r="16" spans="1:39" x14ac:dyDescent="0.2">
      <c r="A16" s="4" t="s">
        <v>67</v>
      </c>
      <c r="B16" t="s">
        <v>68</v>
      </c>
      <c r="C16" s="5" t="s">
        <v>3</v>
      </c>
      <c r="D16" s="5" t="s">
        <v>3</v>
      </c>
      <c r="E16" s="6" t="s">
        <v>3</v>
      </c>
      <c r="F16" s="6" t="s">
        <v>3</v>
      </c>
      <c r="G16" s="6" t="s">
        <v>3</v>
      </c>
      <c r="H16" s="6" t="s">
        <v>3</v>
      </c>
      <c r="I16" s="6" t="s">
        <v>3</v>
      </c>
      <c r="J16" s="5" t="s">
        <v>3</v>
      </c>
      <c r="K16" s="5" t="s">
        <v>3</v>
      </c>
      <c r="L16" s="5" t="s">
        <v>3</v>
      </c>
      <c r="M16" s="5" t="s">
        <v>3</v>
      </c>
      <c r="N16" s="5" t="s">
        <v>3</v>
      </c>
      <c r="O16" s="5" t="s">
        <v>3</v>
      </c>
      <c r="P16" s="5" t="s">
        <v>3</v>
      </c>
      <c r="Q16" s="5" t="s">
        <v>3</v>
      </c>
      <c r="R16" s="5" t="s">
        <v>3</v>
      </c>
      <c r="S16" s="6" t="s">
        <v>3</v>
      </c>
      <c r="T16" s="6" t="s">
        <v>3</v>
      </c>
      <c r="U16" s="6" t="s">
        <v>3</v>
      </c>
      <c r="V16" s="5" t="s">
        <v>3</v>
      </c>
      <c r="W16" s="6" t="s">
        <v>3</v>
      </c>
      <c r="X16" s="6" t="s">
        <v>3</v>
      </c>
      <c r="Y16" s="6" t="s">
        <v>3</v>
      </c>
      <c r="Z16" s="5" t="s">
        <v>3</v>
      </c>
      <c r="AA16" s="5" t="s">
        <v>3</v>
      </c>
      <c r="AB16" s="5">
        <v>714891</v>
      </c>
      <c r="AC16" s="5">
        <v>4595</v>
      </c>
      <c r="AD16" s="5">
        <v>27340</v>
      </c>
      <c r="AE16" s="5">
        <v>33936</v>
      </c>
      <c r="AF16" s="5">
        <v>163756</v>
      </c>
      <c r="AG16" s="5">
        <v>52365</v>
      </c>
      <c r="AH16" s="9">
        <f>SUM(AB16:AG16)</f>
        <v>996883</v>
      </c>
      <c r="AI16" s="5">
        <f t="shared" si="0"/>
        <v>6</v>
      </c>
    </row>
    <row r="17" spans="1:37" x14ac:dyDescent="0.2">
      <c r="A17" s="4" t="s">
        <v>71</v>
      </c>
      <c r="B17" t="s">
        <v>72</v>
      </c>
      <c r="C17" s="5">
        <v>400200</v>
      </c>
      <c r="D17" s="5">
        <v>94600</v>
      </c>
      <c r="E17" s="5">
        <v>62700</v>
      </c>
      <c r="F17" s="6">
        <v>453900</v>
      </c>
      <c r="G17" s="5">
        <v>393700</v>
      </c>
      <c r="H17" s="5">
        <v>295370</v>
      </c>
      <c r="I17" s="5">
        <v>748540</v>
      </c>
      <c r="J17" s="5">
        <v>1042860</v>
      </c>
      <c r="K17" s="5">
        <v>791640</v>
      </c>
      <c r="L17" s="5">
        <v>338820</v>
      </c>
      <c r="M17" s="5">
        <v>659660</v>
      </c>
      <c r="N17" s="5">
        <v>886050</v>
      </c>
      <c r="O17" s="5">
        <v>1350305</v>
      </c>
      <c r="P17" s="5">
        <v>1377490</v>
      </c>
      <c r="Q17" s="5">
        <v>2311905</v>
      </c>
      <c r="R17" s="5">
        <v>1965541</v>
      </c>
      <c r="S17" s="6">
        <v>2067906</v>
      </c>
      <c r="T17" s="6">
        <v>1054320</v>
      </c>
      <c r="U17" s="6">
        <v>746514</v>
      </c>
      <c r="V17" s="5">
        <v>806877</v>
      </c>
      <c r="W17" s="6">
        <v>4569131</v>
      </c>
      <c r="X17" s="6">
        <v>13469793</v>
      </c>
      <c r="Y17" s="6">
        <v>2707104</v>
      </c>
      <c r="Z17" s="5">
        <v>3261950</v>
      </c>
      <c r="AA17" s="5">
        <v>2635933</v>
      </c>
      <c r="AB17" s="5">
        <v>1493750</v>
      </c>
      <c r="AC17" s="5">
        <v>1400005</v>
      </c>
      <c r="AD17" s="5">
        <v>1981001</v>
      </c>
      <c r="AE17" s="5">
        <v>1518084</v>
      </c>
      <c r="AF17" s="5">
        <v>1274939</v>
      </c>
      <c r="AG17" s="5">
        <v>1236662</v>
      </c>
      <c r="AH17" s="9">
        <f>SUM(C17:AG17)</f>
        <v>53397250</v>
      </c>
      <c r="AI17" s="5">
        <f t="shared" si="0"/>
        <v>31</v>
      </c>
      <c r="AK17" s="5"/>
    </row>
    <row r="18" spans="1:37" x14ac:dyDescent="0.2">
      <c r="A18" s="4" t="s">
        <v>99</v>
      </c>
      <c r="B18" t="s">
        <v>98</v>
      </c>
      <c r="C18" s="5" t="s">
        <v>3</v>
      </c>
      <c r="D18" s="5" t="s">
        <v>3</v>
      </c>
      <c r="E18" s="5" t="s">
        <v>3</v>
      </c>
      <c r="F18" s="6" t="s">
        <v>3</v>
      </c>
      <c r="G18" s="5" t="s">
        <v>3</v>
      </c>
      <c r="H18" s="5" t="s">
        <v>3</v>
      </c>
      <c r="I18" s="5" t="s">
        <v>3</v>
      </c>
      <c r="J18" s="5" t="s">
        <v>3</v>
      </c>
      <c r="K18" s="5" t="s">
        <v>3</v>
      </c>
      <c r="L18" s="5" t="s">
        <v>3</v>
      </c>
      <c r="M18" s="5" t="s">
        <v>3</v>
      </c>
      <c r="N18" s="5" t="s">
        <v>3</v>
      </c>
      <c r="O18" s="5" t="s">
        <v>3</v>
      </c>
      <c r="P18" s="5">
        <v>56500</v>
      </c>
      <c r="Q18" s="5">
        <v>75900</v>
      </c>
      <c r="R18" s="6">
        <v>606715</v>
      </c>
      <c r="S18" s="6">
        <v>638744</v>
      </c>
      <c r="T18" s="6">
        <v>648960</v>
      </c>
      <c r="U18" s="6">
        <v>201128</v>
      </c>
      <c r="V18" s="6">
        <v>796453</v>
      </c>
      <c r="W18" s="6">
        <v>1555876</v>
      </c>
      <c r="X18" s="6">
        <v>1423833</v>
      </c>
      <c r="Y18" s="6">
        <v>1108466</v>
      </c>
      <c r="Z18" s="5">
        <v>1026715</v>
      </c>
      <c r="AA18" s="5">
        <v>1368881</v>
      </c>
      <c r="AB18" s="5">
        <v>936558</v>
      </c>
      <c r="AC18" s="5">
        <v>946959</v>
      </c>
      <c r="AD18" s="5">
        <v>967245</v>
      </c>
      <c r="AE18" s="5">
        <v>793678</v>
      </c>
      <c r="AF18" s="5">
        <v>854847</v>
      </c>
      <c r="AG18" s="5">
        <v>989858</v>
      </c>
      <c r="AH18" s="12">
        <f>SUM(P18:AG18)</f>
        <v>14997316</v>
      </c>
      <c r="AI18" s="5">
        <f t="shared" si="0"/>
        <v>18</v>
      </c>
    </row>
    <row r="19" spans="1:37" x14ac:dyDescent="0.2">
      <c r="A19" s="4" t="s">
        <v>101</v>
      </c>
      <c r="B19" t="s">
        <v>100</v>
      </c>
      <c r="C19" s="5" t="s">
        <v>3</v>
      </c>
      <c r="D19" s="5" t="s">
        <v>3</v>
      </c>
      <c r="E19" s="6">
        <v>24964500</v>
      </c>
      <c r="F19" s="6">
        <v>10471000</v>
      </c>
      <c r="G19" s="6">
        <v>18804600</v>
      </c>
      <c r="H19" s="6">
        <v>33503360</v>
      </c>
      <c r="I19" s="6">
        <v>29598620</v>
      </c>
      <c r="J19" s="6">
        <v>18051440</v>
      </c>
      <c r="K19" s="6">
        <v>24720000</v>
      </c>
      <c r="L19" s="6">
        <v>16477240</v>
      </c>
      <c r="M19" s="6">
        <v>21388150</v>
      </c>
      <c r="N19" s="5">
        <v>20913854</v>
      </c>
      <c r="O19" s="5">
        <v>23144359</v>
      </c>
      <c r="P19" s="5">
        <v>16005395</v>
      </c>
      <c r="Q19" s="5">
        <v>21827564</v>
      </c>
      <c r="R19" s="6">
        <v>28560324</v>
      </c>
      <c r="S19" s="6">
        <v>22485620</v>
      </c>
      <c r="T19" s="6">
        <v>25027917</v>
      </c>
      <c r="U19" s="6">
        <v>19629525</v>
      </c>
      <c r="V19" s="6">
        <v>31037711</v>
      </c>
      <c r="W19" s="6">
        <v>22535318</v>
      </c>
      <c r="X19" s="6">
        <v>27503213</v>
      </c>
      <c r="Y19" s="6">
        <v>29816576</v>
      </c>
      <c r="Z19" s="5">
        <v>29219118</v>
      </c>
      <c r="AA19" s="5">
        <v>27881498</v>
      </c>
      <c r="AB19" s="5">
        <v>30273038</v>
      </c>
      <c r="AC19" s="5">
        <v>33632644</v>
      </c>
      <c r="AD19" s="5">
        <v>26172962</v>
      </c>
      <c r="AE19" s="5">
        <v>29754354</v>
      </c>
      <c r="AF19" s="5">
        <v>12966971</v>
      </c>
      <c r="AG19" s="5">
        <v>22164824</v>
      </c>
      <c r="AH19" s="12">
        <f>SUM(E19:AG19)</f>
        <v>698531695</v>
      </c>
      <c r="AI19" s="5">
        <f t="shared" si="0"/>
        <v>29</v>
      </c>
    </row>
    <row r="20" spans="1:37" x14ac:dyDescent="0.2">
      <c r="A20" s="4" t="s">
        <v>107</v>
      </c>
      <c r="B20" t="s">
        <v>106</v>
      </c>
      <c r="C20" s="5" t="s">
        <v>3</v>
      </c>
      <c r="D20" s="5" t="s">
        <v>3</v>
      </c>
      <c r="E20" s="6" t="s">
        <v>3</v>
      </c>
      <c r="F20" s="6" t="s">
        <v>3</v>
      </c>
      <c r="G20" s="6" t="s">
        <v>3</v>
      </c>
      <c r="H20" s="6" t="s">
        <v>3</v>
      </c>
      <c r="I20" s="6" t="s">
        <v>3</v>
      </c>
      <c r="J20" s="6" t="s">
        <v>3</v>
      </c>
      <c r="K20" s="6">
        <v>64447250</v>
      </c>
      <c r="L20" s="6">
        <v>53125870</v>
      </c>
      <c r="M20" s="6">
        <v>61319320</v>
      </c>
      <c r="N20" s="5">
        <v>119870649</v>
      </c>
      <c r="O20" s="5">
        <v>129817489</v>
      </c>
      <c r="P20" s="5">
        <v>101449172</v>
      </c>
      <c r="Q20" s="5">
        <v>117380364</v>
      </c>
      <c r="R20" s="6">
        <v>147765530</v>
      </c>
      <c r="S20" s="6">
        <v>130606467</v>
      </c>
      <c r="T20" s="6">
        <v>128284355</v>
      </c>
      <c r="U20" s="6">
        <v>121011698</v>
      </c>
      <c r="V20" s="6">
        <v>219262843</v>
      </c>
      <c r="W20" s="6">
        <v>195729612</v>
      </c>
      <c r="X20" s="6">
        <v>215015898</v>
      </c>
      <c r="Y20" s="6">
        <v>263138542</v>
      </c>
      <c r="Z20" s="5">
        <v>214580691</v>
      </c>
      <c r="AA20" s="5">
        <v>192585106</v>
      </c>
      <c r="AB20" s="5">
        <v>205676156</v>
      </c>
      <c r="AC20" s="5">
        <v>219261212</v>
      </c>
      <c r="AD20" s="5">
        <v>212439289</v>
      </c>
      <c r="AE20" s="5">
        <v>238805029</v>
      </c>
      <c r="AF20" s="5">
        <v>111152581</v>
      </c>
      <c r="AG20" s="5">
        <v>219747709</v>
      </c>
      <c r="AH20" s="9">
        <f>SUM(K20:AG20)</f>
        <v>3682472832</v>
      </c>
      <c r="AI20" s="5">
        <f t="shared" si="0"/>
        <v>23</v>
      </c>
    </row>
    <row r="21" spans="1:37" x14ac:dyDescent="0.2">
      <c r="A21" s="4" t="s">
        <v>113</v>
      </c>
      <c r="B21" t="s">
        <v>112</v>
      </c>
      <c r="C21" s="5" t="s">
        <v>3</v>
      </c>
      <c r="D21" s="5" t="s">
        <v>3</v>
      </c>
      <c r="E21" s="6" t="s">
        <v>3</v>
      </c>
      <c r="F21" s="6" t="s">
        <v>3</v>
      </c>
      <c r="G21" s="6" t="s">
        <v>3</v>
      </c>
      <c r="H21" s="6" t="s">
        <v>3</v>
      </c>
      <c r="I21" s="6" t="s">
        <v>3</v>
      </c>
      <c r="J21" s="6" t="s">
        <v>3</v>
      </c>
      <c r="K21" s="6" t="s">
        <v>3</v>
      </c>
      <c r="L21" s="6" t="s">
        <v>3</v>
      </c>
      <c r="M21" s="6" t="s">
        <v>3</v>
      </c>
      <c r="N21" s="5" t="s">
        <v>3</v>
      </c>
      <c r="O21" s="5" t="s">
        <v>3</v>
      </c>
      <c r="P21" s="5" t="s">
        <v>3</v>
      </c>
      <c r="Q21" s="5" t="s">
        <v>3</v>
      </c>
      <c r="R21" s="5" t="s">
        <v>3</v>
      </c>
      <c r="S21" s="5" t="s">
        <v>3</v>
      </c>
      <c r="T21" s="5" t="s">
        <v>3</v>
      </c>
      <c r="U21" s="6" t="s">
        <v>3</v>
      </c>
      <c r="V21" s="6" t="s">
        <v>3</v>
      </c>
      <c r="W21" s="6" t="s">
        <v>3</v>
      </c>
      <c r="X21" s="6">
        <v>318519</v>
      </c>
      <c r="Y21" s="6">
        <v>631230</v>
      </c>
      <c r="Z21" s="5">
        <v>628747</v>
      </c>
      <c r="AA21" s="5">
        <v>919200</v>
      </c>
      <c r="AB21" s="5">
        <v>797153</v>
      </c>
      <c r="AC21" s="5">
        <v>727095</v>
      </c>
      <c r="AD21" s="5">
        <v>765703</v>
      </c>
      <c r="AE21" s="5">
        <v>1030951</v>
      </c>
      <c r="AF21" s="5">
        <v>719127</v>
      </c>
      <c r="AG21" s="5">
        <v>809896</v>
      </c>
      <c r="AH21" s="9">
        <f>SUM(X21:AG21)</f>
        <v>7347621</v>
      </c>
      <c r="AI21" s="5">
        <f t="shared" si="0"/>
        <v>10</v>
      </c>
    </row>
    <row r="22" spans="1:37" x14ac:dyDescent="0.2">
      <c r="A22" s="4"/>
      <c r="D22" s="2"/>
      <c r="E22" s="2"/>
      <c r="F22" s="2"/>
      <c r="G22" s="2"/>
      <c r="H22" s="2"/>
      <c r="I22" s="2"/>
      <c r="J22" s="2"/>
      <c r="K22" s="2"/>
      <c r="L22" s="2"/>
      <c r="M22" s="2"/>
      <c r="N22" s="2"/>
      <c r="O22" s="2"/>
      <c r="P22" s="2"/>
      <c r="Q22" s="2"/>
      <c r="R22" s="2"/>
      <c r="S22" s="2"/>
      <c r="T22" s="2"/>
      <c r="U22" s="6"/>
      <c r="V22" s="2"/>
      <c r="W22" s="2"/>
      <c r="X22" s="2"/>
      <c r="Y22" s="2"/>
      <c r="Z22" s="2"/>
      <c r="AA22" s="2"/>
      <c r="AB22" s="2"/>
      <c r="AC22" s="2"/>
      <c r="AD22" s="5"/>
      <c r="AE22" s="5"/>
      <c r="AF22" s="5"/>
      <c r="AG22" s="5"/>
      <c r="AH22" s="5"/>
      <c r="AI22" s="5"/>
    </row>
    <row r="23" spans="1:37" x14ac:dyDescent="0.2">
      <c r="A23" s="4"/>
      <c r="D23" s="2"/>
      <c r="E23" s="2"/>
      <c r="F23" s="2"/>
      <c r="G23" s="2"/>
      <c r="H23" s="2"/>
      <c r="I23" s="2"/>
      <c r="J23" s="2"/>
      <c r="K23" s="2"/>
      <c r="L23" s="2"/>
      <c r="M23" s="2"/>
      <c r="N23" s="2"/>
      <c r="O23" s="2"/>
      <c r="P23" s="2"/>
      <c r="Q23" s="2"/>
      <c r="R23" s="2"/>
      <c r="S23" s="2"/>
      <c r="T23" s="2"/>
      <c r="U23" s="2"/>
      <c r="V23" s="2"/>
      <c r="W23" s="2"/>
      <c r="X23" s="2"/>
      <c r="Y23" s="2"/>
      <c r="Z23" s="2"/>
      <c r="AA23" s="2"/>
      <c r="AB23" s="2"/>
      <c r="AC23" s="2"/>
      <c r="AD23" s="5"/>
      <c r="AE23" s="5"/>
      <c r="AF23" s="5"/>
      <c r="AG23" s="5"/>
      <c r="AH23" s="5"/>
      <c r="AI23" s="5"/>
    </row>
    <row r="24" spans="1:37" x14ac:dyDescent="0.2">
      <c r="A24" s="4"/>
      <c r="D24" s="2"/>
      <c r="E24" s="2"/>
      <c r="F24" s="2"/>
      <c r="G24" s="2"/>
      <c r="H24" s="2"/>
      <c r="I24" s="2"/>
      <c r="J24" s="2"/>
      <c r="K24" s="2"/>
      <c r="L24" s="2"/>
      <c r="M24" s="2"/>
      <c r="N24" s="2"/>
      <c r="O24" s="2"/>
      <c r="P24" s="2"/>
      <c r="Q24" s="2"/>
      <c r="R24" s="2"/>
      <c r="S24" s="2"/>
      <c r="T24" s="2"/>
      <c r="U24" s="2"/>
      <c r="V24" s="2"/>
      <c r="W24" s="2"/>
      <c r="X24" s="2"/>
      <c r="Y24" s="2"/>
      <c r="Z24" s="2"/>
      <c r="AA24" s="2"/>
      <c r="AB24" s="2"/>
      <c r="AC24" s="2"/>
      <c r="AD24" s="5"/>
      <c r="AE24" s="5"/>
      <c r="AF24" s="5"/>
      <c r="AG24" s="5"/>
      <c r="AH24" s="5"/>
      <c r="AI24" s="5"/>
    </row>
    <row r="25" spans="1:37" x14ac:dyDescent="0.2">
      <c r="A25" s="4"/>
      <c r="D25" s="2"/>
      <c r="E25" s="2"/>
      <c r="F25" s="2"/>
      <c r="G25" s="2"/>
      <c r="H25" s="2"/>
      <c r="I25" s="2"/>
      <c r="J25" s="2"/>
      <c r="K25" s="2"/>
      <c r="L25" s="2"/>
      <c r="M25" s="2"/>
      <c r="N25" s="2"/>
      <c r="O25" s="2"/>
      <c r="P25" s="2"/>
      <c r="Q25" s="2"/>
      <c r="R25" s="2"/>
      <c r="S25" s="2"/>
      <c r="T25" s="2"/>
      <c r="U25" s="2"/>
      <c r="V25" s="2"/>
      <c r="W25" s="2"/>
      <c r="X25" s="2"/>
      <c r="Y25" s="2"/>
      <c r="Z25" s="2"/>
      <c r="AA25" s="5"/>
      <c r="AB25" s="5"/>
      <c r="AC25" s="5"/>
      <c r="AD25" s="5"/>
      <c r="AE25" s="5"/>
      <c r="AF25" s="5"/>
      <c r="AG25" s="5"/>
      <c r="AH25" s="9"/>
      <c r="AI25" s="5"/>
    </row>
    <row r="26" spans="1:37" x14ac:dyDescent="0.2">
      <c r="A26" s="4"/>
      <c r="C26" s="5"/>
      <c r="D26" s="5"/>
      <c r="E26" s="5"/>
      <c r="F26" s="5"/>
      <c r="G26" s="5"/>
      <c r="H26" s="5"/>
      <c r="I26" s="5"/>
      <c r="J26" s="5"/>
      <c r="K26" s="5"/>
      <c r="L26" s="5"/>
      <c r="M26" s="5"/>
      <c r="N26" s="5"/>
      <c r="O26" s="6"/>
      <c r="P26" s="5"/>
      <c r="Q26" s="5"/>
      <c r="R26" s="5"/>
      <c r="S26" s="5"/>
      <c r="T26" s="5"/>
      <c r="U26" s="5"/>
      <c r="V26" s="6"/>
      <c r="W26" s="6"/>
      <c r="X26" s="6"/>
      <c r="Y26" s="5"/>
      <c r="Z26" s="5"/>
      <c r="AA26" s="5"/>
      <c r="AB26" s="5"/>
      <c r="AC26" s="5"/>
      <c r="AD26" s="5"/>
      <c r="AE26" s="5"/>
      <c r="AF26" s="5"/>
      <c r="AG26" s="5"/>
      <c r="AH26" s="9"/>
      <c r="AI26" s="5"/>
    </row>
    <row r="27" spans="1:37" x14ac:dyDescent="0.2">
      <c r="A27" s="4"/>
      <c r="D27" s="2"/>
      <c r="E27" s="2"/>
      <c r="F27" s="2"/>
      <c r="G27" s="2"/>
      <c r="H27" s="2"/>
      <c r="I27" s="2"/>
      <c r="J27" s="2"/>
      <c r="K27" s="2"/>
      <c r="L27" s="2"/>
      <c r="M27" s="2"/>
      <c r="N27" s="2"/>
      <c r="O27" s="2"/>
      <c r="P27" s="2"/>
      <c r="Q27" s="2"/>
      <c r="R27" s="2"/>
      <c r="S27" s="2"/>
      <c r="T27" s="2"/>
      <c r="U27" s="2"/>
      <c r="V27" s="2"/>
      <c r="W27" s="2"/>
      <c r="X27" s="2"/>
      <c r="Y27" s="2"/>
      <c r="Z27" s="2"/>
      <c r="AA27" s="2"/>
      <c r="AB27" s="2"/>
      <c r="AC27" s="2"/>
      <c r="AD27" s="5"/>
      <c r="AE27" s="5"/>
      <c r="AF27" s="5"/>
      <c r="AG27" s="5"/>
      <c r="AH27" s="5"/>
      <c r="AI27" s="5"/>
    </row>
    <row r="28" spans="1:37" x14ac:dyDescent="0.2">
      <c r="A28" s="4"/>
      <c r="D28" s="2"/>
      <c r="E28" s="2"/>
      <c r="F28" s="2"/>
      <c r="G28" s="2"/>
      <c r="H28" s="2"/>
      <c r="I28" s="2"/>
      <c r="J28" s="2"/>
      <c r="K28" s="2"/>
      <c r="L28" s="2"/>
      <c r="M28" s="2"/>
      <c r="N28" s="2"/>
      <c r="O28" s="2"/>
      <c r="P28" s="2"/>
      <c r="Q28" s="2"/>
      <c r="R28" s="2"/>
      <c r="S28" s="2"/>
      <c r="T28" s="2"/>
      <c r="U28" s="2"/>
      <c r="V28" s="2"/>
      <c r="W28" s="2"/>
      <c r="X28" s="2"/>
      <c r="Y28" s="2"/>
      <c r="Z28" s="2"/>
      <c r="AA28" s="2"/>
      <c r="AB28" s="2"/>
      <c r="AC28" s="2"/>
      <c r="AD28" s="5"/>
      <c r="AE28" s="5"/>
      <c r="AF28" s="5"/>
      <c r="AG28" s="5"/>
      <c r="AH28" s="5"/>
      <c r="AI28" s="5"/>
    </row>
    <row r="29" spans="1:37" x14ac:dyDescent="0.2">
      <c r="A29" s="4"/>
      <c r="D29" s="2"/>
      <c r="E29" s="2"/>
      <c r="F29" s="2"/>
      <c r="G29" s="2"/>
      <c r="H29" s="2"/>
      <c r="I29" s="2"/>
      <c r="J29" s="2"/>
      <c r="K29" s="2"/>
      <c r="L29" s="2"/>
      <c r="M29" s="2"/>
      <c r="N29" s="2"/>
      <c r="O29" s="2"/>
      <c r="P29" s="2"/>
      <c r="Q29" s="2"/>
      <c r="R29" s="2"/>
      <c r="S29" s="2"/>
      <c r="T29" s="2"/>
      <c r="U29" s="2"/>
      <c r="V29" s="2"/>
      <c r="W29" s="2"/>
      <c r="X29" s="2"/>
      <c r="Y29" s="2"/>
      <c r="Z29" s="2"/>
      <c r="AA29" s="2"/>
      <c r="AB29" s="2"/>
      <c r="AC29" s="2"/>
      <c r="AD29" s="5"/>
      <c r="AE29" s="5"/>
      <c r="AF29" s="5"/>
      <c r="AG29" s="5"/>
      <c r="AH29" s="5"/>
      <c r="AI29" s="5"/>
    </row>
    <row r="30" spans="1:37" x14ac:dyDescent="0.2">
      <c r="A30" s="4"/>
      <c r="C30" s="5"/>
      <c r="D30" s="5"/>
      <c r="E30" s="5"/>
      <c r="H30" s="5"/>
      <c r="I30" s="5"/>
      <c r="J30" s="5"/>
      <c r="K30" s="5"/>
      <c r="L30" s="2"/>
      <c r="M30" s="2"/>
      <c r="N30" s="2"/>
      <c r="O30" s="2"/>
      <c r="P30" s="2"/>
      <c r="Q30" s="2"/>
      <c r="R30" s="2"/>
      <c r="S30" s="2"/>
      <c r="T30" s="5"/>
      <c r="U30" s="5"/>
      <c r="V30" s="6"/>
      <c r="W30" s="6"/>
      <c r="X30" s="6"/>
      <c r="Y30" s="5"/>
      <c r="Z30" s="5"/>
      <c r="AA30" s="5"/>
      <c r="AB30" s="5"/>
      <c r="AC30" s="5"/>
      <c r="AD30" s="5"/>
      <c r="AE30" s="5"/>
      <c r="AF30" s="5"/>
      <c r="AG30" s="5"/>
      <c r="AH30" s="9"/>
      <c r="AI30" s="5"/>
    </row>
    <row r="31" spans="1:37" x14ac:dyDescent="0.2">
      <c r="A31" s="4"/>
      <c r="E31" s="5"/>
      <c r="H31" s="5"/>
      <c r="I31" s="5"/>
      <c r="J31" s="5"/>
      <c r="K31" s="5"/>
      <c r="L31" s="5"/>
      <c r="M31" s="5"/>
      <c r="N31" s="2"/>
      <c r="O31" s="2"/>
      <c r="P31" s="5"/>
      <c r="Q31" s="5"/>
      <c r="R31" s="5"/>
      <c r="S31" s="5"/>
      <c r="U31" s="5"/>
      <c r="V31" s="6"/>
      <c r="W31" s="6"/>
      <c r="X31" s="6"/>
      <c r="Y31" s="5"/>
      <c r="Z31" s="5"/>
      <c r="AA31" s="5"/>
      <c r="AB31" s="5"/>
      <c r="AC31" s="5"/>
      <c r="AD31" s="5"/>
      <c r="AE31" s="5"/>
      <c r="AF31" s="5"/>
      <c r="AG31" s="5"/>
      <c r="AH31" s="9"/>
      <c r="AI31" s="5"/>
    </row>
    <row r="32" spans="1:37" x14ac:dyDescent="0.2">
      <c r="A32" s="4"/>
      <c r="E32" s="2"/>
      <c r="F32" s="2"/>
      <c r="G32" s="2"/>
      <c r="H32" s="2"/>
      <c r="I32" s="2"/>
      <c r="J32" s="2"/>
      <c r="K32" s="2"/>
      <c r="L32" s="2"/>
      <c r="M32" s="2"/>
      <c r="N32" s="2"/>
      <c r="O32" s="2"/>
      <c r="P32" s="2"/>
      <c r="Q32" s="2"/>
      <c r="R32" s="2"/>
      <c r="S32" s="2"/>
      <c r="T32" s="2"/>
      <c r="U32" s="2"/>
      <c r="V32" s="2"/>
      <c r="W32" s="2"/>
      <c r="X32" s="2"/>
      <c r="Y32" s="2"/>
      <c r="Z32" s="2"/>
      <c r="AA32" s="2"/>
      <c r="AB32" s="2"/>
      <c r="AC32" s="2"/>
      <c r="AD32" s="5"/>
      <c r="AE32" s="5"/>
      <c r="AF32" s="5"/>
      <c r="AG32" s="5"/>
      <c r="AH32" s="5"/>
      <c r="AI32" s="5"/>
    </row>
    <row r="33" spans="1:35" x14ac:dyDescent="0.2">
      <c r="A33" s="4"/>
      <c r="E33" s="2"/>
      <c r="F33" s="2"/>
      <c r="G33" s="2"/>
      <c r="H33" s="2"/>
      <c r="I33" s="2"/>
      <c r="J33" s="2"/>
      <c r="K33" s="2"/>
      <c r="L33" s="2"/>
      <c r="M33" s="2"/>
      <c r="N33" s="2"/>
      <c r="O33" s="2"/>
      <c r="P33" s="2"/>
      <c r="Q33" s="2"/>
      <c r="R33" s="2"/>
      <c r="S33" s="2"/>
      <c r="T33" s="2"/>
      <c r="U33" s="2"/>
      <c r="V33" s="2"/>
      <c r="W33" s="2"/>
      <c r="X33" s="2"/>
      <c r="Y33" s="2"/>
      <c r="Z33" s="2"/>
      <c r="AA33" s="2"/>
      <c r="AB33" s="2"/>
      <c r="AC33" s="2"/>
      <c r="AD33" s="5"/>
      <c r="AE33" s="5"/>
      <c r="AF33" s="5"/>
      <c r="AG33" s="5"/>
      <c r="AH33" s="5"/>
      <c r="AI33" s="5"/>
    </row>
    <row r="34" spans="1:35" x14ac:dyDescent="0.2">
      <c r="A34" s="4"/>
      <c r="E34" s="2"/>
      <c r="F34" s="2"/>
      <c r="G34" s="2"/>
      <c r="H34" s="2"/>
      <c r="I34" s="2"/>
      <c r="J34" s="2"/>
      <c r="K34" s="2"/>
      <c r="L34" s="2"/>
      <c r="M34" s="2"/>
      <c r="N34" s="2"/>
      <c r="O34" s="2"/>
      <c r="P34" s="2"/>
      <c r="Q34" s="2"/>
      <c r="R34" s="2"/>
      <c r="S34" s="2"/>
      <c r="T34" s="2"/>
      <c r="U34" s="2"/>
      <c r="V34" s="2"/>
      <c r="W34" s="2"/>
      <c r="X34" s="2"/>
      <c r="Y34" s="2"/>
      <c r="Z34" s="2"/>
      <c r="AA34" s="2"/>
      <c r="AB34" s="2"/>
      <c r="AC34" s="2"/>
      <c r="AD34" s="5"/>
      <c r="AE34" s="5"/>
      <c r="AF34" s="5"/>
      <c r="AG34" s="5"/>
      <c r="AH34" s="5"/>
      <c r="AI34" s="5"/>
    </row>
    <row r="35" spans="1:35" x14ac:dyDescent="0.2">
      <c r="A35" s="4"/>
      <c r="C35" s="5"/>
      <c r="D35" s="5"/>
      <c r="E35" s="5"/>
      <c r="F35" s="5"/>
      <c r="G35" s="5"/>
      <c r="H35" s="5"/>
      <c r="I35" s="5"/>
      <c r="J35" s="5"/>
      <c r="K35" s="5"/>
      <c r="L35" s="5"/>
      <c r="M35" s="5"/>
      <c r="N35" s="5"/>
      <c r="O35" s="5"/>
      <c r="P35" s="5"/>
      <c r="Q35" s="5"/>
      <c r="R35" s="5"/>
      <c r="S35" s="5"/>
      <c r="T35" s="5"/>
      <c r="U35" s="5"/>
      <c r="V35" s="6"/>
      <c r="W35" s="6"/>
      <c r="X35" s="6"/>
      <c r="Y35" s="5"/>
      <c r="Z35" s="5"/>
      <c r="AA35" s="5"/>
      <c r="AB35" s="5"/>
      <c r="AC35" s="5"/>
      <c r="AD35" s="5"/>
      <c r="AE35" s="5"/>
      <c r="AF35" s="5"/>
      <c r="AG35" s="5"/>
      <c r="AH35" s="9"/>
      <c r="AI35" s="5"/>
    </row>
    <row r="36" spans="1:35" x14ac:dyDescent="0.2">
      <c r="A36" s="4"/>
      <c r="E36" s="2"/>
      <c r="F36" s="2"/>
      <c r="G36" s="2"/>
      <c r="H36" s="2"/>
      <c r="I36" s="2"/>
      <c r="J36" s="2"/>
      <c r="K36" s="2"/>
      <c r="L36" s="2"/>
      <c r="M36" s="2"/>
      <c r="N36" s="2"/>
      <c r="O36" s="2"/>
      <c r="P36" s="2"/>
      <c r="Q36" s="2"/>
      <c r="R36" s="2"/>
      <c r="S36" s="2"/>
      <c r="T36" s="2"/>
      <c r="U36" s="2"/>
      <c r="V36" s="2"/>
      <c r="W36" s="2"/>
      <c r="X36" s="2"/>
      <c r="Y36" s="2"/>
      <c r="Z36" s="2"/>
      <c r="AA36" s="2"/>
      <c r="AB36" s="2"/>
      <c r="AC36" s="2"/>
      <c r="AD36" s="5"/>
      <c r="AE36" s="5"/>
      <c r="AF36" s="5"/>
      <c r="AG36" s="5"/>
      <c r="AH36" s="5"/>
      <c r="AI36" s="5"/>
    </row>
    <row r="37" spans="1:35" x14ac:dyDescent="0.2">
      <c r="A37" s="4"/>
      <c r="C37" s="5"/>
      <c r="D37" s="5"/>
      <c r="E37" s="5"/>
      <c r="F37" s="5"/>
      <c r="G37" s="5"/>
      <c r="H37" s="5"/>
      <c r="I37" s="5"/>
      <c r="J37" s="5"/>
      <c r="K37" s="5"/>
      <c r="L37" s="5"/>
      <c r="M37" s="5"/>
      <c r="N37" s="5"/>
      <c r="O37" s="5"/>
      <c r="P37" s="5"/>
      <c r="Q37" s="5"/>
      <c r="R37" s="5"/>
      <c r="S37" s="5"/>
      <c r="T37" s="5"/>
      <c r="U37" s="5"/>
      <c r="V37" s="6"/>
      <c r="W37" s="6"/>
      <c r="X37" s="6"/>
      <c r="Y37" s="5"/>
      <c r="Z37" s="5"/>
      <c r="AA37" s="5"/>
      <c r="AB37" s="5"/>
      <c r="AC37" s="5"/>
      <c r="AD37" s="5"/>
      <c r="AE37" s="5"/>
      <c r="AF37" s="5"/>
      <c r="AG37" s="5"/>
      <c r="AH37" s="9"/>
      <c r="AI37" s="5"/>
    </row>
    <row r="38" spans="1:35" x14ac:dyDescent="0.2">
      <c r="A38" s="4"/>
      <c r="E38" s="2"/>
      <c r="F38" s="2"/>
      <c r="G38" s="2"/>
      <c r="H38" s="2"/>
      <c r="I38" s="2"/>
      <c r="J38" s="2"/>
      <c r="K38" s="2"/>
      <c r="L38" s="2"/>
      <c r="M38" s="2"/>
      <c r="N38" s="2"/>
      <c r="O38" s="2"/>
      <c r="P38" s="2"/>
      <c r="Q38" s="2"/>
      <c r="R38" s="2"/>
      <c r="S38" s="2"/>
      <c r="T38" s="5"/>
      <c r="U38" s="5"/>
      <c r="V38" s="6"/>
      <c r="W38" s="6"/>
      <c r="X38" s="6"/>
      <c r="Y38" s="5"/>
      <c r="Z38" s="5"/>
      <c r="AA38" s="5"/>
      <c r="AB38" s="5"/>
      <c r="AC38" s="5"/>
      <c r="AD38" s="5"/>
      <c r="AE38" s="5"/>
      <c r="AF38" s="5"/>
      <c r="AG38" s="5"/>
      <c r="AH38" s="9"/>
      <c r="AI38" s="5"/>
    </row>
    <row r="39" spans="1:35" x14ac:dyDescent="0.2">
      <c r="A39" s="4"/>
      <c r="C39" s="5"/>
      <c r="D39" s="5"/>
      <c r="E39" s="2"/>
      <c r="F39" s="2"/>
      <c r="G39" s="2"/>
      <c r="H39" s="2"/>
      <c r="I39" s="2"/>
      <c r="J39" s="2"/>
      <c r="K39" s="2"/>
      <c r="L39" s="2"/>
      <c r="M39" s="2"/>
      <c r="N39" s="2"/>
      <c r="O39" s="2"/>
      <c r="P39" s="2"/>
      <c r="Q39" s="2"/>
      <c r="R39" s="2"/>
      <c r="S39" s="2"/>
      <c r="T39" s="2"/>
      <c r="U39" s="2"/>
      <c r="V39" s="2"/>
      <c r="W39" s="2"/>
      <c r="X39" s="2"/>
      <c r="Y39" s="2"/>
      <c r="Z39" s="2"/>
      <c r="AA39" s="2"/>
      <c r="AB39" s="2"/>
      <c r="AC39" s="2"/>
      <c r="AD39" s="5"/>
      <c r="AE39" s="2"/>
      <c r="AF39" s="2"/>
      <c r="AG39" s="2"/>
      <c r="AH39" s="2"/>
      <c r="AI39" s="5"/>
    </row>
    <row r="40" spans="1:35" x14ac:dyDescent="0.2">
      <c r="A40" s="4"/>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5"/>
    </row>
    <row r="41" spans="1:35" x14ac:dyDescent="0.2">
      <c r="A41" s="4"/>
      <c r="C41" s="5"/>
      <c r="D41" s="5"/>
      <c r="E41" s="2"/>
      <c r="F41" s="2"/>
      <c r="G41" s="2"/>
      <c r="H41" s="2"/>
      <c r="I41" s="2"/>
      <c r="J41" s="2"/>
      <c r="K41" s="2"/>
      <c r="L41" s="2"/>
      <c r="M41" s="2"/>
      <c r="N41" s="2"/>
      <c r="O41" s="2"/>
      <c r="P41" s="2"/>
      <c r="Q41" s="2"/>
      <c r="R41" s="2"/>
      <c r="S41" s="2"/>
      <c r="T41" s="2"/>
      <c r="U41" s="2"/>
      <c r="V41" s="2"/>
      <c r="W41" s="2"/>
      <c r="X41" s="2"/>
      <c r="Y41" s="2"/>
      <c r="Z41" s="2"/>
      <c r="AA41" s="2"/>
      <c r="AB41" s="2"/>
      <c r="AC41" s="2"/>
      <c r="AD41" s="5"/>
      <c r="AE41" s="5"/>
      <c r="AF41" s="5"/>
      <c r="AG41" s="5"/>
      <c r="AH41" s="5"/>
      <c r="AI41" s="5"/>
    </row>
    <row r="42" spans="1:35" x14ac:dyDescent="0.2">
      <c r="A42" s="4"/>
      <c r="E42" s="2"/>
      <c r="F42" s="2"/>
      <c r="G42" s="2"/>
      <c r="H42" s="2"/>
      <c r="I42" s="2"/>
      <c r="J42" s="2"/>
      <c r="K42" s="2"/>
      <c r="L42" s="2"/>
      <c r="M42" s="2"/>
      <c r="N42" s="2"/>
      <c r="O42" s="2"/>
      <c r="P42" s="2"/>
      <c r="Q42" s="2"/>
      <c r="R42" s="2"/>
      <c r="S42" s="2"/>
      <c r="T42" s="2"/>
      <c r="U42" s="2"/>
      <c r="V42" s="2"/>
      <c r="W42" s="2"/>
      <c r="X42" s="2"/>
      <c r="Y42" s="2"/>
      <c r="Z42" s="2"/>
      <c r="AA42" s="2"/>
      <c r="AB42" s="2"/>
      <c r="AC42" s="2"/>
      <c r="AD42" s="5"/>
      <c r="AE42" s="5"/>
      <c r="AF42" s="5"/>
      <c r="AG42" s="5"/>
      <c r="AH42" s="5"/>
      <c r="AI42" s="5"/>
    </row>
    <row r="43" spans="1:35" x14ac:dyDescent="0.2">
      <c r="A43" s="4"/>
      <c r="C43" s="5"/>
      <c r="D43" s="5"/>
      <c r="E43" s="2"/>
      <c r="F43" s="2"/>
      <c r="G43" s="2"/>
      <c r="H43" s="2"/>
      <c r="I43" s="2"/>
      <c r="J43" s="2"/>
      <c r="K43" s="2"/>
      <c r="L43" s="2"/>
      <c r="M43" s="2"/>
      <c r="N43" s="2"/>
      <c r="O43" s="2"/>
      <c r="P43" s="2"/>
      <c r="Q43" s="2"/>
      <c r="R43" s="2"/>
      <c r="S43" s="2"/>
      <c r="T43" s="2"/>
      <c r="U43" s="2"/>
      <c r="V43" s="2"/>
      <c r="W43" s="2"/>
      <c r="X43" s="2"/>
      <c r="Y43" s="2"/>
      <c r="Z43" s="2"/>
      <c r="AA43" s="2"/>
      <c r="AB43" s="2"/>
      <c r="AC43" s="2"/>
      <c r="AD43" s="5"/>
      <c r="AE43" s="5"/>
      <c r="AF43" s="5"/>
      <c r="AG43" s="5"/>
      <c r="AH43" s="5"/>
      <c r="AI43" s="5"/>
    </row>
    <row r="44" spans="1:35" x14ac:dyDescent="0.2">
      <c r="A44" s="4"/>
      <c r="E44" s="2"/>
      <c r="F44" s="2"/>
      <c r="G44" s="2"/>
      <c r="H44" s="2"/>
      <c r="I44" s="2"/>
      <c r="J44" s="2"/>
      <c r="K44" s="2"/>
      <c r="L44" s="2"/>
      <c r="M44" s="2"/>
      <c r="N44" s="2"/>
      <c r="O44" s="2"/>
      <c r="P44" s="2"/>
      <c r="Q44" s="2"/>
      <c r="R44" s="2"/>
      <c r="S44" s="2"/>
      <c r="T44" s="2"/>
      <c r="U44" s="2"/>
      <c r="V44" s="2"/>
      <c r="W44" s="2"/>
      <c r="X44" s="2"/>
      <c r="Y44" s="2"/>
      <c r="Z44" s="2"/>
      <c r="AA44" s="2"/>
      <c r="AB44" s="2"/>
      <c r="AC44" s="2"/>
      <c r="AD44" s="5"/>
      <c r="AE44" s="5"/>
      <c r="AF44" s="5"/>
      <c r="AG44" s="5"/>
      <c r="AH44" s="5"/>
      <c r="AI44" s="5"/>
    </row>
    <row r="45" spans="1:35" x14ac:dyDescent="0.2">
      <c r="A45" s="4"/>
      <c r="C45" s="5"/>
      <c r="D45" s="5"/>
      <c r="E45" s="2"/>
      <c r="F45" s="2"/>
      <c r="G45" s="2"/>
      <c r="H45" s="2"/>
      <c r="I45" s="2"/>
      <c r="J45" s="5"/>
      <c r="K45" s="5"/>
      <c r="L45" s="5"/>
      <c r="M45" s="5"/>
      <c r="N45" s="5"/>
      <c r="O45" s="5"/>
      <c r="P45" s="5"/>
      <c r="Q45" s="5"/>
      <c r="R45" s="5"/>
      <c r="S45" s="5"/>
      <c r="T45" s="5"/>
      <c r="U45" s="5"/>
      <c r="V45" s="6"/>
      <c r="W45" s="6"/>
      <c r="X45" s="6"/>
      <c r="Y45" s="5"/>
      <c r="Z45" s="5"/>
      <c r="AA45" s="5"/>
      <c r="AB45" s="5"/>
      <c r="AC45" s="5"/>
      <c r="AD45" s="5"/>
      <c r="AE45" s="5"/>
      <c r="AF45" s="5"/>
      <c r="AG45" s="5"/>
      <c r="AH45" s="9"/>
      <c r="AI45" s="5"/>
    </row>
    <row r="46" spans="1:35" x14ac:dyDescent="0.2">
      <c r="A46" s="4"/>
      <c r="E46" s="2"/>
      <c r="F46" s="2"/>
      <c r="G46" s="2"/>
      <c r="H46" s="2"/>
      <c r="I46" s="2"/>
      <c r="J46" s="2"/>
      <c r="K46" s="2"/>
      <c r="L46" s="2"/>
      <c r="M46" s="2"/>
      <c r="N46" s="2"/>
      <c r="O46" s="2"/>
      <c r="P46" s="2"/>
      <c r="Q46" s="2"/>
      <c r="R46" s="2"/>
      <c r="S46" s="2"/>
      <c r="T46" s="2"/>
      <c r="U46" s="2"/>
      <c r="V46" s="2"/>
      <c r="W46" s="2"/>
      <c r="X46" s="6"/>
      <c r="Y46" s="5"/>
      <c r="Z46" s="5"/>
      <c r="AA46" s="5"/>
      <c r="AB46" s="5"/>
      <c r="AC46" s="5"/>
      <c r="AD46" s="5"/>
      <c r="AE46" s="5"/>
      <c r="AF46" s="5"/>
      <c r="AG46" s="5"/>
      <c r="AH46" s="9"/>
      <c r="AI46" s="5"/>
    </row>
    <row r="47" spans="1:35" x14ac:dyDescent="0.2">
      <c r="A47" s="4"/>
      <c r="C47" s="5"/>
      <c r="D47" s="5"/>
      <c r="E47" s="2"/>
      <c r="F47" s="2"/>
      <c r="G47" s="2"/>
      <c r="H47" s="2"/>
      <c r="I47" s="2"/>
      <c r="J47" s="2"/>
      <c r="K47" s="2"/>
      <c r="L47" s="2"/>
      <c r="M47" s="2"/>
      <c r="N47" s="2"/>
      <c r="O47" s="2"/>
      <c r="P47" s="2"/>
      <c r="Q47" s="2"/>
      <c r="R47" s="2"/>
      <c r="S47" s="2"/>
      <c r="T47" s="2"/>
      <c r="U47" s="2"/>
      <c r="V47" s="2"/>
      <c r="W47" s="2"/>
      <c r="X47" s="2"/>
      <c r="Y47" s="2"/>
      <c r="Z47" s="2"/>
      <c r="AA47" s="2"/>
      <c r="AB47" s="2"/>
      <c r="AC47" s="2"/>
      <c r="AD47" s="5"/>
      <c r="AE47" s="5"/>
      <c r="AF47" s="5"/>
      <c r="AG47" s="5"/>
      <c r="AH47" s="5"/>
      <c r="AI47" s="5"/>
    </row>
    <row r="48" spans="1:35" x14ac:dyDescent="0.2">
      <c r="A48" s="4"/>
      <c r="E48" s="2"/>
      <c r="F48" s="2"/>
      <c r="G48" s="2"/>
      <c r="H48" s="2"/>
      <c r="I48" s="2"/>
      <c r="J48" s="2"/>
      <c r="K48" s="2"/>
      <c r="L48" s="2"/>
      <c r="M48" s="2"/>
      <c r="N48" s="2"/>
      <c r="O48" s="2"/>
      <c r="P48" s="2"/>
      <c r="Q48" s="2"/>
      <c r="R48" s="2"/>
      <c r="S48" s="2"/>
      <c r="T48" s="2"/>
      <c r="U48" s="2"/>
      <c r="V48" s="2"/>
      <c r="W48" s="2"/>
      <c r="X48" s="2"/>
      <c r="Y48" s="2"/>
      <c r="Z48" s="2"/>
      <c r="AA48" s="2"/>
      <c r="AB48" s="2"/>
      <c r="AC48" s="2"/>
      <c r="AD48" s="5"/>
      <c r="AE48" s="5"/>
      <c r="AF48" s="5"/>
      <c r="AG48" s="5"/>
      <c r="AH48" s="5"/>
      <c r="AI48" s="5"/>
    </row>
    <row r="49" spans="1:35" x14ac:dyDescent="0.2">
      <c r="A49" s="4"/>
      <c r="C49" s="5"/>
      <c r="D49" s="5"/>
      <c r="E49" s="2"/>
      <c r="F49" s="2"/>
      <c r="G49" s="2"/>
      <c r="H49" s="2"/>
      <c r="I49" s="2"/>
      <c r="J49" s="2"/>
      <c r="K49" s="2"/>
      <c r="L49" s="2"/>
      <c r="M49" s="2"/>
      <c r="N49" s="2"/>
      <c r="O49" s="2"/>
      <c r="P49" s="2"/>
      <c r="Q49" s="2"/>
      <c r="R49" s="2"/>
      <c r="S49" s="2"/>
      <c r="T49" s="2"/>
      <c r="U49" s="2"/>
      <c r="V49" s="2"/>
      <c r="W49" s="2"/>
      <c r="X49" s="2"/>
      <c r="Y49" s="2"/>
      <c r="Z49" s="2"/>
      <c r="AA49" s="2"/>
      <c r="AB49" s="2"/>
      <c r="AC49" s="2"/>
      <c r="AD49" s="5"/>
      <c r="AE49" s="5"/>
      <c r="AF49" s="5"/>
      <c r="AG49" s="5"/>
      <c r="AH49" s="5"/>
      <c r="AI49" s="5"/>
    </row>
    <row r="50" spans="1:35" x14ac:dyDescent="0.2">
      <c r="A50" s="4"/>
      <c r="E50" s="2"/>
      <c r="F50" s="2"/>
      <c r="G50" s="2"/>
      <c r="H50" s="2"/>
      <c r="I50" s="2"/>
      <c r="J50" s="2"/>
      <c r="K50" s="2"/>
      <c r="L50" s="2"/>
      <c r="M50" s="2"/>
      <c r="N50" s="2"/>
      <c r="O50" s="2"/>
      <c r="P50" s="2"/>
      <c r="Q50" s="2"/>
      <c r="R50" s="2"/>
      <c r="S50" s="2"/>
      <c r="T50" s="2"/>
      <c r="U50" s="2"/>
      <c r="V50" s="2"/>
      <c r="W50" s="2"/>
      <c r="X50" s="2"/>
      <c r="Y50" s="2"/>
      <c r="Z50" s="2"/>
      <c r="AA50" s="2"/>
      <c r="AB50" s="2"/>
      <c r="AC50" s="2"/>
      <c r="AD50" s="5"/>
      <c r="AE50" s="5"/>
      <c r="AF50" s="5"/>
      <c r="AG50" s="5"/>
      <c r="AH50" s="5"/>
      <c r="AI50" s="5"/>
    </row>
    <row r="51" spans="1:35" x14ac:dyDescent="0.2">
      <c r="A51" s="4"/>
      <c r="C51" s="5"/>
      <c r="E51" s="2"/>
      <c r="F51" s="2"/>
      <c r="G51" s="2"/>
      <c r="H51" s="2"/>
      <c r="I51" s="2"/>
      <c r="J51" s="2"/>
      <c r="K51" s="2"/>
      <c r="L51" s="2"/>
      <c r="M51" s="2"/>
      <c r="N51" s="2"/>
      <c r="O51" s="2"/>
      <c r="P51" s="2"/>
      <c r="Q51" s="2"/>
      <c r="R51" s="2"/>
      <c r="S51" s="2"/>
      <c r="T51" s="2"/>
      <c r="U51" s="2"/>
      <c r="V51" s="2"/>
      <c r="W51" s="2"/>
      <c r="X51" s="2"/>
      <c r="Y51" s="2"/>
      <c r="Z51" s="2"/>
      <c r="AA51" s="2"/>
      <c r="AB51" s="2"/>
      <c r="AC51" s="2"/>
      <c r="AD51" s="5"/>
      <c r="AE51" s="5"/>
      <c r="AF51" s="5"/>
      <c r="AG51" s="5"/>
      <c r="AH51" s="5"/>
      <c r="AI51" s="5"/>
    </row>
    <row r="52" spans="1:35" x14ac:dyDescent="0.2">
      <c r="A52" s="4"/>
      <c r="E52" s="2"/>
      <c r="F52" s="2"/>
      <c r="G52" s="2"/>
      <c r="H52" s="2"/>
      <c r="I52" s="2"/>
      <c r="J52" s="2"/>
      <c r="K52" s="2"/>
      <c r="L52" s="2"/>
      <c r="M52" s="2"/>
      <c r="N52" s="2"/>
      <c r="O52" s="2"/>
      <c r="P52" s="2"/>
      <c r="Q52" s="2"/>
      <c r="R52" s="2"/>
      <c r="S52" s="2"/>
      <c r="T52" s="2"/>
      <c r="U52" s="2"/>
      <c r="V52" s="2"/>
      <c r="W52" s="2"/>
      <c r="X52" s="2"/>
      <c r="Y52" s="2"/>
      <c r="Z52" s="2"/>
      <c r="AA52" s="2"/>
      <c r="AB52" s="2"/>
      <c r="AC52" s="2"/>
      <c r="AD52" s="5"/>
      <c r="AE52" s="5"/>
      <c r="AF52" s="5"/>
      <c r="AG52" s="5"/>
      <c r="AH52" s="5"/>
      <c r="AI52" s="5"/>
    </row>
    <row r="53" spans="1:35" x14ac:dyDescent="0.2">
      <c r="A53" s="4"/>
      <c r="C53" s="5"/>
      <c r="E53" s="2"/>
      <c r="F53" s="2"/>
      <c r="G53" s="2"/>
      <c r="H53" s="2"/>
      <c r="I53" s="2"/>
      <c r="J53" s="2"/>
      <c r="K53" s="2"/>
      <c r="L53" s="2"/>
      <c r="M53" s="2"/>
      <c r="N53" s="2"/>
      <c r="O53" s="2"/>
      <c r="P53" s="2"/>
      <c r="Q53" s="2"/>
      <c r="R53" s="2"/>
      <c r="S53" s="2"/>
      <c r="T53" s="2"/>
      <c r="U53" s="2"/>
      <c r="V53" s="2"/>
      <c r="W53" s="2"/>
      <c r="X53" s="2"/>
      <c r="Y53" s="2"/>
      <c r="Z53" s="2"/>
      <c r="AA53" s="2"/>
      <c r="AB53" s="2"/>
      <c r="AC53" s="2"/>
      <c r="AD53" s="5"/>
      <c r="AE53" s="5"/>
      <c r="AF53" s="5"/>
      <c r="AG53" s="5"/>
      <c r="AH53" s="5"/>
      <c r="AI53" s="5"/>
    </row>
    <row r="54" spans="1:35" x14ac:dyDescent="0.2">
      <c r="A54" s="4"/>
      <c r="E54" s="2"/>
      <c r="F54" s="2"/>
      <c r="G54" s="2"/>
      <c r="H54" s="2"/>
      <c r="I54" s="2"/>
      <c r="J54" s="2"/>
      <c r="K54" s="2"/>
      <c r="L54" s="2"/>
      <c r="M54" s="2"/>
      <c r="N54" s="2"/>
      <c r="O54" s="2"/>
      <c r="P54" s="2"/>
      <c r="Q54" s="2"/>
      <c r="R54" s="2"/>
      <c r="S54" s="2"/>
      <c r="T54" s="2"/>
      <c r="U54" s="2"/>
      <c r="V54" s="2"/>
      <c r="W54" s="2"/>
      <c r="X54" s="2"/>
      <c r="Y54" s="2"/>
      <c r="Z54" s="2"/>
      <c r="AA54" s="2"/>
      <c r="AB54" s="2"/>
      <c r="AC54" s="2"/>
      <c r="AD54" s="5"/>
      <c r="AE54" s="5"/>
      <c r="AF54" s="5"/>
      <c r="AG54" s="5"/>
      <c r="AH54" s="5"/>
      <c r="AI54" s="5"/>
    </row>
    <row r="55" spans="1:35" x14ac:dyDescent="0.2">
      <c r="A55" s="4"/>
      <c r="C55" s="5"/>
      <c r="E55" s="2"/>
      <c r="F55" s="2"/>
      <c r="G55" s="2"/>
      <c r="H55" s="2"/>
      <c r="I55" s="2"/>
      <c r="J55" s="2"/>
      <c r="K55" s="2"/>
      <c r="L55" s="2"/>
      <c r="M55" s="2"/>
      <c r="N55" s="2"/>
      <c r="O55" s="2"/>
      <c r="P55" s="2"/>
      <c r="Q55" s="2"/>
      <c r="R55" s="2"/>
      <c r="S55" s="2"/>
      <c r="T55" s="2"/>
      <c r="U55" s="2"/>
      <c r="V55" s="2"/>
      <c r="W55" s="2"/>
      <c r="X55" s="2"/>
      <c r="Y55" s="2"/>
      <c r="Z55" s="2"/>
      <c r="AA55" s="2"/>
      <c r="AB55" s="2"/>
      <c r="AC55" s="2"/>
      <c r="AD55" s="5"/>
      <c r="AE55" s="5"/>
      <c r="AF55" s="5"/>
      <c r="AG55" s="5"/>
      <c r="AH55" s="5"/>
      <c r="AI55" s="5"/>
    </row>
    <row r="56" spans="1:35" x14ac:dyDescent="0.2">
      <c r="A56" s="4"/>
      <c r="E56" s="2"/>
      <c r="F56" s="2"/>
      <c r="G56" s="2"/>
      <c r="H56" s="2"/>
      <c r="I56" s="2"/>
      <c r="J56" s="2"/>
      <c r="K56" s="2"/>
      <c r="L56" s="2"/>
      <c r="M56" s="2"/>
      <c r="N56" s="2"/>
      <c r="O56" s="2"/>
      <c r="P56" s="2"/>
      <c r="Q56" s="2"/>
      <c r="R56" s="2"/>
      <c r="S56" s="2"/>
      <c r="T56" s="2"/>
      <c r="U56" s="2"/>
      <c r="V56" s="2"/>
      <c r="W56" s="2"/>
      <c r="X56" s="2"/>
      <c r="Y56" s="2"/>
      <c r="Z56" s="2"/>
      <c r="AA56" s="2"/>
      <c r="AB56" s="2"/>
      <c r="AC56" s="2"/>
      <c r="AD56" s="5"/>
      <c r="AE56" s="5"/>
      <c r="AF56" s="5"/>
      <c r="AG56" s="5"/>
      <c r="AH56" s="5"/>
      <c r="AI56" s="5"/>
    </row>
    <row r="57" spans="1:35" x14ac:dyDescent="0.2">
      <c r="A57" s="4"/>
      <c r="C57" s="5"/>
      <c r="E57" s="2"/>
      <c r="F57" s="2"/>
      <c r="G57" s="2"/>
      <c r="H57" s="2"/>
      <c r="I57" s="2"/>
      <c r="J57" s="2"/>
      <c r="K57" s="2"/>
      <c r="L57" s="2"/>
      <c r="M57" s="2"/>
      <c r="N57" s="2"/>
      <c r="O57" s="2"/>
      <c r="P57" s="2"/>
      <c r="Q57" s="2"/>
      <c r="R57" s="2"/>
      <c r="S57" s="2"/>
      <c r="T57" s="2"/>
      <c r="U57" s="2"/>
      <c r="V57" s="2"/>
      <c r="W57" s="2"/>
      <c r="X57" s="2"/>
      <c r="Y57" s="2"/>
      <c r="Z57" s="2"/>
      <c r="AA57" s="5"/>
      <c r="AB57" s="5"/>
      <c r="AC57" s="2"/>
      <c r="AD57" s="5"/>
      <c r="AE57" s="5"/>
      <c r="AF57" s="5"/>
      <c r="AG57" s="5"/>
      <c r="AH57" s="9"/>
      <c r="AI57" s="5"/>
    </row>
    <row r="58" spans="1:35" x14ac:dyDescent="0.2">
      <c r="A58" s="4"/>
      <c r="E58" s="2"/>
      <c r="F58" s="2"/>
      <c r="G58" s="2"/>
      <c r="H58" s="2"/>
      <c r="I58" s="2"/>
      <c r="J58" s="2"/>
      <c r="K58" s="2"/>
      <c r="L58" s="2"/>
      <c r="M58" s="2"/>
      <c r="N58" s="2"/>
      <c r="O58" s="2"/>
      <c r="P58" s="2"/>
      <c r="Q58" s="2"/>
      <c r="R58" s="2"/>
      <c r="S58" s="2"/>
      <c r="T58" s="2"/>
      <c r="U58" s="2"/>
      <c r="V58" s="2"/>
      <c r="W58" s="2"/>
      <c r="X58" s="2"/>
      <c r="Y58" s="2"/>
      <c r="Z58" s="2"/>
      <c r="AA58" s="2"/>
      <c r="AB58" s="2"/>
      <c r="AC58" s="2"/>
      <c r="AD58" s="5"/>
      <c r="AE58" s="5"/>
      <c r="AF58" s="5"/>
      <c r="AG58" s="5"/>
      <c r="AH58" s="5"/>
      <c r="AI58" s="5"/>
    </row>
    <row r="59" spans="1:35" x14ac:dyDescent="0.2">
      <c r="A59" s="4"/>
      <c r="C59" s="5"/>
      <c r="E59" s="2"/>
      <c r="F59" s="2"/>
      <c r="G59" s="2"/>
      <c r="H59" s="2"/>
      <c r="I59" s="2"/>
      <c r="J59" s="2"/>
      <c r="K59" s="2"/>
      <c r="L59" s="2"/>
      <c r="M59" s="2"/>
      <c r="N59" s="2"/>
      <c r="O59" s="2"/>
      <c r="P59" s="2"/>
      <c r="Q59" s="2"/>
      <c r="R59" s="2"/>
      <c r="S59" s="2"/>
      <c r="T59" s="2"/>
      <c r="U59" s="2"/>
      <c r="V59" s="2"/>
      <c r="W59" s="2"/>
      <c r="X59" s="2"/>
      <c r="Y59" s="2"/>
      <c r="Z59" s="2"/>
      <c r="AA59" s="2"/>
      <c r="AB59" s="2"/>
      <c r="AC59" s="2"/>
      <c r="AD59" s="5"/>
      <c r="AE59" s="5"/>
      <c r="AF59" s="5"/>
      <c r="AG59" s="5"/>
      <c r="AH59" s="5"/>
      <c r="AI59" s="5"/>
    </row>
    <row r="60" spans="1:35" x14ac:dyDescent="0.2">
      <c r="A60" s="4"/>
      <c r="C60" s="5"/>
      <c r="D60" s="5"/>
      <c r="E60" s="5"/>
      <c r="F60" s="5"/>
      <c r="G60" s="5"/>
      <c r="H60" s="5"/>
      <c r="I60" s="5"/>
      <c r="J60" s="5"/>
      <c r="K60" s="5"/>
      <c r="L60" s="5"/>
      <c r="M60" s="5"/>
      <c r="N60" s="5"/>
      <c r="O60" s="5"/>
      <c r="P60" s="5"/>
      <c r="Q60" s="5"/>
      <c r="R60" s="5"/>
      <c r="S60" s="5"/>
      <c r="T60" s="5"/>
      <c r="U60" s="5"/>
      <c r="V60" s="6"/>
      <c r="W60" s="6"/>
      <c r="X60" s="6"/>
      <c r="Y60" s="5"/>
      <c r="Z60" s="5"/>
      <c r="AA60" s="5"/>
      <c r="AB60" s="5"/>
      <c r="AC60" s="5"/>
      <c r="AD60" s="5"/>
      <c r="AE60" s="5"/>
      <c r="AF60" s="5"/>
      <c r="AG60" s="5"/>
      <c r="AH60" s="9"/>
      <c r="AI60" s="5"/>
    </row>
    <row r="61" spans="1:35" x14ac:dyDescent="0.2">
      <c r="A61" s="4"/>
      <c r="C61" s="5"/>
      <c r="E61" s="2"/>
      <c r="F61" s="2"/>
      <c r="G61" s="2"/>
      <c r="H61" s="2"/>
      <c r="I61" s="2"/>
      <c r="J61" s="2"/>
      <c r="K61" s="2"/>
      <c r="L61" s="2"/>
      <c r="M61" s="2"/>
      <c r="N61" s="2"/>
      <c r="O61" s="2"/>
      <c r="P61" s="2"/>
      <c r="Q61" s="2"/>
      <c r="R61" s="2"/>
      <c r="S61" s="2"/>
      <c r="T61" s="2"/>
      <c r="U61" s="2"/>
      <c r="V61" s="2"/>
      <c r="W61" s="2"/>
      <c r="X61" s="2"/>
      <c r="Y61" s="2"/>
      <c r="Z61" s="2"/>
      <c r="AA61" s="2"/>
      <c r="AB61" s="2"/>
      <c r="AC61" s="2"/>
      <c r="AD61" s="5"/>
      <c r="AE61" s="5"/>
      <c r="AF61" s="5"/>
      <c r="AG61" s="5"/>
      <c r="AH61" s="5"/>
      <c r="AI61" s="5"/>
    </row>
    <row r="62" spans="1:35" x14ac:dyDescent="0.2">
      <c r="A62" s="4"/>
      <c r="C62" s="5"/>
      <c r="E62" s="2"/>
      <c r="F62" s="2"/>
      <c r="G62" s="2"/>
      <c r="H62" s="2"/>
      <c r="I62" s="2"/>
      <c r="J62" s="2"/>
      <c r="K62" s="2"/>
      <c r="L62" s="2"/>
      <c r="M62" s="2"/>
      <c r="N62" s="2"/>
      <c r="O62" s="2"/>
      <c r="P62" s="2"/>
      <c r="Q62" s="2"/>
      <c r="R62" s="2"/>
      <c r="S62" s="2"/>
      <c r="T62" s="2"/>
      <c r="U62" s="2"/>
      <c r="V62" s="2"/>
      <c r="W62" s="2"/>
      <c r="X62" s="2"/>
      <c r="Y62" s="2"/>
      <c r="Z62" s="2"/>
      <c r="AA62" s="2"/>
      <c r="AB62" s="2"/>
      <c r="AC62" s="2"/>
      <c r="AD62" s="5"/>
      <c r="AE62" s="5"/>
      <c r="AF62" s="5"/>
      <c r="AG62" s="5"/>
      <c r="AH62" s="5"/>
      <c r="AI62" s="5"/>
    </row>
    <row r="63" spans="1:35" x14ac:dyDescent="0.2">
      <c r="A63" s="4"/>
      <c r="C63" s="5"/>
      <c r="E63" s="2"/>
      <c r="F63" s="2"/>
      <c r="G63" s="2"/>
      <c r="H63" s="2"/>
      <c r="I63" s="2"/>
      <c r="J63" s="2"/>
      <c r="K63" s="2"/>
      <c r="L63" s="2"/>
      <c r="M63" s="2"/>
      <c r="N63" s="2"/>
      <c r="O63" s="2"/>
      <c r="P63" s="2"/>
      <c r="Q63" s="2"/>
      <c r="R63" s="2"/>
      <c r="S63" s="2"/>
      <c r="T63" s="2"/>
      <c r="U63" s="2"/>
      <c r="V63" s="2"/>
      <c r="W63" s="2"/>
      <c r="X63" s="2"/>
      <c r="Y63" s="2"/>
      <c r="Z63" s="2"/>
      <c r="AA63" s="2"/>
      <c r="AB63" s="2"/>
      <c r="AC63" s="2"/>
      <c r="AD63" s="5"/>
      <c r="AE63" s="5"/>
      <c r="AF63" s="5"/>
      <c r="AG63" s="5"/>
      <c r="AH63" s="5"/>
      <c r="AI63" s="5"/>
    </row>
    <row r="64" spans="1:35" x14ac:dyDescent="0.2">
      <c r="A64" s="4"/>
      <c r="C64" s="5"/>
      <c r="D64" s="5"/>
      <c r="E64" s="5"/>
      <c r="F64" s="5"/>
      <c r="G64" s="5"/>
      <c r="H64" s="5"/>
      <c r="I64" s="5"/>
      <c r="J64" s="5"/>
      <c r="K64" s="5"/>
      <c r="L64" s="5"/>
      <c r="M64" s="5"/>
      <c r="N64" s="5"/>
      <c r="O64" s="5"/>
      <c r="P64" s="5"/>
      <c r="Q64" s="5"/>
      <c r="R64" s="5"/>
      <c r="S64" s="5"/>
      <c r="T64" s="5"/>
      <c r="U64" s="5"/>
      <c r="V64" s="6"/>
      <c r="W64" s="6"/>
      <c r="X64" s="6"/>
      <c r="Y64" s="5"/>
      <c r="Z64" s="5"/>
      <c r="AA64" s="5"/>
      <c r="AB64" s="5"/>
      <c r="AC64" s="5"/>
      <c r="AD64" s="5"/>
      <c r="AE64" s="5"/>
      <c r="AF64" s="5"/>
      <c r="AG64" s="5"/>
      <c r="AH64" s="9"/>
      <c r="AI64" s="5"/>
    </row>
    <row r="65" spans="1:35" x14ac:dyDescent="0.2">
      <c r="A65" s="4"/>
      <c r="C65" s="5"/>
      <c r="E65" s="2"/>
      <c r="F65" s="2"/>
      <c r="G65" s="2"/>
      <c r="H65" s="2"/>
      <c r="I65" s="2"/>
      <c r="J65" s="2"/>
      <c r="K65" s="2"/>
      <c r="L65" s="2"/>
      <c r="M65" s="2"/>
      <c r="N65" s="2"/>
      <c r="O65" s="2"/>
      <c r="P65" s="2"/>
      <c r="Q65" s="2"/>
      <c r="R65" s="2"/>
      <c r="S65" s="2"/>
      <c r="T65" s="2"/>
      <c r="U65" s="2"/>
      <c r="V65" s="2"/>
      <c r="W65" s="2"/>
      <c r="X65" s="2"/>
      <c r="Y65" s="2"/>
      <c r="Z65" s="2"/>
      <c r="AA65" s="2"/>
      <c r="AB65" s="2"/>
      <c r="AC65" s="2"/>
      <c r="AD65" s="5"/>
      <c r="AE65" s="5"/>
      <c r="AF65" s="5"/>
      <c r="AG65" s="5"/>
      <c r="AH65" s="5"/>
      <c r="AI65" s="5"/>
    </row>
    <row r="66" spans="1:35" x14ac:dyDescent="0.2">
      <c r="A66" s="4"/>
      <c r="C66" s="5"/>
      <c r="E66" s="2"/>
      <c r="F66" s="2"/>
      <c r="G66" s="2"/>
      <c r="H66" s="2"/>
      <c r="I66" s="2"/>
      <c r="J66" s="2"/>
      <c r="K66" s="2"/>
      <c r="L66" s="2"/>
      <c r="M66" s="2"/>
      <c r="N66" s="2"/>
      <c r="O66" s="2"/>
      <c r="P66" s="2"/>
      <c r="Q66" s="2"/>
      <c r="R66" s="2"/>
      <c r="S66" s="2"/>
      <c r="T66" s="2"/>
      <c r="U66" s="2"/>
      <c r="V66" s="2"/>
      <c r="W66" s="2"/>
      <c r="X66" s="2"/>
      <c r="Y66" s="5"/>
      <c r="Z66" s="2"/>
      <c r="AA66" s="5"/>
      <c r="AB66" s="2"/>
      <c r="AC66" s="2"/>
      <c r="AD66" s="5"/>
      <c r="AE66" s="5"/>
      <c r="AF66" s="5"/>
      <c r="AG66" s="5"/>
      <c r="AH66" s="9"/>
      <c r="AI66" s="5"/>
    </row>
    <row r="67" spans="1:35" x14ac:dyDescent="0.2">
      <c r="A67" s="4"/>
      <c r="C67" s="5"/>
      <c r="E67" s="2"/>
      <c r="F67" s="2"/>
      <c r="G67" s="2"/>
      <c r="H67" s="2"/>
      <c r="I67" s="2"/>
      <c r="J67" s="2"/>
      <c r="K67" s="2"/>
      <c r="L67" s="2"/>
      <c r="M67" s="2"/>
      <c r="N67" s="2"/>
      <c r="O67" s="2"/>
      <c r="P67" s="2"/>
      <c r="Q67" s="2"/>
      <c r="R67" s="2"/>
      <c r="S67" s="2"/>
      <c r="T67" s="2"/>
      <c r="U67" s="2"/>
      <c r="V67" s="2"/>
      <c r="W67" s="2"/>
      <c r="X67" s="2"/>
      <c r="Y67" s="2"/>
      <c r="Z67" s="2"/>
      <c r="AA67" s="2"/>
      <c r="AB67" s="2"/>
      <c r="AC67" s="2"/>
      <c r="AD67" s="5"/>
      <c r="AE67" s="5"/>
      <c r="AF67" s="5"/>
      <c r="AG67" s="5"/>
      <c r="AH67" s="9"/>
      <c r="AI67" s="5"/>
    </row>
    <row r="68" spans="1:35" x14ac:dyDescent="0.2">
      <c r="A68" s="4"/>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9"/>
      <c r="AI68" s="5"/>
    </row>
    <row r="69" spans="1:35" x14ac:dyDescent="0.2">
      <c r="A69" s="4"/>
      <c r="C69" s="5"/>
      <c r="E69" s="2"/>
      <c r="F69" s="2"/>
      <c r="G69" s="2"/>
      <c r="H69" s="2"/>
      <c r="I69" s="2"/>
      <c r="J69" s="2"/>
      <c r="K69" s="2"/>
      <c r="L69" s="2"/>
      <c r="M69" s="2"/>
      <c r="N69" s="2"/>
      <c r="O69" s="2"/>
      <c r="P69" s="2"/>
      <c r="Q69" s="2"/>
      <c r="R69" s="2"/>
      <c r="S69" s="2"/>
      <c r="T69" s="2"/>
      <c r="U69" s="2"/>
      <c r="V69" s="2"/>
      <c r="W69" s="2"/>
      <c r="X69" s="2"/>
      <c r="Y69" s="2"/>
      <c r="Z69" s="2"/>
      <c r="AA69" s="2"/>
      <c r="AB69" s="2"/>
      <c r="AC69" s="2"/>
      <c r="AD69" s="2"/>
      <c r="AE69" s="5"/>
      <c r="AF69" s="2"/>
      <c r="AG69" s="5"/>
      <c r="AH69" s="5"/>
      <c r="AI69" s="5"/>
    </row>
    <row r="70" spans="1:35" x14ac:dyDescent="0.2">
      <c r="A70" s="4"/>
      <c r="C70" s="5"/>
      <c r="E70" s="2"/>
      <c r="F70" s="2"/>
      <c r="G70" s="2"/>
      <c r="H70" s="2"/>
      <c r="I70" s="2"/>
      <c r="J70" s="2"/>
      <c r="K70" s="2"/>
      <c r="L70" s="2"/>
      <c r="M70" s="2"/>
      <c r="N70" s="2"/>
      <c r="O70" s="2"/>
      <c r="P70" s="2"/>
      <c r="Q70" s="2"/>
      <c r="R70" s="2"/>
      <c r="S70" s="2"/>
      <c r="T70" s="2"/>
      <c r="U70" s="2"/>
      <c r="V70" s="2"/>
      <c r="W70" s="2"/>
      <c r="X70" s="2"/>
      <c r="Y70" s="2"/>
      <c r="Z70" s="2"/>
      <c r="AA70" s="2"/>
      <c r="AB70" s="2"/>
      <c r="AC70" s="2"/>
      <c r="AD70" s="5"/>
      <c r="AE70" s="5"/>
      <c r="AF70" s="5"/>
      <c r="AG70" s="5"/>
      <c r="AH70" s="5"/>
      <c r="AI70" s="5"/>
    </row>
    <row r="71" spans="1:35" x14ac:dyDescent="0.2">
      <c r="A71" s="4"/>
      <c r="C71" s="5"/>
      <c r="E71" s="2"/>
      <c r="F71" s="2"/>
      <c r="G71" s="2"/>
      <c r="H71" s="2"/>
      <c r="I71" s="2"/>
      <c r="J71" s="2"/>
      <c r="K71" s="2"/>
      <c r="L71" s="2"/>
      <c r="M71" s="2"/>
      <c r="N71" s="2"/>
      <c r="O71" s="2"/>
      <c r="P71" s="2"/>
      <c r="Q71" s="2"/>
      <c r="R71" s="2"/>
      <c r="S71" s="2"/>
      <c r="T71" s="2"/>
      <c r="U71" s="2"/>
      <c r="V71" s="2"/>
      <c r="W71" s="2"/>
      <c r="X71" s="2"/>
      <c r="Y71" s="2"/>
      <c r="Z71" s="2"/>
      <c r="AA71" s="2"/>
      <c r="AB71" s="2"/>
      <c r="AC71" s="2"/>
      <c r="AD71" s="5"/>
      <c r="AE71" s="5"/>
      <c r="AF71" s="5"/>
      <c r="AG71" s="5"/>
      <c r="AH71" s="5"/>
      <c r="AI71" s="5"/>
    </row>
    <row r="72" spans="1:35" x14ac:dyDescent="0.2">
      <c r="A72" s="4"/>
    </row>
    <row r="73" spans="1:35" x14ac:dyDescent="0.2">
      <c r="A73" s="4"/>
      <c r="C73" s="5"/>
      <c r="D73" s="5"/>
      <c r="E73" s="5"/>
      <c r="F73" s="5"/>
      <c r="G73" s="5"/>
      <c r="H73" s="5"/>
      <c r="I73" s="5"/>
      <c r="AH73" s="9"/>
      <c r="AI73" s="5"/>
    </row>
    <row r="74" spans="1:35" x14ac:dyDescent="0.2">
      <c r="A74" s="4"/>
      <c r="B74" s="3"/>
    </row>
    <row r="75" spans="1:35" x14ac:dyDescent="0.2">
      <c r="A75" s="4"/>
      <c r="B75" s="3"/>
    </row>
    <row r="76" spans="1:35" x14ac:dyDescent="0.2">
      <c r="A76" s="4"/>
    </row>
    <row r="77" spans="1:35" x14ac:dyDescent="0.2">
      <c r="A77" s="4"/>
    </row>
    <row r="78" spans="1:35" x14ac:dyDescent="0.2">
      <c r="A78" s="4"/>
    </row>
    <row r="79" spans="1:35" x14ac:dyDescent="0.2">
      <c r="A79" s="4"/>
    </row>
    <row r="80" spans="1:35" x14ac:dyDescent="0.2">
      <c r="A80" s="4"/>
    </row>
    <row r="81" spans="1:3" x14ac:dyDescent="0.2">
      <c r="A81" s="4"/>
    </row>
    <row r="82" spans="1:3" x14ac:dyDescent="0.2">
      <c r="A82" s="4"/>
    </row>
    <row r="83" spans="1:3" x14ac:dyDescent="0.2">
      <c r="A83" s="4"/>
    </row>
    <row r="84" spans="1:3" x14ac:dyDescent="0.2">
      <c r="A84" s="4"/>
    </row>
    <row r="85" spans="1:3" x14ac:dyDescent="0.2">
      <c r="A85" s="4"/>
    </row>
    <row r="86" spans="1:3" x14ac:dyDescent="0.2">
      <c r="A86" s="4"/>
    </row>
    <row r="87" spans="1:3" x14ac:dyDescent="0.2">
      <c r="A87" s="4"/>
    </row>
    <row r="88" spans="1:3" x14ac:dyDescent="0.2">
      <c r="A88" s="4"/>
      <c r="B88" s="3"/>
      <c r="C88" s="3"/>
    </row>
    <row r="89" spans="1:3" x14ac:dyDescent="0.2">
      <c r="A89" s="4"/>
    </row>
    <row r="90" spans="1:3" x14ac:dyDescent="0.2">
      <c r="A90" s="4"/>
    </row>
    <row r="91" spans="1:3" x14ac:dyDescent="0.2">
      <c r="A91" s="4"/>
    </row>
    <row r="92" spans="1:3" x14ac:dyDescent="0.2">
      <c r="A92" s="4"/>
    </row>
    <row r="93" spans="1:3" x14ac:dyDescent="0.2">
      <c r="A93" s="4"/>
    </row>
    <row r="94" spans="1:3" x14ac:dyDescent="0.2">
      <c r="A94" s="4"/>
    </row>
    <row r="95" spans="1:3" x14ac:dyDescent="0.2">
      <c r="A95" s="4"/>
    </row>
    <row r="96" spans="1:3" x14ac:dyDescent="0.2">
      <c r="A96" s="4"/>
    </row>
    <row r="97" spans="1:1" x14ac:dyDescent="0.2">
      <c r="A97" s="4"/>
    </row>
    <row r="98" spans="1:1" x14ac:dyDescent="0.2">
      <c r="A98" s="4"/>
    </row>
    <row r="99" spans="1:1" x14ac:dyDescent="0.2">
      <c r="A99" s="4"/>
    </row>
    <row r="100" spans="1:1" x14ac:dyDescent="0.2">
      <c r="A100" s="4"/>
    </row>
    <row r="101" spans="1:1" x14ac:dyDescent="0.2">
      <c r="A101" s="4"/>
    </row>
    <row r="102" spans="1:1" x14ac:dyDescent="0.2">
      <c r="A102" s="4"/>
    </row>
    <row r="103" spans="1:1" x14ac:dyDescent="0.2">
      <c r="A103" s="4"/>
    </row>
    <row r="104" spans="1:1" x14ac:dyDescent="0.2">
      <c r="A104" s="4"/>
    </row>
    <row r="105" spans="1:1" x14ac:dyDescent="0.2">
      <c r="A105" s="4"/>
    </row>
    <row r="106" spans="1:1" x14ac:dyDescent="0.2">
      <c r="A106" s="4"/>
    </row>
    <row r="107" spans="1:1" x14ac:dyDescent="0.2">
      <c r="A107" s="4"/>
    </row>
    <row r="108" spans="1:1" x14ac:dyDescent="0.2">
      <c r="A108" s="4"/>
    </row>
    <row r="109" spans="1:1" x14ac:dyDescent="0.2">
      <c r="A109" s="4"/>
    </row>
    <row r="110" spans="1:1" x14ac:dyDescent="0.2">
      <c r="A110" s="4"/>
    </row>
    <row r="111" spans="1:1" x14ac:dyDescent="0.2">
      <c r="A111" s="4"/>
    </row>
    <row r="112" spans="1:1" x14ac:dyDescent="0.2">
      <c r="A112" s="4"/>
    </row>
    <row r="113" spans="1:1" x14ac:dyDescent="0.2">
      <c r="A113" s="4"/>
    </row>
    <row r="114" spans="1:1" x14ac:dyDescent="0.2">
      <c r="A114" s="4"/>
    </row>
    <row r="115" spans="1:1" x14ac:dyDescent="0.2">
      <c r="A115" s="4"/>
    </row>
    <row r="116" spans="1:1" x14ac:dyDescent="0.2">
      <c r="A116" s="4"/>
    </row>
    <row r="117" spans="1:1" x14ac:dyDescent="0.2">
      <c r="A117" s="4"/>
    </row>
    <row r="118" spans="1:1" x14ac:dyDescent="0.2">
      <c r="A118" s="4"/>
    </row>
    <row r="119" spans="1:1" x14ac:dyDescent="0.2">
      <c r="A119" s="4"/>
    </row>
    <row r="120" spans="1:1" x14ac:dyDescent="0.2">
      <c r="A120" s="4"/>
    </row>
    <row r="121" spans="1:1" x14ac:dyDescent="0.2">
      <c r="A121" s="4"/>
    </row>
    <row r="122" spans="1:1" x14ac:dyDescent="0.2">
      <c r="A122" s="4"/>
    </row>
    <row r="123" spans="1:1" x14ac:dyDescent="0.2">
      <c r="A123" s="4"/>
    </row>
    <row r="124" spans="1:1" x14ac:dyDescent="0.2">
      <c r="A124" s="4"/>
    </row>
    <row r="125" spans="1:1" x14ac:dyDescent="0.2">
      <c r="A125" s="4"/>
    </row>
    <row r="126" spans="1:1" x14ac:dyDescent="0.2">
      <c r="A126" s="4"/>
    </row>
    <row r="127" spans="1:1" x14ac:dyDescent="0.2">
      <c r="A127" s="4"/>
    </row>
    <row r="128" spans="1:1" x14ac:dyDescent="0.2">
      <c r="A128" s="4"/>
    </row>
    <row r="129" spans="1:3" x14ac:dyDescent="0.2">
      <c r="A129" s="4"/>
    </row>
    <row r="130" spans="1:3" x14ac:dyDescent="0.2">
      <c r="A130" s="4"/>
    </row>
    <row r="131" spans="1:3" x14ac:dyDescent="0.2">
      <c r="A131" s="4"/>
      <c r="B131" s="3"/>
      <c r="C131" s="3"/>
    </row>
    <row r="132" spans="1:3" x14ac:dyDescent="0.2">
      <c r="A132" s="4"/>
    </row>
    <row r="133" spans="1:3" x14ac:dyDescent="0.2">
      <c r="A133" s="4"/>
    </row>
    <row r="134" spans="1:3" x14ac:dyDescent="0.2">
      <c r="A134" s="4"/>
    </row>
    <row r="135" spans="1:3" x14ac:dyDescent="0.2">
      <c r="A135" s="4"/>
    </row>
    <row r="136" spans="1:3" x14ac:dyDescent="0.2">
      <c r="A136" s="4"/>
    </row>
    <row r="137" spans="1:3" x14ac:dyDescent="0.2">
      <c r="A137" s="4"/>
    </row>
    <row r="138" spans="1:3" x14ac:dyDescent="0.2">
      <c r="A138" s="4"/>
    </row>
    <row r="139" spans="1:3" x14ac:dyDescent="0.2">
      <c r="A139" s="4"/>
    </row>
    <row r="140" spans="1:3" x14ac:dyDescent="0.2">
      <c r="A140" s="4"/>
    </row>
    <row r="141" spans="1:3" x14ac:dyDescent="0.2">
      <c r="A141" s="4"/>
    </row>
    <row r="142" spans="1:3" x14ac:dyDescent="0.2">
      <c r="A142" s="4"/>
    </row>
    <row r="143" spans="1:3" x14ac:dyDescent="0.2">
      <c r="A143" s="4"/>
    </row>
    <row r="144" spans="1:3"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3565A-B162-9A4B-AFA7-4AC91FBAF80A}">
  <dimension ref="A1:AM255"/>
  <sheetViews>
    <sheetView workbookViewId="0">
      <pane xSplit="2" ySplit="2" topLeftCell="E3" activePane="bottomRight" state="frozen"/>
      <selection pane="topRight" activeCell="C1" sqref="C1"/>
      <selection pane="bottomLeft" activeCell="A3" sqref="A3"/>
      <selection pane="bottomRight" sqref="A1:B1"/>
    </sheetView>
  </sheetViews>
  <sheetFormatPr baseColWidth="10" defaultColWidth="16.1640625" defaultRowHeight="16" x14ac:dyDescent="0.2"/>
  <cols>
    <col min="1" max="1" width="25" customWidth="1"/>
    <col min="2" max="2" width="26.83203125" customWidth="1"/>
    <col min="3" max="33" width="9.83203125" customWidth="1"/>
  </cols>
  <sheetData>
    <row r="1" spans="1:39" x14ac:dyDescent="0.2">
      <c r="A1" s="22" t="s">
        <v>234</v>
      </c>
      <c r="B1" s="22"/>
    </row>
    <row r="2" spans="1:39" s="1" customFormat="1" ht="35" thickBot="1" x14ac:dyDescent="0.25">
      <c r="A2" s="17" t="s">
        <v>0</v>
      </c>
      <c r="B2" s="18" t="s">
        <v>1</v>
      </c>
      <c r="C2" s="18">
        <v>1990</v>
      </c>
      <c r="D2" s="18">
        <v>1991</v>
      </c>
      <c r="E2" s="18">
        <v>1992</v>
      </c>
      <c r="F2" s="18">
        <v>1993</v>
      </c>
      <c r="G2" s="18">
        <v>1994</v>
      </c>
      <c r="H2" s="18">
        <v>1995</v>
      </c>
      <c r="I2" s="18">
        <v>1996</v>
      </c>
      <c r="J2" s="18">
        <v>1997</v>
      </c>
      <c r="K2" s="18">
        <v>1998</v>
      </c>
      <c r="L2" s="18">
        <v>1999</v>
      </c>
      <c r="M2" s="18">
        <v>2000</v>
      </c>
      <c r="N2" s="18">
        <v>2001</v>
      </c>
      <c r="O2" s="18">
        <v>2002</v>
      </c>
      <c r="P2" s="18">
        <v>2003</v>
      </c>
      <c r="Q2" s="18">
        <v>2004</v>
      </c>
      <c r="R2" s="18">
        <v>2005</v>
      </c>
      <c r="S2" s="18">
        <v>2006</v>
      </c>
      <c r="T2" s="18">
        <v>2007</v>
      </c>
      <c r="U2" s="18">
        <v>2008</v>
      </c>
      <c r="V2" s="18">
        <v>2009</v>
      </c>
      <c r="W2" s="18">
        <v>2010</v>
      </c>
      <c r="X2" s="18">
        <v>2011</v>
      </c>
      <c r="Y2" s="18">
        <v>2012</v>
      </c>
      <c r="Z2" s="18">
        <v>2013</v>
      </c>
      <c r="AA2" s="18">
        <v>2014</v>
      </c>
      <c r="AB2" s="18">
        <v>2015</v>
      </c>
      <c r="AC2" s="18">
        <v>2016</v>
      </c>
      <c r="AD2" s="18">
        <v>2017</v>
      </c>
      <c r="AE2" s="18">
        <v>2018</v>
      </c>
      <c r="AF2" s="18">
        <v>2019</v>
      </c>
      <c r="AG2" s="18">
        <v>2020</v>
      </c>
      <c r="AH2" s="18" t="s">
        <v>216</v>
      </c>
      <c r="AI2" s="18" t="s">
        <v>219</v>
      </c>
    </row>
    <row r="3" spans="1:39" s="8" customFormat="1" x14ac:dyDescent="0.2">
      <c r="A3" s="16" t="s">
        <v>228</v>
      </c>
    </row>
    <row r="4" spans="1:39" x14ac:dyDescent="0.2">
      <c r="A4" s="4" t="s">
        <v>39</v>
      </c>
      <c r="B4" t="s">
        <v>40</v>
      </c>
      <c r="C4" s="5">
        <v>243200</v>
      </c>
      <c r="D4" s="5">
        <v>820920</v>
      </c>
      <c r="E4" s="5">
        <v>1362500</v>
      </c>
      <c r="F4" s="5">
        <v>361500</v>
      </c>
      <c r="G4" s="5">
        <v>426000</v>
      </c>
      <c r="H4" s="5">
        <v>366700</v>
      </c>
      <c r="I4" s="5">
        <v>756940</v>
      </c>
      <c r="J4" s="5">
        <v>1020930</v>
      </c>
      <c r="K4" s="5">
        <v>1056210</v>
      </c>
      <c r="L4" s="5">
        <v>4195980</v>
      </c>
      <c r="M4" s="5">
        <v>3662820</v>
      </c>
      <c r="N4" s="5">
        <v>4260034</v>
      </c>
      <c r="O4" s="5">
        <v>1859198</v>
      </c>
      <c r="P4" s="5">
        <v>3236867</v>
      </c>
      <c r="Q4" s="5">
        <v>7223215</v>
      </c>
      <c r="R4" s="5">
        <v>9029986</v>
      </c>
      <c r="S4" s="5">
        <v>6824249</v>
      </c>
      <c r="T4" s="5">
        <v>6900968</v>
      </c>
      <c r="U4" s="5">
        <v>8952149</v>
      </c>
      <c r="V4" s="5">
        <v>9992054</v>
      </c>
      <c r="W4" s="5">
        <v>7057501</v>
      </c>
      <c r="X4" s="5">
        <v>7587774</v>
      </c>
      <c r="Y4" s="5">
        <v>5807681</v>
      </c>
      <c r="Z4" s="5">
        <v>5405857</v>
      </c>
      <c r="AA4" s="5">
        <v>8059747</v>
      </c>
      <c r="AB4" s="5">
        <v>5759213</v>
      </c>
      <c r="AC4" s="5">
        <v>4887129</v>
      </c>
      <c r="AD4" s="5">
        <v>4338209</v>
      </c>
      <c r="AE4" s="5">
        <v>4715335</v>
      </c>
      <c r="AF4" s="5">
        <v>3970638</v>
      </c>
      <c r="AG4" s="5">
        <v>4129278</v>
      </c>
      <c r="AH4" s="9">
        <f t="shared" ref="AH4:AH9" si="0">SUM(C4:AG4)</f>
        <v>134270782</v>
      </c>
      <c r="AI4" s="5">
        <f>COUNTIF(C4:AG4,"&gt;0")</f>
        <v>31</v>
      </c>
      <c r="AJ4" s="5"/>
      <c r="AK4" s="5"/>
      <c r="AL4" s="5"/>
      <c r="AM4" s="5"/>
    </row>
    <row r="5" spans="1:39" x14ac:dyDescent="0.2">
      <c r="A5" s="4" t="s">
        <v>55</v>
      </c>
      <c r="B5" t="s">
        <v>56</v>
      </c>
      <c r="C5" s="5">
        <v>62200</v>
      </c>
      <c r="D5" s="5">
        <v>119000</v>
      </c>
      <c r="E5" s="5">
        <v>25800</v>
      </c>
      <c r="F5" s="5">
        <v>33500</v>
      </c>
      <c r="G5" s="5">
        <v>115000</v>
      </c>
      <c r="H5" s="5">
        <v>66400</v>
      </c>
      <c r="I5" s="5">
        <v>193100</v>
      </c>
      <c r="J5" s="5">
        <v>264500</v>
      </c>
      <c r="K5" s="5">
        <v>1286200</v>
      </c>
      <c r="L5" s="5">
        <v>3867630</v>
      </c>
      <c r="M5" s="5">
        <v>3288500</v>
      </c>
      <c r="N5" s="5">
        <v>5202856</v>
      </c>
      <c r="O5" s="5">
        <v>2883589</v>
      </c>
      <c r="P5" s="5">
        <v>4343657</v>
      </c>
      <c r="Q5" s="5">
        <v>2214790</v>
      </c>
      <c r="R5" s="5">
        <v>2530684</v>
      </c>
      <c r="S5" s="5">
        <v>1096562</v>
      </c>
      <c r="T5" s="5">
        <v>594815</v>
      </c>
      <c r="U5" s="5">
        <v>2214820</v>
      </c>
      <c r="V5" s="5">
        <v>1349742</v>
      </c>
      <c r="W5" s="5">
        <v>1692360</v>
      </c>
      <c r="X5" s="5">
        <v>2517951</v>
      </c>
      <c r="Y5" s="5">
        <v>1606833</v>
      </c>
      <c r="Z5" s="5">
        <v>3882802</v>
      </c>
      <c r="AA5" s="5">
        <v>2171012</v>
      </c>
      <c r="AB5" s="5">
        <v>1073933</v>
      </c>
      <c r="AC5" s="5">
        <v>744827</v>
      </c>
      <c r="AD5" s="5">
        <v>884157</v>
      </c>
      <c r="AE5" s="5">
        <v>915905</v>
      </c>
      <c r="AF5" s="5">
        <v>755793</v>
      </c>
      <c r="AG5" s="5">
        <v>428368</v>
      </c>
      <c r="AH5" s="9">
        <f t="shared" si="0"/>
        <v>48427286</v>
      </c>
      <c r="AI5" s="5">
        <f t="shared" ref="AI5:AI9" si="1">COUNTIF(C5:AG5,"&gt;0")</f>
        <v>31</v>
      </c>
      <c r="AJ5" s="5"/>
      <c r="AK5" s="5"/>
      <c r="AL5" s="5"/>
      <c r="AM5" s="5"/>
    </row>
    <row r="6" spans="1:39" x14ac:dyDescent="0.2">
      <c r="A6" s="4" t="s">
        <v>96</v>
      </c>
      <c r="B6" t="s">
        <v>24</v>
      </c>
      <c r="C6" s="5">
        <v>680800</v>
      </c>
      <c r="D6" s="5">
        <v>1399820</v>
      </c>
      <c r="E6" s="5">
        <v>2614500</v>
      </c>
      <c r="F6" s="5">
        <v>2201400</v>
      </c>
      <c r="G6" s="5">
        <v>1252100</v>
      </c>
      <c r="H6" s="5">
        <v>1984380</v>
      </c>
      <c r="I6" s="5">
        <v>2004150</v>
      </c>
      <c r="J6" s="5">
        <v>2293840</v>
      </c>
      <c r="K6" s="5">
        <v>1361920</v>
      </c>
      <c r="L6" s="5">
        <v>4625390</v>
      </c>
      <c r="M6" s="5">
        <v>4814090</v>
      </c>
      <c r="N6" s="5">
        <v>5806290</v>
      </c>
      <c r="O6" s="5">
        <v>3779323</v>
      </c>
      <c r="P6" s="5">
        <v>5306810</v>
      </c>
      <c r="Q6" s="5">
        <v>4713722</v>
      </c>
      <c r="R6" s="5">
        <v>5537538</v>
      </c>
      <c r="S6" s="5">
        <v>4164992</v>
      </c>
      <c r="T6" s="5">
        <v>3074708</v>
      </c>
      <c r="U6" s="5">
        <v>6091258</v>
      </c>
      <c r="V6" s="5">
        <v>7437500</v>
      </c>
      <c r="W6" s="5">
        <v>6940084</v>
      </c>
      <c r="X6" s="5">
        <v>7230679</v>
      </c>
      <c r="Y6" s="5">
        <v>6939181</v>
      </c>
      <c r="Z6" s="5">
        <v>7623242</v>
      </c>
      <c r="AA6" s="5">
        <v>10386161</v>
      </c>
      <c r="AB6" s="5">
        <v>7121980</v>
      </c>
      <c r="AC6" s="5">
        <v>8244437</v>
      </c>
      <c r="AD6" s="5">
        <v>8487623</v>
      </c>
      <c r="AE6" s="5">
        <v>8920199</v>
      </c>
      <c r="AF6" s="5">
        <v>8135199</v>
      </c>
      <c r="AG6" s="5">
        <v>6675922</v>
      </c>
      <c r="AH6" s="9">
        <f t="shared" si="0"/>
        <v>157849238</v>
      </c>
      <c r="AI6" s="5">
        <f t="shared" si="1"/>
        <v>31</v>
      </c>
      <c r="AJ6" s="5"/>
      <c r="AK6" s="5"/>
      <c r="AL6" s="5"/>
      <c r="AM6" s="5"/>
    </row>
    <row r="7" spans="1:39" x14ac:dyDescent="0.2">
      <c r="A7" s="4" t="s">
        <v>30</v>
      </c>
      <c r="B7" t="s">
        <v>31</v>
      </c>
      <c r="C7" s="5">
        <v>189700</v>
      </c>
      <c r="D7" s="5">
        <v>257600</v>
      </c>
      <c r="E7" s="5">
        <v>734600</v>
      </c>
      <c r="F7" s="5">
        <v>769500</v>
      </c>
      <c r="G7" s="5">
        <v>477200</v>
      </c>
      <c r="H7" s="5">
        <v>566260</v>
      </c>
      <c r="I7" s="5">
        <v>815110</v>
      </c>
      <c r="J7" s="5">
        <v>590270</v>
      </c>
      <c r="K7" s="5">
        <v>948600</v>
      </c>
      <c r="L7" s="5">
        <v>4296790</v>
      </c>
      <c r="M7" s="5">
        <v>3688110</v>
      </c>
      <c r="N7" s="5">
        <v>4396687</v>
      </c>
      <c r="O7" s="5">
        <v>2130802</v>
      </c>
      <c r="P7" s="5">
        <v>3308893</v>
      </c>
      <c r="Q7" s="5">
        <v>2949634</v>
      </c>
      <c r="R7" s="5">
        <v>3396111</v>
      </c>
      <c r="S7" s="5">
        <v>2102828</v>
      </c>
      <c r="T7" s="5">
        <v>2074635</v>
      </c>
      <c r="U7" s="5">
        <v>4004190</v>
      </c>
      <c r="V7" s="5">
        <v>2462870</v>
      </c>
      <c r="W7" s="5">
        <v>6598089</v>
      </c>
      <c r="X7" s="5">
        <v>5999532</v>
      </c>
      <c r="Y7" s="5">
        <v>5436912</v>
      </c>
      <c r="Z7" s="5">
        <v>5031493</v>
      </c>
      <c r="AA7" s="5">
        <v>6763446</v>
      </c>
      <c r="AB7" s="5">
        <v>3888053</v>
      </c>
      <c r="AC7" s="5">
        <v>3551590</v>
      </c>
      <c r="AD7" s="5">
        <v>4451705</v>
      </c>
      <c r="AE7" s="5">
        <v>3747833</v>
      </c>
      <c r="AF7" s="5">
        <v>2886078</v>
      </c>
      <c r="AG7" s="5">
        <v>3212871</v>
      </c>
      <c r="AH7" s="9">
        <f t="shared" si="0"/>
        <v>91727992</v>
      </c>
      <c r="AI7" s="5">
        <f t="shared" si="1"/>
        <v>31</v>
      </c>
      <c r="AJ7" s="5"/>
      <c r="AK7" s="5"/>
      <c r="AL7" s="5"/>
      <c r="AM7" s="5"/>
    </row>
    <row r="8" spans="1:39" x14ac:dyDescent="0.2">
      <c r="A8" s="4" t="s">
        <v>43</v>
      </c>
      <c r="B8" t="s">
        <v>44</v>
      </c>
      <c r="C8" s="5">
        <v>960500</v>
      </c>
      <c r="D8" s="5">
        <v>3364980</v>
      </c>
      <c r="E8" s="5">
        <v>14765300</v>
      </c>
      <c r="F8" s="5">
        <v>1955100</v>
      </c>
      <c r="G8" s="5">
        <v>1543800</v>
      </c>
      <c r="H8" s="5">
        <v>1224560</v>
      </c>
      <c r="I8" s="5">
        <v>2014910</v>
      </c>
      <c r="J8" s="5">
        <v>2118480</v>
      </c>
      <c r="K8" s="5">
        <v>1681120</v>
      </c>
      <c r="L8" s="5">
        <v>5298360</v>
      </c>
      <c r="M8" s="5">
        <v>4980610</v>
      </c>
      <c r="N8" s="5">
        <v>5695531</v>
      </c>
      <c r="O8" s="5">
        <v>4570623</v>
      </c>
      <c r="P8" s="5">
        <v>4767416</v>
      </c>
      <c r="Q8" s="5">
        <v>7474119</v>
      </c>
      <c r="R8" s="5">
        <v>10303489</v>
      </c>
      <c r="S8" s="5">
        <v>6911640</v>
      </c>
      <c r="T8" s="5">
        <v>6477966</v>
      </c>
      <c r="U8" s="5">
        <v>8205663</v>
      </c>
      <c r="V8" s="5">
        <v>8397119</v>
      </c>
      <c r="W8" s="5">
        <v>11285625</v>
      </c>
      <c r="X8" s="5">
        <v>9104266</v>
      </c>
      <c r="Y8" s="5">
        <v>8236650</v>
      </c>
      <c r="Z8" s="5">
        <v>8887170</v>
      </c>
      <c r="AA8" s="5">
        <v>11019063</v>
      </c>
      <c r="AB8" s="5">
        <v>9492092</v>
      </c>
      <c r="AC8" s="5">
        <v>7768366</v>
      </c>
      <c r="AD8" s="5">
        <v>8223288</v>
      </c>
      <c r="AE8" s="5">
        <v>7705845</v>
      </c>
      <c r="AF8" s="5">
        <v>8065355</v>
      </c>
      <c r="AG8" s="5">
        <v>6606574</v>
      </c>
      <c r="AH8" s="9">
        <f t="shared" si="0"/>
        <v>199105580</v>
      </c>
      <c r="AI8" s="5">
        <f t="shared" si="1"/>
        <v>31</v>
      </c>
      <c r="AJ8" s="5"/>
      <c r="AK8" s="5"/>
      <c r="AL8" s="5"/>
      <c r="AM8" s="5"/>
    </row>
    <row r="9" spans="1:39" s="10" customFormat="1" x14ac:dyDescent="0.2">
      <c r="A9" s="4" t="s">
        <v>36</v>
      </c>
      <c r="B9" t="s">
        <v>37</v>
      </c>
      <c r="C9" s="5">
        <v>866200</v>
      </c>
      <c r="D9" s="5">
        <v>1724810</v>
      </c>
      <c r="E9" s="5">
        <v>1206200</v>
      </c>
      <c r="F9" s="5">
        <v>1970500</v>
      </c>
      <c r="G9" s="5">
        <v>1103600</v>
      </c>
      <c r="H9" s="5">
        <v>649410</v>
      </c>
      <c r="I9" s="5">
        <v>993650</v>
      </c>
      <c r="J9" s="5">
        <v>1293670</v>
      </c>
      <c r="K9" s="5">
        <v>1113400</v>
      </c>
      <c r="L9" s="5">
        <v>4262330</v>
      </c>
      <c r="M9" s="5">
        <v>3884930</v>
      </c>
      <c r="N9" s="5">
        <v>4461620</v>
      </c>
      <c r="O9" s="5">
        <v>2355189</v>
      </c>
      <c r="P9" s="5">
        <v>3429785</v>
      </c>
      <c r="Q9" s="5">
        <v>4295166</v>
      </c>
      <c r="R9" s="5">
        <v>5681466</v>
      </c>
      <c r="S9" s="5">
        <v>3753258</v>
      </c>
      <c r="T9" s="5">
        <v>3627643</v>
      </c>
      <c r="U9" s="5">
        <v>4397903</v>
      </c>
      <c r="V9" s="5">
        <v>5020422</v>
      </c>
      <c r="W9" s="5">
        <v>5130707</v>
      </c>
      <c r="X9" s="5">
        <v>6664434</v>
      </c>
      <c r="Y9" s="5">
        <v>5119958</v>
      </c>
      <c r="Z9" s="5">
        <v>5613306</v>
      </c>
      <c r="AA9" s="5">
        <v>5636214</v>
      </c>
      <c r="AB9" s="5">
        <v>4207695</v>
      </c>
      <c r="AC9" s="5">
        <v>4269587</v>
      </c>
      <c r="AD9" s="5">
        <v>4100538</v>
      </c>
      <c r="AE9" s="5">
        <v>5448732</v>
      </c>
      <c r="AF9" s="5">
        <v>5054127</v>
      </c>
      <c r="AG9" s="5">
        <v>3941506</v>
      </c>
      <c r="AH9" s="9">
        <f t="shared" si="0"/>
        <v>111277956</v>
      </c>
      <c r="AI9" s="5">
        <f t="shared" si="1"/>
        <v>31</v>
      </c>
    </row>
    <row r="10" spans="1:39" x14ac:dyDescent="0.2">
      <c r="A10" s="4"/>
      <c r="D10" s="2"/>
      <c r="E10" s="2"/>
      <c r="F10" s="2"/>
      <c r="G10" s="2"/>
      <c r="H10" s="2"/>
      <c r="I10" s="2"/>
      <c r="J10" s="2"/>
      <c r="K10" s="2"/>
      <c r="L10" s="2"/>
      <c r="M10" s="2"/>
      <c r="N10" s="2"/>
      <c r="O10" s="2"/>
      <c r="P10" s="2"/>
      <c r="Q10" s="2"/>
      <c r="R10" s="2"/>
      <c r="S10" s="2"/>
      <c r="T10" s="2"/>
      <c r="U10" s="2"/>
      <c r="V10" s="2"/>
      <c r="W10" s="2"/>
      <c r="X10" s="2"/>
      <c r="Y10" s="2"/>
      <c r="Z10" s="2"/>
      <c r="AA10" s="2"/>
      <c r="AB10" s="2"/>
      <c r="AC10" s="2"/>
      <c r="AD10" s="6"/>
      <c r="AE10" s="6"/>
      <c r="AF10" s="5"/>
      <c r="AG10" s="5"/>
      <c r="AH10" s="5"/>
      <c r="AI10" s="5"/>
      <c r="AJ10" s="5"/>
      <c r="AK10" s="5"/>
      <c r="AL10" s="5"/>
      <c r="AM10" s="5"/>
    </row>
    <row r="11" spans="1:39" x14ac:dyDescent="0.2">
      <c r="A11" s="4"/>
      <c r="D11" s="2"/>
      <c r="E11" s="2"/>
      <c r="F11" s="2"/>
      <c r="G11" s="2"/>
      <c r="H11" s="2"/>
      <c r="I11" s="2"/>
      <c r="J11" s="2"/>
      <c r="K11" s="2"/>
      <c r="L11" s="2"/>
      <c r="M11" s="2"/>
      <c r="N11" s="2"/>
      <c r="O11" s="2"/>
      <c r="P11" s="2"/>
      <c r="Q11" s="2"/>
      <c r="R11" s="2"/>
      <c r="S11" s="2"/>
      <c r="T11" s="2"/>
      <c r="U11" s="2"/>
      <c r="V11" s="2"/>
      <c r="W11" s="2"/>
      <c r="X11" s="2"/>
      <c r="Y11" s="2"/>
      <c r="Z11" s="2"/>
      <c r="AA11" s="2"/>
      <c r="AB11" s="2"/>
      <c r="AC11" s="2"/>
      <c r="AD11" s="6"/>
      <c r="AE11" s="6"/>
      <c r="AF11" s="5"/>
      <c r="AG11" s="5"/>
      <c r="AH11" s="5"/>
      <c r="AI11" s="5"/>
      <c r="AJ11" s="5"/>
      <c r="AK11" s="5"/>
      <c r="AL11" s="5"/>
      <c r="AM11" s="5"/>
    </row>
    <row r="12" spans="1:39" x14ac:dyDescent="0.2">
      <c r="A12" s="4"/>
      <c r="D12" s="2"/>
      <c r="E12" s="2"/>
      <c r="F12" s="2"/>
      <c r="G12" s="2"/>
      <c r="H12" s="2"/>
      <c r="I12" s="2"/>
      <c r="J12" s="2"/>
      <c r="K12" s="2"/>
      <c r="L12" s="2"/>
      <c r="M12" s="2"/>
      <c r="N12" s="2"/>
      <c r="O12" s="2"/>
      <c r="P12" s="2"/>
      <c r="Q12" s="2"/>
      <c r="R12" s="2"/>
      <c r="S12" s="2"/>
      <c r="T12" s="2"/>
      <c r="U12" s="2"/>
      <c r="V12" s="2"/>
      <c r="W12" s="2"/>
      <c r="X12" s="2"/>
      <c r="Y12" s="2"/>
      <c r="Z12" s="2"/>
      <c r="AA12" s="2"/>
      <c r="AB12" s="2"/>
      <c r="AC12" s="2"/>
      <c r="AD12" s="6"/>
      <c r="AE12" s="6"/>
      <c r="AF12" s="5"/>
      <c r="AG12" s="5"/>
      <c r="AH12" s="5"/>
      <c r="AI12" s="5"/>
      <c r="AJ12" s="5"/>
      <c r="AK12" s="5"/>
      <c r="AL12" s="5"/>
      <c r="AM12" s="5"/>
    </row>
    <row r="13" spans="1:39" x14ac:dyDescent="0.2">
      <c r="A13" s="4"/>
      <c r="D13" s="2"/>
      <c r="E13" s="2"/>
      <c r="F13" s="2"/>
      <c r="G13" s="2"/>
      <c r="H13" s="2"/>
      <c r="I13" s="2"/>
      <c r="J13" s="2"/>
      <c r="K13" s="2"/>
      <c r="L13" s="2"/>
      <c r="M13" s="2"/>
      <c r="N13" s="2"/>
      <c r="O13" s="2"/>
      <c r="P13" s="2"/>
      <c r="Q13" s="2"/>
      <c r="R13" s="2"/>
      <c r="S13" s="2"/>
      <c r="T13" s="2"/>
      <c r="U13" s="2"/>
      <c r="V13" s="2"/>
      <c r="W13" s="2"/>
      <c r="X13" s="2"/>
      <c r="Y13" s="2"/>
      <c r="Z13" s="2"/>
      <c r="AA13" s="2"/>
      <c r="AB13" s="5"/>
      <c r="AC13" s="5"/>
      <c r="AD13" s="5"/>
      <c r="AE13" s="5"/>
      <c r="AF13" s="5"/>
      <c r="AG13" s="5"/>
      <c r="AH13" s="9"/>
      <c r="AI13" s="5"/>
      <c r="AJ13" s="5"/>
      <c r="AK13" s="5"/>
      <c r="AL13" s="5"/>
      <c r="AM13" s="5"/>
    </row>
    <row r="14" spans="1:39" x14ac:dyDescent="0.2">
      <c r="A14" s="4"/>
      <c r="D14" s="2"/>
      <c r="E14" s="2"/>
      <c r="F14" s="2"/>
      <c r="G14" s="2"/>
      <c r="H14" s="2"/>
      <c r="I14" s="2"/>
      <c r="J14" s="2"/>
      <c r="K14" s="2"/>
      <c r="L14" s="2"/>
      <c r="M14" s="2"/>
      <c r="N14" s="2"/>
      <c r="O14" s="2"/>
      <c r="P14" s="2"/>
      <c r="Q14" s="2"/>
      <c r="R14" s="2"/>
      <c r="S14" s="2"/>
      <c r="T14" s="2"/>
      <c r="U14" s="2"/>
      <c r="V14" s="2"/>
      <c r="W14" s="2"/>
      <c r="X14" s="6"/>
      <c r="Y14" s="5"/>
      <c r="Z14" s="5"/>
      <c r="AA14" s="5"/>
      <c r="AB14" s="5"/>
      <c r="AC14" s="5"/>
      <c r="AD14" s="5"/>
      <c r="AE14" s="5"/>
      <c r="AF14" s="5"/>
      <c r="AG14" s="5"/>
      <c r="AH14" s="9"/>
      <c r="AI14" s="5"/>
      <c r="AJ14" s="5"/>
      <c r="AK14" s="5"/>
      <c r="AL14" s="5"/>
      <c r="AM14" s="5"/>
    </row>
    <row r="15" spans="1:39" x14ac:dyDescent="0.2">
      <c r="A15" s="4"/>
      <c r="D15" s="2"/>
      <c r="E15" s="2"/>
      <c r="F15" s="2"/>
      <c r="G15" s="2"/>
      <c r="H15" s="2"/>
      <c r="I15" s="2"/>
      <c r="J15" s="2"/>
      <c r="K15" s="2"/>
      <c r="L15" s="2"/>
      <c r="M15" s="2"/>
      <c r="N15" s="2"/>
      <c r="O15" s="2"/>
      <c r="P15" s="2"/>
      <c r="Q15" s="2"/>
      <c r="R15" s="2"/>
      <c r="S15" s="2"/>
      <c r="T15" s="2"/>
      <c r="U15" s="2"/>
      <c r="V15" s="2"/>
      <c r="W15" s="2"/>
      <c r="X15" s="2"/>
      <c r="Y15" s="2"/>
      <c r="Z15" s="2"/>
      <c r="AA15" s="2"/>
      <c r="AB15" s="2"/>
      <c r="AC15" s="2"/>
      <c r="AD15" s="5"/>
      <c r="AE15" s="5"/>
      <c r="AF15" s="5"/>
      <c r="AG15" s="5"/>
      <c r="AH15" s="9"/>
      <c r="AI15" s="5"/>
    </row>
    <row r="16" spans="1:39" x14ac:dyDescent="0.2">
      <c r="A16" s="4"/>
      <c r="C16" s="5"/>
      <c r="D16" s="5"/>
      <c r="E16" s="5"/>
      <c r="F16" s="6"/>
      <c r="G16" s="5"/>
      <c r="H16" s="5"/>
      <c r="I16" s="5"/>
      <c r="J16" s="5"/>
      <c r="K16" s="5"/>
      <c r="L16" s="5"/>
      <c r="M16" s="5"/>
      <c r="N16" s="5"/>
      <c r="O16" s="5"/>
      <c r="P16" s="5"/>
      <c r="Q16" s="5"/>
      <c r="R16" s="5"/>
      <c r="S16" s="5"/>
      <c r="T16" s="5"/>
      <c r="U16" s="5"/>
      <c r="V16" s="6"/>
      <c r="W16" s="6"/>
      <c r="X16" s="6"/>
      <c r="Y16" s="5"/>
      <c r="Z16" s="5"/>
      <c r="AA16" s="5"/>
      <c r="AB16" s="5"/>
      <c r="AC16" s="5"/>
      <c r="AD16" s="5"/>
      <c r="AE16" s="5"/>
      <c r="AF16" s="5"/>
      <c r="AG16" s="5"/>
      <c r="AH16" s="9"/>
      <c r="AI16" s="5"/>
    </row>
    <row r="17" spans="1:37" x14ac:dyDescent="0.2">
      <c r="A17" s="4"/>
      <c r="C17" s="5"/>
      <c r="D17" s="5"/>
      <c r="E17" s="5"/>
      <c r="F17" s="6"/>
      <c r="G17" s="5"/>
      <c r="H17" s="5"/>
      <c r="I17" s="5"/>
      <c r="J17" s="5"/>
      <c r="K17" s="5"/>
      <c r="L17" s="5"/>
      <c r="M17" s="5"/>
      <c r="N17" s="5"/>
      <c r="O17" s="5"/>
      <c r="P17" s="5"/>
      <c r="Q17" s="5"/>
      <c r="R17" s="5"/>
      <c r="S17" s="5"/>
      <c r="T17" s="5"/>
      <c r="U17" s="5"/>
      <c r="V17" s="6"/>
      <c r="W17" s="6"/>
      <c r="X17" s="6"/>
      <c r="Y17" s="5"/>
      <c r="Z17" s="5"/>
      <c r="AA17" s="5"/>
      <c r="AB17" s="5"/>
      <c r="AC17" s="5"/>
      <c r="AD17" s="5"/>
      <c r="AE17" s="5"/>
      <c r="AF17" s="5"/>
      <c r="AG17" s="5"/>
      <c r="AH17" s="9"/>
      <c r="AI17" s="5"/>
      <c r="AK17" s="5"/>
    </row>
    <row r="18" spans="1:37" x14ac:dyDescent="0.2">
      <c r="A18" s="4"/>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5"/>
    </row>
    <row r="19" spans="1:37" x14ac:dyDescent="0.2">
      <c r="A19" s="4"/>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5"/>
    </row>
    <row r="20" spans="1:37" x14ac:dyDescent="0.2">
      <c r="A20" s="4"/>
      <c r="D20" s="2"/>
      <c r="E20" s="2"/>
      <c r="F20" s="2"/>
      <c r="G20" s="2"/>
      <c r="H20" s="2"/>
      <c r="I20" s="2"/>
      <c r="J20" s="2"/>
      <c r="K20" s="2"/>
      <c r="L20" s="2"/>
      <c r="M20" s="2"/>
      <c r="N20" s="2"/>
      <c r="O20" s="2"/>
      <c r="P20" s="2"/>
      <c r="Q20" s="2"/>
      <c r="R20" s="2"/>
      <c r="S20" s="2"/>
      <c r="T20" s="2"/>
      <c r="U20" s="2"/>
      <c r="V20" s="2"/>
      <c r="W20" s="2"/>
      <c r="X20" s="2"/>
      <c r="Y20" s="2"/>
      <c r="Z20" s="2"/>
      <c r="AA20" s="2"/>
      <c r="AB20" s="2"/>
      <c r="AC20" s="2"/>
      <c r="AD20" s="5"/>
      <c r="AE20" s="5"/>
      <c r="AF20" s="5"/>
      <c r="AG20" s="5"/>
      <c r="AH20" s="5"/>
      <c r="AI20" s="5"/>
    </row>
    <row r="21" spans="1:37" x14ac:dyDescent="0.2">
      <c r="A21" s="4"/>
      <c r="D21" s="2"/>
      <c r="E21" s="2"/>
      <c r="F21" s="2"/>
      <c r="G21" s="2"/>
      <c r="H21" s="2"/>
      <c r="I21" s="2"/>
      <c r="J21" s="2"/>
      <c r="K21" s="2"/>
      <c r="L21" s="2"/>
      <c r="M21" s="2"/>
      <c r="N21" s="2"/>
      <c r="O21" s="2"/>
      <c r="P21" s="2"/>
      <c r="Q21" s="2"/>
      <c r="R21" s="2"/>
      <c r="S21" s="2"/>
      <c r="T21" s="2"/>
      <c r="U21" s="2"/>
      <c r="V21" s="2"/>
      <c r="W21" s="2"/>
      <c r="X21" s="2"/>
      <c r="Y21" s="2"/>
      <c r="Z21" s="2"/>
      <c r="AA21" s="2"/>
      <c r="AB21" s="2"/>
      <c r="AC21" s="2"/>
      <c r="AD21" s="5"/>
      <c r="AE21" s="5"/>
      <c r="AF21" s="5"/>
      <c r="AG21" s="5"/>
      <c r="AH21" s="5"/>
      <c r="AI21" s="5"/>
    </row>
    <row r="22" spans="1:37" x14ac:dyDescent="0.2">
      <c r="A22" s="4"/>
      <c r="D22" s="2"/>
      <c r="E22" s="2"/>
      <c r="F22" s="2"/>
      <c r="G22" s="2"/>
      <c r="H22" s="2"/>
      <c r="I22" s="2"/>
      <c r="J22" s="2"/>
      <c r="K22" s="2"/>
      <c r="L22" s="2"/>
      <c r="M22" s="2"/>
      <c r="N22" s="2"/>
      <c r="O22" s="2"/>
      <c r="P22" s="2"/>
      <c r="Q22" s="2"/>
      <c r="R22" s="2"/>
      <c r="S22" s="2"/>
      <c r="T22" s="2"/>
      <c r="U22" s="2"/>
      <c r="V22" s="2"/>
      <c r="W22" s="2"/>
      <c r="X22" s="2"/>
      <c r="Y22" s="2"/>
      <c r="Z22" s="2"/>
      <c r="AA22" s="2"/>
      <c r="AB22" s="2"/>
      <c r="AC22" s="2"/>
      <c r="AD22" s="5"/>
      <c r="AE22" s="5"/>
      <c r="AF22" s="5"/>
      <c r="AG22" s="5"/>
      <c r="AH22" s="5"/>
      <c r="AI22" s="5"/>
    </row>
    <row r="23" spans="1:37" x14ac:dyDescent="0.2">
      <c r="A23" s="4"/>
      <c r="D23" s="2"/>
      <c r="E23" s="2"/>
      <c r="F23" s="2"/>
      <c r="G23" s="2"/>
      <c r="H23" s="2"/>
      <c r="I23" s="2"/>
      <c r="J23" s="2"/>
      <c r="K23" s="2"/>
      <c r="L23" s="2"/>
      <c r="M23" s="2"/>
      <c r="N23" s="2"/>
      <c r="O23" s="2"/>
      <c r="P23" s="2"/>
      <c r="Q23" s="2"/>
      <c r="R23" s="2"/>
      <c r="S23" s="2"/>
      <c r="T23" s="2"/>
      <c r="U23" s="2"/>
      <c r="V23" s="2"/>
      <c r="W23" s="2"/>
      <c r="X23" s="2"/>
      <c r="Y23" s="2"/>
      <c r="Z23" s="2"/>
      <c r="AA23" s="2"/>
      <c r="AB23" s="2"/>
      <c r="AC23" s="2"/>
      <c r="AD23" s="5"/>
      <c r="AE23" s="5"/>
      <c r="AF23" s="5"/>
      <c r="AG23" s="5"/>
      <c r="AH23" s="5"/>
      <c r="AI23" s="5"/>
    </row>
    <row r="24" spans="1:37" x14ac:dyDescent="0.2">
      <c r="A24" s="4"/>
      <c r="D24" s="2"/>
      <c r="E24" s="2"/>
      <c r="F24" s="2"/>
      <c r="G24" s="2"/>
      <c r="H24" s="2"/>
      <c r="I24" s="2"/>
      <c r="J24" s="2"/>
      <c r="K24" s="2"/>
      <c r="L24" s="2"/>
      <c r="M24" s="2"/>
      <c r="N24" s="2"/>
      <c r="O24" s="2"/>
      <c r="P24" s="2"/>
      <c r="Q24" s="2"/>
      <c r="R24" s="2"/>
      <c r="S24" s="2"/>
      <c r="T24" s="2"/>
      <c r="U24" s="2"/>
      <c r="V24" s="2"/>
      <c r="W24" s="2"/>
      <c r="X24" s="2"/>
      <c r="Y24" s="2"/>
      <c r="Z24" s="2"/>
      <c r="AA24" s="2"/>
      <c r="AB24" s="2"/>
      <c r="AC24" s="2"/>
      <c r="AD24" s="5"/>
      <c r="AE24" s="5"/>
      <c r="AF24" s="5"/>
      <c r="AG24" s="5"/>
      <c r="AH24" s="5"/>
      <c r="AI24" s="5"/>
    </row>
    <row r="25" spans="1:37" x14ac:dyDescent="0.2">
      <c r="A25" s="4"/>
      <c r="D25" s="2"/>
      <c r="E25" s="2"/>
      <c r="F25" s="2"/>
      <c r="G25" s="2"/>
      <c r="H25" s="2"/>
      <c r="I25" s="2"/>
      <c r="J25" s="2"/>
      <c r="K25" s="2"/>
      <c r="L25" s="2"/>
      <c r="M25" s="2"/>
      <c r="N25" s="2"/>
      <c r="O25" s="2"/>
      <c r="P25" s="2"/>
      <c r="Q25" s="2"/>
      <c r="R25" s="2"/>
      <c r="S25" s="2"/>
      <c r="T25" s="2"/>
      <c r="U25" s="2"/>
      <c r="V25" s="2"/>
      <c r="W25" s="2"/>
      <c r="X25" s="2"/>
      <c r="Y25" s="2"/>
      <c r="Z25" s="2"/>
      <c r="AA25" s="5"/>
      <c r="AB25" s="5"/>
      <c r="AC25" s="5"/>
      <c r="AD25" s="5"/>
      <c r="AE25" s="5"/>
      <c r="AF25" s="5"/>
      <c r="AG25" s="5"/>
      <c r="AH25" s="9"/>
      <c r="AI25" s="5"/>
    </row>
    <row r="26" spans="1:37" x14ac:dyDescent="0.2">
      <c r="A26" s="4"/>
      <c r="C26" s="5"/>
      <c r="D26" s="5"/>
      <c r="E26" s="5"/>
      <c r="F26" s="5"/>
      <c r="G26" s="5"/>
      <c r="H26" s="5"/>
      <c r="I26" s="5"/>
      <c r="J26" s="5"/>
      <c r="K26" s="5"/>
      <c r="L26" s="5"/>
      <c r="M26" s="5"/>
      <c r="N26" s="5"/>
      <c r="O26" s="6"/>
      <c r="P26" s="5"/>
      <c r="Q26" s="5"/>
      <c r="R26" s="5"/>
      <c r="S26" s="5"/>
      <c r="T26" s="5"/>
      <c r="U26" s="5"/>
      <c r="V26" s="6"/>
      <c r="W26" s="6"/>
      <c r="X26" s="6"/>
      <c r="Y26" s="5"/>
      <c r="Z26" s="5"/>
      <c r="AA26" s="5"/>
      <c r="AB26" s="5"/>
      <c r="AC26" s="5"/>
      <c r="AD26" s="5"/>
      <c r="AE26" s="5"/>
      <c r="AF26" s="5"/>
      <c r="AG26" s="5"/>
      <c r="AH26" s="9"/>
      <c r="AI26" s="5"/>
    </row>
    <row r="27" spans="1:37" x14ac:dyDescent="0.2">
      <c r="A27" s="4"/>
      <c r="D27" s="2"/>
      <c r="E27" s="2"/>
      <c r="F27" s="2"/>
      <c r="G27" s="2"/>
      <c r="H27" s="2"/>
      <c r="I27" s="2"/>
      <c r="J27" s="2"/>
      <c r="K27" s="2"/>
      <c r="L27" s="2"/>
      <c r="M27" s="2"/>
      <c r="N27" s="2"/>
      <c r="O27" s="2"/>
      <c r="P27" s="2"/>
      <c r="Q27" s="2"/>
      <c r="R27" s="2"/>
      <c r="S27" s="2"/>
      <c r="T27" s="2"/>
      <c r="U27" s="2"/>
      <c r="V27" s="2"/>
      <c r="W27" s="2"/>
      <c r="X27" s="2"/>
      <c r="Y27" s="2"/>
      <c r="Z27" s="2"/>
      <c r="AA27" s="2"/>
      <c r="AB27" s="2"/>
      <c r="AC27" s="2"/>
      <c r="AD27" s="5"/>
      <c r="AE27" s="5"/>
      <c r="AF27" s="5"/>
      <c r="AG27" s="5"/>
      <c r="AH27" s="5"/>
      <c r="AI27" s="5"/>
    </row>
    <row r="28" spans="1:37" x14ac:dyDescent="0.2">
      <c r="A28" s="4"/>
      <c r="D28" s="2"/>
      <c r="E28" s="2"/>
      <c r="F28" s="2"/>
      <c r="G28" s="2"/>
      <c r="H28" s="2"/>
      <c r="I28" s="2"/>
      <c r="J28" s="2"/>
      <c r="K28" s="2"/>
      <c r="L28" s="2"/>
      <c r="M28" s="2"/>
      <c r="N28" s="2"/>
      <c r="O28" s="2"/>
      <c r="P28" s="2"/>
      <c r="Q28" s="2"/>
      <c r="R28" s="2"/>
      <c r="S28" s="2"/>
      <c r="T28" s="2"/>
      <c r="U28" s="2"/>
      <c r="V28" s="2"/>
      <c r="W28" s="2"/>
      <c r="X28" s="2"/>
      <c r="Y28" s="2"/>
      <c r="Z28" s="2"/>
      <c r="AA28" s="2"/>
      <c r="AB28" s="2"/>
      <c r="AC28" s="2"/>
      <c r="AD28" s="5"/>
      <c r="AE28" s="5"/>
      <c r="AF28" s="5"/>
      <c r="AG28" s="5"/>
      <c r="AH28" s="5"/>
      <c r="AI28" s="5"/>
    </row>
    <row r="29" spans="1:37" x14ac:dyDescent="0.2">
      <c r="A29" s="4"/>
      <c r="D29" s="2"/>
      <c r="E29" s="2"/>
      <c r="F29" s="2"/>
      <c r="G29" s="2"/>
      <c r="H29" s="2"/>
      <c r="I29" s="2"/>
      <c r="J29" s="2"/>
      <c r="K29" s="2"/>
      <c r="L29" s="2"/>
      <c r="M29" s="2"/>
      <c r="N29" s="2"/>
      <c r="O29" s="2"/>
      <c r="P29" s="2"/>
      <c r="Q29" s="2"/>
      <c r="R29" s="2"/>
      <c r="S29" s="2"/>
      <c r="T29" s="2"/>
      <c r="U29" s="2"/>
      <c r="V29" s="2"/>
      <c r="W29" s="2"/>
      <c r="X29" s="2"/>
      <c r="Y29" s="2"/>
      <c r="Z29" s="2"/>
      <c r="AA29" s="2"/>
      <c r="AB29" s="2"/>
      <c r="AC29" s="2"/>
      <c r="AD29" s="5"/>
      <c r="AE29" s="5"/>
      <c r="AF29" s="5"/>
      <c r="AG29" s="5"/>
      <c r="AH29" s="5"/>
      <c r="AI29" s="5"/>
    </row>
    <row r="30" spans="1:37" x14ac:dyDescent="0.2">
      <c r="A30" s="4"/>
      <c r="C30" s="5"/>
      <c r="D30" s="5"/>
      <c r="E30" s="5"/>
      <c r="H30" s="5"/>
      <c r="I30" s="5"/>
      <c r="J30" s="5"/>
      <c r="K30" s="5"/>
      <c r="L30" s="2"/>
      <c r="M30" s="2"/>
      <c r="N30" s="2"/>
      <c r="O30" s="2"/>
      <c r="P30" s="2"/>
      <c r="Q30" s="2"/>
      <c r="R30" s="2"/>
      <c r="S30" s="2"/>
      <c r="T30" s="5"/>
      <c r="U30" s="5"/>
      <c r="V30" s="6"/>
      <c r="W30" s="6"/>
      <c r="X30" s="6"/>
      <c r="Y30" s="5"/>
      <c r="Z30" s="5"/>
      <c r="AA30" s="5"/>
      <c r="AB30" s="5"/>
      <c r="AC30" s="5"/>
      <c r="AD30" s="5"/>
      <c r="AE30" s="5"/>
      <c r="AF30" s="5"/>
      <c r="AG30" s="5"/>
      <c r="AH30" s="9"/>
      <c r="AI30" s="5"/>
    </row>
    <row r="31" spans="1:37" x14ac:dyDescent="0.2">
      <c r="A31" s="4"/>
      <c r="E31" s="5"/>
      <c r="H31" s="5"/>
      <c r="I31" s="5"/>
      <c r="J31" s="5"/>
      <c r="K31" s="5"/>
      <c r="L31" s="5"/>
      <c r="M31" s="5"/>
      <c r="N31" s="2"/>
      <c r="O31" s="2"/>
      <c r="P31" s="5"/>
      <c r="Q31" s="5"/>
      <c r="R31" s="5"/>
      <c r="S31" s="5"/>
      <c r="U31" s="5"/>
      <c r="V31" s="6"/>
      <c r="W31" s="6"/>
      <c r="X31" s="6"/>
      <c r="Y31" s="5"/>
      <c r="Z31" s="5"/>
      <c r="AA31" s="5"/>
      <c r="AB31" s="5"/>
      <c r="AC31" s="5"/>
      <c r="AD31" s="5"/>
      <c r="AE31" s="5"/>
      <c r="AF31" s="5"/>
      <c r="AG31" s="5"/>
      <c r="AH31" s="9"/>
      <c r="AI31" s="5"/>
    </row>
    <row r="32" spans="1:37" x14ac:dyDescent="0.2">
      <c r="A32" s="4"/>
      <c r="E32" s="2"/>
      <c r="F32" s="2"/>
      <c r="G32" s="2"/>
      <c r="H32" s="2"/>
      <c r="I32" s="2"/>
      <c r="J32" s="2"/>
      <c r="K32" s="2"/>
      <c r="L32" s="2"/>
      <c r="M32" s="2"/>
      <c r="N32" s="2"/>
      <c r="O32" s="2"/>
      <c r="P32" s="2"/>
      <c r="Q32" s="2"/>
      <c r="R32" s="2"/>
      <c r="S32" s="2"/>
      <c r="T32" s="2"/>
      <c r="U32" s="2"/>
      <c r="V32" s="2"/>
      <c r="W32" s="2"/>
      <c r="X32" s="2"/>
      <c r="Y32" s="2"/>
      <c r="Z32" s="2"/>
      <c r="AA32" s="2"/>
      <c r="AB32" s="2"/>
      <c r="AC32" s="2"/>
      <c r="AD32" s="5"/>
      <c r="AE32" s="5"/>
      <c r="AF32" s="5"/>
      <c r="AG32" s="5"/>
      <c r="AH32" s="5"/>
      <c r="AI32" s="5"/>
    </row>
    <row r="33" spans="1:35" x14ac:dyDescent="0.2">
      <c r="A33" s="4"/>
      <c r="E33" s="2"/>
      <c r="F33" s="2"/>
      <c r="G33" s="2"/>
      <c r="H33" s="2"/>
      <c r="I33" s="2"/>
      <c r="J33" s="2"/>
      <c r="K33" s="2"/>
      <c r="L33" s="2"/>
      <c r="M33" s="2"/>
      <c r="N33" s="2"/>
      <c r="O33" s="2"/>
      <c r="P33" s="2"/>
      <c r="Q33" s="2"/>
      <c r="R33" s="2"/>
      <c r="S33" s="2"/>
      <c r="T33" s="2"/>
      <c r="U33" s="2"/>
      <c r="V33" s="2"/>
      <c r="W33" s="2"/>
      <c r="X33" s="2"/>
      <c r="Y33" s="2"/>
      <c r="Z33" s="2"/>
      <c r="AA33" s="2"/>
      <c r="AB33" s="2"/>
      <c r="AC33" s="2"/>
      <c r="AD33" s="5"/>
      <c r="AE33" s="5"/>
      <c r="AF33" s="5"/>
      <c r="AG33" s="5"/>
      <c r="AH33" s="5"/>
      <c r="AI33" s="5"/>
    </row>
    <row r="34" spans="1:35" x14ac:dyDescent="0.2">
      <c r="A34" s="4"/>
      <c r="E34" s="2"/>
      <c r="F34" s="2"/>
      <c r="G34" s="2"/>
      <c r="H34" s="2"/>
      <c r="I34" s="2"/>
      <c r="J34" s="2"/>
      <c r="K34" s="2"/>
      <c r="L34" s="2"/>
      <c r="M34" s="2"/>
      <c r="N34" s="2"/>
      <c r="O34" s="2"/>
      <c r="P34" s="2"/>
      <c r="Q34" s="2"/>
      <c r="R34" s="2"/>
      <c r="S34" s="2"/>
      <c r="T34" s="2"/>
      <c r="U34" s="2"/>
      <c r="V34" s="2"/>
      <c r="W34" s="2"/>
      <c r="X34" s="2"/>
      <c r="Y34" s="2"/>
      <c r="Z34" s="2"/>
      <c r="AA34" s="2"/>
      <c r="AB34" s="2"/>
      <c r="AC34" s="2"/>
      <c r="AD34" s="5"/>
      <c r="AE34" s="5"/>
      <c r="AF34" s="5"/>
      <c r="AG34" s="5"/>
      <c r="AH34" s="5"/>
      <c r="AI34" s="5"/>
    </row>
    <row r="35" spans="1:35" x14ac:dyDescent="0.2">
      <c r="A35" s="4"/>
      <c r="C35" s="5"/>
      <c r="D35" s="5"/>
      <c r="E35" s="5"/>
      <c r="F35" s="5"/>
      <c r="G35" s="5"/>
      <c r="H35" s="5"/>
      <c r="I35" s="5"/>
      <c r="J35" s="5"/>
      <c r="K35" s="5"/>
      <c r="L35" s="5"/>
      <c r="M35" s="5"/>
      <c r="N35" s="5"/>
      <c r="O35" s="5"/>
      <c r="P35" s="5"/>
      <c r="Q35" s="5"/>
      <c r="R35" s="5"/>
      <c r="S35" s="5"/>
      <c r="T35" s="5"/>
      <c r="U35" s="5"/>
      <c r="V35" s="6"/>
      <c r="W35" s="6"/>
      <c r="X35" s="6"/>
      <c r="Y35" s="5"/>
      <c r="Z35" s="5"/>
      <c r="AA35" s="5"/>
      <c r="AB35" s="5"/>
      <c r="AC35" s="5"/>
      <c r="AD35" s="5"/>
      <c r="AE35" s="5"/>
      <c r="AF35" s="5"/>
      <c r="AG35" s="5"/>
      <c r="AH35" s="9"/>
      <c r="AI35" s="5"/>
    </row>
    <row r="36" spans="1:35" x14ac:dyDescent="0.2">
      <c r="A36" s="4"/>
      <c r="E36" s="2"/>
      <c r="F36" s="2"/>
      <c r="G36" s="2"/>
      <c r="H36" s="2"/>
      <c r="I36" s="2"/>
      <c r="J36" s="2"/>
      <c r="K36" s="2"/>
      <c r="L36" s="2"/>
      <c r="M36" s="2"/>
      <c r="N36" s="2"/>
      <c r="O36" s="2"/>
      <c r="P36" s="2"/>
      <c r="Q36" s="2"/>
      <c r="R36" s="2"/>
      <c r="S36" s="2"/>
      <c r="T36" s="2"/>
      <c r="U36" s="2"/>
      <c r="V36" s="2"/>
      <c r="W36" s="2"/>
      <c r="X36" s="2"/>
      <c r="Y36" s="2"/>
      <c r="Z36" s="2"/>
      <c r="AA36" s="2"/>
      <c r="AB36" s="2"/>
      <c r="AC36" s="2"/>
      <c r="AD36" s="5"/>
      <c r="AE36" s="5"/>
      <c r="AF36" s="5"/>
      <c r="AG36" s="5"/>
      <c r="AH36" s="5"/>
      <c r="AI36" s="5"/>
    </row>
    <row r="37" spans="1:35" x14ac:dyDescent="0.2">
      <c r="A37" s="4"/>
      <c r="C37" s="5"/>
      <c r="D37" s="5"/>
      <c r="E37" s="5"/>
      <c r="F37" s="5"/>
      <c r="G37" s="5"/>
      <c r="H37" s="5"/>
      <c r="I37" s="5"/>
      <c r="J37" s="5"/>
      <c r="K37" s="5"/>
      <c r="L37" s="5"/>
      <c r="M37" s="5"/>
      <c r="N37" s="5"/>
      <c r="O37" s="5"/>
      <c r="P37" s="5"/>
      <c r="Q37" s="5"/>
      <c r="R37" s="5"/>
      <c r="S37" s="5"/>
      <c r="T37" s="5"/>
      <c r="U37" s="5"/>
      <c r="V37" s="6"/>
      <c r="W37" s="6"/>
      <c r="X37" s="6"/>
      <c r="Y37" s="5"/>
      <c r="Z37" s="5"/>
      <c r="AA37" s="5"/>
      <c r="AB37" s="5"/>
      <c r="AC37" s="5"/>
      <c r="AD37" s="5"/>
      <c r="AE37" s="5"/>
      <c r="AF37" s="5"/>
      <c r="AG37" s="5"/>
      <c r="AH37" s="9"/>
      <c r="AI37" s="5"/>
    </row>
    <row r="38" spans="1:35" x14ac:dyDescent="0.2">
      <c r="A38" s="4"/>
      <c r="E38" s="2"/>
      <c r="F38" s="2"/>
      <c r="G38" s="2"/>
      <c r="H38" s="2"/>
      <c r="I38" s="2"/>
      <c r="J38" s="2"/>
      <c r="K38" s="2"/>
      <c r="L38" s="2"/>
      <c r="M38" s="2"/>
      <c r="N38" s="2"/>
      <c r="O38" s="2"/>
      <c r="P38" s="2"/>
      <c r="Q38" s="2"/>
      <c r="R38" s="2"/>
      <c r="S38" s="2"/>
      <c r="T38" s="5"/>
      <c r="U38" s="5"/>
      <c r="V38" s="6"/>
      <c r="W38" s="6"/>
      <c r="X38" s="6"/>
      <c r="Y38" s="5"/>
      <c r="Z38" s="5"/>
      <c r="AA38" s="5"/>
      <c r="AB38" s="5"/>
      <c r="AC38" s="5"/>
      <c r="AD38" s="5"/>
      <c r="AE38" s="5"/>
      <c r="AF38" s="5"/>
      <c r="AG38" s="5"/>
      <c r="AH38" s="9"/>
      <c r="AI38" s="5"/>
    </row>
    <row r="39" spans="1:35" x14ac:dyDescent="0.2">
      <c r="A39" s="4"/>
      <c r="C39" s="5"/>
      <c r="D39" s="5"/>
      <c r="E39" s="2"/>
      <c r="F39" s="2"/>
      <c r="G39" s="2"/>
      <c r="H39" s="2"/>
      <c r="I39" s="2"/>
      <c r="J39" s="2"/>
      <c r="K39" s="2"/>
      <c r="L39" s="2"/>
      <c r="M39" s="2"/>
      <c r="N39" s="2"/>
      <c r="O39" s="2"/>
      <c r="P39" s="2"/>
      <c r="Q39" s="2"/>
      <c r="R39" s="2"/>
      <c r="S39" s="2"/>
      <c r="T39" s="2"/>
      <c r="U39" s="2"/>
      <c r="V39" s="2"/>
      <c r="W39" s="2"/>
      <c r="X39" s="2"/>
      <c r="Y39" s="2"/>
      <c r="Z39" s="2"/>
      <c r="AA39" s="2"/>
      <c r="AB39" s="2"/>
      <c r="AC39" s="2"/>
      <c r="AD39" s="5"/>
      <c r="AE39" s="2"/>
      <c r="AF39" s="2"/>
      <c r="AG39" s="2"/>
      <c r="AH39" s="2"/>
      <c r="AI39" s="5"/>
    </row>
    <row r="40" spans="1:35" x14ac:dyDescent="0.2">
      <c r="A40" s="4"/>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5"/>
    </row>
    <row r="41" spans="1:35" x14ac:dyDescent="0.2">
      <c r="A41" s="4"/>
      <c r="C41" s="5"/>
      <c r="D41" s="5"/>
      <c r="E41" s="2"/>
      <c r="F41" s="2"/>
      <c r="G41" s="2"/>
      <c r="H41" s="2"/>
      <c r="I41" s="2"/>
      <c r="J41" s="2"/>
      <c r="K41" s="2"/>
      <c r="L41" s="2"/>
      <c r="M41" s="2"/>
      <c r="N41" s="2"/>
      <c r="O41" s="2"/>
      <c r="P41" s="2"/>
      <c r="Q41" s="2"/>
      <c r="R41" s="2"/>
      <c r="S41" s="2"/>
      <c r="T41" s="2"/>
      <c r="U41" s="2"/>
      <c r="V41" s="2"/>
      <c r="W41" s="2"/>
      <c r="X41" s="2"/>
      <c r="Y41" s="2"/>
      <c r="Z41" s="2"/>
      <c r="AA41" s="2"/>
      <c r="AB41" s="2"/>
      <c r="AC41" s="2"/>
      <c r="AD41" s="5"/>
      <c r="AE41" s="5"/>
      <c r="AF41" s="5"/>
      <c r="AG41" s="5"/>
      <c r="AH41" s="5"/>
      <c r="AI41" s="5"/>
    </row>
    <row r="42" spans="1:35" x14ac:dyDescent="0.2">
      <c r="A42" s="4"/>
      <c r="E42" s="2"/>
      <c r="F42" s="2"/>
      <c r="G42" s="2"/>
      <c r="H42" s="2"/>
      <c r="I42" s="2"/>
      <c r="J42" s="2"/>
      <c r="K42" s="2"/>
      <c r="L42" s="2"/>
      <c r="M42" s="2"/>
      <c r="N42" s="2"/>
      <c r="O42" s="2"/>
      <c r="P42" s="2"/>
      <c r="Q42" s="2"/>
      <c r="R42" s="2"/>
      <c r="S42" s="2"/>
      <c r="T42" s="2"/>
      <c r="U42" s="2"/>
      <c r="V42" s="2"/>
      <c r="W42" s="2"/>
      <c r="X42" s="2"/>
      <c r="Y42" s="2"/>
      <c r="Z42" s="2"/>
      <c r="AA42" s="2"/>
      <c r="AB42" s="2"/>
      <c r="AC42" s="2"/>
      <c r="AD42" s="5"/>
      <c r="AE42" s="5"/>
      <c r="AF42" s="5"/>
      <c r="AG42" s="5"/>
      <c r="AH42" s="5"/>
      <c r="AI42" s="5"/>
    </row>
    <row r="43" spans="1:35" x14ac:dyDescent="0.2">
      <c r="A43" s="4"/>
      <c r="C43" s="5"/>
      <c r="D43" s="5"/>
      <c r="E43" s="2"/>
      <c r="F43" s="2"/>
      <c r="G43" s="2"/>
      <c r="H43" s="2"/>
      <c r="I43" s="2"/>
      <c r="J43" s="2"/>
      <c r="K43" s="2"/>
      <c r="L43" s="2"/>
      <c r="M43" s="2"/>
      <c r="N43" s="2"/>
      <c r="O43" s="2"/>
      <c r="P43" s="2"/>
      <c r="Q43" s="2"/>
      <c r="R43" s="2"/>
      <c r="S43" s="2"/>
      <c r="T43" s="2"/>
      <c r="U43" s="2"/>
      <c r="V43" s="2"/>
      <c r="W43" s="2"/>
      <c r="X43" s="2"/>
      <c r="Y43" s="2"/>
      <c r="Z43" s="2"/>
      <c r="AA43" s="2"/>
      <c r="AB43" s="2"/>
      <c r="AC43" s="2"/>
      <c r="AD43" s="5"/>
      <c r="AE43" s="5"/>
      <c r="AF43" s="5"/>
      <c r="AG43" s="5"/>
      <c r="AH43" s="5"/>
      <c r="AI43" s="5"/>
    </row>
    <row r="44" spans="1:35" x14ac:dyDescent="0.2">
      <c r="A44" s="4"/>
      <c r="E44" s="2"/>
      <c r="F44" s="2"/>
      <c r="G44" s="2"/>
      <c r="H44" s="2"/>
      <c r="I44" s="2"/>
      <c r="J44" s="2"/>
      <c r="K44" s="2"/>
      <c r="L44" s="2"/>
      <c r="M44" s="2"/>
      <c r="N44" s="2"/>
      <c r="O44" s="2"/>
      <c r="P44" s="2"/>
      <c r="Q44" s="2"/>
      <c r="R44" s="2"/>
      <c r="S44" s="2"/>
      <c r="T44" s="2"/>
      <c r="U44" s="2"/>
      <c r="V44" s="2"/>
      <c r="W44" s="2"/>
      <c r="X44" s="2"/>
      <c r="Y44" s="2"/>
      <c r="Z44" s="2"/>
      <c r="AA44" s="2"/>
      <c r="AB44" s="2"/>
      <c r="AC44" s="2"/>
      <c r="AD44" s="5"/>
      <c r="AE44" s="5"/>
      <c r="AF44" s="5"/>
      <c r="AG44" s="5"/>
      <c r="AH44" s="5"/>
      <c r="AI44" s="5"/>
    </row>
    <row r="45" spans="1:35" x14ac:dyDescent="0.2">
      <c r="A45" s="4"/>
      <c r="C45" s="5"/>
      <c r="D45" s="5"/>
      <c r="E45" s="2"/>
      <c r="F45" s="2"/>
      <c r="G45" s="2"/>
      <c r="H45" s="2"/>
      <c r="I45" s="2"/>
      <c r="J45" s="5"/>
      <c r="K45" s="5"/>
      <c r="L45" s="5"/>
      <c r="M45" s="5"/>
      <c r="N45" s="5"/>
      <c r="O45" s="5"/>
      <c r="P45" s="5"/>
      <c r="Q45" s="5"/>
      <c r="R45" s="5"/>
      <c r="S45" s="5"/>
      <c r="T45" s="5"/>
      <c r="U45" s="5"/>
      <c r="V45" s="6"/>
      <c r="W45" s="6"/>
      <c r="X45" s="6"/>
      <c r="Y45" s="5"/>
      <c r="Z45" s="5"/>
      <c r="AA45" s="5"/>
      <c r="AB45" s="5"/>
      <c r="AC45" s="5"/>
      <c r="AD45" s="5"/>
      <c r="AE45" s="5"/>
      <c r="AF45" s="5"/>
      <c r="AG45" s="5"/>
      <c r="AH45" s="9"/>
      <c r="AI45" s="5"/>
    </row>
    <row r="46" spans="1:35" x14ac:dyDescent="0.2">
      <c r="A46" s="4"/>
      <c r="E46" s="2"/>
      <c r="F46" s="2"/>
      <c r="G46" s="2"/>
      <c r="H46" s="2"/>
      <c r="I46" s="2"/>
      <c r="J46" s="2"/>
      <c r="K46" s="2"/>
      <c r="L46" s="2"/>
      <c r="M46" s="2"/>
      <c r="N46" s="2"/>
      <c r="O46" s="2"/>
      <c r="P46" s="2"/>
      <c r="Q46" s="2"/>
      <c r="R46" s="2"/>
      <c r="S46" s="2"/>
      <c r="T46" s="2"/>
      <c r="U46" s="2"/>
      <c r="V46" s="2"/>
      <c r="W46" s="2"/>
      <c r="X46" s="6"/>
      <c r="Y46" s="5"/>
      <c r="Z46" s="5"/>
      <c r="AA46" s="5"/>
      <c r="AB46" s="5"/>
      <c r="AC46" s="5"/>
      <c r="AD46" s="5"/>
      <c r="AE46" s="5"/>
      <c r="AF46" s="5"/>
      <c r="AG46" s="5"/>
      <c r="AH46" s="9"/>
      <c r="AI46" s="5"/>
    </row>
    <row r="47" spans="1:35" x14ac:dyDescent="0.2">
      <c r="A47" s="4"/>
      <c r="C47" s="5"/>
      <c r="D47" s="5"/>
      <c r="E47" s="2"/>
      <c r="F47" s="2"/>
      <c r="G47" s="2"/>
      <c r="H47" s="2"/>
      <c r="I47" s="2"/>
      <c r="J47" s="2"/>
      <c r="K47" s="2"/>
      <c r="L47" s="2"/>
      <c r="M47" s="2"/>
      <c r="N47" s="2"/>
      <c r="O47" s="2"/>
      <c r="P47" s="2"/>
      <c r="Q47" s="2"/>
      <c r="R47" s="2"/>
      <c r="S47" s="2"/>
      <c r="T47" s="2"/>
      <c r="U47" s="2"/>
      <c r="V47" s="2"/>
      <c r="W47" s="2"/>
      <c r="X47" s="2"/>
      <c r="Y47" s="2"/>
      <c r="Z47" s="2"/>
      <c r="AA47" s="2"/>
      <c r="AB47" s="2"/>
      <c r="AC47" s="2"/>
      <c r="AD47" s="5"/>
      <c r="AE47" s="5"/>
      <c r="AF47" s="5"/>
      <c r="AG47" s="5"/>
      <c r="AH47" s="5"/>
      <c r="AI47" s="5"/>
    </row>
    <row r="48" spans="1:35" x14ac:dyDescent="0.2">
      <c r="A48" s="4"/>
      <c r="E48" s="2"/>
      <c r="F48" s="2"/>
      <c r="G48" s="2"/>
      <c r="H48" s="2"/>
      <c r="I48" s="2"/>
      <c r="J48" s="2"/>
      <c r="K48" s="2"/>
      <c r="L48" s="2"/>
      <c r="M48" s="2"/>
      <c r="N48" s="2"/>
      <c r="O48" s="2"/>
      <c r="P48" s="2"/>
      <c r="Q48" s="2"/>
      <c r="R48" s="2"/>
      <c r="S48" s="2"/>
      <c r="T48" s="2"/>
      <c r="U48" s="2"/>
      <c r="V48" s="2"/>
      <c r="W48" s="2"/>
      <c r="X48" s="2"/>
      <c r="Y48" s="2"/>
      <c r="Z48" s="2"/>
      <c r="AA48" s="2"/>
      <c r="AB48" s="2"/>
      <c r="AC48" s="2"/>
      <c r="AD48" s="5"/>
      <c r="AE48" s="5"/>
      <c r="AF48" s="5"/>
      <c r="AG48" s="5"/>
      <c r="AH48" s="5"/>
      <c r="AI48" s="5"/>
    </row>
    <row r="49" spans="1:35" x14ac:dyDescent="0.2">
      <c r="A49" s="4"/>
      <c r="C49" s="5"/>
      <c r="D49" s="5"/>
      <c r="E49" s="2"/>
      <c r="F49" s="2"/>
      <c r="G49" s="2"/>
      <c r="H49" s="2"/>
      <c r="I49" s="2"/>
      <c r="J49" s="2"/>
      <c r="K49" s="2"/>
      <c r="L49" s="2"/>
      <c r="M49" s="2"/>
      <c r="N49" s="2"/>
      <c r="O49" s="2"/>
      <c r="P49" s="2"/>
      <c r="Q49" s="2"/>
      <c r="R49" s="2"/>
      <c r="S49" s="2"/>
      <c r="T49" s="2"/>
      <c r="U49" s="2"/>
      <c r="V49" s="2"/>
      <c r="W49" s="2"/>
      <c r="X49" s="2"/>
      <c r="Y49" s="2"/>
      <c r="Z49" s="2"/>
      <c r="AA49" s="2"/>
      <c r="AB49" s="2"/>
      <c r="AC49" s="2"/>
      <c r="AD49" s="5"/>
      <c r="AE49" s="5"/>
      <c r="AF49" s="5"/>
      <c r="AG49" s="5"/>
      <c r="AH49" s="5"/>
      <c r="AI49" s="5"/>
    </row>
    <row r="50" spans="1:35" x14ac:dyDescent="0.2">
      <c r="A50" s="4"/>
      <c r="E50" s="2"/>
      <c r="F50" s="2"/>
      <c r="G50" s="2"/>
      <c r="H50" s="2"/>
      <c r="I50" s="2"/>
      <c r="J50" s="2"/>
      <c r="K50" s="2"/>
      <c r="L50" s="2"/>
      <c r="M50" s="2"/>
      <c r="N50" s="2"/>
      <c r="O50" s="2"/>
      <c r="P50" s="2"/>
      <c r="Q50" s="2"/>
      <c r="R50" s="2"/>
      <c r="S50" s="2"/>
      <c r="T50" s="2"/>
      <c r="U50" s="2"/>
      <c r="V50" s="2"/>
      <c r="W50" s="2"/>
      <c r="X50" s="2"/>
      <c r="Y50" s="2"/>
      <c r="Z50" s="2"/>
      <c r="AA50" s="2"/>
      <c r="AB50" s="2"/>
      <c r="AC50" s="2"/>
      <c r="AD50" s="5"/>
      <c r="AE50" s="5"/>
      <c r="AF50" s="5"/>
      <c r="AG50" s="5"/>
      <c r="AH50" s="5"/>
      <c r="AI50" s="5"/>
    </row>
    <row r="51" spans="1:35" x14ac:dyDescent="0.2">
      <c r="A51" s="4"/>
      <c r="C51" s="5"/>
      <c r="E51" s="2"/>
      <c r="F51" s="2"/>
      <c r="G51" s="2"/>
      <c r="H51" s="2"/>
      <c r="I51" s="2"/>
      <c r="J51" s="2"/>
      <c r="K51" s="2"/>
      <c r="L51" s="2"/>
      <c r="M51" s="2"/>
      <c r="N51" s="2"/>
      <c r="O51" s="2"/>
      <c r="P51" s="2"/>
      <c r="Q51" s="2"/>
      <c r="R51" s="2"/>
      <c r="S51" s="2"/>
      <c r="T51" s="2"/>
      <c r="U51" s="2"/>
      <c r="V51" s="2"/>
      <c r="W51" s="2"/>
      <c r="X51" s="2"/>
      <c r="Y51" s="2"/>
      <c r="Z51" s="2"/>
      <c r="AA51" s="2"/>
      <c r="AB51" s="2"/>
      <c r="AC51" s="2"/>
      <c r="AD51" s="5"/>
      <c r="AE51" s="5"/>
      <c r="AF51" s="5"/>
      <c r="AG51" s="5"/>
      <c r="AH51" s="5"/>
      <c r="AI51" s="5"/>
    </row>
    <row r="52" spans="1:35" x14ac:dyDescent="0.2">
      <c r="A52" s="4"/>
      <c r="E52" s="2"/>
      <c r="F52" s="2"/>
      <c r="G52" s="2"/>
      <c r="H52" s="2"/>
      <c r="I52" s="2"/>
      <c r="J52" s="2"/>
      <c r="K52" s="2"/>
      <c r="L52" s="2"/>
      <c r="M52" s="2"/>
      <c r="N52" s="2"/>
      <c r="O52" s="2"/>
      <c r="P52" s="2"/>
      <c r="Q52" s="2"/>
      <c r="R52" s="2"/>
      <c r="S52" s="2"/>
      <c r="T52" s="2"/>
      <c r="U52" s="2"/>
      <c r="V52" s="2"/>
      <c r="W52" s="2"/>
      <c r="X52" s="2"/>
      <c r="Y52" s="2"/>
      <c r="Z52" s="2"/>
      <c r="AA52" s="2"/>
      <c r="AB52" s="2"/>
      <c r="AC52" s="2"/>
      <c r="AD52" s="5"/>
      <c r="AE52" s="5"/>
      <c r="AF52" s="5"/>
      <c r="AG52" s="5"/>
      <c r="AH52" s="5"/>
      <c r="AI52" s="5"/>
    </row>
    <row r="53" spans="1:35" x14ac:dyDescent="0.2">
      <c r="A53" s="4"/>
      <c r="C53" s="5"/>
      <c r="E53" s="2"/>
      <c r="F53" s="2"/>
      <c r="G53" s="2"/>
      <c r="H53" s="2"/>
      <c r="I53" s="2"/>
      <c r="J53" s="2"/>
      <c r="K53" s="2"/>
      <c r="L53" s="2"/>
      <c r="M53" s="2"/>
      <c r="N53" s="2"/>
      <c r="O53" s="2"/>
      <c r="P53" s="2"/>
      <c r="Q53" s="2"/>
      <c r="R53" s="2"/>
      <c r="S53" s="2"/>
      <c r="T53" s="2"/>
      <c r="U53" s="2"/>
      <c r="V53" s="2"/>
      <c r="W53" s="2"/>
      <c r="X53" s="2"/>
      <c r="Y53" s="2"/>
      <c r="Z53" s="2"/>
      <c r="AA53" s="2"/>
      <c r="AB53" s="2"/>
      <c r="AC53" s="2"/>
      <c r="AD53" s="5"/>
      <c r="AE53" s="5"/>
      <c r="AF53" s="5"/>
      <c r="AG53" s="5"/>
      <c r="AH53" s="5"/>
      <c r="AI53" s="5"/>
    </row>
    <row r="54" spans="1:35" x14ac:dyDescent="0.2">
      <c r="A54" s="4"/>
      <c r="E54" s="2"/>
      <c r="F54" s="2"/>
      <c r="G54" s="2"/>
      <c r="H54" s="2"/>
      <c r="I54" s="2"/>
      <c r="J54" s="2"/>
      <c r="K54" s="2"/>
      <c r="L54" s="2"/>
      <c r="M54" s="2"/>
      <c r="N54" s="2"/>
      <c r="O54" s="2"/>
      <c r="P54" s="2"/>
      <c r="Q54" s="2"/>
      <c r="R54" s="2"/>
      <c r="S54" s="2"/>
      <c r="T54" s="2"/>
      <c r="U54" s="2"/>
      <c r="V54" s="2"/>
      <c r="W54" s="2"/>
      <c r="X54" s="2"/>
      <c r="Y54" s="2"/>
      <c r="Z54" s="2"/>
      <c r="AA54" s="2"/>
      <c r="AB54" s="2"/>
      <c r="AC54" s="2"/>
      <c r="AD54" s="5"/>
      <c r="AE54" s="5"/>
      <c r="AF54" s="5"/>
      <c r="AG54" s="5"/>
      <c r="AH54" s="5"/>
      <c r="AI54" s="5"/>
    </row>
    <row r="55" spans="1:35" x14ac:dyDescent="0.2">
      <c r="A55" s="4"/>
      <c r="C55" s="5"/>
      <c r="E55" s="2"/>
      <c r="F55" s="2"/>
      <c r="G55" s="2"/>
      <c r="H55" s="2"/>
      <c r="I55" s="2"/>
      <c r="J55" s="2"/>
      <c r="K55" s="2"/>
      <c r="L55" s="2"/>
      <c r="M55" s="2"/>
      <c r="N55" s="2"/>
      <c r="O55" s="2"/>
      <c r="P55" s="2"/>
      <c r="Q55" s="2"/>
      <c r="R55" s="2"/>
      <c r="S55" s="2"/>
      <c r="T55" s="2"/>
      <c r="U55" s="2"/>
      <c r="V55" s="2"/>
      <c r="W55" s="2"/>
      <c r="X55" s="2"/>
      <c r="Y55" s="2"/>
      <c r="Z55" s="2"/>
      <c r="AA55" s="2"/>
      <c r="AB55" s="2"/>
      <c r="AC55" s="2"/>
      <c r="AD55" s="5"/>
      <c r="AE55" s="5"/>
      <c r="AF55" s="5"/>
      <c r="AG55" s="5"/>
      <c r="AH55" s="5"/>
      <c r="AI55" s="5"/>
    </row>
    <row r="56" spans="1:35" x14ac:dyDescent="0.2">
      <c r="A56" s="4"/>
      <c r="E56" s="2"/>
      <c r="F56" s="2"/>
      <c r="G56" s="2"/>
      <c r="H56" s="2"/>
      <c r="I56" s="2"/>
      <c r="J56" s="2"/>
      <c r="K56" s="2"/>
      <c r="L56" s="2"/>
      <c r="M56" s="2"/>
      <c r="N56" s="2"/>
      <c r="O56" s="2"/>
      <c r="P56" s="2"/>
      <c r="Q56" s="2"/>
      <c r="R56" s="2"/>
      <c r="S56" s="2"/>
      <c r="T56" s="2"/>
      <c r="U56" s="2"/>
      <c r="V56" s="2"/>
      <c r="W56" s="2"/>
      <c r="X56" s="2"/>
      <c r="Y56" s="2"/>
      <c r="Z56" s="2"/>
      <c r="AA56" s="2"/>
      <c r="AB56" s="2"/>
      <c r="AC56" s="2"/>
      <c r="AD56" s="5"/>
      <c r="AE56" s="5"/>
      <c r="AF56" s="5"/>
      <c r="AG56" s="5"/>
      <c r="AH56" s="5"/>
      <c r="AI56" s="5"/>
    </row>
    <row r="57" spans="1:35" x14ac:dyDescent="0.2">
      <c r="A57" s="4"/>
      <c r="C57" s="5"/>
      <c r="E57" s="2"/>
      <c r="F57" s="2"/>
      <c r="G57" s="2"/>
      <c r="H57" s="2"/>
      <c r="I57" s="2"/>
      <c r="J57" s="2"/>
      <c r="K57" s="2"/>
      <c r="L57" s="2"/>
      <c r="M57" s="2"/>
      <c r="N57" s="2"/>
      <c r="O57" s="2"/>
      <c r="P57" s="2"/>
      <c r="Q57" s="2"/>
      <c r="R57" s="2"/>
      <c r="S57" s="2"/>
      <c r="T57" s="2"/>
      <c r="U57" s="2"/>
      <c r="V57" s="2"/>
      <c r="W57" s="2"/>
      <c r="X57" s="2"/>
      <c r="Y57" s="2"/>
      <c r="Z57" s="2"/>
      <c r="AA57" s="5"/>
      <c r="AB57" s="5"/>
      <c r="AC57" s="2"/>
      <c r="AD57" s="5"/>
      <c r="AE57" s="5"/>
      <c r="AF57" s="5"/>
      <c r="AG57" s="5"/>
      <c r="AH57" s="9"/>
      <c r="AI57" s="5"/>
    </row>
    <row r="58" spans="1:35" x14ac:dyDescent="0.2">
      <c r="A58" s="4"/>
      <c r="E58" s="2"/>
      <c r="F58" s="2"/>
      <c r="G58" s="2"/>
      <c r="H58" s="2"/>
      <c r="I58" s="2"/>
      <c r="J58" s="2"/>
      <c r="K58" s="2"/>
      <c r="L58" s="2"/>
      <c r="M58" s="2"/>
      <c r="N58" s="2"/>
      <c r="O58" s="2"/>
      <c r="P58" s="2"/>
      <c r="Q58" s="2"/>
      <c r="R58" s="2"/>
      <c r="S58" s="2"/>
      <c r="T58" s="2"/>
      <c r="U58" s="2"/>
      <c r="V58" s="2"/>
      <c r="W58" s="2"/>
      <c r="X58" s="2"/>
      <c r="Y58" s="2"/>
      <c r="Z58" s="2"/>
      <c r="AA58" s="2"/>
      <c r="AB58" s="2"/>
      <c r="AC58" s="2"/>
      <c r="AD58" s="5"/>
      <c r="AE58" s="5"/>
      <c r="AF58" s="5"/>
      <c r="AG58" s="5"/>
      <c r="AH58" s="5"/>
      <c r="AI58" s="5"/>
    </row>
    <row r="59" spans="1:35" x14ac:dyDescent="0.2">
      <c r="A59" s="4"/>
      <c r="C59" s="5"/>
      <c r="E59" s="2"/>
      <c r="F59" s="2"/>
      <c r="G59" s="2"/>
      <c r="H59" s="2"/>
      <c r="I59" s="2"/>
      <c r="J59" s="2"/>
      <c r="K59" s="2"/>
      <c r="L59" s="2"/>
      <c r="M59" s="2"/>
      <c r="N59" s="2"/>
      <c r="O59" s="2"/>
      <c r="P59" s="2"/>
      <c r="Q59" s="2"/>
      <c r="R59" s="2"/>
      <c r="S59" s="2"/>
      <c r="T59" s="2"/>
      <c r="U59" s="2"/>
      <c r="V59" s="2"/>
      <c r="W59" s="2"/>
      <c r="X59" s="2"/>
      <c r="Y59" s="2"/>
      <c r="Z59" s="2"/>
      <c r="AA59" s="2"/>
      <c r="AB59" s="2"/>
      <c r="AC59" s="2"/>
      <c r="AD59" s="5"/>
      <c r="AE59" s="5"/>
      <c r="AF59" s="5"/>
      <c r="AG59" s="5"/>
      <c r="AH59" s="5"/>
      <c r="AI59" s="5"/>
    </row>
    <row r="60" spans="1:35" x14ac:dyDescent="0.2">
      <c r="A60" s="4"/>
      <c r="C60" s="5"/>
      <c r="D60" s="5"/>
      <c r="E60" s="5"/>
      <c r="F60" s="5"/>
      <c r="G60" s="5"/>
      <c r="H60" s="5"/>
      <c r="I60" s="5"/>
      <c r="J60" s="5"/>
      <c r="K60" s="5"/>
      <c r="L60" s="5"/>
      <c r="M60" s="5"/>
      <c r="N60" s="5"/>
      <c r="O60" s="5"/>
      <c r="P60" s="5"/>
      <c r="Q60" s="5"/>
      <c r="R60" s="5"/>
      <c r="S60" s="5"/>
      <c r="T60" s="5"/>
      <c r="U60" s="5"/>
      <c r="V60" s="6"/>
      <c r="W60" s="6"/>
      <c r="X60" s="6"/>
      <c r="Y60" s="5"/>
      <c r="Z60" s="5"/>
      <c r="AA60" s="5"/>
      <c r="AB60" s="5"/>
      <c r="AC60" s="5"/>
      <c r="AD60" s="5"/>
      <c r="AE60" s="5"/>
      <c r="AF60" s="5"/>
      <c r="AG60" s="5"/>
      <c r="AH60" s="9"/>
      <c r="AI60" s="5"/>
    </row>
    <row r="61" spans="1:35" x14ac:dyDescent="0.2">
      <c r="A61" s="4"/>
      <c r="C61" s="5"/>
      <c r="E61" s="2"/>
      <c r="F61" s="2"/>
      <c r="G61" s="2"/>
      <c r="H61" s="2"/>
      <c r="I61" s="2"/>
      <c r="J61" s="2"/>
      <c r="K61" s="2"/>
      <c r="L61" s="2"/>
      <c r="M61" s="2"/>
      <c r="N61" s="2"/>
      <c r="O61" s="2"/>
      <c r="P61" s="2"/>
      <c r="Q61" s="2"/>
      <c r="R61" s="2"/>
      <c r="S61" s="2"/>
      <c r="T61" s="2"/>
      <c r="U61" s="2"/>
      <c r="V61" s="2"/>
      <c r="W61" s="2"/>
      <c r="X61" s="2"/>
      <c r="Y61" s="2"/>
      <c r="Z61" s="2"/>
      <c r="AA61" s="2"/>
      <c r="AB61" s="2"/>
      <c r="AC61" s="2"/>
      <c r="AD61" s="5"/>
      <c r="AE61" s="5"/>
      <c r="AF61" s="5"/>
      <c r="AG61" s="5"/>
      <c r="AH61" s="5"/>
      <c r="AI61" s="5"/>
    </row>
    <row r="62" spans="1:35" x14ac:dyDescent="0.2">
      <c r="A62" s="4"/>
      <c r="C62" s="5"/>
      <c r="E62" s="2"/>
      <c r="F62" s="2"/>
      <c r="G62" s="2"/>
      <c r="H62" s="2"/>
      <c r="I62" s="2"/>
      <c r="J62" s="2"/>
      <c r="K62" s="2"/>
      <c r="L62" s="2"/>
      <c r="M62" s="2"/>
      <c r="N62" s="2"/>
      <c r="O62" s="2"/>
      <c r="P62" s="2"/>
      <c r="Q62" s="2"/>
      <c r="R62" s="2"/>
      <c r="S62" s="2"/>
      <c r="T62" s="2"/>
      <c r="U62" s="2"/>
      <c r="V62" s="2"/>
      <c r="W62" s="2"/>
      <c r="X62" s="2"/>
      <c r="Y62" s="2"/>
      <c r="Z62" s="2"/>
      <c r="AA62" s="2"/>
      <c r="AB62" s="2"/>
      <c r="AC62" s="2"/>
      <c r="AD62" s="5"/>
      <c r="AE62" s="5"/>
      <c r="AF62" s="5"/>
      <c r="AG62" s="5"/>
      <c r="AH62" s="5"/>
      <c r="AI62" s="5"/>
    </row>
    <row r="63" spans="1:35" x14ac:dyDescent="0.2">
      <c r="A63" s="4"/>
      <c r="C63" s="5"/>
      <c r="E63" s="2"/>
      <c r="F63" s="2"/>
      <c r="G63" s="2"/>
      <c r="H63" s="2"/>
      <c r="I63" s="2"/>
      <c r="J63" s="2"/>
      <c r="K63" s="2"/>
      <c r="L63" s="2"/>
      <c r="M63" s="2"/>
      <c r="N63" s="2"/>
      <c r="O63" s="2"/>
      <c r="P63" s="2"/>
      <c r="Q63" s="2"/>
      <c r="R63" s="2"/>
      <c r="S63" s="2"/>
      <c r="T63" s="2"/>
      <c r="U63" s="2"/>
      <c r="V63" s="2"/>
      <c r="W63" s="2"/>
      <c r="X63" s="2"/>
      <c r="Y63" s="2"/>
      <c r="Z63" s="2"/>
      <c r="AA63" s="2"/>
      <c r="AB63" s="2"/>
      <c r="AC63" s="2"/>
      <c r="AD63" s="5"/>
      <c r="AE63" s="5"/>
      <c r="AF63" s="5"/>
      <c r="AG63" s="5"/>
      <c r="AH63" s="5"/>
      <c r="AI63" s="5"/>
    </row>
    <row r="64" spans="1:35" x14ac:dyDescent="0.2">
      <c r="A64" s="4"/>
      <c r="C64" s="5"/>
      <c r="D64" s="5"/>
      <c r="E64" s="5"/>
      <c r="F64" s="5"/>
      <c r="G64" s="5"/>
      <c r="H64" s="5"/>
      <c r="I64" s="5"/>
      <c r="J64" s="5"/>
      <c r="K64" s="5"/>
      <c r="L64" s="5"/>
      <c r="M64" s="5"/>
      <c r="N64" s="5"/>
      <c r="O64" s="5"/>
      <c r="P64" s="5"/>
      <c r="Q64" s="5"/>
      <c r="R64" s="5"/>
      <c r="S64" s="5"/>
      <c r="T64" s="5"/>
      <c r="U64" s="5"/>
      <c r="V64" s="6"/>
      <c r="W64" s="6"/>
      <c r="X64" s="6"/>
      <c r="Y64" s="5"/>
      <c r="Z64" s="5"/>
      <c r="AA64" s="5"/>
      <c r="AB64" s="5"/>
      <c r="AC64" s="5"/>
      <c r="AD64" s="5"/>
      <c r="AE64" s="5"/>
      <c r="AF64" s="5"/>
      <c r="AG64" s="5"/>
      <c r="AH64" s="9"/>
      <c r="AI64" s="5"/>
    </row>
    <row r="65" spans="1:35" x14ac:dyDescent="0.2">
      <c r="A65" s="4"/>
      <c r="C65" s="5"/>
      <c r="E65" s="2"/>
      <c r="F65" s="2"/>
      <c r="G65" s="2"/>
      <c r="H65" s="2"/>
      <c r="I65" s="2"/>
      <c r="J65" s="2"/>
      <c r="K65" s="2"/>
      <c r="L65" s="2"/>
      <c r="M65" s="2"/>
      <c r="N65" s="2"/>
      <c r="O65" s="2"/>
      <c r="P65" s="2"/>
      <c r="Q65" s="2"/>
      <c r="R65" s="2"/>
      <c r="S65" s="2"/>
      <c r="T65" s="2"/>
      <c r="U65" s="2"/>
      <c r="V65" s="2"/>
      <c r="W65" s="2"/>
      <c r="X65" s="2"/>
      <c r="Y65" s="2"/>
      <c r="Z65" s="2"/>
      <c r="AA65" s="2"/>
      <c r="AB65" s="2"/>
      <c r="AC65" s="2"/>
      <c r="AD65" s="5"/>
      <c r="AE65" s="5"/>
      <c r="AF65" s="5"/>
      <c r="AG65" s="5"/>
      <c r="AH65" s="5"/>
      <c r="AI65" s="5"/>
    </row>
    <row r="66" spans="1:35" x14ac:dyDescent="0.2">
      <c r="A66" s="4"/>
      <c r="C66" s="5"/>
      <c r="E66" s="2"/>
      <c r="F66" s="2"/>
      <c r="G66" s="2"/>
      <c r="H66" s="2"/>
      <c r="I66" s="2"/>
      <c r="J66" s="2"/>
      <c r="K66" s="2"/>
      <c r="L66" s="2"/>
      <c r="M66" s="2"/>
      <c r="N66" s="2"/>
      <c r="O66" s="2"/>
      <c r="P66" s="2"/>
      <c r="Q66" s="2"/>
      <c r="R66" s="2"/>
      <c r="S66" s="2"/>
      <c r="T66" s="2"/>
      <c r="U66" s="2"/>
      <c r="V66" s="2"/>
      <c r="W66" s="2"/>
      <c r="X66" s="2"/>
      <c r="Y66" s="5"/>
      <c r="Z66" s="2"/>
      <c r="AA66" s="5"/>
      <c r="AB66" s="2"/>
      <c r="AC66" s="2"/>
      <c r="AD66" s="5"/>
      <c r="AE66" s="5"/>
      <c r="AF66" s="5"/>
      <c r="AG66" s="5"/>
      <c r="AH66" s="9"/>
      <c r="AI66" s="5"/>
    </row>
    <row r="67" spans="1:35" x14ac:dyDescent="0.2">
      <c r="A67" s="4"/>
      <c r="C67" s="5"/>
      <c r="E67" s="2"/>
      <c r="F67" s="2"/>
      <c r="G67" s="2"/>
      <c r="H67" s="2"/>
      <c r="I67" s="2"/>
      <c r="J67" s="2"/>
      <c r="K67" s="2"/>
      <c r="L67" s="2"/>
      <c r="M67" s="2"/>
      <c r="N67" s="2"/>
      <c r="O67" s="2"/>
      <c r="P67" s="2"/>
      <c r="Q67" s="2"/>
      <c r="R67" s="2"/>
      <c r="S67" s="2"/>
      <c r="T67" s="2"/>
      <c r="U67" s="2"/>
      <c r="V67" s="2"/>
      <c r="W67" s="2"/>
      <c r="X67" s="2"/>
      <c r="Y67" s="2"/>
      <c r="Z67" s="2"/>
      <c r="AA67" s="2"/>
      <c r="AB67" s="2"/>
      <c r="AC67" s="2"/>
      <c r="AD67" s="5"/>
      <c r="AE67" s="5"/>
      <c r="AF67" s="5"/>
      <c r="AG67" s="5"/>
      <c r="AH67" s="9"/>
      <c r="AI67" s="5"/>
    </row>
    <row r="68" spans="1:35" x14ac:dyDescent="0.2">
      <c r="A68" s="4"/>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9"/>
      <c r="AI68" s="5"/>
    </row>
    <row r="69" spans="1:35" x14ac:dyDescent="0.2">
      <c r="A69" s="4"/>
      <c r="C69" s="5"/>
      <c r="E69" s="2"/>
      <c r="F69" s="2"/>
      <c r="G69" s="2"/>
      <c r="H69" s="2"/>
      <c r="I69" s="2"/>
      <c r="J69" s="2"/>
      <c r="K69" s="2"/>
      <c r="L69" s="2"/>
      <c r="M69" s="2"/>
      <c r="N69" s="2"/>
      <c r="O69" s="2"/>
      <c r="P69" s="2"/>
      <c r="Q69" s="2"/>
      <c r="R69" s="2"/>
      <c r="S69" s="2"/>
      <c r="T69" s="2"/>
      <c r="U69" s="2"/>
      <c r="V69" s="2"/>
      <c r="W69" s="2"/>
      <c r="X69" s="2"/>
      <c r="Y69" s="2"/>
      <c r="Z69" s="2"/>
      <c r="AA69" s="2"/>
      <c r="AB69" s="2"/>
      <c r="AC69" s="2"/>
      <c r="AD69" s="2"/>
      <c r="AE69" s="5"/>
      <c r="AF69" s="2"/>
      <c r="AG69" s="5"/>
      <c r="AH69" s="5"/>
      <c r="AI69" s="5"/>
    </row>
    <row r="70" spans="1:35" x14ac:dyDescent="0.2">
      <c r="A70" s="4"/>
      <c r="C70" s="5"/>
      <c r="E70" s="2"/>
      <c r="F70" s="2"/>
      <c r="G70" s="2"/>
      <c r="H70" s="2"/>
      <c r="I70" s="2"/>
      <c r="J70" s="2"/>
      <c r="K70" s="2"/>
      <c r="L70" s="2"/>
      <c r="M70" s="2"/>
      <c r="N70" s="2"/>
      <c r="O70" s="2"/>
      <c r="P70" s="2"/>
      <c r="Q70" s="2"/>
      <c r="R70" s="2"/>
      <c r="S70" s="2"/>
      <c r="T70" s="2"/>
      <c r="U70" s="2"/>
      <c r="V70" s="2"/>
      <c r="W70" s="2"/>
      <c r="X70" s="2"/>
      <c r="Y70" s="2"/>
      <c r="Z70" s="2"/>
      <c r="AA70" s="2"/>
      <c r="AB70" s="2"/>
      <c r="AC70" s="2"/>
      <c r="AD70" s="5"/>
      <c r="AE70" s="5"/>
      <c r="AF70" s="5"/>
      <c r="AG70" s="5"/>
      <c r="AH70" s="5"/>
      <c r="AI70" s="5"/>
    </row>
    <row r="71" spans="1:35" x14ac:dyDescent="0.2">
      <c r="A71" s="4"/>
      <c r="C71" s="5"/>
      <c r="E71" s="2"/>
      <c r="F71" s="2"/>
      <c r="G71" s="2"/>
      <c r="H71" s="2"/>
      <c r="I71" s="2"/>
      <c r="J71" s="2"/>
      <c r="K71" s="2"/>
      <c r="L71" s="2"/>
      <c r="M71" s="2"/>
      <c r="N71" s="2"/>
      <c r="O71" s="2"/>
      <c r="P71" s="2"/>
      <c r="Q71" s="2"/>
      <c r="R71" s="2"/>
      <c r="S71" s="2"/>
      <c r="T71" s="2"/>
      <c r="U71" s="2"/>
      <c r="V71" s="2"/>
      <c r="W71" s="2"/>
      <c r="X71" s="2"/>
      <c r="Y71" s="2"/>
      <c r="Z71" s="2"/>
      <c r="AA71" s="2"/>
      <c r="AB71" s="2"/>
      <c r="AC71" s="2"/>
      <c r="AD71" s="5"/>
      <c r="AE71" s="5"/>
      <c r="AF71" s="5"/>
      <c r="AG71" s="5"/>
      <c r="AH71" s="5"/>
      <c r="AI71" s="5"/>
    </row>
    <row r="72" spans="1:35" x14ac:dyDescent="0.2">
      <c r="A72" s="4"/>
    </row>
    <row r="73" spans="1:35" x14ac:dyDescent="0.2">
      <c r="A73" s="4"/>
      <c r="C73" s="5"/>
      <c r="D73" s="5"/>
      <c r="E73" s="5"/>
      <c r="F73" s="5"/>
      <c r="G73" s="5"/>
      <c r="H73" s="5"/>
      <c r="I73" s="5"/>
      <c r="AH73" s="9"/>
      <c r="AI73" s="5"/>
    </row>
    <row r="74" spans="1:35" x14ac:dyDescent="0.2">
      <c r="A74" s="4"/>
      <c r="B74" s="3"/>
    </row>
    <row r="75" spans="1:35" x14ac:dyDescent="0.2">
      <c r="A75" s="4"/>
      <c r="B75" s="3"/>
    </row>
    <row r="76" spans="1:35" x14ac:dyDescent="0.2">
      <c r="A76" s="4"/>
    </row>
    <row r="77" spans="1:35" x14ac:dyDescent="0.2">
      <c r="A77" s="4"/>
    </row>
    <row r="78" spans="1:35" x14ac:dyDescent="0.2">
      <c r="A78" s="4"/>
    </row>
    <row r="79" spans="1:35" x14ac:dyDescent="0.2">
      <c r="A79" s="4"/>
    </row>
    <row r="80" spans="1:35" x14ac:dyDescent="0.2">
      <c r="A80" s="4"/>
    </row>
    <row r="81" spans="1:3" x14ac:dyDescent="0.2">
      <c r="A81" s="4"/>
    </row>
    <row r="82" spans="1:3" x14ac:dyDescent="0.2">
      <c r="A82" s="4"/>
    </row>
    <row r="83" spans="1:3" x14ac:dyDescent="0.2">
      <c r="A83" s="4"/>
    </row>
    <row r="84" spans="1:3" x14ac:dyDescent="0.2">
      <c r="A84" s="4"/>
    </row>
    <row r="85" spans="1:3" x14ac:dyDescent="0.2">
      <c r="A85" s="4"/>
    </row>
    <row r="86" spans="1:3" x14ac:dyDescent="0.2">
      <c r="A86" s="4"/>
    </row>
    <row r="87" spans="1:3" x14ac:dyDescent="0.2">
      <c r="A87" s="4"/>
    </row>
    <row r="88" spans="1:3" x14ac:dyDescent="0.2">
      <c r="A88" s="4"/>
      <c r="B88" s="3"/>
      <c r="C88" s="3"/>
    </row>
    <row r="89" spans="1:3" x14ac:dyDescent="0.2">
      <c r="A89" s="4"/>
    </row>
    <row r="90" spans="1:3" x14ac:dyDescent="0.2">
      <c r="A90" s="4"/>
    </row>
    <row r="91" spans="1:3" x14ac:dyDescent="0.2">
      <c r="A91" s="4"/>
    </row>
    <row r="92" spans="1:3" x14ac:dyDescent="0.2">
      <c r="A92" s="4"/>
    </row>
    <row r="93" spans="1:3" x14ac:dyDescent="0.2">
      <c r="A93" s="4"/>
    </row>
    <row r="94" spans="1:3" x14ac:dyDescent="0.2">
      <c r="A94" s="4"/>
    </row>
    <row r="95" spans="1:3" x14ac:dyDescent="0.2">
      <c r="A95" s="4"/>
    </row>
    <row r="96" spans="1:3" x14ac:dyDescent="0.2">
      <c r="A96" s="4"/>
    </row>
    <row r="97" spans="1:1" x14ac:dyDescent="0.2">
      <c r="A97" s="4"/>
    </row>
    <row r="98" spans="1:1" x14ac:dyDescent="0.2">
      <c r="A98" s="4"/>
    </row>
    <row r="99" spans="1:1" x14ac:dyDescent="0.2">
      <c r="A99" s="4"/>
    </row>
    <row r="100" spans="1:1" x14ac:dyDescent="0.2">
      <c r="A100" s="4"/>
    </row>
    <row r="101" spans="1:1" x14ac:dyDescent="0.2">
      <c r="A101" s="4"/>
    </row>
    <row r="102" spans="1:1" x14ac:dyDescent="0.2">
      <c r="A102" s="4"/>
    </row>
    <row r="103" spans="1:1" x14ac:dyDescent="0.2">
      <c r="A103" s="4"/>
    </row>
    <row r="104" spans="1:1" x14ac:dyDescent="0.2">
      <c r="A104" s="4"/>
    </row>
    <row r="105" spans="1:1" x14ac:dyDescent="0.2">
      <c r="A105" s="4"/>
    </row>
    <row r="106" spans="1:1" x14ac:dyDescent="0.2">
      <c r="A106" s="4"/>
    </row>
    <row r="107" spans="1:1" x14ac:dyDescent="0.2">
      <c r="A107" s="4"/>
    </row>
    <row r="108" spans="1:1" x14ac:dyDescent="0.2">
      <c r="A108" s="4"/>
    </row>
    <row r="109" spans="1:1" x14ac:dyDescent="0.2">
      <c r="A109" s="4"/>
    </row>
    <row r="110" spans="1:1" x14ac:dyDescent="0.2">
      <c r="A110" s="4"/>
    </row>
    <row r="111" spans="1:1" x14ac:dyDescent="0.2">
      <c r="A111" s="4"/>
    </row>
    <row r="112" spans="1:1" x14ac:dyDescent="0.2">
      <c r="A112" s="4"/>
    </row>
    <row r="113" spans="1:1" x14ac:dyDescent="0.2">
      <c r="A113" s="4"/>
    </row>
    <row r="114" spans="1:1" x14ac:dyDescent="0.2">
      <c r="A114" s="4"/>
    </row>
    <row r="115" spans="1:1" x14ac:dyDescent="0.2">
      <c r="A115" s="4"/>
    </row>
    <row r="116" spans="1:1" x14ac:dyDescent="0.2">
      <c r="A116" s="4"/>
    </row>
    <row r="117" spans="1:1" x14ac:dyDescent="0.2">
      <c r="A117" s="4"/>
    </row>
    <row r="118" spans="1:1" x14ac:dyDescent="0.2">
      <c r="A118" s="4"/>
    </row>
    <row r="119" spans="1:1" x14ac:dyDescent="0.2">
      <c r="A119" s="4"/>
    </row>
    <row r="120" spans="1:1" x14ac:dyDescent="0.2">
      <c r="A120" s="4"/>
    </row>
    <row r="121" spans="1:1" x14ac:dyDescent="0.2">
      <c r="A121" s="4"/>
    </row>
    <row r="122" spans="1:1" x14ac:dyDescent="0.2">
      <c r="A122" s="4"/>
    </row>
    <row r="123" spans="1:1" x14ac:dyDescent="0.2">
      <c r="A123" s="4"/>
    </row>
    <row r="124" spans="1:1" x14ac:dyDescent="0.2">
      <c r="A124" s="4"/>
    </row>
    <row r="125" spans="1:1" x14ac:dyDescent="0.2">
      <c r="A125" s="4"/>
    </row>
    <row r="126" spans="1:1" x14ac:dyDescent="0.2">
      <c r="A126" s="4"/>
    </row>
    <row r="127" spans="1:1" x14ac:dyDescent="0.2">
      <c r="A127" s="4"/>
    </row>
    <row r="128" spans="1:1" x14ac:dyDescent="0.2">
      <c r="A128" s="4"/>
    </row>
    <row r="129" spans="1:3" x14ac:dyDescent="0.2">
      <c r="A129" s="4"/>
    </row>
    <row r="130" spans="1:3" x14ac:dyDescent="0.2">
      <c r="A130" s="4"/>
    </row>
    <row r="131" spans="1:3" x14ac:dyDescent="0.2">
      <c r="A131" s="4"/>
      <c r="B131" s="3"/>
      <c r="C131" s="3"/>
    </row>
    <row r="132" spans="1:3" x14ac:dyDescent="0.2">
      <c r="A132" s="4"/>
    </row>
    <row r="133" spans="1:3" x14ac:dyDescent="0.2">
      <c r="A133" s="4"/>
    </row>
    <row r="134" spans="1:3" x14ac:dyDescent="0.2">
      <c r="A134" s="4"/>
    </row>
    <row r="135" spans="1:3" x14ac:dyDescent="0.2">
      <c r="A135" s="4"/>
    </row>
    <row r="136" spans="1:3" x14ac:dyDescent="0.2">
      <c r="A136" s="4"/>
    </row>
    <row r="137" spans="1:3" x14ac:dyDescent="0.2">
      <c r="A137" s="4"/>
    </row>
    <row r="138" spans="1:3" x14ac:dyDescent="0.2">
      <c r="A138" s="4"/>
    </row>
    <row r="139" spans="1:3" x14ac:dyDescent="0.2">
      <c r="A139" s="4"/>
    </row>
    <row r="140" spans="1:3" x14ac:dyDescent="0.2">
      <c r="A140" s="4"/>
    </row>
    <row r="141" spans="1:3" x14ac:dyDescent="0.2">
      <c r="A141" s="4"/>
    </row>
    <row r="142" spans="1:3" x14ac:dyDescent="0.2">
      <c r="A142" s="4"/>
    </row>
    <row r="143" spans="1:3" x14ac:dyDescent="0.2">
      <c r="A143" s="4"/>
    </row>
    <row r="144" spans="1:3"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79223-D120-0A43-85F7-A47EC85BEF45}">
  <dimension ref="A1:AP254"/>
  <sheetViews>
    <sheetView workbookViewId="0">
      <pane xSplit="3" ySplit="2" topLeftCell="D3" activePane="bottomRight" state="frozen"/>
      <selection pane="topRight" activeCell="D1" sqref="D1"/>
      <selection pane="bottomLeft" activeCell="A3" sqref="A3"/>
      <selection pane="bottomRight" activeCell="D10" sqref="D10"/>
    </sheetView>
  </sheetViews>
  <sheetFormatPr baseColWidth="10" defaultColWidth="0" defaultRowHeight="16" x14ac:dyDescent="0.2"/>
  <cols>
    <col min="1" max="1" width="25.33203125" customWidth="1"/>
    <col min="2" max="4" width="26.83203125" customWidth="1"/>
    <col min="5" max="5" width="20.33203125" customWidth="1"/>
    <col min="6" max="6" width="23" hidden="1" customWidth="1"/>
    <col min="7" max="8" width="19.5" hidden="1" customWidth="1"/>
    <col min="9" max="11" width="16.1640625" hidden="1" customWidth="1"/>
    <col min="12" max="42" width="0" hidden="1" customWidth="1"/>
    <col min="43" max="16384" width="16.1640625" hidden="1"/>
  </cols>
  <sheetData>
    <row r="1" spans="1:42" x14ac:dyDescent="0.2">
      <c r="A1" s="22" t="s">
        <v>235</v>
      </c>
      <c r="B1" s="22"/>
    </row>
    <row r="2" spans="1:42" s="1" customFormat="1" ht="35" thickBot="1" x14ac:dyDescent="0.25">
      <c r="A2" s="17" t="s">
        <v>0</v>
      </c>
      <c r="B2" s="18" t="s">
        <v>1</v>
      </c>
      <c r="C2" s="18" t="s">
        <v>218</v>
      </c>
      <c r="D2" s="18" t="s">
        <v>216</v>
      </c>
      <c r="E2" s="18" t="s">
        <v>217</v>
      </c>
      <c r="I2" s="14"/>
    </row>
    <row r="3" spans="1:42" x14ac:dyDescent="0.2">
      <c r="A3" s="4" t="s">
        <v>2</v>
      </c>
      <c r="B3" t="s">
        <v>73</v>
      </c>
      <c r="C3" t="s">
        <v>226</v>
      </c>
      <c r="D3" s="9">
        <f>VLOOKUP(A3,'Corals, Gastros, &amp; Othr '!A:AI,34,FALSE)</f>
        <v>3348415</v>
      </c>
      <c r="E3" s="6">
        <f>VLOOKUP(A3,'Corals, Gastros, &amp; Othr '!A:AI,35,FALSE)</f>
        <v>6</v>
      </c>
      <c r="F3" s="2"/>
      <c r="G3" s="2"/>
      <c r="H3" s="2"/>
      <c r="I3" s="5"/>
      <c r="L3" s="5"/>
      <c r="M3" s="5"/>
      <c r="N3" s="5"/>
      <c r="O3" s="5"/>
      <c r="P3" s="5"/>
      <c r="Q3" s="5"/>
      <c r="R3" s="5"/>
      <c r="S3" s="5"/>
      <c r="T3" s="5"/>
      <c r="U3" s="5"/>
      <c r="V3" s="6"/>
      <c r="W3" s="6"/>
      <c r="X3" s="6"/>
      <c r="Y3" s="6"/>
      <c r="Z3" s="6"/>
      <c r="AA3" s="6"/>
      <c r="AB3" s="5"/>
      <c r="AC3" s="5"/>
      <c r="AD3" s="6"/>
      <c r="AE3" s="5"/>
      <c r="AF3" s="6"/>
      <c r="AG3" s="6"/>
      <c r="AH3" s="5"/>
      <c r="AI3" s="5"/>
      <c r="AJ3" s="5"/>
      <c r="AK3" s="5"/>
      <c r="AL3" s="5"/>
      <c r="AM3" s="5"/>
      <c r="AN3" s="5"/>
      <c r="AO3" s="5"/>
    </row>
    <row r="4" spans="1:42" x14ac:dyDescent="0.2">
      <c r="A4" s="4" t="s">
        <v>4</v>
      </c>
      <c r="B4" t="s">
        <v>74</v>
      </c>
      <c r="C4" t="s">
        <v>226</v>
      </c>
      <c r="D4" s="9">
        <f>VLOOKUP(A4,'Corals, Gastros, &amp; Othr '!A:AI,34,FALSE)</f>
        <v>1744140</v>
      </c>
      <c r="E4" s="6">
        <f>VLOOKUP(A4,'Corals, Gastros, &amp; Othr '!A:AI,35,FALSE)</f>
        <v>6</v>
      </c>
      <c r="F4" s="2"/>
      <c r="H4" s="2"/>
      <c r="I4" s="5"/>
      <c r="K4" s="5"/>
      <c r="L4" s="5"/>
      <c r="W4" s="6"/>
      <c r="X4" s="6"/>
      <c r="Y4" s="6"/>
      <c r="Z4" s="6"/>
      <c r="AA4" s="6"/>
      <c r="AB4" s="5"/>
      <c r="AC4" s="5"/>
      <c r="AD4" s="6"/>
      <c r="AE4" s="5"/>
      <c r="AF4" s="6"/>
      <c r="AG4" s="6"/>
      <c r="AH4" s="5"/>
      <c r="AI4" s="5"/>
      <c r="AJ4" s="5"/>
      <c r="AK4" s="5"/>
      <c r="AL4" s="5"/>
      <c r="AM4" s="5"/>
      <c r="AN4" s="5"/>
      <c r="AO4" s="5"/>
    </row>
    <row r="5" spans="1:42" x14ac:dyDescent="0.2">
      <c r="A5" s="4" t="s">
        <v>5</v>
      </c>
      <c r="B5" t="s">
        <v>75</v>
      </c>
      <c r="C5" t="s">
        <v>226</v>
      </c>
      <c r="D5" s="9">
        <f>VLOOKUP(A5,'Corals, Gastros, &amp; Othr '!A:AI,34,FALSE)</f>
        <v>2286536</v>
      </c>
      <c r="E5" s="6">
        <f>VLOOKUP(A5,'Corals, Gastros, &amp; Othr '!A:AI,35,FALSE)</f>
        <v>6</v>
      </c>
      <c r="F5" s="2"/>
      <c r="G5" s="2"/>
      <c r="H5" s="2"/>
      <c r="J5" s="5"/>
      <c r="K5" s="5"/>
      <c r="L5" s="5"/>
      <c r="M5" s="5"/>
      <c r="N5" s="5"/>
      <c r="O5" s="5"/>
      <c r="P5" s="5"/>
      <c r="Q5" s="5"/>
      <c r="R5" s="5"/>
      <c r="S5" s="5"/>
      <c r="T5" s="5"/>
      <c r="U5" s="5"/>
      <c r="V5" s="6"/>
      <c r="W5" s="6"/>
      <c r="X5" s="6"/>
      <c r="Y5" s="6"/>
      <c r="Z5" s="6"/>
      <c r="AA5" s="6"/>
      <c r="AB5" s="5"/>
      <c r="AC5" s="5"/>
      <c r="AD5" s="6"/>
      <c r="AE5" s="5"/>
      <c r="AF5" s="6"/>
      <c r="AG5" s="6"/>
      <c r="AH5" s="5"/>
      <c r="AI5" s="5"/>
      <c r="AJ5" s="5"/>
      <c r="AK5" s="5"/>
      <c r="AL5" s="5"/>
      <c r="AM5" s="5"/>
      <c r="AN5" s="5"/>
      <c r="AO5" s="5"/>
    </row>
    <row r="6" spans="1:42" x14ac:dyDescent="0.2">
      <c r="A6" s="4" t="s">
        <v>76</v>
      </c>
      <c r="B6" t="s">
        <v>6</v>
      </c>
      <c r="C6" t="s">
        <v>224</v>
      </c>
      <c r="D6" s="9">
        <f>VLOOKUP(A6,Fish!A:AI,34,FALSE)</f>
        <v>170093359</v>
      </c>
      <c r="E6" s="2">
        <f>VLOOKUP(A6,Fish!A:AI,35,FALSE)</f>
        <v>20</v>
      </c>
      <c r="F6" s="2"/>
      <c r="G6" s="2"/>
      <c r="H6" s="2"/>
      <c r="I6" s="5"/>
      <c r="J6" s="5"/>
      <c r="K6" s="5"/>
      <c r="L6" s="5"/>
      <c r="M6" s="5"/>
      <c r="N6" s="5"/>
      <c r="O6" s="5"/>
      <c r="P6" s="5"/>
      <c r="Q6" s="5"/>
      <c r="R6" s="5"/>
      <c r="S6" s="5"/>
      <c r="T6" s="5"/>
      <c r="U6" s="5"/>
      <c r="V6" s="6"/>
      <c r="W6" s="6"/>
      <c r="X6" s="6"/>
      <c r="Y6" s="6"/>
      <c r="Z6" s="6"/>
      <c r="AA6" s="6"/>
      <c r="AB6" s="5"/>
      <c r="AC6" s="5"/>
      <c r="AD6" s="6"/>
      <c r="AE6" s="5"/>
      <c r="AF6" s="6"/>
      <c r="AG6" s="6"/>
      <c r="AH6" s="5"/>
      <c r="AI6" s="5"/>
      <c r="AJ6" s="5"/>
      <c r="AK6" s="5"/>
      <c r="AL6" s="5"/>
      <c r="AM6" s="5"/>
      <c r="AN6" s="5"/>
      <c r="AO6" s="5"/>
    </row>
    <row r="7" spans="1:42" x14ac:dyDescent="0.2">
      <c r="A7" s="4" t="s">
        <v>77</v>
      </c>
      <c r="B7" t="s">
        <v>7</v>
      </c>
      <c r="C7" t="s">
        <v>224</v>
      </c>
      <c r="D7" s="9">
        <f>VLOOKUP(A7,Fish!A:AI,34,FALSE)</f>
        <v>36901511</v>
      </c>
      <c r="E7" s="2">
        <f>VLOOKUP(A7,Fish!A:AI,35,FALSE)</f>
        <v>9</v>
      </c>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row>
    <row r="8" spans="1:42" s="10" customFormat="1" x14ac:dyDescent="0.2">
      <c r="A8" s="4" t="s">
        <v>78</v>
      </c>
      <c r="B8" t="s">
        <v>8</v>
      </c>
      <c r="C8" t="s">
        <v>231</v>
      </c>
      <c r="D8" s="9">
        <f>VLOOKUP(A8,'Marine Mammal'!A:AI,34,FALSE)</f>
        <v>5033782</v>
      </c>
      <c r="E8" s="6">
        <f>VLOOKUP(A8,'Marine Mammal'!A:AI,35,FALSE)</f>
        <v>5</v>
      </c>
      <c r="F8" s="2"/>
      <c r="G8" s="2"/>
      <c r="H8" s="2"/>
      <c r="I8" s="5"/>
      <c r="J8"/>
      <c r="K8"/>
      <c r="L8"/>
      <c r="M8"/>
      <c r="N8"/>
      <c r="O8"/>
      <c r="P8"/>
      <c r="Q8"/>
      <c r="R8"/>
      <c r="S8"/>
      <c r="T8" s="5"/>
      <c r="U8" s="5"/>
      <c r="V8" s="6"/>
      <c r="W8" s="6"/>
      <c r="X8" s="6"/>
      <c r="Y8" s="6"/>
      <c r="Z8" s="6"/>
      <c r="AA8" s="6"/>
      <c r="AB8" s="5"/>
      <c r="AC8" s="5"/>
      <c r="AD8" s="6"/>
      <c r="AE8" s="5"/>
      <c r="AF8" s="6"/>
      <c r="AG8" s="6"/>
      <c r="AH8" s="5"/>
      <c r="AI8" s="5"/>
      <c r="AJ8" s="5"/>
      <c r="AK8" s="5"/>
      <c r="AL8" s="5"/>
      <c r="AM8" s="5"/>
      <c r="AN8" s="5"/>
      <c r="AO8" s="5"/>
      <c r="AP8"/>
    </row>
    <row r="9" spans="1:42" x14ac:dyDescent="0.2">
      <c r="A9" s="4" t="s">
        <v>79</v>
      </c>
      <c r="B9" t="s">
        <v>9</v>
      </c>
      <c r="C9" t="s">
        <v>230</v>
      </c>
      <c r="D9" s="9">
        <f>VLOOKUP(A9,'Marine Mammal'!A:AI,34,FALSE)</f>
        <v>26118932</v>
      </c>
      <c r="E9" s="6">
        <f>VLOOKUP(A9,'Marine Mammal'!A:AI,35,FALSE)</f>
        <v>10</v>
      </c>
      <c r="F9" s="2"/>
      <c r="G9" s="2"/>
      <c r="H9" s="2"/>
      <c r="I9" s="5"/>
      <c r="J9" s="5"/>
      <c r="K9" s="5"/>
      <c r="L9" s="5"/>
      <c r="M9" s="5"/>
      <c r="N9" s="5"/>
      <c r="O9" s="5"/>
      <c r="P9" s="5"/>
      <c r="Q9" s="5"/>
      <c r="R9" s="5"/>
      <c r="S9" s="5"/>
      <c r="T9" s="5"/>
      <c r="U9" s="5"/>
      <c r="V9" s="6"/>
      <c r="W9" s="6"/>
      <c r="X9" s="6"/>
      <c r="Y9" s="6"/>
      <c r="Z9" s="6"/>
      <c r="AA9" s="6"/>
      <c r="AB9" s="5"/>
      <c r="AC9" s="5"/>
      <c r="AD9" s="6"/>
      <c r="AE9" s="5"/>
      <c r="AF9" s="6"/>
      <c r="AG9" s="6"/>
      <c r="AH9" s="5"/>
      <c r="AI9" s="5"/>
      <c r="AJ9" s="5"/>
      <c r="AK9" s="5"/>
      <c r="AL9" s="5"/>
      <c r="AM9" s="5"/>
      <c r="AN9" s="5"/>
      <c r="AO9" s="5"/>
    </row>
    <row r="10" spans="1:42" x14ac:dyDescent="0.2">
      <c r="A10" s="4" t="s">
        <v>80</v>
      </c>
      <c r="B10" t="s">
        <v>10</v>
      </c>
      <c r="C10" t="s">
        <v>257</v>
      </c>
      <c r="D10" s="9">
        <f>VLOOKUP(A10,'Corals, Gastros, &amp; Othr '!A:AI,34,FALSE)</f>
        <v>14206401</v>
      </c>
      <c r="E10" s="6">
        <f>VLOOKUP(A10,'Corals, Gastros, &amp; Othr '!A:AI,35,FALSE)</f>
        <v>10</v>
      </c>
      <c r="F10" s="2"/>
      <c r="H10" s="2"/>
      <c r="I10" s="5"/>
      <c r="J10" s="5"/>
      <c r="K10" s="5"/>
      <c r="L10" s="5"/>
      <c r="W10" s="6"/>
      <c r="X10" s="6"/>
      <c r="Y10" s="6"/>
      <c r="Z10" s="6"/>
      <c r="AA10" s="6"/>
      <c r="AB10" s="5"/>
      <c r="AC10" s="5"/>
      <c r="AD10" s="6"/>
      <c r="AE10" s="5"/>
      <c r="AF10" s="6"/>
      <c r="AG10" s="6"/>
      <c r="AH10" s="5"/>
      <c r="AI10" s="5"/>
      <c r="AJ10" s="5"/>
      <c r="AK10" s="5"/>
      <c r="AL10" s="5"/>
      <c r="AM10" s="5"/>
      <c r="AN10" s="5"/>
      <c r="AO10" s="5"/>
    </row>
    <row r="11" spans="1:42" x14ac:dyDescent="0.2">
      <c r="A11" s="4" t="s">
        <v>81</v>
      </c>
      <c r="B11" t="s">
        <v>11</v>
      </c>
      <c r="C11" t="s">
        <v>230</v>
      </c>
      <c r="D11" s="9">
        <f>VLOOKUP(A11,'Marine Mammal'!A:AI,34,FALSE)</f>
        <v>29807283</v>
      </c>
      <c r="E11" s="6">
        <f>VLOOKUP(A11,'Marine Mammal'!A:AI,35,FALSE)</f>
        <v>30</v>
      </c>
      <c r="F11" s="2"/>
      <c r="G11" s="2"/>
      <c r="H11" s="2"/>
      <c r="I11" s="5"/>
      <c r="J11" s="5"/>
      <c r="K11" s="5"/>
      <c r="L11" s="5"/>
      <c r="M11" s="5"/>
      <c r="N11" s="5"/>
      <c r="O11" s="5"/>
      <c r="P11" s="5"/>
      <c r="Q11" s="5"/>
      <c r="R11" s="5"/>
      <c r="S11" s="5"/>
      <c r="T11" s="5"/>
      <c r="U11" s="5"/>
      <c r="V11" s="6"/>
      <c r="W11" s="6"/>
      <c r="X11" s="6"/>
      <c r="Y11" s="6"/>
      <c r="Z11" s="6"/>
      <c r="AA11" s="6"/>
      <c r="AB11" s="5"/>
      <c r="AC11" s="5"/>
      <c r="AD11" s="6"/>
      <c r="AE11" s="5"/>
      <c r="AF11" s="6"/>
      <c r="AG11" s="6"/>
      <c r="AH11" s="5"/>
      <c r="AI11" s="5"/>
      <c r="AJ11" s="5"/>
      <c r="AK11" s="5"/>
      <c r="AL11" s="5"/>
      <c r="AM11" s="5"/>
      <c r="AN11" s="5"/>
      <c r="AO11" s="5"/>
    </row>
    <row r="12" spans="1:42" x14ac:dyDescent="0.2">
      <c r="A12" s="4" t="s">
        <v>82</v>
      </c>
      <c r="B12" t="s">
        <v>225</v>
      </c>
      <c r="C12" t="s">
        <v>224</v>
      </c>
      <c r="D12" s="9">
        <f>VLOOKUP(A12,Fish!A:AI,34,FALSE)</f>
        <v>7151609</v>
      </c>
      <c r="E12" s="2">
        <f>VLOOKUP(A12,Fish!A:AI,35,FALSE)</f>
        <v>10</v>
      </c>
      <c r="F12" s="2"/>
      <c r="G12" s="2"/>
      <c r="H12" s="2"/>
      <c r="I12" s="5"/>
      <c r="J12" s="5"/>
      <c r="K12" s="5"/>
      <c r="L12" s="5"/>
      <c r="W12" s="6"/>
      <c r="X12" s="6"/>
      <c r="Y12" s="6"/>
      <c r="Z12" s="6"/>
      <c r="AA12" s="6"/>
      <c r="AB12" s="5"/>
      <c r="AC12" s="5"/>
      <c r="AD12" s="6"/>
      <c r="AE12" s="5"/>
      <c r="AF12" s="6"/>
      <c r="AG12" s="6"/>
      <c r="AH12" s="5"/>
      <c r="AI12" s="5"/>
      <c r="AJ12" s="5"/>
      <c r="AK12" s="5"/>
      <c r="AL12" s="5"/>
      <c r="AM12" s="5"/>
      <c r="AN12" s="5"/>
      <c r="AO12" s="5"/>
    </row>
    <row r="13" spans="1:42" x14ac:dyDescent="0.2">
      <c r="A13" s="4" t="s">
        <v>83</v>
      </c>
      <c r="B13" t="s">
        <v>12</v>
      </c>
      <c r="C13" t="s">
        <v>226</v>
      </c>
      <c r="D13" s="9">
        <f>VLOOKUP(A13,'Corals, Gastros, &amp; Othr '!A:AI,34,FALSE)</f>
        <v>2771721</v>
      </c>
      <c r="E13" s="6">
        <f>VLOOKUP(A13,'Corals, Gastros, &amp; Othr '!A:AI,35,FALSE)</f>
        <v>6</v>
      </c>
      <c r="G13" s="2"/>
      <c r="H13" s="2"/>
      <c r="I13" s="5"/>
      <c r="AK13" s="5"/>
    </row>
    <row r="14" spans="1:42" x14ac:dyDescent="0.2">
      <c r="A14" s="4" t="s">
        <v>84</v>
      </c>
      <c r="B14" t="s">
        <v>13</v>
      </c>
      <c r="C14" t="s">
        <v>230</v>
      </c>
      <c r="D14" s="9">
        <f>VLOOKUP(A14,'Marine Mammal'!A:AI,34,FALSE)</f>
        <v>59388890</v>
      </c>
      <c r="E14" s="6">
        <f>VLOOKUP(A14,'Marine Mammal'!A:AI,35,FALSE)</f>
        <v>31</v>
      </c>
      <c r="G14" s="2"/>
      <c r="H14" s="2"/>
      <c r="I14" s="5"/>
    </row>
    <row r="15" spans="1:42" x14ac:dyDescent="0.2">
      <c r="A15" s="4" t="s">
        <v>85</v>
      </c>
      <c r="B15" t="s">
        <v>14</v>
      </c>
      <c r="C15" t="s">
        <v>227</v>
      </c>
      <c r="D15" s="9" t="str">
        <f>VLOOKUP(A15,'Corals, Gastros, &amp; Othr '!A:AI,34,FALSE)</f>
        <v>N/A</v>
      </c>
      <c r="E15" s="6">
        <f>VLOOKUP(A15,'Corals, Gastros, &amp; Othr '!A:AI,35,FALSE)</f>
        <v>0</v>
      </c>
      <c r="G15" s="2"/>
      <c r="H15" s="2"/>
      <c r="I15" s="5"/>
    </row>
    <row r="16" spans="1:42" x14ac:dyDescent="0.2">
      <c r="A16" s="4" t="s">
        <v>86</v>
      </c>
      <c r="B16" t="s">
        <v>15</v>
      </c>
      <c r="C16" t="s">
        <v>224</v>
      </c>
      <c r="D16" s="9">
        <f>VLOOKUP(A16,Fish!A:AI,34,FALSE)</f>
        <v>4657005104</v>
      </c>
      <c r="E16" s="2">
        <f>VLOOKUP(A16,Fish!A:AI,35,FALSE)</f>
        <v>31</v>
      </c>
      <c r="G16" s="2"/>
      <c r="H16" s="2"/>
      <c r="I16" s="5"/>
    </row>
    <row r="17" spans="1:13" x14ac:dyDescent="0.2">
      <c r="A17" s="4" t="s">
        <v>87</v>
      </c>
      <c r="B17" t="s">
        <v>16</v>
      </c>
      <c r="C17" t="s">
        <v>224</v>
      </c>
      <c r="D17" s="9">
        <f>VLOOKUP(A17,Fish!A:AI,34,FALSE)</f>
        <v>374731331</v>
      </c>
      <c r="E17" s="2">
        <f>VLOOKUP(A17,Fish!A:AI,35,FALSE)</f>
        <v>22</v>
      </c>
      <c r="G17" s="2"/>
      <c r="H17" s="2"/>
      <c r="I17" s="5"/>
      <c r="M17" s="7"/>
    </row>
    <row r="18" spans="1:13" x14ac:dyDescent="0.2">
      <c r="A18" s="4" t="s">
        <v>88</v>
      </c>
      <c r="B18" t="s">
        <v>17</v>
      </c>
      <c r="C18" t="s">
        <v>224</v>
      </c>
      <c r="D18" s="9">
        <f>VLOOKUP(A18,Fish!A:AI,34,FALSE)</f>
        <v>913962003</v>
      </c>
      <c r="E18" s="2">
        <f>VLOOKUP(A18,Fish!A:AI,35,FALSE)</f>
        <v>24</v>
      </c>
      <c r="G18" s="3"/>
      <c r="H18" s="3"/>
      <c r="I18" s="5"/>
    </row>
    <row r="19" spans="1:13" x14ac:dyDescent="0.2">
      <c r="A19" s="4" t="s">
        <v>89</v>
      </c>
      <c r="B19" t="s">
        <v>18</v>
      </c>
      <c r="C19" t="s">
        <v>226</v>
      </c>
      <c r="D19" s="9">
        <f>VLOOKUP(A19,'Corals, Gastros, &amp; Othr '!A:AI,34,FALSE)</f>
        <v>12535638</v>
      </c>
      <c r="E19" s="6">
        <f>VLOOKUP(A19,'Corals, Gastros, &amp; Othr '!A:AI,35,FALSE)</f>
        <v>14</v>
      </c>
      <c r="H19" s="2"/>
      <c r="I19" s="5"/>
    </row>
    <row r="20" spans="1:13" x14ac:dyDescent="0.2">
      <c r="A20" s="4" t="s">
        <v>90</v>
      </c>
      <c r="B20" t="s">
        <v>19</v>
      </c>
      <c r="C20" t="s">
        <v>224</v>
      </c>
      <c r="D20" s="9">
        <f>VLOOKUP(A20,Fish!A:AI,34,FALSE)</f>
        <v>13508371</v>
      </c>
      <c r="E20" s="2">
        <f>VLOOKUP(A20,Fish!A:AI,35,FALSE)</f>
        <v>10</v>
      </c>
      <c r="H20" s="2"/>
      <c r="I20" s="5"/>
      <c r="K20" s="7"/>
      <c r="L20" s="7"/>
    </row>
    <row r="21" spans="1:13" x14ac:dyDescent="0.2">
      <c r="A21" s="4" t="s">
        <v>91</v>
      </c>
      <c r="B21" t="s">
        <v>20</v>
      </c>
      <c r="C21" t="s">
        <v>230</v>
      </c>
      <c r="D21" s="9">
        <f>VLOOKUP(A21,'Marine Mammal'!A:AI,34,FALSE)</f>
        <v>4101442</v>
      </c>
      <c r="E21" s="6">
        <f>VLOOKUP(A21,'Marine Mammal'!A:AI,35,FALSE)</f>
        <v>6</v>
      </c>
      <c r="H21" s="2"/>
      <c r="I21" s="5"/>
    </row>
    <row r="22" spans="1:13" x14ac:dyDescent="0.2">
      <c r="A22" s="4" t="s">
        <v>240</v>
      </c>
      <c r="B22" t="s">
        <v>135</v>
      </c>
      <c r="C22" t="s">
        <v>226</v>
      </c>
      <c r="D22" s="9">
        <f>VLOOKUP(A22,'Corals, Gastros, &amp; Othr '!A:AI,34,FALSE)</f>
        <v>2279519</v>
      </c>
      <c r="E22" s="6">
        <f>VLOOKUP(A22,'Corals, Gastros, &amp; Othr '!A:AI,35,FALSE)</f>
        <v>6</v>
      </c>
      <c r="H22" s="2"/>
      <c r="I22" s="5"/>
    </row>
    <row r="23" spans="1:13" x14ac:dyDescent="0.2">
      <c r="A23" s="4" t="s">
        <v>92</v>
      </c>
      <c r="B23" t="s">
        <v>220</v>
      </c>
      <c r="C23" t="s">
        <v>230</v>
      </c>
      <c r="D23" s="9">
        <f>VLOOKUP(A23,'Marine Mammal'!A:AI,34,FALSE)</f>
        <v>28864820</v>
      </c>
      <c r="E23" s="6">
        <f>VLOOKUP(A23,'Marine Mammal'!A:AI,35,FALSE)</f>
        <v>31</v>
      </c>
      <c r="H23" s="2"/>
      <c r="I23" s="5"/>
    </row>
    <row r="24" spans="1:13" x14ac:dyDescent="0.2">
      <c r="A24" s="4" t="s">
        <v>93</v>
      </c>
      <c r="B24" t="s">
        <v>21</v>
      </c>
      <c r="C24" t="s">
        <v>224</v>
      </c>
      <c r="D24" s="9" t="str">
        <f>VLOOKUP(A24,Fish!A:AI,34,FALSE)</f>
        <v>N/A</v>
      </c>
      <c r="E24" s="2">
        <f>VLOOKUP(A24,Fish!A:AI,35,FALSE)</f>
        <v>0</v>
      </c>
      <c r="H24" s="2"/>
      <c r="I24" s="5"/>
      <c r="K24" s="5"/>
      <c r="L24" s="5"/>
    </row>
    <row r="25" spans="1:13" x14ac:dyDescent="0.2">
      <c r="A25" s="4" t="s">
        <v>94</v>
      </c>
      <c r="B25" t="s">
        <v>22</v>
      </c>
      <c r="C25" t="s">
        <v>230</v>
      </c>
      <c r="D25" s="9">
        <f>VLOOKUP(A25,'Marine Mammal'!A:AI,34,FALSE)</f>
        <v>5804328</v>
      </c>
      <c r="E25" s="6">
        <f>VLOOKUP(A25,'Marine Mammal'!A:AI,35,FALSE)</f>
        <v>23</v>
      </c>
      <c r="H25" s="2"/>
      <c r="I25" s="5"/>
    </row>
    <row r="26" spans="1:13" x14ac:dyDescent="0.2">
      <c r="A26" s="4" t="s">
        <v>95</v>
      </c>
      <c r="B26" t="s">
        <v>23</v>
      </c>
      <c r="C26" t="s">
        <v>224</v>
      </c>
      <c r="D26" s="9">
        <f>VLOOKUP(A26,Fish!A:AI,34,FALSE)</f>
        <v>76864715</v>
      </c>
      <c r="E26" s="2">
        <f>VLOOKUP(A26,Fish!A:AI,35,FALSE)</f>
        <v>13</v>
      </c>
      <c r="H26" s="2"/>
      <c r="I26" s="5"/>
    </row>
    <row r="27" spans="1:13" x14ac:dyDescent="0.2">
      <c r="A27" s="4" t="s">
        <v>96</v>
      </c>
      <c r="B27" t="s">
        <v>24</v>
      </c>
      <c r="C27" t="s">
        <v>228</v>
      </c>
      <c r="D27" s="9">
        <f>VLOOKUP(A27,'Sea Turtles'!A:AI,34,FALSE)</f>
        <v>157849238</v>
      </c>
      <c r="E27" s="6">
        <f>VLOOKUP(A27,'Sea Turtles'!A:AI,35,FALSE)</f>
        <v>31</v>
      </c>
      <c r="H27" s="2"/>
      <c r="I27" s="5"/>
    </row>
    <row r="28" spans="1:13" x14ac:dyDescent="0.2">
      <c r="A28" s="4" t="s">
        <v>97</v>
      </c>
      <c r="B28" t="s">
        <v>25</v>
      </c>
      <c r="C28" t="s">
        <v>231</v>
      </c>
      <c r="D28" s="9">
        <f>VLOOKUP(A28,'Marine Mammal'!A:AI,34,FALSE)</f>
        <v>2753671</v>
      </c>
      <c r="E28" s="6">
        <f>VLOOKUP(A28,'Marine Mammal'!A:AI,35,FALSE)</f>
        <v>22</v>
      </c>
      <c r="H28" s="2"/>
      <c r="I28" s="5"/>
    </row>
    <row r="29" spans="1:13" x14ac:dyDescent="0.2">
      <c r="A29" s="4" t="s">
        <v>29</v>
      </c>
      <c r="B29" t="s">
        <v>26</v>
      </c>
      <c r="C29" t="s">
        <v>224</v>
      </c>
      <c r="D29" s="9">
        <f>VLOOKUP(A29,Fish!A:AI,34,FALSE)</f>
        <v>46197205</v>
      </c>
      <c r="E29" s="2">
        <f>VLOOKUP(A29,Fish!A:AI,35,FALSE)</f>
        <v>30</v>
      </c>
      <c r="H29" s="2"/>
      <c r="I29" s="5"/>
    </row>
    <row r="30" spans="1:13" x14ac:dyDescent="0.2">
      <c r="A30" s="4" t="s">
        <v>28</v>
      </c>
      <c r="B30" t="s">
        <v>27</v>
      </c>
      <c r="C30" t="s">
        <v>231</v>
      </c>
      <c r="D30" s="9">
        <f>VLOOKUP(A30,'Marine Mammal'!A:AI,34,FALSE)</f>
        <v>83447796</v>
      </c>
      <c r="E30" s="6">
        <f>VLOOKUP(A30,'Marine Mammal'!A:AI,35,FALSE)</f>
        <v>31</v>
      </c>
      <c r="H30" s="2"/>
      <c r="I30" s="5"/>
    </row>
    <row r="31" spans="1:13" x14ac:dyDescent="0.2">
      <c r="A31" s="4" t="s">
        <v>30</v>
      </c>
      <c r="B31" t="s">
        <v>31</v>
      </c>
      <c r="C31" t="s">
        <v>228</v>
      </c>
      <c r="D31" s="9">
        <f>VLOOKUP(A31,'Sea Turtles'!A:AI,34,FALSE)</f>
        <v>91727992</v>
      </c>
      <c r="E31" s="6">
        <f>VLOOKUP(A31,'Sea Turtles'!A:AI,35,FALSE)</f>
        <v>31</v>
      </c>
      <c r="H31" s="2"/>
      <c r="I31" s="5"/>
    </row>
    <row r="32" spans="1:13" x14ac:dyDescent="0.2">
      <c r="A32" s="4" t="s">
        <v>32</v>
      </c>
      <c r="B32" t="s">
        <v>33</v>
      </c>
      <c r="C32" t="s">
        <v>230</v>
      </c>
      <c r="D32" s="9">
        <f>VLOOKUP(A32,'Marine Mammal'!A:AI,34,FALSE)</f>
        <v>78104464</v>
      </c>
      <c r="E32" s="6">
        <f>VLOOKUP(A32,'Marine Mammal'!A:AI,35,FALSE)</f>
        <v>31</v>
      </c>
      <c r="H32" s="2"/>
      <c r="I32" s="5"/>
    </row>
    <row r="33" spans="1:9" x14ac:dyDescent="0.2">
      <c r="A33" s="4" t="s">
        <v>34</v>
      </c>
      <c r="B33" t="s">
        <v>35</v>
      </c>
      <c r="C33" t="s">
        <v>226</v>
      </c>
      <c r="D33" s="9">
        <f>VLOOKUP(A33,'Corals, Gastros, &amp; Othr '!A:AI,34,FALSE)</f>
        <v>1929658</v>
      </c>
      <c r="E33" s="6">
        <f>VLOOKUP(A33,'Corals, Gastros, &amp; Othr '!A:AI,35,FALSE)</f>
        <v>5</v>
      </c>
      <c r="H33" s="2"/>
      <c r="I33" s="5"/>
    </row>
    <row r="34" spans="1:9" x14ac:dyDescent="0.2">
      <c r="A34" s="4" t="s">
        <v>36</v>
      </c>
      <c r="B34" t="s">
        <v>37</v>
      </c>
      <c r="C34" t="s">
        <v>228</v>
      </c>
      <c r="D34" s="9">
        <f>VLOOKUP(A34,'Sea Turtles'!A:AI,34,FALSE)</f>
        <v>111277956</v>
      </c>
      <c r="E34" s="6">
        <f>VLOOKUP(A34,'Sea Turtles'!A:AI,35,FALSE)</f>
        <v>31</v>
      </c>
      <c r="H34" s="2"/>
      <c r="I34" s="5"/>
    </row>
    <row r="35" spans="1:9" x14ac:dyDescent="0.2">
      <c r="A35" s="4" t="s">
        <v>38</v>
      </c>
      <c r="B35" t="s">
        <v>150</v>
      </c>
      <c r="C35" t="s">
        <v>230</v>
      </c>
      <c r="D35" s="9">
        <f>VLOOKUP(A35,'Marine Mammal'!A:AI,34,FALSE)</f>
        <v>33311085</v>
      </c>
      <c r="E35" s="6">
        <f>VLOOKUP(A35,'Marine Mammal'!A:AI,35,FALSE)</f>
        <v>14</v>
      </c>
      <c r="H35" s="2"/>
      <c r="I35" s="5"/>
    </row>
    <row r="36" spans="1:9" x14ac:dyDescent="0.2">
      <c r="A36" s="4" t="s">
        <v>39</v>
      </c>
      <c r="B36" t="s">
        <v>40</v>
      </c>
      <c r="C36" t="s">
        <v>228</v>
      </c>
      <c r="D36" s="9">
        <f>VLOOKUP(A36,'Sea Turtles'!A:AI,34,FALSE)</f>
        <v>134270782</v>
      </c>
      <c r="E36" s="6">
        <f>VLOOKUP(A36,'Sea Turtles'!A:AI,35,FALSE)</f>
        <v>31</v>
      </c>
      <c r="H36" s="2"/>
      <c r="I36" s="5"/>
    </row>
    <row r="37" spans="1:9" x14ac:dyDescent="0.2">
      <c r="A37" s="4" t="s">
        <v>41</v>
      </c>
      <c r="B37" t="s">
        <v>42</v>
      </c>
      <c r="C37" t="s">
        <v>226</v>
      </c>
      <c r="D37" s="9">
        <f>VLOOKUP(A37,'Corals, Gastros, &amp; Othr '!A:AI,34,FALSE)</f>
        <v>2953569</v>
      </c>
      <c r="E37" s="6">
        <f>VLOOKUP(A37,'Corals, Gastros, &amp; Othr '!A:AI,35,FALSE)</f>
        <v>6</v>
      </c>
      <c r="H37" s="2"/>
      <c r="I37" s="5"/>
    </row>
    <row r="38" spans="1:9" x14ac:dyDescent="0.2">
      <c r="A38" s="4" t="s">
        <v>43</v>
      </c>
      <c r="B38" t="s">
        <v>44</v>
      </c>
      <c r="C38" t="s">
        <v>228</v>
      </c>
      <c r="D38" s="9">
        <f>VLOOKUP(A38,'Sea Turtles'!A:AI,34,FALSE)</f>
        <v>199105580</v>
      </c>
      <c r="E38" s="6">
        <f>VLOOKUP(A38,'Sea Turtles'!A:AI,35,FALSE)</f>
        <v>31</v>
      </c>
      <c r="H38" s="2"/>
      <c r="I38" s="5"/>
    </row>
    <row r="39" spans="1:9" x14ac:dyDescent="0.2">
      <c r="A39" s="4" t="s">
        <v>45</v>
      </c>
      <c r="B39" t="s">
        <v>46</v>
      </c>
      <c r="C39" t="s">
        <v>226</v>
      </c>
      <c r="D39" s="9">
        <f>VLOOKUP(A39,'Corals, Gastros, &amp; Othr '!A:AI,34,FALSE)</f>
        <v>2929089</v>
      </c>
      <c r="E39" s="6">
        <f>VLOOKUP(A39,'Corals, Gastros, &amp; Othr '!A:AI,35,FALSE)</f>
        <v>6</v>
      </c>
      <c r="H39" s="2"/>
      <c r="I39" s="5"/>
    </row>
    <row r="40" spans="1:9" x14ac:dyDescent="0.2">
      <c r="A40" s="4" t="s">
        <v>47</v>
      </c>
      <c r="B40" t="s">
        <v>48</v>
      </c>
      <c r="C40" t="s">
        <v>224</v>
      </c>
      <c r="D40" s="9">
        <f>VLOOKUP(A40,Fish!A:AI,34,FALSE)</f>
        <v>1325510</v>
      </c>
      <c r="E40" s="2">
        <f>VLOOKUP(A40,Fish!A:AI,35,FALSE)</f>
        <v>4</v>
      </c>
      <c r="H40" s="2"/>
      <c r="I40" s="5"/>
    </row>
    <row r="41" spans="1:9" x14ac:dyDescent="0.2">
      <c r="A41" s="4" t="s">
        <v>49</v>
      </c>
      <c r="B41" t="s">
        <v>50</v>
      </c>
      <c r="C41" t="s">
        <v>230</v>
      </c>
      <c r="D41" s="9">
        <f>VLOOKUP(A41,'Marine Mammal'!A:AI,34,FALSE)</f>
        <v>235929296</v>
      </c>
      <c r="E41" s="6">
        <f>VLOOKUP(A41,'Marine Mammal'!A:AI,35,FALSE)</f>
        <v>24</v>
      </c>
      <c r="H41" s="2"/>
      <c r="I41" s="5"/>
    </row>
    <row r="42" spans="1:9" x14ac:dyDescent="0.2">
      <c r="A42" s="4" t="s">
        <v>51</v>
      </c>
      <c r="B42" t="s">
        <v>52</v>
      </c>
      <c r="C42" t="s">
        <v>230</v>
      </c>
      <c r="D42" s="9">
        <f>VLOOKUP(A42,'Marine Mammal'!A:AI,34,FALSE)</f>
        <v>7772174</v>
      </c>
      <c r="E42" s="6">
        <f>VLOOKUP(A42,'Marine Mammal'!A:AI,35,FALSE)</f>
        <v>10</v>
      </c>
      <c r="H42" s="2"/>
      <c r="I42" s="5"/>
    </row>
    <row r="43" spans="1:9" x14ac:dyDescent="0.2">
      <c r="A43" s="4" t="s">
        <v>205</v>
      </c>
      <c r="B43" t="s">
        <v>206</v>
      </c>
      <c r="C43" t="s">
        <v>233</v>
      </c>
      <c r="D43" s="9">
        <f>VLOOKUP(A43,'Marine Mammal'!A:AI,34,FALSE)</f>
        <v>8559791</v>
      </c>
      <c r="E43" s="6">
        <f>VLOOKUP(A43,'Marine Mammal'!A:AI,35,FALSE)</f>
        <v>16</v>
      </c>
      <c r="H43" s="2"/>
      <c r="I43" s="5"/>
    </row>
    <row r="44" spans="1:9" x14ac:dyDescent="0.2">
      <c r="A44" s="4" t="s">
        <v>53</v>
      </c>
      <c r="B44" t="s">
        <v>54</v>
      </c>
      <c r="C44" t="s">
        <v>224</v>
      </c>
      <c r="D44" s="9" t="str">
        <f>VLOOKUP(A44,Fish!A:AI,34,FALSE)</f>
        <v>N/A</v>
      </c>
      <c r="E44" s="2">
        <f>VLOOKUP(A44,Fish!A:AI,35,FALSE)</f>
        <v>0</v>
      </c>
      <c r="H44" s="2"/>
      <c r="I44" s="5"/>
    </row>
    <row r="45" spans="1:9" x14ac:dyDescent="0.2">
      <c r="A45" s="4" t="s">
        <v>55</v>
      </c>
      <c r="B45" t="s">
        <v>56</v>
      </c>
      <c r="C45" t="s">
        <v>228</v>
      </c>
      <c r="D45" s="9">
        <f>VLOOKUP(A45,'Sea Turtles'!A:AI,34,FALSE)</f>
        <v>48427286</v>
      </c>
      <c r="E45" s="6">
        <f>VLOOKUP(A45,'Sea Turtles'!A:AI,35,FALSE)</f>
        <v>31</v>
      </c>
      <c r="H45" s="2"/>
      <c r="I45" s="5"/>
    </row>
    <row r="46" spans="1:9" x14ac:dyDescent="0.2">
      <c r="A46" s="4" t="s">
        <v>57</v>
      </c>
      <c r="B46" t="s">
        <v>58</v>
      </c>
      <c r="C46" t="s">
        <v>226</v>
      </c>
      <c r="D46" s="9">
        <f>VLOOKUP(A46,'Corals, Gastros, &amp; Othr '!A:AI,34,FALSE)</f>
        <v>2875972</v>
      </c>
      <c r="E46" s="6">
        <f>VLOOKUP(A46,'Corals, Gastros, &amp; Othr '!A:AI,35,FALSE)</f>
        <v>6</v>
      </c>
      <c r="H46" s="2"/>
      <c r="I46" s="5"/>
    </row>
    <row r="47" spans="1:9" x14ac:dyDescent="0.2">
      <c r="A47" s="4" t="s">
        <v>209</v>
      </c>
      <c r="B47" t="s">
        <v>210</v>
      </c>
      <c r="C47" t="s">
        <v>233</v>
      </c>
      <c r="D47" s="9">
        <f>VLOOKUP(A47,'Marine Mammal'!A:AI,34,FALSE)</f>
        <v>52371835</v>
      </c>
      <c r="E47" s="6">
        <f>VLOOKUP(A47,'Marine Mammal'!A:AI,35,FALSE)</f>
        <v>13</v>
      </c>
      <c r="H47" s="2"/>
      <c r="I47" s="5"/>
    </row>
    <row r="48" spans="1:9" x14ac:dyDescent="0.2">
      <c r="A48" s="4" t="s">
        <v>59</v>
      </c>
      <c r="B48" t="s">
        <v>60</v>
      </c>
      <c r="C48" t="s">
        <v>227</v>
      </c>
      <c r="D48" s="9" t="str">
        <f>VLOOKUP(A48,'Corals, Gastros, &amp; Othr '!A:AI,34,FALSE)</f>
        <v>N/A</v>
      </c>
      <c r="E48" s="6">
        <f>VLOOKUP(A48,'Corals, Gastros, &amp; Othr '!A:AI,35,FALSE)</f>
        <v>0</v>
      </c>
      <c r="H48" s="2"/>
      <c r="I48" s="5"/>
    </row>
    <row r="49" spans="1:41" x14ac:dyDescent="0.2">
      <c r="A49" s="4" t="s">
        <v>61</v>
      </c>
      <c r="B49" t="s">
        <v>62</v>
      </c>
      <c r="C49" t="s">
        <v>230</v>
      </c>
      <c r="D49" s="9" t="str">
        <f>VLOOKUP(A49,'Marine Mammal'!A:AI,34,FALSE)</f>
        <v>N/A</v>
      </c>
      <c r="E49" s="6">
        <f>VLOOKUP(A49,'Marine Mammal'!A:AI,35,FALSE)</f>
        <v>0</v>
      </c>
      <c r="H49" s="2"/>
      <c r="I49" s="5"/>
    </row>
    <row r="50" spans="1:41" x14ac:dyDescent="0.2">
      <c r="A50" s="4" t="s">
        <v>63</v>
      </c>
      <c r="B50" t="s">
        <v>64</v>
      </c>
      <c r="C50" t="s">
        <v>231</v>
      </c>
      <c r="D50" s="9">
        <f>VLOOKUP(A50,'Marine Mammal'!A:AI,34,FALSE)</f>
        <v>3537032</v>
      </c>
      <c r="E50" s="6">
        <f>VLOOKUP(A50,'Marine Mammal'!A:AI,35,FALSE)</f>
        <v>6</v>
      </c>
      <c r="H50" s="2"/>
      <c r="I50" s="5"/>
    </row>
    <row r="51" spans="1:41" x14ac:dyDescent="0.2">
      <c r="A51" s="4" t="s">
        <v>65</v>
      </c>
      <c r="B51" t="s">
        <v>66</v>
      </c>
      <c r="C51" t="s">
        <v>226</v>
      </c>
      <c r="D51" s="9">
        <f>VLOOKUP(A51,'Corals, Gastros, &amp; Othr '!A:AI,34,FALSE)</f>
        <v>2867807</v>
      </c>
      <c r="E51" s="6">
        <f>VLOOKUP(A51,'Corals, Gastros, &amp; Othr '!A:AI,35,FALSE)</f>
        <v>6</v>
      </c>
      <c r="H51" s="2"/>
      <c r="I51" s="5"/>
    </row>
    <row r="52" spans="1:41" x14ac:dyDescent="0.2">
      <c r="A52" s="4" t="s">
        <v>67</v>
      </c>
      <c r="B52" t="s">
        <v>68</v>
      </c>
      <c r="C52" t="s">
        <v>224</v>
      </c>
      <c r="D52" s="9">
        <f>VLOOKUP(A52,Fish!A:AI,34,FALSE)</f>
        <v>996883</v>
      </c>
      <c r="E52" s="2">
        <f>VLOOKUP(A52,Fish!A:AI,35,FALSE)</f>
        <v>6</v>
      </c>
      <c r="H52" s="2"/>
      <c r="I52" s="5"/>
    </row>
    <row r="53" spans="1:41" x14ac:dyDescent="0.2">
      <c r="A53" s="4" t="s">
        <v>69</v>
      </c>
      <c r="B53" t="s">
        <v>70</v>
      </c>
      <c r="C53" t="s">
        <v>230</v>
      </c>
      <c r="D53" s="9">
        <f>VLOOKUP(A53,'Marine Mammal'!A:AI,34,FALSE)</f>
        <v>24010229</v>
      </c>
      <c r="E53" s="6">
        <f>VLOOKUP(A53,'Marine Mammal'!A:AI,35,FALSE)</f>
        <v>31</v>
      </c>
      <c r="H53" s="2"/>
      <c r="I53" s="5"/>
    </row>
    <row r="54" spans="1:41" x14ac:dyDescent="0.2">
      <c r="A54" s="4" t="s">
        <v>213</v>
      </c>
      <c r="B54" t="s">
        <v>229</v>
      </c>
      <c r="C54" t="s">
        <v>214</v>
      </c>
      <c r="D54" s="9">
        <f>VLOOKUP(A54,Birds!A:AI,34,FALSE)</f>
        <v>11314447</v>
      </c>
      <c r="E54" s="6">
        <f>VLOOKUP(A54,Birds!A:AI,35,FALSE)</f>
        <v>22</v>
      </c>
      <c r="F54" s="2"/>
      <c r="G54" s="2"/>
      <c r="H54" s="2"/>
      <c r="I54" s="5"/>
      <c r="K54" s="5"/>
      <c r="L54" s="5"/>
      <c r="W54" s="6"/>
      <c r="X54" s="6"/>
      <c r="Y54" s="6"/>
      <c r="Z54" s="6"/>
      <c r="AA54" s="6"/>
      <c r="AB54" s="5"/>
      <c r="AC54" s="5"/>
      <c r="AD54" s="6"/>
      <c r="AE54" s="5"/>
      <c r="AF54" s="6"/>
      <c r="AG54" s="6"/>
      <c r="AH54" s="5"/>
      <c r="AI54" s="5"/>
      <c r="AJ54" s="5"/>
      <c r="AK54" s="5"/>
      <c r="AL54" s="5"/>
      <c r="AM54" s="5"/>
      <c r="AN54" s="5"/>
      <c r="AO54" s="5"/>
    </row>
    <row r="55" spans="1:41" x14ac:dyDescent="0.2">
      <c r="A55" s="4" t="s">
        <v>71</v>
      </c>
      <c r="B55" t="s">
        <v>72</v>
      </c>
      <c r="C55" t="s">
        <v>224</v>
      </c>
      <c r="D55" s="9">
        <f>VLOOKUP(A55,Fish!A:AI,34,FALSE)</f>
        <v>53397250</v>
      </c>
      <c r="E55" s="2">
        <f>VLOOKUP(A55,Fish!A:AI,35,FALSE)</f>
        <v>31</v>
      </c>
      <c r="H55" s="2"/>
      <c r="I55" s="5"/>
    </row>
    <row r="56" spans="1:41" x14ac:dyDescent="0.2">
      <c r="A56" s="4" t="s">
        <v>99</v>
      </c>
      <c r="B56" t="s">
        <v>98</v>
      </c>
      <c r="C56" t="s">
        <v>224</v>
      </c>
      <c r="D56" s="9">
        <f>VLOOKUP(A56,Fish!A:AI,34,FALSE)</f>
        <v>14997316</v>
      </c>
      <c r="E56" s="2">
        <f>VLOOKUP(A56,Fish!A:AI,35,FALSE)</f>
        <v>18</v>
      </c>
      <c r="H56" s="2"/>
      <c r="I56" s="5"/>
    </row>
    <row r="57" spans="1:41" x14ac:dyDescent="0.2">
      <c r="A57" s="4" t="s">
        <v>101</v>
      </c>
      <c r="B57" t="s">
        <v>100</v>
      </c>
      <c r="C57" t="s">
        <v>224</v>
      </c>
      <c r="D57" s="9">
        <f>VLOOKUP(A57,Fish!A:AI,34,FALSE)</f>
        <v>698531695</v>
      </c>
      <c r="E57" s="2">
        <f>VLOOKUP(A57,Fish!A:AI,35,FALSE)</f>
        <v>29</v>
      </c>
      <c r="H57" s="2"/>
      <c r="I57" s="5"/>
    </row>
    <row r="58" spans="1:41" x14ac:dyDescent="0.2">
      <c r="A58" s="4" t="s">
        <v>203</v>
      </c>
      <c r="B58" t="s">
        <v>204</v>
      </c>
      <c r="C58" t="s">
        <v>233</v>
      </c>
      <c r="D58" s="9">
        <f>VLOOKUP(A58,'Marine Mammal'!A:AI,34,FALSE)</f>
        <v>24965014</v>
      </c>
      <c r="E58" s="6">
        <f>VLOOKUP(A58,'Marine Mammal'!A:AI,35,FALSE)</f>
        <v>31</v>
      </c>
      <c r="H58" s="2"/>
      <c r="I58" s="5"/>
    </row>
    <row r="59" spans="1:41" x14ac:dyDescent="0.2">
      <c r="A59" s="4" t="s">
        <v>103</v>
      </c>
      <c r="B59" t="s">
        <v>102</v>
      </c>
      <c r="C59" t="s">
        <v>230</v>
      </c>
      <c r="D59" s="9">
        <f>VLOOKUP(A59,'Marine Mammal'!A:AI,34,FALSE)</f>
        <v>34217561</v>
      </c>
      <c r="E59" s="6">
        <f>VLOOKUP(A59,'Marine Mammal'!A:AI,35,FALSE)</f>
        <v>31</v>
      </c>
      <c r="H59" s="2"/>
      <c r="I59" s="5"/>
    </row>
    <row r="60" spans="1:41" x14ac:dyDescent="0.2">
      <c r="A60" s="4" t="s">
        <v>105</v>
      </c>
      <c r="B60" t="s">
        <v>104</v>
      </c>
      <c r="C60" t="s">
        <v>226</v>
      </c>
      <c r="D60" s="9">
        <f>VLOOKUP(A60,'Corals, Gastros, &amp; Othr '!A:AI,34,FALSE)</f>
        <v>12892624</v>
      </c>
      <c r="E60" s="6">
        <f>VLOOKUP(A60,'Corals, Gastros, &amp; Othr '!A:AI,35,FALSE)</f>
        <v>14</v>
      </c>
      <c r="H60" s="2"/>
      <c r="I60" s="5"/>
    </row>
    <row r="61" spans="1:41" x14ac:dyDescent="0.2">
      <c r="A61" s="4" t="s">
        <v>107</v>
      </c>
      <c r="B61" t="s">
        <v>106</v>
      </c>
      <c r="C61" t="s">
        <v>224</v>
      </c>
      <c r="D61" s="9">
        <f>VLOOKUP(A61,Fish!A:AI,34,FALSE)</f>
        <v>3682472832</v>
      </c>
      <c r="E61" s="2">
        <f>VLOOKUP(A61,Fish!A:AI,35,FALSE)</f>
        <v>23</v>
      </c>
      <c r="H61" s="2"/>
      <c r="I61" s="5"/>
    </row>
    <row r="62" spans="1:41" x14ac:dyDescent="0.2">
      <c r="A62" s="4" t="s">
        <v>109</v>
      </c>
      <c r="B62" t="s">
        <v>108</v>
      </c>
      <c r="C62" t="s">
        <v>231</v>
      </c>
      <c r="D62" s="9">
        <f>VLOOKUP(A62,'Marine Mammal'!A:AI,34,FALSE)</f>
        <v>621542924</v>
      </c>
      <c r="E62" s="6">
        <f>VLOOKUP(A62,'Marine Mammal'!A:AI,35,FALSE)</f>
        <v>31</v>
      </c>
      <c r="H62" s="2"/>
      <c r="I62" s="5"/>
    </row>
    <row r="63" spans="1:41" x14ac:dyDescent="0.2">
      <c r="A63" s="4" t="s">
        <v>207</v>
      </c>
      <c r="B63" t="s">
        <v>208</v>
      </c>
      <c r="C63" t="s">
        <v>232</v>
      </c>
      <c r="D63" s="9">
        <f>VLOOKUP(A63,'Marine Mammal'!A:AI,34,FALSE)</f>
        <v>230657489</v>
      </c>
      <c r="E63" s="6">
        <f>VLOOKUP(A63,'Marine Mammal'!A:AI,35,FALSE)</f>
        <v>31</v>
      </c>
      <c r="H63" s="2"/>
      <c r="I63" s="5"/>
    </row>
    <row r="64" spans="1:41" x14ac:dyDescent="0.2">
      <c r="A64" s="4" t="s">
        <v>111</v>
      </c>
      <c r="B64" t="s">
        <v>110</v>
      </c>
      <c r="C64" t="s">
        <v>257</v>
      </c>
      <c r="D64" s="9">
        <f>VLOOKUP(A64,'Corals, Gastros, &amp; Othr '!A:AI,34,FALSE)</f>
        <v>23074081</v>
      </c>
      <c r="E64" s="6">
        <f>VLOOKUP(A64,'Corals, Gastros, &amp; Othr '!A:AI,35,FALSE)</f>
        <v>19</v>
      </c>
      <c r="H64" s="2"/>
      <c r="I64" s="5"/>
    </row>
    <row r="65" spans="1:9" x14ac:dyDescent="0.2">
      <c r="A65" s="4" t="s">
        <v>113</v>
      </c>
      <c r="B65" t="s">
        <v>112</v>
      </c>
      <c r="C65" t="s">
        <v>224</v>
      </c>
      <c r="D65" s="9">
        <f>VLOOKUP(A65,Fish!A:AI,34,FALSE)</f>
        <v>7347621</v>
      </c>
      <c r="E65" s="2">
        <f>VLOOKUP(A65,Fish!A:AI,35,FALSE)</f>
        <v>10</v>
      </c>
      <c r="H65" s="2"/>
      <c r="I65" s="5"/>
    </row>
    <row r="66" spans="1:9" x14ac:dyDescent="0.2">
      <c r="A66" s="4"/>
      <c r="D66" s="9"/>
      <c r="E66" s="6"/>
      <c r="H66" s="2"/>
      <c r="I66" s="5"/>
    </row>
    <row r="67" spans="1:9" x14ac:dyDescent="0.2">
      <c r="A67" s="4"/>
      <c r="D67" s="9"/>
      <c r="E67" s="6"/>
      <c r="H67" s="2"/>
      <c r="I67" s="5"/>
    </row>
    <row r="68" spans="1:9" x14ac:dyDescent="0.2">
      <c r="A68" s="4"/>
      <c r="D68" s="9"/>
      <c r="E68" s="6"/>
      <c r="H68" s="2"/>
      <c r="I68" s="5"/>
    </row>
    <row r="69" spans="1:9" x14ac:dyDescent="0.2">
      <c r="A69" s="4"/>
      <c r="D69" s="9"/>
      <c r="E69" s="6"/>
      <c r="H69" s="2"/>
      <c r="I69" s="5"/>
    </row>
    <row r="70" spans="1:9" x14ac:dyDescent="0.2">
      <c r="A70" s="4"/>
      <c r="D70" s="9"/>
      <c r="E70" s="6"/>
      <c r="H70" s="2"/>
      <c r="I70" s="5"/>
    </row>
    <row r="71" spans="1:9" x14ac:dyDescent="0.2">
      <c r="A71" s="4"/>
    </row>
    <row r="72" spans="1:9" x14ac:dyDescent="0.2">
      <c r="A72" s="4"/>
    </row>
    <row r="73" spans="1:9" x14ac:dyDescent="0.2">
      <c r="A73" s="4"/>
    </row>
    <row r="74" spans="1:9" x14ac:dyDescent="0.2">
      <c r="A74" s="4"/>
    </row>
    <row r="75" spans="1:9" x14ac:dyDescent="0.2">
      <c r="A75" s="4"/>
    </row>
    <row r="76" spans="1:9" x14ac:dyDescent="0.2">
      <c r="A76" s="4"/>
    </row>
    <row r="77" spans="1:9" x14ac:dyDescent="0.2">
      <c r="A77" s="4"/>
    </row>
    <row r="78" spans="1:9" x14ac:dyDescent="0.2">
      <c r="A78" s="4"/>
    </row>
    <row r="79" spans="1:9" x14ac:dyDescent="0.2">
      <c r="A79" s="4"/>
    </row>
    <row r="80" spans="1:9" x14ac:dyDescent="0.2">
      <c r="A80" s="4"/>
    </row>
    <row r="81" spans="1:4" x14ac:dyDescent="0.2">
      <c r="A81" s="4"/>
    </row>
    <row r="82" spans="1:4" x14ac:dyDescent="0.2">
      <c r="A82" s="4"/>
    </row>
    <row r="83" spans="1:4" x14ac:dyDescent="0.2">
      <c r="A83" s="4"/>
    </row>
    <row r="84" spans="1:4" x14ac:dyDescent="0.2">
      <c r="A84" s="4"/>
    </row>
    <row r="85" spans="1:4" x14ac:dyDescent="0.2">
      <c r="A85" s="4"/>
    </row>
    <row r="86" spans="1:4" x14ac:dyDescent="0.2">
      <c r="A86" s="4"/>
    </row>
    <row r="87" spans="1:4" x14ac:dyDescent="0.2">
      <c r="A87" s="4"/>
      <c r="B87" s="3"/>
      <c r="C87" s="3"/>
      <c r="D87" s="3"/>
    </row>
    <row r="88" spans="1:4" x14ac:dyDescent="0.2">
      <c r="A88" s="4"/>
    </row>
    <row r="89" spans="1:4" x14ac:dyDescent="0.2">
      <c r="A89" s="4"/>
    </row>
    <row r="90" spans="1:4" x14ac:dyDescent="0.2">
      <c r="A90" s="4"/>
    </row>
    <row r="91" spans="1:4" x14ac:dyDescent="0.2">
      <c r="A91" s="4"/>
    </row>
    <row r="92" spans="1:4" x14ac:dyDescent="0.2">
      <c r="A92" s="4"/>
    </row>
    <row r="93" spans="1:4" x14ac:dyDescent="0.2">
      <c r="A93" s="4"/>
    </row>
    <row r="94" spans="1:4" x14ac:dyDescent="0.2">
      <c r="A94" s="4"/>
    </row>
    <row r="95" spans="1:4" x14ac:dyDescent="0.2">
      <c r="A95" s="4"/>
    </row>
    <row r="96" spans="1:4" x14ac:dyDescent="0.2">
      <c r="A96" s="4"/>
    </row>
    <row r="97" spans="1:1" x14ac:dyDescent="0.2">
      <c r="A97" s="4"/>
    </row>
    <row r="98" spans="1:1" x14ac:dyDescent="0.2">
      <c r="A98" s="4"/>
    </row>
    <row r="99" spans="1:1" x14ac:dyDescent="0.2">
      <c r="A99" s="4"/>
    </row>
    <row r="100" spans="1:1" x14ac:dyDescent="0.2">
      <c r="A100" s="4"/>
    </row>
    <row r="101" spans="1:1" x14ac:dyDescent="0.2">
      <c r="A101" s="4"/>
    </row>
    <row r="102" spans="1:1" x14ac:dyDescent="0.2">
      <c r="A102" s="4"/>
    </row>
    <row r="103" spans="1:1" x14ac:dyDescent="0.2">
      <c r="A103" s="4"/>
    </row>
    <row r="104" spans="1:1" x14ac:dyDescent="0.2">
      <c r="A104" s="4"/>
    </row>
    <row r="105" spans="1:1" x14ac:dyDescent="0.2">
      <c r="A105" s="4"/>
    </row>
    <row r="106" spans="1:1" x14ac:dyDescent="0.2">
      <c r="A106" s="4"/>
    </row>
    <row r="107" spans="1:1" x14ac:dyDescent="0.2">
      <c r="A107" s="4"/>
    </row>
    <row r="108" spans="1:1" x14ac:dyDescent="0.2">
      <c r="A108" s="4"/>
    </row>
    <row r="109" spans="1:1" x14ac:dyDescent="0.2">
      <c r="A109" s="4"/>
    </row>
    <row r="110" spans="1:1" x14ac:dyDescent="0.2">
      <c r="A110" s="4"/>
    </row>
    <row r="111" spans="1:1" x14ac:dyDescent="0.2">
      <c r="A111" s="4"/>
    </row>
    <row r="112" spans="1:1" x14ac:dyDescent="0.2">
      <c r="A112" s="4"/>
    </row>
    <row r="113" spans="1:1" x14ac:dyDescent="0.2">
      <c r="A113" s="4"/>
    </row>
    <row r="114" spans="1:1" x14ac:dyDescent="0.2">
      <c r="A114" s="4"/>
    </row>
    <row r="115" spans="1:1" x14ac:dyDescent="0.2">
      <c r="A115" s="4"/>
    </row>
    <row r="116" spans="1:1" x14ac:dyDescent="0.2">
      <c r="A116" s="4"/>
    </row>
    <row r="117" spans="1:1" x14ac:dyDescent="0.2">
      <c r="A117" s="4"/>
    </row>
    <row r="118" spans="1:1" x14ac:dyDescent="0.2">
      <c r="A118" s="4"/>
    </row>
    <row r="119" spans="1:1" x14ac:dyDescent="0.2">
      <c r="A119" s="4"/>
    </row>
    <row r="120" spans="1:1" x14ac:dyDescent="0.2">
      <c r="A120" s="4"/>
    </row>
    <row r="121" spans="1:1" x14ac:dyDescent="0.2">
      <c r="A121" s="4"/>
    </row>
    <row r="122" spans="1:1" x14ac:dyDescent="0.2">
      <c r="A122" s="4"/>
    </row>
    <row r="123" spans="1:1" x14ac:dyDescent="0.2">
      <c r="A123" s="4"/>
    </row>
    <row r="124" spans="1:1" x14ac:dyDescent="0.2">
      <c r="A124" s="4"/>
    </row>
    <row r="125" spans="1:1" x14ac:dyDescent="0.2">
      <c r="A125" s="4"/>
    </row>
    <row r="126" spans="1:1" x14ac:dyDescent="0.2">
      <c r="A126" s="4"/>
    </row>
    <row r="127" spans="1:1" x14ac:dyDescent="0.2">
      <c r="A127" s="4"/>
    </row>
    <row r="128" spans="1:1" x14ac:dyDescent="0.2">
      <c r="A128" s="4"/>
    </row>
    <row r="129" spans="1:4" x14ac:dyDescent="0.2">
      <c r="A129" s="4"/>
    </row>
    <row r="130" spans="1:4" x14ac:dyDescent="0.2">
      <c r="A130" s="4"/>
      <c r="B130" s="3"/>
      <c r="C130" s="3"/>
      <c r="D130" s="3"/>
    </row>
    <row r="131" spans="1:4" x14ac:dyDescent="0.2">
      <c r="A131" s="4"/>
    </row>
    <row r="132" spans="1:4" x14ac:dyDescent="0.2">
      <c r="A132" s="4"/>
    </row>
    <row r="133" spans="1:4" x14ac:dyDescent="0.2">
      <c r="A133" s="4"/>
    </row>
    <row r="134" spans="1:4" x14ac:dyDescent="0.2">
      <c r="A134" s="4"/>
    </row>
    <row r="135" spans="1:4" x14ac:dyDescent="0.2">
      <c r="A135" s="4"/>
    </row>
    <row r="136" spans="1:4" x14ac:dyDescent="0.2">
      <c r="A136" s="4"/>
    </row>
    <row r="137" spans="1:4" x14ac:dyDescent="0.2">
      <c r="A137" s="4"/>
    </row>
    <row r="138" spans="1:4" x14ac:dyDescent="0.2">
      <c r="A138" s="4"/>
    </row>
    <row r="139" spans="1:4" x14ac:dyDescent="0.2">
      <c r="A139" s="4"/>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1984F-CE0D-E94F-8F64-24836E2097B7}">
  <dimension ref="A1:AS257"/>
  <sheetViews>
    <sheetView tabSelected="1" zoomScale="75" workbookViewId="0">
      <pane xSplit="2" ySplit="1" topLeftCell="C2" activePane="bottomRight" state="frozen"/>
      <selection pane="topRight" activeCell="C1" sqref="C1"/>
      <selection pane="bottomLeft" activeCell="A3" sqref="A3"/>
      <selection pane="bottomRight" activeCell="J14" sqref="J14"/>
    </sheetView>
  </sheetViews>
  <sheetFormatPr baseColWidth="10" defaultColWidth="16.1640625" defaultRowHeight="16" x14ac:dyDescent="0.2"/>
  <cols>
    <col min="1" max="1" width="25.33203125" customWidth="1"/>
    <col min="2" max="2" width="26.83203125" style="2" customWidth="1"/>
    <col min="3" max="3" width="17.83203125" style="2" customWidth="1"/>
    <col min="4" max="4" width="19.6640625" style="9" customWidth="1"/>
    <col min="5" max="5" width="14.5" customWidth="1"/>
    <col min="6" max="6" width="13.83203125" customWidth="1"/>
    <col min="7" max="7" width="18.1640625" customWidth="1"/>
    <col min="8" max="8" width="17.83203125" customWidth="1"/>
    <col min="9" max="9" width="19.33203125" customWidth="1"/>
    <col min="10" max="10" width="16.6640625" customWidth="1"/>
    <col min="11" max="11" width="12.5" customWidth="1"/>
    <col min="12" max="12" width="14.83203125" customWidth="1"/>
    <col min="13" max="13" width="14" customWidth="1"/>
    <col min="14" max="14" width="17.6640625" customWidth="1"/>
    <col min="15" max="15" width="15.1640625" customWidth="1"/>
    <col min="16" max="16" width="10" customWidth="1"/>
  </cols>
  <sheetData>
    <row r="1" spans="1:42" s="1" customFormat="1" ht="18" customHeight="1" thickBot="1" x14ac:dyDescent="0.25">
      <c r="A1" s="19" t="s">
        <v>320</v>
      </c>
      <c r="B1" s="19" t="s">
        <v>321</v>
      </c>
      <c r="C1" s="19" t="s">
        <v>322</v>
      </c>
      <c r="D1" s="20" t="s">
        <v>323</v>
      </c>
      <c r="E1" s="19" t="s">
        <v>324</v>
      </c>
      <c r="F1" s="19" t="s">
        <v>325</v>
      </c>
      <c r="G1" s="19" t="s">
        <v>326</v>
      </c>
      <c r="H1" s="19" t="s">
        <v>327</v>
      </c>
      <c r="I1" s="19" t="s">
        <v>328</v>
      </c>
      <c r="J1" s="19" t="s">
        <v>329</v>
      </c>
      <c r="K1" s="19" t="s">
        <v>330</v>
      </c>
      <c r="L1" s="19" t="s">
        <v>331</v>
      </c>
      <c r="M1" s="19" t="s">
        <v>332</v>
      </c>
      <c r="N1" s="19" t="s">
        <v>333</v>
      </c>
      <c r="O1" s="19" t="s">
        <v>335</v>
      </c>
      <c r="P1" s="19" t="s">
        <v>334</v>
      </c>
    </row>
    <row r="2" spans="1:42" s="2" customFormat="1" x14ac:dyDescent="0.2">
      <c r="A2" s="2" t="s">
        <v>2</v>
      </c>
      <c r="B2" s="2" t="s">
        <v>73</v>
      </c>
      <c r="C2" s="2" t="s">
        <v>226</v>
      </c>
      <c r="D2" s="12">
        <f>VLOOKUP(A2,'Funding Synthesized'!A:E,4,FALSE)</f>
        <v>3348415</v>
      </c>
      <c r="E2" s="2">
        <f>VLOOKUP(A2,'Funding Synthesized'!A:E,5,FALSE)</f>
        <v>6</v>
      </c>
      <c r="F2" s="2">
        <v>2014</v>
      </c>
      <c r="G2" s="2">
        <f>2020-F2</f>
        <v>6</v>
      </c>
      <c r="H2" s="2" t="s">
        <v>223</v>
      </c>
      <c r="I2" s="2">
        <v>1</v>
      </c>
      <c r="J2" s="2" t="s">
        <v>211</v>
      </c>
      <c r="K2" s="2">
        <v>7</v>
      </c>
      <c r="L2" s="2" t="s">
        <v>241</v>
      </c>
      <c r="M2" s="2" t="s">
        <v>245</v>
      </c>
      <c r="N2" s="2" t="s">
        <v>3</v>
      </c>
      <c r="O2" s="2">
        <v>1</v>
      </c>
      <c r="P2" s="2">
        <v>0</v>
      </c>
    </row>
    <row r="3" spans="1:42" x14ac:dyDescent="0.2">
      <c r="A3" s="2" t="s">
        <v>4</v>
      </c>
      <c r="B3" s="2" t="s">
        <v>74</v>
      </c>
      <c r="C3" s="2" t="s">
        <v>226</v>
      </c>
      <c r="D3" s="12">
        <f>VLOOKUP(A3,'Funding Synthesized'!A:E,4,FALSE)</f>
        <v>1744140</v>
      </c>
      <c r="E3" s="2">
        <f>VLOOKUP(A3,'Funding Synthesized'!A:E,5,FALSE)</f>
        <v>6</v>
      </c>
      <c r="F3" s="2">
        <v>2014</v>
      </c>
      <c r="G3" s="2">
        <f t="shared" ref="G3:G62" si="0">2020-F3</f>
        <v>6</v>
      </c>
      <c r="H3" s="2" t="s">
        <v>223</v>
      </c>
      <c r="I3" s="2">
        <v>1</v>
      </c>
      <c r="J3" s="2" t="s">
        <v>211</v>
      </c>
      <c r="K3" s="5">
        <v>7</v>
      </c>
      <c r="L3" s="5" t="s">
        <v>241</v>
      </c>
      <c r="M3" s="5" t="s">
        <v>245</v>
      </c>
      <c r="N3" s="5" t="s">
        <v>3</v>
      </c>
      <c r="O3">
        <v>1</v>
      </c>
      <c r="P3">
        <v>0</v>
      </c>
      <c r="Q3" s="5"/>
      <c r="R3" s="5"/>
      <c r="S3" s="5"/>
      <c r="T3" s="5"/>
      <c r="U3" s="5"/>
      <c r="V3" s="5"/>
      <c r="W3" s="6"/>
      <c r="X3" s="6"/>
      <c r="Y3" s="6"/>
      <c r="Z3" s="6"/>
      <c r="AA3" s="6"/>
      <c r="AB3" s="6"/>
      <c r="AC3" s="5"/>
      <c r="AD3" s="5"/>
      <c r="AE3" s="6"/>
      <c r="AF3" s="5"/>
      <c r="AG3" s="6"/>
      <c r="AH3" s="6"/>
      <c r="AI3" s="5"/>
      <c r="AJ3" s="5"/>
      <c r="AK3" s="5"/>
      <c r="AL3" s="5"/>
      <c r="AM3" s="5"/>
      <c r="AN3" s="5"/>
      <c r="AO3" s="5"/>
      <c r="AP3" s="5"/>
    </row>
    <row r="4" spans="1:42" x14ac:dyDescent="0.2">
      <c r="A4" s="2" t="s">
        <v>5</v>
      </c>
      <c r="B4" s="2" t="s">
        <v>75</v>
      </c>
      <c r="C4" s="2" t="s">
        <v>226</v>
      </c>
      <c r="D4" s="12">
        <f>VLOOKUP(A4,'Funding Synthesized'!A:E,4,FALSE)</f>
        <v>2286536</v>
      </c>
      <c r="E4" s="2">
        <f>VLOOKUP(A4,'Funding Synthesized'!A:E,5,FALSE)</f>
        <v>6</v>
      </c>
      <c r="F4" s="2">
        <v>2014</v>
      </c>
      <c r="G4" s="2">
        <f t="shared" si="0"/>
        <v>6</v>
      </c>
      <c r="H4" s="2" t="s">
        <v>223</v>
      </c>
      <c r="I4" s="2">
        <v>1</v>
      </c>
      <c r="J4" s="2" t="s">
        <v>211</v>
      </c>
      <c r="K4" s="5">
        <v>7</v>
      </c>
      <c r="L4" s="5" t="s">
        <v>241</v>
      </c>
      <c r="M4" s="5" t="s">
        <v>245</v>
      </c>
      <c r="N4" s="5" t="s">
        <v>3</v>
      </c>
      <c r="O4">
        <v>1</v>
      </c>
      <c r="P4">
        <v>0</v>
      </c>
      <c r="X4" s="6"/>
      <c r="Y4" s="6"/>
      <c r="Z4" s="6"/>
      <c r="AA4" s="6"/>
      <c r="AB4" s="6"/>
      <c r="AC4" s="5"/>
      <c r="AD4" s="5"/>
      <c r="AE4" s="6"/>
      <c r="AF4" s="5"/>
      <c r="AG4" s="6"/>
      <c r="AH4" s="6"/>
      <c r="AI4" s="5"/>
      <c r="AJ4" s="5"/>
      <c r="AK4" s="5"/>
      <c r="AL4" s="5"/>
      <c r="AM4" s="5"/>
      <c r="AN4" s="5"/>
      <c r="AO4" s="5"/>
      <c r="AP4" s="5"/>
    </row>
    <row r="5" spans="1:42" x14ac:dyDescent="0.2">
      <c r="A5" s="2" t="s">
        <v>76</v>
      </c>
      <c r="B5" s="2" t="s">
        <v>6</v>
      </c>
      <c r="C5" s="2" t="s">
        <v>224</v>
      </c>
      <c r="D5" s="12">
        <f>VLOOKUP(A5,'Funding Synthesized'!A:E,4,FALSE)</f>
        <v>170093359</v>
      </c>
      <c r="E5" s="2">
        <f>VLOOKUP(A5,'Funding Synthesized'!A:E,5,FALSE)</f>
        <v>20</v>
      </c>
      <c r="F5" s="2">
        <v>2000</v>
      </c>
      <c r="G5" s="2">
        <f t="shared" si="0"/>
        <v>20</v>
      </c>
      <c r="H5" s="2">
        <v>2019</v>
      </c>
      <c r="I5" s="2">
        <v>1</v>
      </c>
      <c r="J5" s="2" t="s">
        <v>212</v>
      </c>
      <c r="K5" s="5">
        <v>6</v>
      </c>
      <c r="L5" s="5" t="s">
        <v>241</v>
      </c>
      <c r="M5" s="5" t="s">
        <v>258</v>
      </c>
      <c r="N5" s="5" t="s">
        <v>3</v>
      </c>
      <c r="O5">
        <v>1</v>
      </c>
      <c r="P5">
        <v>0</v>
      </c>
      <c r="Q5" s="5"/>
      <c r="R5" s="5"/>
      <c r="S5" s="5"/>
      <c r="T5" s="5"/>
      <c r="U5" s="5"/>
      <c r="V5" s="5"/>
      <c r="W5" s="6"/>
      <c r="X5" s="6"/>
      <c r="Y5" s="6"/>
      <c r="Z5" s="6"/>
      <c r="AA5" s="6"/>
      <c r="AB5" s="6"/>
      <c r="AC5" s="5"/>
      <c r="AD5" s="5"/>
      <c r="AE5" s="6"/>
      <c r="AF5" s="5"/>
      <c r="AG5" s="6"/>
      <c r="AH5" s="6"/>
      <c r="AI5" s="5"/>
      <c r="AJ5" s="5"/>
      <c r="AK5" s="5"/>
      <c r="AL5" s="5"/>
      <c r="AM5" s="5"/>
      <c r="AN5" s="5"/>
      <c r="AO5" s="5"/>
      <c r="AP5" s="5"/>
    </row>
    <row r="6" spans="1:42" x14ac:dyDescent="0.2">
      <c r="A6" s="2" t="s">
        <v>77</v>
      </c>
      <c r="B6" s="2" t="s">
        <v>7</v>
      </c>
      <c r="C6" s="2" t="s">
        <v>224</v>
      </c>
      <c r="D6" s="12">
        <f>VLOOKUP(A6,'Funding Synthesized'!A:E,4,FALSE)</f>
        <v>36901511</v>
      </c>
      <c r="E6" s="2">
        <f>VLOOKUP(A6,'Funding Synthesized'!A:E,5,FALSE)</f>
        <v>9</v>
      </c>
      <c r="F6" s="2">
        <v>1991</v>
      </c>
      <c r="G6" s="2">
        <f t="shared" si="0"/>
        <v>29</v>
      </c>
      <c r="H6" s="2">
        <v>1995</v>
      </c>
      <c r="I6" s="2">
        <v>1</v>
      </c>
      <c r="J6" s="2" t="s">
        <v>212</v>
      </c>
      <c r="K6" s="5">
        <v>6</v>
      </c>
      <c r="L6" s="5" t="s">
        <v>241</v>
      </c>
      <c r="M6" s="5" t="s">
        <v>244</v>
      </c>
      <c r="N6" s="5" t="s">
        <v>3</v>
      </c>
      <c r="O6">
        <v>2</v>
      </c>
      <c r="P6">
        <v>0</v>
      </c>
      <c r="X6" s="6"/>
      <c r="Y6" s="6"/>
      <c r="Z6" s="6"/>
      <c r="AA6" s="6"/>
      <c r="AB6" s="6"/>
      <c r="AC6" s="5"/>
      <c r="AD6" s="5"/>
      <c r="AE6" s="6"/>
      <c r="AF6" s="5"/>
      <c r="AG6" s="6"/>
      <c r="AH6" s="6"/>
      <c r="AI6" s="5"/>
      <c r="AJ6" s="5"/>
      <c r="AK6" s="5"/>
      <c r="AL6" s="5"/>
      <c r="AM6" s="5"/>
      <c r="AN6" s="5"/>
      <c r="AO6" s="5"/>
      <c r="AP6" s="5"/>
    </row>
    <row r="7" spans="1:42" x14ac:dyDescent="0.2">
      <c r="A7" s="2" t="s">
        <v>78</v>
      </c>
      <c r="B7" s="2" t="s">
        <v>8</v>
      </c>
      <c r="C7" s="2" t="s">
        <v>231</v>
      </c>
      <c r="D7" s="12">
        <f>VLOOKUP(A7,'Funding Synthesized'!A:E,4,FALSE)</f>
        <v>5033782</v>
      </c>
      <c r="E7" s="2">
        <f>VLOOKUP(A7,'Funding Synthesized'!A:E,5,FALSE)</f>
        <v>5</v>
      </c>
      <c r="F7" s="2">
        <v>2012</v>
      </c>
      <c r="G7" s="2">
        <f t="shared" si="0"/>
        <v>8</v>
      </c>
      <c r="H7" s="2" t="s">
        <v>3</v>
      </c>
      <c r="I7" s="2">
        <v>0</v>
      </c>
      <c r="J7" s="2" t="s">
        <v>211</v>
      </c>
      <c r="K7" s="5">
        <v>3</v>
      </c>
      <c r="L7" s="5" t="s">
        <v>245</v>
      </c>
      <c r="M7" s="5" t="s">
        <v>261</v>
      </c>
      <c r="N7" s="5">
        <v>35302141</v>
      </c>
      <c r="O7">
        <v>1</v>
      </c>
      <c r="P7">
        <v>1</v>
      </c>
      <c r="Q7" s="5"/>
      <c r="R7" s="5"/>
      <c r="S7" s="5"/>
      <c r="T7" s="5"/>
      <c r="U7" s="5"/>
      <c r="V7" s="5"/>
      <c r="W7" s="6"/>
      <c r="X7" s="6"/>
      <c r="Y7" s="6"/>
      <c r="Z7" s="6"/>
      <c r="AA7" s="6"/>
      <c r="AB7" s="6"/>
      <c r="AC7" s="5"/>
      <c r="AD7" s="5"/>
      <c r="AE7" s="6"/>
      <c r="AF7" s="5"/>
      <c r="AG7" s="6"/>
      <c r="AH7" s="6"/>
      <c r="AI7" s="5"/>
      <c r="AJ7" s="5"/>
      <c r="AK7" s="5"/>
      <c r="AL7" s="5"/>
      <c r="AM7" s="5"/>
      <c r="AN7" s="5"/>
      <c r="AO7" s="5"/>
      <c r="AP7" s="5"/>
    </row>
    <row r="8" spans="1:42" x14ac:dyDescent="0.2">
      <c r="A8" s="2" t="s">
        <v>79</v>
      </c>
      <c r="B8" s="2" t="s">
        <v>9</v>
      </c>
      <c r="C8" s="2" t="s">
        <v>230</v>
      </c>
      <c r="D8" s="12">
        <f>VLOOKUP(A8,'Funding Synthesized'!A:E,4,FALSE)</f>
        <v>26118932</v>
      </c>
      <c r="E8" s="2">
        <f>VLOOKUP(A8,'Funding Synthesized'!A:E,5,FALSE)</f>
        <v>10</v>
      </c>
      <c r="F8" s="2">
        <v>2008</v>
      </c>
      <c r="G8" s="2">
        <f t="shared" si="0"/>
        <v>12</v>
      </c>
      <c r="H8" s="2">
        <v>2016</v>
      </c>
      <c r="I8" s="2">
        <v>1</v>
      </c>
      <c r="J8" s="2" t="s">
        <v>212</v>
      </c>
      <c r="K8" s="5">
        <v>7</v>
      </c>
      <c r="L8" s="5" t="s">
        <v>245</v>
      </c>
      <c r="M8" s="5" t="s">
        <v>258</v>
      </c>
      <c r="N8" s="5" t="s">
        <v>3</v>
      </c>
      <c r="O8">
        <v>1</v>
      </c>
      <c r="P8">
        <v>0</v>
      </c>
    </row>
    <row r="9" spans="1:42" x14ac:dyDescent="0.2">
      <c r="A9" s="2" t="s">
        <v>80</v>
      </c>
      <c r="B9" s="2" t="s">
        <v>10</v>
      </c>
      <c r="C9" s="2" t="s">
        <v>257</v>
      </c>
      <c r="D9" s="12">
        <f>VLOOKUP(A9,'Funding Synthesized'!A:E,4,FALSE)</f>
        <v>14206401</v>
      </c>
      <c r="E9" s="2">
        <f>VLOOKUP(A9,'Funding Synthesized'!A:E,5,FALSE)</f>
        <v>10</v>
      </c>
      <c r="F9" s="2">
        <v>2009</v>
      </c>
      <c r="G9" s="2">
        <f t="shared" si="0"/>
        <v>11</v>
      </c>
      <c r="H9" s="2">
        <v>2020</v>
      </c>
      <c r="I9" s="2">
        <v>1</v>
      </c>
      <c r="J9" s="2" t="s">
        <v>212</v>
      </c>
      <c r="K9" s="5">
        <v>5</v>
      </c>
      <c r="L9" s="5" t="s">
        <v>241</v>
      </c>
      <c r="M9" s="5" t="s">
        <v>246</v>
      </c>
      <c r="N9" s="5" t="s">
        <v>3</v>
      </c>
      <c r="O9">
        <v>1</v>
      </c>
      <c r="P9">
        <v>1</v>
      </c>
      <c r="U9" s="5"/>
      <c r="V9" s="5"/>
      <c r="W9" s="6"/>
      <c r="X9" s="6"/>
      <c r="Y9" s="6"/>
      <c r="Z9" s="6"/>
      <c r="AA9" s="6"/>
      <c r="AB9" s="6"/>
      <c r="AC9" s="5"/>
      <c r="AD9" s="5"/>
      <c r="AE9" s="6"/>
      <c r="AF9" s="5"/>
      <c r="AG9" s="6"/>
      <c r="AH9" s="6"/>
      <c r="AI9" s="5"/>
      <c r="AJ9" s="5"/>
      <c r="AK9" s="5"/>
      <c r="AL9" s="5"/>
      <c r="AM9" s="5"/>
      <c r="AN9" s="5"/>
      <c r="AO9" s="5"/>
      <c r="AP9" s="5"/>
    </row>
    <row r="10" spans="1:42" x14ac:dyDescent="0.2">
      <c r="A10" s="2" t="s">
        <v>81</v>
      </c>
      <c r="B10" s="2" t="s">
        <v>11</v>
      </c>
      <c r="C10" s="2" t="s">
        <v>230</v>
      </c>
      <c r="D10" s="12">
        <f>VLOOKUP(A10,'Funding Synthesized'!A:E,4,FALSE)</f>
        <v>29807283</v>
      </c>
      <c r="E10" s="2">
        <f>VLOOKUP(A10,'Funding Synthesized'!A:E,5,FALSE)</f>
        <v>30</v>
      </c>
      <c r="F10" s="2">
        <v>1970</v>
      </c>
      <c r="G10" s="2">
        <f t="shared" si="0"/>
        <v>50</v>
      </c>
      <c r="H10" s="2">
        <v>2020</v>
      </c>
      <c r="I10" s="2">
        <v>1</v>
      </c>
      <c r="J10" s="2" t="s">
        <v>212</v>
      </c>
      <c r="K10" s="5">
        <v>2</v>
      </c>
      <c r="L10" s="5" t="s">
        <v>242</v>
      </c>
      <c r="M10" s="5" t="s">
        <v>258</v>
      </c>
      <c r="N10" s="5" t="s">
        <v>3</v>
      </c>
      <c r="O10">
        <v>5</v>
      </c>
      <c r="P10">
        <v>0</v>
      </c>
      <c r="Q10" s="5"/>
      <c r="R10" s="5"/>
      <c r="S10" s="5"/>
      <c r="T10" s="5"/>
      <c r="U10" s="5"/>
      <c r="V10" s="5"/>
      <c r="W10" s="6"/>
      <c r="X10" s="6"/>
      <c r="Y10" s="6"/>
      <c r="Z10" s="6"/>
      <c r="AA10" s="6"/>
      <c r="AB10" s="6"/>
      <c r="AC10" s="5"/>
      <c r="AD10" s="5"/>
      <c r="AE10" s="6"/>
      <c r="AF10" s="5"/>
      <c r="AG10" s="6"/>
      <c r="AH10" s="6"/>
      <c r="AI10" s="5"/>
      <c r="AJ10" s="5"/>
      <c r="AK10" s="5"/>
      <c r="AL10" s="5"/>
      <c r="AM10" s="5"/>
      <c r="AN10" s="5"/>
      <c r="AO10" s="5"/>
      <c r="AP10" s="5"/>
    </row>
    <row r="11" spans="1:42" x14ac:dyDescent="0.2">
      <c r="A11" s="2" t="s">
        <v>82</v>
      </c>
      <c r="B11" s="2" t="s">
        <v>225</v>
      </c>
      <c r="C11" s="2" t="s">
        <v>224</v>
      </c>
      <c r="D11" s="12">
        <f>VLOOKUP(A11,'Funding Synthesized'!A:E,4,FALSE)</f>
        <v>7151609</v>
      </c>
      <c r="E11" s="2">
        <f>VLOOKUP(A11,'Funding Synthesized'!A:E,5,FALSE)</f>
        <v>10</v>
      </c>
      <c r="F11" s="2">
        <v>2010</v>
      </c>
      <c r="G11" s="2">
        <f t="shared" si="0"/>
        <v>10</v>
      </c>
      <c r="H11" s="2">
        <v>2017</v>
      </c>
      <c r="I11" s="2">
        <v>1</v>
      </c>
      <c r="J11" s="2" t="s">
        <v>212</v>
      </c>
      <c r="K11" s="5" t="s">
        <v>3</v>
      </c>
      <c r="L11" s="5" t="s">
        <v>245</v>
      </c>
      <c r="M11" s="5" t="s">
        <v>260</v>
      </c>
      <c r="N11" s="5" t="s">
        <v>3</v>
      </c>
      <c r="O11">
        <v>2</v>
      </c>
      <c r="P11">
        <v>0</v>
      </c>
      <c r="X11" s="6"/>
      <c r="Y11" s="6"/>
      <c r="Z11" s="6"/>
      <c r="AA11" s="6"/>
      <c r="AB11" s="6"/>
      <c r="AC11" s="5"/>
      <c r="AD11" s="5"/>
      <c r="AE11" s="6"/>
      <c r="AF11" s="5"/>
      <c r="AG11" s="6"/>
      <c r="AH11" s="6"/>
      <c r="AI11" s="5"/>
      <c r="AJ11" s="5"/>
      <c r="AK11" s="5"/>
      <c r="AL11" s="5"/>
      <c r="AM11" s="5"/>
      <c r="AN11" s="5"/>
      <c r="AO11" s="5"/>
      <c r="AP11" s="5"/>
    </row>
    <row r="12" spans="1:42" x14ac:dyDescent="0.2">
      <c r="A12" s="2" t="s">
        <v>83</v>
      </c>
      <c r="B12" s="2" t="s">
        <v>12</v>
      </c>
      <c r="C12" s="2" t="s">
        <v>226</v>
      </c>
      <c r="D12" s="12">
        <f>VLOOKUP(A12,'Funding Synthesized'!A:E,4,FALSE)</f>
        <v>2771721</v>
      </c>
      <c r="E12" s="2">
        <f>VLOOKUP(A12,'Funding Synthesized'!A:E,5,FALSE)</f>
        <v>6</v>
      </c>
      <c r="F12" s="2">
        <v>2014</v>
      </c>
      <c r="G12" s="2">
        <f t="shared" si="0"/>
        <v>6</v>
      </c>
      <c r="H12" s="2" t="s">
        <v>223</v>
      </c>
      <c r="I12" s="2">
        <v>1</v>
      </c>
      <c r="J12" s="2" t="s">
        <v>211</v>
      </c>
      <c r="K12" s="5">
        <v>7</v>
      </c>
      <c r="L12" s="5" t="s">
        <v>241</v>
      </c>
      <c r="M12" s="5" t="s">
        <v>245</v>
      </c>
      <c r="N12" s="5" t="s">
        <v>3</v>
      </c>
      <c r="O12">
        <v>1</v>
      </c>
      <c r="P12">
        <v>0</v>
      </c>
      <c r="Q12" s="5"/>
      <c r="R12" s="5"/>
      <c r="S12" s="5"/>
      <c r="T12" s="5"/>
      <c r="U12" s="5"/>
      <c r="V12" s="5"/>
      <c r="W12" s="6"/>
      <c r="X12" s="6"/>
      <c r="Y12" s="6"/>
      <c r="Z12" s="6"/>
      <c r="AA12" s="6"/>
      <c r="AB12" s="6"/>
      <c r="AC12" s="5"/>
      <c r="AD12" s="5"/>
      <c r="AE12" s="6"/>
      <c r="AF12" s="5"/>
      <c r="AG12" s="6"/>
      <c r="AH12" s="6"/>
      <c r="AI12" s="5"/>
      <c r="AJ12" s="5"/>
      <c r="AK12" s="5"/>
      <c r="AL12" s="5"/>
      <c r="AM12" s="5"/>
      <c r="AN12" s="5"/>
      <c r="AO12" s="5"/>
      <c r="AP12" s="5"/>
    </row>
    <row r="13" spans="1:42" x14ac:dyDescent="0.2">
      <c r="A13" s="2" t="s">
        <v>84</v>
      </c>
      <c r="B13" s="2" t="s">
        <v>13</v>
      </c>
      <c r="C13" s="2" t="s">
        <v>230</v>
      </c>
      <c r="D13" s="12">
        <f>VLOOKUP(A13,'Funding Synthesized'!A:E,4,FALSE)</f>
        <v>59388890</v>
      </c>
      <c r="E13" s="2">
        <f>VLOOKUP(A13,'Funding Synthesized'!A:E,5,FALSE)</f>
        <v>31</v>
      </c>
      <c r="F13" s="2">
        <v>1970</v>
      </c>
      <c r="G13" s="2">
        <f t="shared" si="0"/>
        <v>50</v>
      </c>
      <c r="H13" s="2" t="s">
        <v>3</v>
      </c>
      <c r="I13" s="2">
        <v>0</v>
      </c>
      <c r="J13" s="2" t="s">
        <v>212</v>
      </c>
      <c r="K13" s="5">
        <v>6</v>
      </c>
      <c r="L13" s="5" t="s">
        <v>242</v>
      </c>
      <c r="M13" s="5" t="s">
        <v>247</v>
      </c>
      <c r="N13" s="5" t="s">
        <v>3</v>
      </c>
      <c r="O13">
        <v>1</v>
      </c>
      <c r="P13">
        <v>0</v>
      </c>
      <c r="X13" s="6"/>
      <c r="Y13" s="6"/>
      <c r="Z13" s="6"/>
      <c r="AA13" s="6"/>
      <c r="AB13" s="6"/>
      <c r="AC13" s="5"/>
      <c r="AD13" s="5"/>
      <c r="AE13" s="6"/>
      <c r="AF13" s="5"/>
      <c r="AG13" s="6"/>
      <c r="AH13" s="6"/>
      <c r="AI13" s="5"/>
      <c r="AJ13" s="5"/>
      <c r="AK13" s="5"/>
      <c r="AL13" s="5"/>
      <c r="AM13" s="5"/>
      <c r="AN13" s="5"/>
      <c r="AO13" s="5"/>
      <c r="AP13" s="5"/>
    </row>
    <row r="14" spans="1:42" x14ac:dyDescent="0.2">
      <c r="A14" s="2" t="s">
        <v>85</v>
      </c>
      <c r="B14" s="2" t="s">
        <v>14</v>
      </c>
      <c r="C14" s="2" t="s">
        <v>227</v>
      </c>
      <c r="D14" s="12" t="str">
        <f>VLOOKUP(A14,'Funding Synthesized'!A:E,4,FALSE)</f>
        <v>N/A</v>
      </c>
      <c r="E14" s="2">
        <f>VLOOKUP(A14,'Funding Synthesized'!A:E,5,FALSE)</f>
        <v>0</v>
      </c>
      <c r="F14" s="2">
        <v>2018</v>
      </c>
      <c r="G14" s="2">
        <f t="shared" si="0"/>
        <v>2</v>
      </c>
      <c r="H14" s="2" t="s">
        <v>3</v>
      </c>
      <c r="I14" s="2">
        <v>0</v>
      </c>
      <c r="J14" s="2" t="s">
        <v>211</v>
      </c>
      <c r="K14" s="5" t="s">
        <v>3</v>
      </c>
      <c r="L14" s="5" t="s">
        <v>245</v>
      </c>
      <c r="M14" s="5" t="s">
        <v>245</v>
      </c>
      <c r="N14" s="5" t="s">
        <v>3</v>
      </c>
      <c r="O14">
        <v>1</v>
      </c>
      <c r="P14">
        <v>0</v>
      </c>
      <c r="AL14" s="5"/>
    </row>
    <row r="15" spans="1:42" x14ac:dyDescent="0.2">
      <c r="A15" s="2" t="s">
        <v>86</v>
      </c>
      <c r="B15" s="2" t="s">
        <v>15</v>
      </c>
      <c r="C15" s="2" t="s">
        <v>224</v>
      </c>
      <c r="D15" s="12">
        <f>VLOOKUP(A15,'Funding Synthesized'!A:E,4,FALSE)</f>
        <v>4657005104</v>
      </c>
      <c r="E15" s="2">
        <f>VLOOKUP(A15,'Funding Synthesized'!A:E,5,FALSE)</f>
        <v>31</v>
      </c>
      <c r="F15" s="2">
        <v>1992</v>
      </c>
      <c r="G15" s="2">
        <f t="shared" si="0"/>
        <v>28</v>
      </c>
      <c r="H15" s="2">
        <v>2007</v>
      </c>
      <c r="I15" s="2">
        <v>1</v>
      </c>
      <c r="J15" s="2" t="s">
        <v>212</v>
      </c>
      <c r="K15" s="5">
        <v>5</v>
      </c>
      <c r="L15" s="5" t="s">
        <v>241</v>
      </c>
      <c r="M15" s="5" t="s">
        <v>248</v>
      </c>
      <c r="N15" s="5" t="s">
        <v>3</v>
      </c>
      <c r="O15">
        <v>2</v>
      </c>
      <c r="P15">
        <v>0</v>
      </c>
    </row>
    <row r="16" spans="1:42" x14ac:dyDescent="0.2">
      <c r="A16" s="2" t="s">
        <v>87</v>
      </c>
      <c r="B16" s="2" t="s">
        <v>16</v>
      </c>
      <c r="C16" s="2" t="s">
        <v>224</v>
      </c>
      <c r="D16" s="12">
        <f>VLOOKUP(A16,'Funding Synthesized'!A:E,4,FALSE)</f>
        <v>374731331</v>
      </c>
      <c r="E16" s="2">
        <f>VLOOKUP(A16,'Funding Synthesized'!A:E,5,FALSE)</f>
        <v>22</v>
      </c>
      <c r="F16" s="2">
        <v>1999</v>
      </c>
      <c r="G16" s="2">
        <f t="shared" si="0"/>
        <v>21</v>
      </c>
      <c r="H16" s="2">
        <v>2005</v>
      </c>
      <c r="I16" s="2">
        <v>1</v>
      </c>
      <c r="J16" s="2" t="s">
        <v>211</v>
      </c>
      <c r="K16" s="5">
        <v>4</v>
      </c>
      <c r="L16" s="5" t="s">
        <v>241</v>
      </c>
      <c r="M16" s="5" t="s">
        <v>258</v>
      </c>
      <c r="N16" s="5" t="s">
        <v>3</v>
      </c>
      <c r="O16">
        <v>2</v>
      </c>
      <c r="P16">
        <v>0</v>
      </c>
    </row>
    <row r="17" spans="1:16" x14ac:dyDescent="0.2">
      <c r="A17" s="2" t="s">
        <v>88</v>
      </c>
      <c r="B17" s="2" t="s">
        <v>17</v>
      </c>
      <c r="C17" s="2" t="s">
        <v>224</v>
      </c>
      <c r="D17" s="12">
        <f>VLOOKUP(A17,'Funding Synthesized'!A:E,4,FALSE)</f>
        <v>913962003</v>
      </c>
      <c r="E17" s="2">
        <f>VLOOKUP(A17,'Funding Synthesized'!A:E,5,FALSE)</f>
        <v>24</v>
      </c>
      <c r="F17" s="2">
        <v>1996</v>
      </c>
      <c r="G17" s="2">
        <f t="shared" si="0"/>
        <v>24</v>
      </c>
      <c r="H17" s="2">
        <v>2012</v>
      </c>
      <c r="I17" s="2">
        <v>1</v>
      </c>
      <c r="J17" s="2" t="s">
        <v>212</v>
      </c>
      <c r="K17" s="5">
        <v>6</v>
      </c>
      <c r="L17" s="5" t="s">
        <v>241</v>
      </c>
      <c r="M17" s="5" t="s">
        <v>248</v>
      </c>
      <c r="N17" s="5" t="s">
        <v>3</v>
      </c>
      <c r="O17">
        <v>2</v>
      </c>
      <c r="P17">
        <v>0</v>
      </c>
    </row>
    <row r="18" spans="1:16" x14ac:dyDescent="0.2">
      <c r="A18" s="2" t="s">
        <v>89</v>
      </c>
      <c r="B18" s="2" t="s">
        <v>18</v>
      </c>
      <c r="C18" s="2" t="s">
        <v>226</v>
      </c>
      <c r="D18" s="12">
        <f>VLOOKUP(A18,'Funding Synthesized'!A:E,4,FALSE)</f>
        <v>12535638</v>
      </c>
      <c r="E18" s="2">
        <f>VLOOKUP(A18,'Funding Synthesized'!A:E,5,FALSE)</f>
        <v>14</v>
      </c>
      <c r="F18" s="2">
        <v>2006</v>
      </c>
      <c r="G18" s="2">
        <f t="shared" si="0"/>
        <v>14</v>
      </c>
      <c r="H18" s="2">
        <v>2015</v>
      </c>
      <c r="I18" s="2">
        <v>1</v>
      </c>
      <c r="J18" s="2" t="s">
        <v>211</v>
      </c>
      <c r="K18" s="5">
        <v>7</v>
      </c>
      <c r="L18" s="5" t="s">
        <v>241</v>
      </c>
      <c r="M18" s="5" t="s">
        <v>243</v>
      </c>
      <c r="N18" s="5" t="s">
        <v>3</v>
      </c>
      <c r="O18">
        <v>1</v>
      </c>
      <c r="P18">
        <v>0</v>
      </c>
    </row>
    <row r="19" spans="1:16" ht="17" x14ac:dyDescent="0.2">
      <c r="A19" s="2" t="s">
        <v>90</v>
      </c>
      <c r="B19" s="2" t="s">
        <v>19</v>
      </c>
      <c r="C19" s="2" t="s">
        <v>224</v>
      </c>
      <c r="D19" s="12">
        <f>VLOOKUP(A19,'Funding Synthesized'!A:E,4,FALSE)</f>
        <v>13508371</v>
      </c>
      <c r="E19" s="2">
        <f>VLOOKUP(A19,'Funding Synthesized'!A:E,5,FALSE)</f>
        <v>10</v>
      </c>
      <c r="F19" s="2">
        <v>2010</v>
      </c>
      <c r="G19" s="2">
        <f t="shared" si="0"/>
        <v>10</v>
      </c>
      <c r="H19" s="3">
        <v>2017</v>
      </c>
      <c r="I19" s="2">
        <v>1</v>
      </c>
      <c r="J19" s="3" t="s">
        <v>211</v>
      </c>
      <c r="K19" s="5">
        <v>4</v>
      </c>
      <c r="L19" s="5" t="s">
        <v>245</v>
      </c>
      <c r="M19" s="5" t="s">
        <v>258</v>
      </c>
      <c r="N19" s="5" t="s">
        <v>3</v>
      </c>
      <c r="O19">
        <v>2</v>
      </c>
      <c r="P19">
        <v>0</v>
      </c>
    </row>
    <row r="20" spans="1:16" x14ac:dyDescent="0.2">
      <c r="A20" s="2" t="s">
        <v>91</v>
      </c>
      <c r="B20" s="2" t="s">
        <v>20</v>
      </c>
      <c r="C20" s="2" t="s">
        <v>230</v>
      </c>
      <c r="D20" s="12">
        <f>VLOOKUP(A20,'Funding Synthesized'!A:E,4,FALSE)</f>
        <v>4101442</v>
      </c>
      <c r="E20" s="2">
        <f>VLOOKUP(A20,'Funding Synthesized'!A:E,5,FALSE)</f>
        <v>6</v>
      </c>
      <c r="F20" s="2">
        <v>2012</v>
      </c>
      <c r="G20" s="2">
        <f t="shared" si="0"/>
        <v>8</v>
      </c>
      <c r="H20" s="2">
        <v>2021</v>
      </c>
      <c r="I20" s="2">
        <v>1</v>
      </c>
      <c r="J20" s="2" t="s">
        <v>212</v>
      </c>
      <c r="K20" s="5">
        <v>2</v>
      </c>
      <c r="L20" s="5" t="s">
        <v>245</v>
      </c>
      <c r="M20" s="5" t="s">
        <v>249</v>
      </c>
      <c r="N20" s="5" t="s">
        <v>3</v>
      </c>
      <c r="O20">
        <v>1</v>
      </c>
      <c r="P20">
        <v>0</v>
      </c>
    </row>
    <row r="21" spans="1:16" x14ac:dyDescent="0.2">
      <c r="A21" s="2" t="s">
        <v>240</v>
      </c>
      <c r="B21" s="2" t="s">
        <v>135</v>
      </c>
      <c r="C21" s="2" t="s">
        <v>226</v>
      </c>
      <c r="D21" s="12">
        <f>VLOOKUP(A21,'Funding Synthesized'!A:E,4,FALSE)</f>
        <v>2279519</v>
      </c>
      <c r="E21" s="2">
        <f>VLOOKUP(A21,'Funding Synthesized'!A:E,5,FALSE)</f>
        <v>6</v>
      </c>
      <c r="F21" s="2">
        <v>2014</v>
      </c>
      <c r="G21" s="2">
        <f t="shared" si="0"/>
        <v>6</v>
      </c>
      <c r="H21" t="s">
        <v>223</v>
      </c>
      <c r="I21" s="2">
        <v>1</v>
      </c>
      <c r="J21" s="2" t="s">
        <v>211</v>
      </c>
      <c r="K21" s="5">
        <v>7</v>
      </c>
      <c r="L21" s="5" t="s">
        <v>241</v>
      </c>
      <c r="M21" s="5" t="s">
        <v>245</v>
      </c>
      <c r="N21" s="7" t="s">
        <v>3</v>
      </c>
      <c r="O21">
        <v>1</v>
      </c>
      <c r="P21">
        <v>0</v>
      </c>
    </row>
    <row r="22" spans="1:16" x14ac:dyDescent="0.2">
      <c r="A22" s="2" t="s">
        <v>92</v>
      </c>
      <c r="B22" s="2" t="s">
        <v>220</v>
      </c>
      <c r="C22" s="2" t="s">
        <v>230</v>
      </c>
      <c r="D22" s="12">
        <f>VLOOKUP(A22,'Funding Synthesized'!A:E,4,FALSE)</f>
        <v>28864820</v>
      </c>
      <c r="E22" s="2">
        <f>VLOOKUP(A22,'Funding Synthesized'!A:E,5,FALSE)</f>
        <v>31</v>
      </c>
      <c r="F22" s="2">
        <v>1970</v>
      </c>
      <c r="G22" s="2">
        <f t="shared" si="0"/>
        <v>50</v>
      </c>
      <c r="H22">
        <v>2010</v>
      </c>
      <c r="I22" s="2">
        <v>1</v>
      </c>
      <c r="J22" s="2" t="s">
        <v>212</v>
      </c>
      <c r="K22" s="5">
        <v>2</v>
      </c>
      <c r="L22" s="5" t="s">
        <v>242</v>
      </c>
      <c r="M22" s="5" t="s">
        <v>260</v>
      </c>
      <c r="N22" s="5" t="s">
        <v>3</v>
      </c>
      <c r="O22">
        <v>5</v>
      </c>
      <c r="P22">
        <v>0</v>
      </c>
    </row>
    <row r="23" spans="1:16" x14ac:dyDescent="0.2">
      <c r="A23" s="2" t="s">
        <v>93</v>
      </c>
      <c r="B23" s="2" t="s">
        <v>21</v>
      </c>
      <c r="C23" s="2" t="s">
        <v>224</v>
      </c>
      <c r="D23" s="12" t="str">
        <f>VLOOKUP(A23,'Funding Synthesized'!A:E,4,FALSE)</f>
        <v>N/A</v>
      </c>
      <c r="E23" s="2">
        <f>VLOOKUP(A23,'Funding Synthesized'!A:E,5,FALSE)</f>
        <v>0</v>
      </c>
      <c r="F23" s="2">
        <v>2018</v>
      </c>
      <c r="G23" s="2">
        <f t="shared" si="0"/>
        <v>2</v>
      </c>
      <c r="H23" t="s">
        <v>223</v>
      </c>
      <c r="I23" s="2">
        <v>1</v>
      </c>
      <c r="J23" s="2" t="s">
        <v>211</v>
      </c>
      <c r="K23" s="5">
        <v>1</v>
      </c>
      <c r="L23" s="5" t="s">
        <v>241</v>
      </c>
      <c r="M23" s="5" t="s">
        <v>244</v>
      </c>
      <c r="N23" s="5" t="s">
        <v>3</v>
      </c>
      <c r="O23">
        <v>3</v>
      </c>
      <c r="P23">
        <v>0</v>
      </c>
    </row>
    <row r="24" spans="1:16" x14ac:dyDescent="0.2">
      <c r="A24" s="2" t="s">
        <v>94</v>
      </c>
      <c r="B24" s="2" t="s">
        <v>22</v>
      </c>
      <c r="C24" s="2" t="s">
        <v>230</v>
      </c>
      <c r="D24" s="12">
        <f>VLOOKUP(A24,'Funding Synthesized'!A:E,4,FALSE)</f>
        <v>5804328</v>
      </c>
      <c r="E24" s="2">
        <f>VLOOKUP(A24,'Funding Synthesized'!A:E,5,FALSE)</f>
        <v>23</v>
      </c>
      <c r="F24" s="2">
        <v>1970</v>
      </c>
      <c r="G24" s="2">
        <f t="shared" si="0"/>
        <v>50</v>
      </c>
      <c r="H24" t="s">
        <v>3</v>
      </c>
      <c r="I24" s="2">
        <v>0</v>
      </c>
      <c r="J24" s="2" t="s">
        <v>212</v>
      </c>
      <c r="K24" s="5">
        <v>2</v>
      </c>
      <c r="L24" s="5" t="s">
        <v>251</v>
      </c>
      <c r="M24" s="5" t="s">
        <v>260</v>
      </c>
      <c r="N24" s="5" t="s">
        <v>3</v>
      </c>
      <c r="O24">
        <v>2</v>
      </c>
      <c r="P24">
        <v>0</v>
      </c>
    </row>
    <row r="25" spans="1:16" x14ac:dyDescent="0.2">
      <c r="A25" s="2" t="s">
        <v>95</v>
      </c>
      <c r="B25" s="2" t="s">
        <v>23</v>
      </c>
      <c r="C25" s="2" t="s">
        <v>224</v>
      </c>
      <c r="D25" s="12">
        <f>VLOOKUP(A25,'Funding Synthesized'!A:E,4,FALSE)</f>
        <v>76864715</v>
      </c>
      <c r="E25" s="2">
        <f>VLOOKUP(A25,'Funding Synthesized'!A:E,5,FALSE)</f>
        <v>13</v>
      </c>
      <c r="F25" s="2">
        <v>2006</v>
      </c>
      <c r="G25" s="2">
        <f t="shared" si="0"/>
        <v>14</v>
      </c>
      <c r="H25">
        <v>2018</v>
      </c>
      <c r="I25" s="2">
        <v>1</v>
      </c>
      <c r="J25" s="2" t="s">
        <v>211</v>
      </c>
      <c r="K25" s="5">
        <v>1</v>
      </c>
      <c r="L25" s="5" t="s">
        <v>245</v>
      </c>
      <c r="M25" s="5" t="s">
        <v>248</v>
      </c>
      <c r="N25" s="5">
        <v>1316953</v>
      </c>
      <c r="O25">
        <v>2</v>
      </c>
      <c r="P25">
        <v>0</v>
      </c>
    </row>
    <row r="26" spans="1:16" x14ac:dyDescent="0.2">
      <c r="A26" s="2" t="s">
        <v>96</v>
      </c>
      <c r="B26" s="2" t="s">
        <v>24</v>
      </c>
      <c r="C26" s="2" t="s">
        <v>228</v>
      </c>
      <c r="D26" s="12">
        <f>VLOOKUP(A26,'Funding Synthesized'!A:E,4,FALSE)</f>
        <v>157849238</v>
      </c>
      <c r="E26" s="2">
        <f>VLOOKUP(A26,'Funding Synthesized'!A:E,5,FALSE)</f>
        <v>31</v>
      </c>
      <c r="F26" s="2">
        <v>2016</v>
      </c>
      <c r="G26" s="2">
        <f t="shared" si="0"/>
        <v>4</v>
      </c>
      <c r="H26">
        <v>1991</v>
      </c>
      <c r="I26" s="2">
        <v>1</v>
      </c>
      <c r="J26" s="2" t="s">
        <v>212</v>
      </c>
      <c r="K26" s="5">
        <v>2</v>
      </c>
      <c r="L26" s="5" t="s">
        <v>241</v>
      </c>
      <c r="M26" s="5" t="s">
        <v>250</v>
      </c>
      <c r="N26" s="5" t="s">
        <v>3</v>
      </c>
      <c r="O26">
        <v>4</v>
      </c>
      <c r="P26">
        <v>1</v>
      </c>
    </row>
    <row r="27" spans="1:16" x14ac:dyDescent="0.2">
      <c r="A27" s="2" t="s">
        <v>97</v>
      </c>
      <c r="B27" s="2" t="s">
        <v>25</v>
      </c>
      <c r="C27" s="2" t="s">
        <v>231</v>
      </c>
      <c r="D27" s="12">
        <f>VLOOKUP(A27,'Funding Synthesized'!A:E,4,FALSE)</f>
        <v>2753671</v>
      </c>
      <c r="E27" s="2">
        <f>VLOOKUP(A27,'Funding Synthesized'!A:E,5,FALSE)</f>
        <v>22</v>
      </c>
      <c r="F27" s="2">
        <v>1985</v>
      </c>
      <c r="G27" s="2">
        <f t="shared" si="0"/>
        <v>35</v>
      </c>
      <c r="H27" t="s">
        <v>3</v>
      </c>
      <c r="I27" s="2">
        <v>0</v>
      </c>
      <c r="J27" s="2" t="s">
        <v>211</v>
      </c>
      <c r="K27" s="5">
        <v>5</v>
      </c>
      <c r="L27" s="5" t="s">
        <v>242</v>
      </c>
      <c r="M27" s="5" t="s">
        <v>253</v>
      </c>
      <c r="N27" s="5">
        <v>1496773</v>
      </c>
      <c r="O27">
        <v>2</v>
      </c>
      <c r="P27">
        <v>1</v>
      </c>
    </row>
    <row r="28" spans="1:16" x14ac:dyDescent="0.2">
      <c r="A28" s="2" t="s">
        <v>29</v>
      </c>
      <c r="B28" s="2" t="s">
        <v>26</v>
      </c>
      <c r="C28" s="2" t="s">
        <v>224</v>
      </c>
      <c r="D28" s="12">
        <f>VLOOKUP(A28,'Funding Synthesized'!A:E,4,FALSE)</f>
        <v>46197205</v>
      </c>
      <c r="E28" s="2">
        <f>VLOOKUP(A28,'Funding Synthesized'!A:E,5,FALSE)</f>
        <v>30</v>
      </c>
      <c r="F28" s="2">
        <v>1991</v>
      </c>
      <c r="G28" s="2">
        <f t="shared" si="0"/>
        <v>29</v>
      </c>
      <c r="H28">
        <v>1995</v>
      </c>
      <c r="I28" s="2">
        <v>1</v>
      </c>
      <c r="J28" s="2" t="s">
        <v>211</v>
      </c>
      <c r="K28" s="5">
        <v>7</v>
      </c>
      <c r="L28" s="5" t="s">
        <v>242</v>
      </c>
      <c r="M28" s="5" t="s">
        <v>249</v>
      </c>
      <c r="N28" s="5" t="s">
        <v>3</v>
      </c>
      <c r="O28">
        <v>1</v>
      </c>
      <c r="P28">
        <v>0</v>
      </c>
    </row>
    <row r="29" spans="1:16" x14ac:dyDescent="0.2">
      <c r="A29" s="2" t="s">
        <v>28</v>
      </c>
      <c r="B29" s="2" t="s">
        <v>27</v>
      </c>
      <c r="C29" s="2" t="s">
        <v>231</v>
      </c>
      <c r="D29" s="12">
        <f>VLOOKUP(A29,'Funding Synthesized'!A:E,4,FALSE)</f>
        <v>83447796</v>
      </c>
      <c r="E29" s="2">
        <f>VLOOKUP(A29,'Funding Synthesized'!A:E,5,FALSE)</f>
        <v>31</v>
      </c>
      <c r="F29" s="2">
        <v>1976</v>
      </c>
      <c r="G29" s="2">
        <f t="shared" si="0"/>
        <v>44</v>
      </c>
      <c r="H29">
        <v>2007</v>
      </c>
      <c r="I29" s="2">
        <v>1</v>
      </c>
      <c r="J29" s="2" t="s">
        <v>212</v>
      </c>
      <c r="K29" s="5">
        <v>5</v>
      </c>
      <c r="L29" s="5" t="s">
        <v>241</v>
      </c>
      <c r="M29" s="5" t="s">
        <v>250</v>
      </c>
      <c r="N29" s="5">
        <v>1516363</v>
      </c>
      <c r="O29">
        <v>1</v>
      </c>
      <c r="P29">
        <v>1</v>
      </c>
    </row>
    <row r="30" spans="1:16" x14ac:dyDescent="0.2">
      <c r="A30" s="2" t="s">
        <v>30</v>
      </c>
      <c r="B30" s="2" t="s">
        <v>31</v>
      </c>
      <c r="C30" s="2" t="s">
        <v>228</v>
      </c>
      <c r="D30" s="12">
        <f>VLOOKUP(A30,'Funding Synthesized'!A:E,4,FALSE)</f>
        <v>91727992</v>
      </c>
      <c r="E30" s="2">
        <f>VLOOKUP(A30,'Funding Synthesized'!A:E,5,FALSE)</f>
        <v>31</v>
      </c>
      <c r="F30" s="2">
        <v>1970</v>
      </c>
      <c r="G30" s="2">
        <f t="shared" si="0"/>
        <v>50</v>
      </c>
      <c r="H30">
        <v>1993</v>
      </c>
      <c r="I30" s="2">
        <v>1</v>
      </c>
      <c r="J30" s="2" t="s">
        <v>212</v>
      </c>
      <c r="K30" s="5">
        <v>6</v>
      </c>
      <c r="L30" s="5" t="s">
        <v>241</v>
      </c>
      <c r="M30" s="5" t="s">
        <v>243</v>
      </c>
      <c r="N30" s="5" t="s">
        <v>3</v>
      </c>
      <c r="O30">
        <v>2</v>
      </c>
      <c r="P30">
        <v>1</v>
      </c>
    </row>
    <row r="31" spans="1:16" x14ac:dyDescent="0.2">
      <c r="A31" s="2" t="s">
        <v>32</v>
      </c>
      <c r="B31" s="2" t="s">
        <v>33</v>
      </c>
      <c r="C31" s="2" t="s">
        <v>230</v>
      </c>
      <c r="D31" s="12">
        <f>VLOOKUP(A31,'Funding Synthesized'!A:E,4,FALSE)</f>
        <v>78104464</v>
      </c>
      <c r="E31" s="2">
        <f>VLOOKUP(A31,'Funding Synthesized'!A:E,5,FALSE)</f>
        <v>31</v>
      </c>
      <c r="F31" s="2">
        <v>2016</v>
      </c>
      <c r="G31" s="2">
        <f t="shared" si="0"/>
        <v>4</v>
      </c>
      <c r="H31">
        <v>1991</v>
      </c>
      <c r="I31" s="2">
        <v>1</v>
      </c>
      <c r="J31" s="2" t="s">
        <v>212</v>
      </c>
      <c r="K31" s="5">
        <v>4</v>
      </c>
      <c r="L31" s="5" t="s">
        <v>242</v>
      </c>
      <c r="M31" s="5" t="s">
        <v>253</v>
      </c>
      <c r="N31" s="5" t="s">
        <v>3</v>
      </c>
      <c r="O31">
        <v>2</v>
      </c>
      <c r="P31">
        <v>0</v>
      </c>
    </row>
    <row r="32" spans="1:16" x14ac:dyDescent="0.2">
      <c r="A32" s="2" t="s">
        <v>34</v>
      </c>
      <c r="B32" s="2" t="s">
        <v>35</v>
      </c>
      <c r="C32" s="2" t="s">
        <v>226</v>
      </c>
      <c r="D32" s="12">
        <f>VLOOKUP(A32,'Funding Synthesized'!A:E,4,FALSE)</f>
        <v>1929658</v>
      </c>
      <c r="E32" s="2">
        <f>VLOOKUP(A32,'Funding Synthesized'!A:E,5,FALSE)</f>
        <v>5</v>
      </c>
      <c r="F32" s="2">
        <v>2014</v>
      </c>
      <c r="G32" s="2">
        <f t="shared" si="0"/>
        <v>6</v>
      </c>
      <c r="H32" t="s">
        <v>223</v>
      </c>
      <c r="I32" s="2">
        <v>1</v>
      </c>
      <c r="J32" s="2" t="s">
        <v>211</v>
      </c>
      <c r="K32" s="5">
        <v>7</v>
      </c>
      <c r="L32" s="5" t="s">
        <v>241</v>
      </c>
      <c r="M32" s="5" t="s">
        <v>245</v>
      </c>
      <c r="N32" s="5" t="s">
        <v>3</v>
      </c>
      <c r="O32">
        <v>1</v>
      </c>
      <c r="P32">
        <v>0</v>
      </c>
    </row>
    <row r="33" spans="1:16" x14ac:dyDescent="0.2">
      <c r="A33" s="2" t="s">
        <v>36</v>
      </c>
      <c r="B33" s="2" t="s">
        <v>37</v>
      </c>
      <c r="C33" s="2" t="s">
        <v>228</v>
      </c>
      <c r="D33" s="12">
        <f>VLOOKUP(A33,'Funding Synthesized'!A:E,4,FALSE)</f>
        <v>111277956</v>
      </c>
      <c r="E33" s="2">
        <f>VLOOKUP(A33,'Funding Synthesized'!A:E,5,FALSE)</f>
        <v>31</v>
      </c>
      <c r="F33" s="2">
        <v>1970</v>
      </c>
      <c r="G33" s="2">
        <f t="shared" si="0"/>
        <v>50</v>
      </c>
      <c r="H33">
        <v>2011</v>
      </c>
      <c r="I33" s="2">
        <v>1</v>
      </c>
      <c r="J33" s="2" t="s">
        <v>212</v>
      </c>
      <c r="K33" s="5">
        <v>2</v>
      </c>
      <c r="L33" s="5" t="s">
        <v>245</v>
      </c>
      <c r="M33" s="5" t="s">
        <v>246</v>
      </c>
      <c r="N33" s="5">
        <v>20000</v>
      </c>
      <c r="O33">
        <v>2</v>
      </c>
      <c r="P33">
        <v>1</v>
      </c>
    </row>
    <row r="34" spans="1:16" x14ac:dyDescent="0.2">
      <c r="A34" s="2" t="s">
        <v>38</v>
      </c>
      <c r="B34" s="2" t="s">
        <v>150</v>
      </c>
      <c r="C34" s="2" t="s">
        <v>230</v>
      </c>
      <c r="D34" s="12">
        <f>VLOOKUP(A34,'Funding Synthesized'!A:E,4,FALSE)</f>
        <v>33311085</v>
      </c>
      <c r="E34" s="2">
        <f>VLOOKUP(A34,'Funding Synthesized'!A:E,5,FALSE)</f>
        <v>14</v>
      </c>
      <c r="F34" s="2">
        <v>2005</v>
      </c>
      <c r="G34" s="2">
        <f t="shared" si="0"/>
        <v>15</v>
      </c>
      <c r="H34">
        <v>2008</v>
      </c>
      <c r="I34" s="2">
        <v>1</v>
      </c>
      <c r="J34" s="2" t="s">
        <v>212</v>
      </c>
      <c r="K34" s="5">
        <v>7</v>
      </c>
      <c r="L34" s="5" t="s">
        <v>245</v>
      </c>
      <c r="M34" s="5" t="s">
        <v>245</v>
      </c>
      <c r="N34" s="5" t="s">
        <v>3</v>
      </c>
      <c r="O34">
        <v>2</v>
      </c>
      <c r="P34">
        <v>0</v>
      </c>
    </row>
    <row r="35" spans="1:16" x14ac:dyDescent="0.2">
      <c r="A35" s="2" t="s">
        <v>39</v>
      </c>
      <c r="B35" s="2" t="s">
        <v>40</v>
      </c>
      <c r="C35" s="2" t="s">
        <v>228</v>
      </c>
      <c r="D35" s="12">
        <f>VLOOKUP(A35,'Funding Synthesized'!A:E,4,FALSE)</f>
        <v>134270782</v>
      </c>
      <c r="E35" s="2">
        <f>VLOOKUP(A35,'Funding Synthesized'!A:E,5,FALSE)</f>
        <v>31</v>
      </c>
      <c r="F35" s="2">
        <v>1970</v>
      </c>
      <c r="G35" s="2">
        <f t="shared" si="0"/>
        <v>50</v>
      </c>
      <c r="H35">
        <v>1992</v>
      </c>
      <c r="I35" s="2">
        <v>1</v>
      </c>
      <c r="J35" s="2" t="s">
        <v>212</v>
      </c>
      <c r="K35" s="5">
        <v>4</v>
      </c>
      <c r="L35" s="5" t="s">
        <v>242</v>
      </c>
      <c r="M35" s="5" t="s">
        <v>258</v>
      </c>
      <c r="N35" s="5" t="s">
        <v>3</v>
      </c>
      <c r="O35">
        <v>4</v>
      </c>
      <c r="P35">
        <v>1</v>
      </c>
    </row>
    <row r="36" spans="1:16" x14ac:dyDescent="0.2">
      <c r="A36" s="2" t="s">
        <v>41</v>
      </c>
      <c r="B36" s="2" t="s">
        <v>42</v>
      </c>
      <c r="C36" s="2" t="s">
        <v>226</v>
      </c>
      <c r="D36" s="12">
        <f>VLOOKUP(A36,'Funding Synthesized'!A:E,4,FALSE)</f>
        <v>2953569</v>
      </c>
      <c r="E36" s="2">
        <f>VLOOKUP(A36,'Funding Synthesized'!A:E,5,FALSE)</f>
        <v>6</v>
      </c>
      <c r="F36" s="2">
        <v>2014</v>
      </c>
      <c r="G36" s="2">
        <f t="shared" si="0"/>
        <v>6</v>
      </c>
      <c r="H36" t="s">
        <v>223</v>
      </c>
      <c r="I36" s="2">
        <v>1</v>
      </c>
      <c r="J36" s="2" t="s">
        <v>211</v>
      </c>
      <c r="K36" s="5">
        <v>7</v>
      </c>
      <c r="L36" s="5" t="s">
        <v>241</v>
      </c>
      <c r="M36" s="5" t="s">
        <v>252</v>
      </c>
      <c r="N36" s="5" t="s">
        <v>3</v>
      </c>
      <c r="O36">
        <v>1</v>
      </c>
      <c r="P36">
        <v>0</v>
      </c>
    </row>
    <row r="37" spans="1:16" x14ac:dyDescent="0.2">
      <c r="A37" s="2" t="s">
        <v>43</v>
      </c>
      <c r="B37" s="2" t="s">
        <v>44</v>
      </c>
      <c r="C37" s="2" t="s">
        <v>228</v>
      </c>
      <c r="D37" s="12">
        <f>VLOOKUP(A37,'Funding Synthesized'!A:E,4,FALSE)</f>
        <v>199105580</v>
      </c>
      <c r="E37" s="2">
        <f>VLOOKUP(A37,'Funding Synthesized'!A:E,5,FALSE)</f>
        <v>31</v>
      </c>
      <c r="F37" s="2">
        <v>1978</v>
      </c>
      <c r="G37" s="2">
        <f t="shared" si="0"/>
        <v>42</v>
      </c>
      <c r="H37">
        <v>1997</v>
      </c>
      <c r="I37" s="2">
        <v>1</v>
      </c>
      <c r="J37" s="2" t="s">
        <v>212</v>
      </c>
      <c r="K37" s="5">
        <v>6</v>
      </c>
      <c r="L37" s="5" t="s">
        <v>241</v>
      </c>
      <c r="M37" s="5" t="s">
        <v>250</v>
      </c>
      <c r="N37" s="5" t="s">
        <v>3</v>
      </c>
      <c r="O37">
        <v>4</v>
      </c>
      <c r="P37">
        <v>1</v>
      </c>
    </row>
    <row r="38" spans="1:16" x14ac:dyDescent="0.2">
      <c r="A38" s="2" t="s">
        <v>45</v>
      </c>
      <c r="B38" s="2" t="s">
        <v>46</v>
      </c>
      <c r="C38" s="2" t="s">
        <v>226</v>
      </c>
      <c r="D38" s="12">
        <f>VLOOKUP(A38,'Funding Synthesized'!A:E,4,FALSE)</f>
        <v>2929089</v>
      </c>
      <c r="E38" s="2">
        <f>VLOOKUP(A38,'Funding Synthesized'!A:E,5,FALSE)</f>
        <v>6</v>
      </c>
      <c r="F38" s="2">
        <v>2014</v>
      </c>
      <c r="G38" s="2">
        <f t="shared" si="0"/>
        <v>6</v>
      </c>
      <c r="H38" t="s">
        <v>223</v>
      </c>
      <c r="I38" s="2">
        <v>1</v>
      </c>
      <c r="J38" s="2" t="s">
        <v>211</v>
      </c>
      <c r="K38" s="5">
        <v>7</v>
      </c>
      <c r="L38" s="5" t="s">
        <v>241</v>
      </c>
      <c r="M38" s="5" t="s">
        <v>245</v>
      </c>
      <c r="N38" s="5" t="s">
        <v>3</v>
      </c>
      <c r="O38">
        <v>1</v>
      </c>
      <c r="P38">
        <v>0</v>
      </c>
    </row>
    <row r="39" spans="1:16" x14ac:dyDescent="0.2">
      <c r="A39" s="2" t="s">
        <v>47</v>
      </c>
      <c r="B39" s="2" t="s">
        <v>48</v>
      </c>
      <c r="C39" s="2" t="s">
        <v>224</v>
      </c>
      <c r="D39" s="12">
        <f>VLOOKUP(A39,'Funding Synthesized'!A:E,4,FALSE)</f>
        <v>1325510</v>
      </c>
      <c r="E39" s="2">
        <f>VLOOKUP(A39,'Funding Synthesized'!A:E,5,FALSE)</f>
        <v>4</v>
      </c>
      <c r="F39" s="2">
        <v>2016</v>
      </c>
      <c r="G39" s="2">
        <f t="shared" si="0"/>
        <v>4</v>
      </c>
      <c r="H39" t="s">
        <v>223</v>
      </c>
      <c r="I39" s="2">
        <v>1</v>
      </c>
      <c r="J39" s="2" t="s">
        <v>211</v>
      </c>
      <c r="K39" s="5">
        <v>3</v>
      </c>
      <c r="L39" s="5" t="s">
        <v>241</v>
      </c>
      <c r="M39" s="5" t="s">
        <v>244</v>
      </c>
      <c r="N39" s="5" t="s">
        <v>3</v>
      </c>
      <c r="O39">
        <v>1</v>
      </c>
      <c r="P39">
        <v>0</v>
      </c>
    </row>
    <row r="40" spans="1:16" x14ac:dyDescent="0.2">
      <c r="A40" s="2" t="s">
        <v>205</v>
      </c>
      <c r="B40" s="2" t="s">
        <v>206</v>
      </c>
      <c r="C40" s="2" t="s">
        <v>233</v>
      </c>
      <c r="D40" s="12">
        <f>VLOOKUP(A40,'Funding Synthesized'!A:E,4,FALSE)</f>
        <v>8559791</v>
      </c>
      <c r="E40" s="2">
        <f>VLOOKUP(A40,'Funding Synthesized'!A:E,5,FALSE)</f>
        <v>16</v>
      </c>
      <c r="F40" s="2">
        <v>2005</v>
      </c>
      <c r="G40" s="2">
        <f t="shared" si="0"/>
        <v>15</v>
      </c>
      <c r="H40">
        <v>2013</v>
      </c>
      <c r="I40" s="2">
        <v>1</v>
      </c>
      <c r="J40" s="2" t="s">
        <v>211</v>
      </c>
      <c r="K40" s="5">
        <v>5</v>
      </c>
      <c r="L40" s="5" t="s">
        <v>241</v>
      </c>
      <c r="M40" s="5" t="s">
        <v>245</v>
      </c>
      <c r="N40" s="5" t="s">
        <v>3</v>
      </c>
      <c r="O40">
        <v>1</v>
      </c>
      <c r="P40">
        <v>1</v>
      </c>
    </row>
    <row r="41" spans="1:16" x14ac:dyDescent="0.2">
      <c r="A41" s="2" t="s">
        <v>53</v>
      </c>
      <c r="B41" s="2" t="s">
        <v>54</v>
      </c>
      <c r="C41" s="2" t="s">
        <v>224</v>
      </c>
      <c r="D41" s="12" t="str">
        <f>VLOOKUP(A41,'Funding Synthesized'!A:E,4,FALSE)</f>
        <v>N/A</v>
      </c>
      <c r="E41" s="2">
        <f>VLOOKUP(A41,'Funding Synthesized'!A:E,5,FALSE)</f>
        <v>0</v>
      </c>
      <c r="F41" s="2">
        <v>2018</v>
      </c>
      <c r="G41" s="2">
        <f t="shared" si="0"/>
        <v>2</v>
      </c>
      <c r="H41">
        <v>2024</v>
      </c>
      <c r="I41" s="2">
        <v>1</v>
      </c>
      <c r="J41" s="2" t="s">
        <v>211</v>
      </c>
      <c r="K41" s="5">
        <v>1</v>
      </c>
      <c r="L41" s="5" t="s">
        <v>241</v>
      </c>
      <c r="M41" s="5" t="s">
        <v>245</v>
      </c>
      <c r="N41" s="5" t="s">
        <v>3</v>
      </c>
      <c r="O41">
        <v>4</v>
      </c>
      <c r="P41">
        <v>0</v>
      </c>
    </row>
    <row r="42" spans="1:16" x14ac:dyDescent="0.2">
      <c r="A42" s="2" t="s">
        <v>55</v>
      </c>
      <c r="B42" s="2" t="s">
        <v>56</v>
      </c>
      <c r="C42" s="2" t="s">
        <v>228</v>
      </c>
      <c r="D42" s="12">
        <f>VLOOKUP(A42,'Funding Synthesized'!A:E,4,FALSE)</f>
        <v>48427286</v>
      </c>
      <c r="E42" s="2">
        <f>VLOOKUP(A42,'Funding Synthesized'!A:E,5,FALSE)</f>
        <v>31</v>
      </c>
      <c r="F42" s="2">
        <v>1978</v>
      </c>
      <c r="G42" s="2">
        <f t="shared" si="0"/>
        <v>42</v>
      </c>
      <c r="H42">
        <v>1998</v>
      </c>
      <c r="I42" s="2">
        <v>1</v>
      </c>
      <c r="J42" s="2" t="s">
        <v>212</v>
      </c>
      <c r="K42" s="5">
        <v>6</v>
      </c>
      <c r="L42" s="5" t="s">
        <v>241</v>
      </c>
      <c r="M42" s="5" t="s">
        <v>254</v>
      </c>
      <c r="N42" s="5" t="s">
        <v>3</v>
      </c>
      <c r="O42">
        <v>3</v>
      </c>
      <c r="P42">
        <v>1</v>
      </c>
    </row>
    <row r="43" spans="1:16" x14ac:dyDescent="0.2">
      <c r="A43" s="2" t="s">
        <v>57</v>
      </c>
      <c r="B43" s="2" t="s">
        <v>58</v>
      </c>
      <c r="C43" s="2" t="s">
        <v>226</v>
      </c>
      <c r="D43" s="12">
        <f>VLOOKUP(A43,'Funding Synthesized'!A:E,4,FALSE)</f>
        <v>2875972</v>
      </c>
      <c r="E43" s="2">
        <f>VLOOKUP(A43,'Funding Synthesized'!A:E,5,FALSE)</f>
        <v>6</v>
      </c>
      <c r="F43" s="2">
        <v>2014</v>
      </c>
      <c r="G43" s="2">
        <f t="shared" si="0"/>
        <v>6</v>
      </c>
      <c r="H43" t="s">
        <v>223</v>
      </c>
      <c r="I43" s="2">
        <v>1</v>
      </c>
      <c r="J43" s="2" t="s">
        <v>212</v>
      </c>
      <c r="K43" s="5">
        <v>7</v>
      </c>
      <c r="L43" s="5" t="s">
        <v>241</v>
      </c>
      <c r="M43" s="5" t="s">
        <v>248</v>
      </c>
      <c r="N43" s="5" t="s">
        <v>3</v>
      </c>
      <c r="O43">
        <v>1</v>
      </c>
      <c r="P43">
        <v>0</v>
      </c>
    </row>
    <row r="44" spans="1:16" x14ac:dyDescent="0.2">
      <c r="A44" s="2" t="s">
        <v>209</v>
      </c>
      <c r="B44" s="2" t="s">
        <v>210</v>
      </c>
      <c r="C44" s="2" t="s">
        <v>233</v>
      </c>
      <c r="D44" s="12">
        <f>VLOOKUP(A44,'Funding Synthesized'!A:E,4,FALSE)</f>
        <v>52371835</v>
      </c>
      <c r="E44" s="2">
        <f>VLOOKUP(A44,'Funding Synthesized'!A:E,5,FALSE)</f>
        <v>13</v>
      </c>
      <c r="F44" s="2">
        <v>2008</v>
      </c>
      <c r="G44" s="2">
        <f t="shared" si="0"/>
        <v>12</v>
      </c>
      <c r="H44">
        <v>2017</v>
      </c>
      <c r="I44" s="2">
        <v>1</v>
      </c>
      <c r="J44" s="2" t="s">
        <v>211</v>
      </c>
      <c r="K44" s="5">
        <v>10</v>
      </c>
      <c r="L44" s="5" t="s">
        <v>241</v>
      </c>
      <c r="M44" s="5" t="s">
        <v>255</v>
      </c>
      <c r="N44" s="5" t="s">
        <v>3</v>
      </c>
      <c r="O44">
        <v>1</v>
      </c>
      <c r="P44">
        <v>1</v>
      </c>
    </row>
    <row r="45" spans="1:16" x14ac:dyDescent="0.2">
      <c r="A45" s="2" t="s">
        <v>59</v>
      </c>
      <c r="B45" s="2" t="s">
        <v>60</v>
      </c>
      <c r="C45" s="2" t="s">
        <v>227</v>
      </c>
      <c r="D45" s="12" t="str">
        <f>VLOOKUP(A45,'Funding Synthesized'!A:E,4,FALSE)</f>
        <v>N/A</v>
      </c>
      <c r="E45" s="2">
        <f>VLOOKUP(A45,'Funding Synthesized'!A:E,5,FALSE)</f>
        <v>0</v>
      </c>
      <c r="F45" s="2">
        <v>2024</v>
      </c>
      <c r="G45" s="2">
        <f t="shared" si="0"/>
        <v>-4</v>
      </c>
      <c r="H45" t="s">
        <v>3</v>
      </c>
      <c r="I45" s="2">
        <v>0</v>
      </c>
      <c r="J45" s="2" t="s">
        <v>211</v>
      </c>
      <c r="K45" s="5" t="s">
        <v>3</v>
      </c>
      <c r="L45" s="5" t="s">
        <v>241</v>
      </c>
      <c r="M45" s="5" t="s">
        <v>256</v>
      </c>
      <c r="N45" s="5" t="s">
        <v>3</v>
      </c>
      <c r="O45">
        <v>1</v>
      </c>
      <c r="P45">
        <v>0</v>
      </c>
    </row>
    <row r="46" spans="1:16" x14ac:dyDescent="0.2">
      <c r="A46" s="2" t="s">
        <v>61</v>
      </c>
      <c r="B46" s="2" t="s">
        <v>62</v>
      </c>
      <c r="C46" s="2" t="s">
        <v>230</v>
      </c>
      <c r="D46" s="12" t="str">
        <f>VLOOKUP(A46,'Funding Synthesized'!A:E,4,FALSE)</f>
        <v>N/A</v>
      </c>
      <c r="E46" s="2">
        <f>VLOOKUP(A46,'Funding Synthesized'!A:E,5,FALSE)</f>
        <v>0</v>
      </c>
      <c r="F46" s="2">
        <v>2019</v>
      </c>
      <c r="G46" s="2">
        <f t="shared" si="0"/>
        <v>1</v>
      </c>
      <c r="H46" t="s">
        <v>3</v>
      </c>
      <c r="I46" s="2">
        <v>0</v>
      </c>
      <c r="J46" s="2" t="s">
        <v>212</v>
      </c>
      <c r="K46" s="5">
        <v>5</v>
      </c>
      <c r="L46" s="5" t="s">
        <v>241</v>
      </c>
      <c r="M46" s="5" t="s">
        <v>245</v>
      </c>
      <c r="N46" s="5" t="s">
        <v>3</v>
      </c>
      <c r="O46">
        <v>1</v>
      </c>
      <c r="P46">
        <v>0</v>
      </c>
    </row>
    <row r="47" spans="1:16" x14ac:dyDescent="0.2">
      <c r="A47" s="2" t="s">
        <v>63</v>
      </c>
      <c r="B47" s="2" t="s">
        <v>64</v>
      </c>
      <c r="C47" s="2" t="s">
        <v>231</v>
      </c>
      <c r="D47" s="12">
        <f>VLOOKUP(A47,'Funding Synthesized'!A:E,4,FALSE)</f>
        <v>3537032</v>
      </c>
      <c r="E47" s="2">
        <f>VLOOKUP(A47,'Funding Synthesized'!A:E,5,FALSE)</f>
        <v>6</v>
      </c>
      <c r="F47" s="2">
        <v>2012</v>
      </c>
      <c r="G47" s="2">
        <f t="shared" si="0"/>
        <v>8</v>
      </c>
      <c r="H47" t="s">
        <v>3</v>
      </c>
      <c r="I47" s="2">
        <v>0</v>
      </c>
      <c r="J47" s="2" t="s">
        <v>212</v>
      </c>
      <c r="K47" s="5">
        <v>6</v>
      </c>
      <c r="L47" s="5" t="s">
        <v>245</v>
      </c>
      <c r="M47" s="5" t="s">
        <v>258</v>
      </c>
      <c r="N47" s="5">
        <v>37519140</v>
      </c>
      <c r="O47">
        <v>1</v>
      </c>
      <c r="P47">
        <v>1</v>
      </c>
    </row>
    <row r="48" spans="1:16" x14ac:dyDescent="0.2">
      <c r="A48" s="2" t="s">
        <v>65</v>
      </c>
      <c r="B48" s="2" t="s">
        <v>66</v>
      </c>
      <c r="C48" s="2" t="s">
        <v>226</v>
      </c>
      <c r="D48" s="12">
        <f>VLOOKUP(A48,'Funding Synthesized'!A:E,4,FALSE)</f>
        <v>2867807</v>
      </c>
      <c r="E48" s="2">
        <f>VLOOKUP(A48,'Funding Synthesized'!A:E,5,FALSE)</f>
        <v>6</v>
      </c>
      <c r="F48" s="2">
        <v>2014</v>
      </c>
      <c r="G48" s="2">
        <f t="shared" si="0"/>
        <v>6</v>
      </c>
      <c r="H48" t="s">
        <v>223</v>
      </c>
      <c r="I48" s="2">
        <v>1</v>
      </c>
      <c r="J48" s="2" t="s">
        <v>211</v>
      </c>
      <c r="K48" s="5">
        <v>7</v>
      </c>
      <c r="L48" s="5" t="s">
        <v>241</v>
      </c>
      <c r="M48" s="5" t="s">
        <v>248</v>
      </c>
      <c r="N48" s="5" t="s">
        <v>3</v>
      </c>
      <c r="O48">
        <v>1</v>
      </c>
      <c r="P48">
        <v>0</v>
      </c>
    </row>
    <row r="49" spans="1:42" x14ac:dyDescent="0.2">
      <c r="A49" s="2" t="s">
        <v>67</v>
      </c>
      <c r="B49" s="2" t="s">
        <v>68</v>
      </c>
      <c r="C49" s="2" t="s">
        <v>224</v>
      </c>
      <c r="D49" s="12">
        <f>VLOOKUP(A49,'Funding Synthesized'!A:E,4,FALSE)</f>
        <v>996883</v>
      </c>
      <c r="E49" s="2">
        <f>VLOOKUP(A49,'Funding Synthesized'!A:E,5,FALSE)</f>
        <v>6</v>
      </c>
      <c r="F49" s="2">
        <v>2014</v>
      </c>
      <c r="G49" s="2">
        <f t="shared" si="0"/>
        <v>6</v>
      </c>
      <c r="H49" t="s">
        <v>3</v>
      </c>
      <c r="I49" s="2">
        <v>0</v>
      </c>
      <c r="J49" s="2" t="s">
        <v>212</v>
      </c>
      <c r="K49" s="5">
        <v>1</v>
      </c>
      <c r="L49" s="5" t="s">
        <v>241</v>
      </c>
      <c r="M49" s="5" t="s">
        <v>245</v>
      </c>
      <c r="N49" s="5" t="s">
        <v>3</v>
      </c>
      <c r="O49">
        <v>3</v>
      </c>
      <c r="P49">
        <v>0</v>
      </c>
    </row>
    <row r="50" spans="1:42" x14ac:dyDescent="0.2">
      <c r="A50" s="2" t="s">
        <v>69</v>
      </c>
      <c r="B50" s="2" t="s">
        <v>70</v>
      </c>
      <c r="C50" s="2" t="s">
        <v>230</v>
      </c>
      <c r="D50" s="12">
        <f>VLOOKUP(A50,'Funding Synthesized'!A:E,4,FALSE)</f>
        <v>24010229</v>
      </c>
      <c r="E50" s="2">
        <f>VLOOKUP(A50,'Funding Synthesized'!A:E,5,FALSE)</f>
        <v>31</v>
      </c>
      <c r="F50" s="2">
        <v>1970</v>
      </c>
      <c r="G50" s="2">
        <f t="shared" si="0"/>
        <v>50</v>
      </c>
      <c r="H50">
        <v>2011</v>
      </c>
      <c r="I50" s="2">
        <v>1</v>
      </c>
      <c r="J50" s="2" t="s">
        <v>212</v>
      </c>
      <c r="K50" s="5">
        <v>2</v>
      </c>
      <c r="L50" s="5" t="s">
        <v>242</v>
      </c>
      <c r="M50" s="5" t="s">
        <v>249</v>
      </c>
      <c r="N50" s="5" t="s">
        <v>3</v>
      </c>
      <c r="O50">
        <v>5</v>
      </c>
      <c r="P50">
        <v>0</v>
      </c>
    </row>
    <row r="51" spans="1:42" x14ac:dyDescent="0.2">
      <c r="A51" s="2" t="s">
        <v>213</v>
      </c>
      <c r="B51" s="2" t="s">
        <v>229</v>
      </c>
      <c r="C51" s="2" t="s">
        <v>214</v>
      </c>
      <c r="D51" s="12">
        <f>VLOOKUP(A51,'Funding Synthesized'!A:E,4,FALSE)</f>
        <v>11314447</v>
      </c>
      <c r="E51" s="2">
        <f>VLOOKUP(A51,'Funding Synthesized'!A:E,5,FALSE)</f>
        <v>22</v>
      </c>
      <c r="F51" s="2">
        <v>1970</v>
      </c>
      <c r="G51" s="2">
        <f t="shared" si="0"/>
        <v>50</v>
      </c>
      <c r="H51" s="2">
        <v>2008</v>
      </c>
      <c r="I51" s="2">
        <v>1</v>
      </c>
      <c r="J51" s="2" t="s">
        <v>212</v>
      </c>
      <c r="K51" s="5">
        <v>2</v>
      </c>
      <c r="L51" s="5" t="s">
        <v>242</v>
      </c>
      <c r="M51" s="5" t="s">
        <v>253</v>
      </c>
      <c r="N51" s="5">
        <v>53700000</v>
      </c>
      <c r="O51">
        <v>3</v>
      </c>
      <c r="P51">
        <v>1</v>
      </c>
      <c r="X51" s="6"/>
      <c r="Y51" s="6"/>
      <c r="Z51" s="6"/>
      <c r="AA51" s="6"/>
      <c r="AB51" s="6"/>
      <c r="AC51" s="5"/>
      <c r="AD51" s="5"/>
      <c r="AE51" s="6"/>
      <c r="AF51" s="5"/>
      <c r="AG51" s="6"/>
      <c r="AH51" s="6"/>
      <c r="AI51" s="5"/>
      <c r="AJ51" s="5"/>
      <c r="AK51" s="5"/>
      <c r="AL51" s="5"/>
      <c r="AM51" s="5"/>
      <c r="AN51" s="5"/>
      <c r="AO51" s="5"/>
      <c r="AP51" s="5"/>
    </row>
    <row r="52" spans="1:42" x14ac:dyDescent="0.2">
      <c r="A52" s="2" t="s">
        <v>71</v>
      </c>
      <c r="B52" s="2" t="s">
        <v>72</v>
      </c>
      <c r="C52" s="2" t="s">
        <v>224</v>
      </c>
      <c r="D52" s="12">
        <f>VLOOKUP(A52,'Funding Synthesized'!A:E,4,FALSE)</f>
        <v>53397250</v>
      </c>
      <c r="E52" s="2">
        <f>VLOOKUP(A52,'Funding Synthesized'!A:E,5,FALSE)</f>
        <v>31</v>
      </c>
      <c r="F52" s="2">
        <v>1967</v>
      </c>
      <c r="G52" s="2">
        <f t="shared" si="0"/>
        <v>53</v>
      </c>
      <c r="H52">
        <v>1998</v>
      </c>
      <c r="I52" s="2">
        <v>1</v>
      </c>
      <c r="J52" s="2" t="s">
        <v>212</v>
      </c>
      <c r="K52" s="5">
        <v>6</v>
      </c>
      <c r="L52" s="5" t="s">
        <v>241</v>
      </c>
      <c r="M52" s="5" t="s">
        <v>248</v>
      </c>
      <c r="N52" s="5">
        <v>800000</v>
      </c>
      <c r="O52">
        <v>2</v>
      </c>
      <c r="P52">
        <v>0</v>
      </c>
    </row>
    <row r="53" spans="1:42" x14ac:dyDescent="0.2">
      <c r="A53" s="2" t="s">
        <v>99</v>
      </c>
      <c r="B53" s="2" t="s">
        <v>98</v>
      </c>
      <c r="C53" s="2" t="s">
        <v>224</v>
      </c>
      <c r="D53" s="12">
        <f>VLOOKUP(A53,'Funding Synthesized'!A:E,4,FALSE)</f>
        <v>14997316</v>
      </c>
      <c r="E53" s="2">
        <f>VLOOKUP(A53,'Funding Synthesized'!A:E,5,FALSE)</f>
        <v>18</v>
      </c>
      <c r="F53" s="2">
        <v>2003</v>
      </c>
      <c r="G53" s="2">
        <f t="shared" si="0"/>
        <v>17</v>
      </c>
      <c r="H53">
        <v>2009</v>
      </c>
      <c r="I53" s="2">
        <v>1</v>
      </c>
      <c r="J53" s="2" t="s">
        <v>212</v>
      </c>
      <c r="K53" s="5">
        <v>4</v>
      </c>
      <c r="L53" s="5" t="s">
        <v>241</v>
      </c>
      <c r="M53" s="5" t="s">
        <v>244</v>
      </c>
      <c r="N53" s="5" t="s">
        <v>3</v>
      </c>
      <c r="O53">
        <v>1</v>
      </c>
      <c r="P53">
        <v>0</v>
      </c>
    </row>
    <row r="54" spans="1:42" x14ac:dyDescent="0.2">
      <c r="A54" s="2" t="s">
        <v>101</v>
      </c>
      <c r="B54" s="2" t="s">
        <v>100</v>
      </c>
      <c r="C54" s="2" t="s">
        <v>224</v>
      </c>
      <c r="D54" s="12">
        <f>VLOOKUP(A54,'Funding Synthesized'!A:E,4,FALSE)</f>
        <v>698531695</v>
      </c>
      <c r="E54" s="2">
        <f>VLOOKUP(A54,'Funding Synthesized'!A:E,5,FALSE)</f>
        <v>29</v>
      </c>
      <c r="F54" s="2">
        <v>1991</v>
      </c>
      <c r="G54" s="2">
        <f t="shared" si="0"/>
        <v>29</v>
      </c>
      <c r="H54">
        <v>2009</v>
      </c>
      <c r="I54" s="2">
        <v>1</v>
      </c>
      <c r="J54" s="2" t="s">
        <v>212</v>
      </c>
      <c r="K54" s="5" t="s">
        <v>3</v>
      </c>
      <c r="L54" s="5" t="s">
        <v>241</v>
      </c>
      <c r="M54" s="5" t="s">
        <v>248</v>
      </c>
      <c r="N54" s="5">
        <v>11500000</v>
      </c>
      <c r="O54">
        <v>2</v>
      </c>
      <c r="P54">
        <v>0</v>
      </c>
    </row>
    <row r="55" spans="1:42" x14ac:dyDescent="0.2">
      <c r="A55" s="2" t="s">
        <v>203</v>
      </c>
      <c r="B55" s="2" t="s">
        <v>204</v>
      </c>
      <c r="C55" s="2" t="s">
        <v>233</v>
      </c>
      <c r="D55" s="12">
        <f>VLOOKUP(A55,'Funding Synthesized'!A:E,4,FALSE)</f>
        <v>24965014</v>
      </c>
      <c r="E55" s="2">
        <f>VLOOKUP(A55,'Funding Synthesized'!A:E,5,FALSE)</f>
        <v>31</v>
      </c>
      <c r="F55" s="2">
        <v>1977</v>
      </c>
      <c r="G55" s="2">
        <f t="shared" si="0"/>
        <v>43</v>
      </c>
      <c r="H55">
        <v>2003</v>
      </c>
      <c r="I55" s="2">
        <v>1</v>
      </c>
      <c r="J55" s="2" t="s">
        <v>211</v>
      </c>
      <c r="K55" s="5">
        <v>5</v>
      </c>
      <c r="L55" s="5" t="s">
        <v>242</v>
      </c>
      <c r="M55" s="5" t="s">
        <v>247</v>
      </c>
      <c r="N55" s="5" t="s">
        <v>3</v>
      </c>
      <c r="O55">
        <v>1</v>
      </c>
      <c r="P55">
        <v>1</v>
      </c>
    </row>
    <row r="56" spans="1:42" x14ac:dyDescent="0.2">
      <c r="A56" s="2" t="s">
        <v>103</v>
      </c>
      <c r="B56" s="2" t="s">
        <v>102</v>
      </c>
      <c r="C56" s="2" t="s">
        <v>230</v>
      </c>
      <c r="D56" s="12">
        <f>VLOOKUP(A56,'Funding Synthesized'!A:E,4,FALSE)</f>
        <v>34217561</v>
      </c>
      <c r="E56" s="2">
        <f>VLOOKUP(A56,'Funding Synthesized'!A:E,5,FALSE)</f>
        <v>31</v>
      </c>
      <c r="F56" s="2">
        <v>1970</v>
      </c>
      <c r="G56" s="2">
        <f t="shared" si="0"/>
        <v>50</v>
      </c>
      <c r="H56">
        <v>2010</v>
      </c>
      <c r="I56" s="2">
        <v>1</v>
      </c>
      <c r="J56" s="2" t="s">
        <v>212</v>
      </c>
      <c r="K56" s="5">
        <v>3</v>
      </c>
      <c r="L56" s="5" t="s">
        <v>245</v>
      </c>
      <c r="M56" s="5" t="s">
        <v>245</v>
      </c>
      <c r="N56" s="5" t="s">
        <v>3</v>
      </c>
      <c r="O56">
        <v>5</v>
      </c>
      <c r="P56">
        <v>0</v>
      </c>
    </row>
    <row r="57" spans="1:42" x14ac:dyDescent="0.2">
      <c r="A57" s="2" t="s">
        <v>105</v>
      </c>
      <c r="B57" s="2" t="s">
        <v>104</v>
      </c>
      <c r="C57" s="2" t="s">
        <v>226</v>
      </c>
      <c r="D57" s="12">
        <f>VLOOKUP(A57,'Funding Synthesized'!A:E,4,FALSE)</f>
        <v>12892624</v>
      </c>
      <c r="E57" s="2">
        <f>VLOOKUP(A57,'Funding Synthesized'!A:E,5,FALSE)</f>
        <v>14</v>
      </c>
      <c r="F57" s="2">
        <v>2006</v>
      </c>
      <c r="G57" s="2">
        <f t="shared" si="0"/>
        <v>14</v>
      </c>
      <c r="H57">
        <v>2015</v>
      </c>
      <c r="I57" s="2">
        <v>1</v>
      </c>
      <c r="J57" s="2" t="s">
        <v>211</v>
      </c>
      <c r="K57" s="5">
        <v>7</v>
      </c>
      <c r="L57" s="5" t="s">
        <v>241</v>
      </c>
      <c r="M57" s="5" t="s">
        <v>258</v>
      </c>
      <c r="N57" s="5" t="s">
        <v>3</v>
      </c>
      <c r="O57">
        <v>1</v>
      </c>
      <c r="P57">
        <v>0</v>
      </c>
    </row>
    <row r="58" spans="1:42" x14ac:dyDescent="0.2">
      <c r="A58" s="2" t="s">
        <v>107</v>
      </c>
      <c r="B58" s="2" t="s">
        <v>106</v>
      </c>
      <c r="C58" s="2" t="s">
        <v>224</v>
      </c>
      <c r="D58" s="12">
        <f>VLOOKUP(A58,'Funding Synthesized'!A:E,4,FALSE)</f>
        <v>3682472832</v>
      </c>
      <c r="E58" s="2">
        <f>VLOOKUP(A58,'Funding Synthesized'!A:E,5,FALSE)</f>
        <v>23</v>
      </c>
      <c r="F58" s="2">
        <v>1997</v>
      </c>
      <c r="G58" s="2">
        <f t="shared" si="0"/>
        <v>23</v>
      </c>
      <c r="H58">
        <v>2007</v>
      </c>
      <c r="I58" s="2">
        <v>1</v>
      </c>
      <c r="J58" s="2" t="s">
        <v>212</v>
      </c>
      <c r="K58" s="5">
        <v>6</v>
      </c>
      <c r="L58" s="5" t="s">
        <v>241</v>
      </c>
      <c r="M58" s="5" t="s">
        <v>245</v>
      </c>
      <c r="N58" s="5" t="s">
        <v>3</v>
      </c>
      <c r="O58">
        <v>2</v>
      </c>
      <c r="P58">
        <v>0</v>
      </c>
    </row>
    <row r="59" spans="1:42" x14ac:dyDescent="0.2">
      <c r="A59" s="2" t="s">
        <v>109</v>
      </c>
      <c r="B59" s="2" t="s">
        <v>108</v>
      </c>
      <c r="C59" s="2" t="s">
        <v>231</v>
      </c>
      <c r="D59" s="12">
        <f>VLOOKUP(A59,'Funding Synthesized'!A:E,4,FALSE)</f>
        <v>621542924</v>
      </c>
      <c r="E59" s="2">
        <f>VLOOKUP(A59,'Funding Synthesized'!A:E,5,FALSE)</f>
        <v>31</v>
      </c>
      <c r="F59" s="2">
        <v>1990</v>
      </c>
      <c r="G59" s="2">
        <f t="shared" si="0"/>
        <v>30</v>
      </c>
      <c r="H59">
        <v>2008</v>
      </c>
      <c r="I59" s="2">
        <v>1</v>
      </c>
      <c r="J59" s="2" t="s">
        <v>212</v>
      </c>
      <c r="K59" s="5">
        <v>3</v>
      </c>
      <c r="L59" s="5" t="s">
        <v>242</v>
      </c>
      <c r="M59" s="5" t="s">
        <v>249</v>
      </c>
      <c r="N59" s="5">
        <v>13015493</v>
      </c>
      <c r="O59">
        <v>2</v>
      </c>
      <c r="P59">
        <v>1</v>
      </c>
    </row>
    <row r="60" spans="1:42" x14ac:dyDescent="0.2">
      <c r="A60" s="2" t="s">
        <v>207</v>
      </c>
      <c r="B60" s="2" t="s">
        <v>208</v>
      </c>
      <c r="C60" s="2" t="s">
        <v>232</v>
      </c>
      <c r="D60" s="12">
        <f>VLOOKUP(A60,'Funding Synthesized'!A:E,4,FALSE)</f>
        <v>230657489</v>
      </c>
      <c r="E60" s="2">
        <f>VLOOKUP(A60,'Funding Synthesized'!A:E,5,FALSE)</f>
        <v>31</v>
      </c>
      <c r="F60" s="2">
        <v>1967</v>
      </c>
      <c r="G60" s="2">
        <f t="shared" si="0"/>
        <v>53</v>
      </c>
      <c r="H60">
        <v>1986</v>
      </c>
      <c r="I60" s="2">
        <v>1</v>
      </c>
      <c r="J60" s="2" t="s">
        <v>211</v>
      </c>
      <c r="K60" s="5">
        <v>10</v>
      </c>
      <c r="L60" s="5" t="s">
        <v>242</v>
      </c>
      <c r="M60" s="5" t="s">
        <v>255</v>
      </c>
      <c r="N60" s="5" t="s">
        <v>3</v>
      </c>
      <c r="O60">
        <v>2</v>
      </c>
      <c r="P60">
        <v>0</v>
      </c>
    </row>
    <row r="61" spans="1:42" x14ac:dyDescent="0.2">
      <c r="A61" s="2" t="s">
        <v>111</v>
      </c>
      <c r="B61" s="2" t="s">
        <v>110</v>
      </c>
      <c r="C61" s="2" t="s">
        <v>257</v>
      </c>
      <c r="D61" s="12">
        <f>VLOOKUP(A61,'Funding Synthesized'!A:E,4,FALSE)</f>
        <v>23074081</v>
      </c>
      <c r="E61" s="2">
        <f>VLOOKUP(A61,'Funding Synthesized'!A:E,5,FALSE)</f>
        <v>19</v>
      </c>
      <c r="F61" s="2">
        <v>2001</v>
      </c>
      <c r="G61" s="2">
        <f t="shared" si="0"/>
        <v>19</v>
      </c>
      <c r="H61">
        <v>2008</v>
      </c>
      <c r="I61" s="2">
        <v>1</v>
      </c>
      <c r="J61" s="2" t="s">
        <v>212</v>
      </c>
      <c r="K61" s="5">
        <v>4</v>
      </c>
      <c r="L61" s="5" t="s">
        <v>241</v>
      </c>
      <c r="M61" s="5" t="s">
        <v>244</v>
      </c>
      <c r="N61" s="5" t="s">
        <v>3</v>
      </c>
      <c r="O61">
        <v>1</v>
      </c>
      <c r="P61">
        <v>0</v>
      </c>
    </row>
    <row r="62" spans="1:42" x14ac:dyDescent="0.2">
      <c r="A62" s="2" t="s">
        <v>113</v>
      </c>
      <c r="B62" s="2" t="s">
        <v>112</v>
      </c>
      <c r="C62" s="2" t="s">
        <v>224</v>
      </c>
      <c r="D62" s="12">
        <f>VLOOKUP(A62,'Funding Synthesized'!A:E,4,FALSE)</f>
        <v>7347621</v>
      </c>
      <c r="E62" s="2">
        <f>VLOOKUP(A62,'Funding Synthesized'!A:E,5,FALSE)</f>
        <v>10</v>
      </c>
      <c r="F62" s="2">
        <v>2010</v>
      </c>
      <c r="G62" s="2">
        <f t="shared" si="0"/>
        <v>10</v>
      </c>
      <c r="H62">
        <v>2017</v>
      </c>
      <c r="I62" s="2">
        <v>1</v>
      </c>
      <c r="J62" s="2" t="s">
        <v>211</v>
      </c>
      <c r="K62" s="5" t="s">
        <v>3</v>
      </c>
      <c r="L62" s="5" t="s">
        <v>245</v>
      </c>
      <c r="M62" s="5" t="s">
        <v>245</v>
      </c>
      <c r="N62" s="5" t="s">
        <v>3</v>
      </c>
      <c r="O62">
        <v>2</v>
      </c>
      <c r="P62">
        <v>0</v>
      </c>
    </row>
    <row r="63" spans="1:42" x14ac:dyDescent="0.2">
      <c r="A63" s="4"/>
      <c r="E63" s="6"/>
      <c r="J63" s="2"/>
      <c r="K63" s="5"/>
      <c r="L63" s="5"/>
    </row>
    <row r="64" spans="1:42" x14ac:dyDescent="0.2">
      <c r="A64" s="4"/>
      <c r="E64" s="6"/>
      <c r="J64" s="2"/>
      <c r="K64" s="5"/>
      <c r="L64" s="5"/>
    </row>
    <row r="65" spans="1:12" x14ac:dyDescent="0.2">
      <c r="A65" s="4"/>
      <c r="E65" s="6"/>
      <c r="J65" s="2"/>
      <c r="K65" s="5"/>
      <c r="L65" s="5"/>
    </row>
    <row r="66" spans="1:12" x14ac:dyDescent="0.2">
      <c r="A66" s="4"/>
      <c r="E66" s="6"/>
      <c r="J66" s="2"/>
      <c r="K66" s="5"/>
      <c r="L66" s="5"/>
    </row>
    <row r="67" spans="1:12" x14ac:dyDescent="0.2">
      <c r="A67" s="4"/>
      <c r="E67" s="6"/>
      <c r="J67" s="2"/>
      <c r="K67" s="5"/>
      <c r="L67" s="5"/>
    </row>
    <row r="68" spans="1:12" x14ac:dyDescent="0.2">
      <c r="A68" s="4"/>
      <c r="E68" s="6"/>
      <c r="J68" s="2"/>
      <c r="K68" s="5"/>
      <c r="L68" s="5"/>
    </row>
    <row r="69" spans="1:12" x14ac:dyDescent="0.2">
      <c r="A69" s="4"/>
      <c r="D69"/>
      <c r="E69" s="6"/>
      <c r="J69" s="2"/>
      <c r="K69" s="5"/>
      <c r="L69" s="5"/>
    </row>
    <row r="70" spans="1:12" x14ac:dyDescent="0.2">
      <c r="A70" s="4"/>
      <c r="E70" s="6"/>
      <c r="J70" s="2"/>
      <c r="K70" s="5"/>
      <c r="L70" s="5"/>
    </row>
    <row r="71" spans="1:12" x14ac:dyDescent="0.2">
      <c r="A71" s="4"/>
      <c r="D71"/>
      <c r="E71" s="6"/>
      <c r="J71" s="2"/>
      <c r="K71" s="5"/>
      <c r="L71" s="5"/>
    </row>
    <row r="72" spans="1:12" x14ac:dyDescent="0.2">
      <c r="A72" s="4"/>
      <c r="E72" s="6"/>
      <c r="J72" s="2"/>
      <c r="K72" s="5"/>
      <c r="L72" s="5"/>
    </row>
    <row r="73" spans="1:12" x14ac:dyDescent="0.2">
      <c r="A73" s="4"/>
      <c r="E73" s="6"/>
      <c r="J73" s="2"/>
      <c r="K73" s="5"/>
      <c r="L73" s="5"/>
    </row>
    <row r="74" spans="1:12" x14ac:dyDescent="0.2">
      <c r="A74" s="4"/>
    </row>
    <row r="75" spans="1:12" x14ac:dyDescent="0.2">
      <c r="A75" s="4"/>
    </row>
    <row r="76" spans="1:12" x14ac:dyDescent="0.2">
      <c r="A76" s="4"/>
    </row>
    <row r="77" spans="1:12" x14ac:dyDescent="0.2">
      <c r="A77" s="4"/>
    </row>
    <row r="78" spans="1:12" x14ac:dyDescent="0.2">
      <c r="A78" s="4"/>
      <c r="D78"/>
    </row>
    <row r="79" spans="1:12" x14ac:dyDescent="0.2">
      <c r="A79" s="4"/>
    </row>
    <row r="80" spans="1:12" x14ac:dyDescent="0.2">
      <c r="A80" s="4"/>
    </row>
    <row r="81" spans="1:45" x14ac:dyDescent="0.2">
      <c r="A81" s="4"/>
    </row>
    <row r="82" spans="1:45" x14ac:dyDescent="0.2">
      <c r="A82" s="4"/>
    </row>
    <row r="83" spans="1:45" x14ac:dyDescent="0.2">
      <c r="A83" s="4"/>
    </row>
    <row r="84" spans="1:45" x14ac:dyDescent="0.2">
      <c r="A84" s="4"/>
    </row>
    <row r="85" spans="1:45" x14ac:dyDescent="0.2">
      <c r="A85" s="4"/>
    </row>
    <row r="86" spans="1:45" x14ac:dyDescent="0.2">
      <c r="A86" s="4"/>
    </row>
    <row r="87" spans="1:45" x14ac:dyDescent="0.2">
      <c r="A87" s="4"/>
    </row>
    <row r="88" spans="1:45" x14ac:dyDescent="0.2">
      <c r="A88" s="4"/>
    </row>
    <row r="89" spans="1:45" x14ac:dyDescent="0.2">
      <c r="A89" s="4"/>
    </row>
    <row r="90" spans="1:45" x14ac:dyDescent="0.2">
      <c r="A90" s="4"/>
      <c r="B90" s="11"/>
      <c r="C90" s="11"/>
      <c r="D90" s="13"/>
    </row>
    <row r="91" spans="1:45" x14ac:dyDescent="0.2">
      <c r="A91" s="4"/>
    </row>
    <row r="92" spans="1:45" x14ac:dyDescent="0.2">
      <c r="A92" s="4"/>
    </row>
    <row r="93" spans="1:45" x14ac:dyDescent="0.2">
      <c r="A93" s="4"/>
    </row>
    <row r="94" spans="1:45" s="2" customFormat="1" x14ac:dyDescent="0.2">
      <c r="A94" s="4"/>
      <c r="D94" s="9"/>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row>
    <row r="95" spans="1:45" s="2" customFormat="1" x14ac:dyDescent="0.2">
      <c r="A95" s="4"/>
      <c r="D95" s="9"/>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row>
    <row r="96" spans="1:45" s="2" customFormat="1" x14ac:dyDescent="0.2">
      <c r="A96" s="4"/>
      <c r="D96" s="9"/>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row>
    <row r="97" spans="1:45" s="2" customFormat="1" x14ac:dyDescent="0.2">
      <c r="A97" s="4"/>
      <c r="D97" s="9"/>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row>
    <row r="98" spans="1:45" s="2" customFormat="1" x14ac:dyDescent="0.2">
      <c r="A98" s="4"/>
      <c r="D98" s="9"/>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row>
    <row r="99" spans="1:45" s="2" customFormat="1" x14ac:dyDescent="0.2">
      <c r="A99" s="4"/>
      <c r="D99" s="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row>
    <row r="100" spans="1:45" s="2" customFormat="1" x14ac:dyDescent="0.2">
      <c r="A100" s="4"/>
      <c r="D100" s="9"/>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row>
    <row r="101" spans="1:45" s="2" customFormat="1" x14ac:dyDescent="0.2">
      <c r="A101" s="4"/>
      <c r="D101" s="9"/>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row>
    <row r="102" spans="1:45" s="2" customFormat="1" x14ac:dyDescent="0.2">
      <c r="A102" s="4"/>
      <c r="D102" s="9"/>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row>
    <row r="103" spans="1:45" s="2" customFormat="1" x14ac:dyDescent="0.2">
      <c r="A103" s="4"/>
      <c r="D103" s="9"/>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row>
    <row r="104" spans="1:45" s="2" customFormat="1" x14ac:dyDescent="0.2">
      <c r="A104" s="4"/>
      <c r="D104" s="9"/>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row>
    <row r="105" spans="1:45" s="2" customFormat="1" x14ac:dyDescent="0.2">
      <c r="A105" s="4"/>
      <c r="D105" s="9"/>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row>
    <row r="106" spans="1:45" s="2" customFormat="1" x14ac:dyDescent="0.2">
      <c r="A106" s="4"/>
      <c r="D106" s="9"/>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row>
    <row r="107" spans="1:45" s="2" customFormat="1" x14ac:dyDescent="0.2">
      <c r="A107" s="4"/>
      <c r="D107" s="9"/>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row>
    <row r="108" spans="1:45" s="2" customFormat="1" x14ac:dyDescent="0.2">
      <c r="A108" s="4"/>
      <c r="D108" s="9"/>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row>
    <row r="109" spans="1:45" s="2" customFormat="1" x14ac:dyDescent="0.2">
      <c r="A109" s="4"/>
      <c r="D109" s="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row>
    <row r="110" spans="1:45" s="2" customFormat="1" x14ac:dyDescent="0.2">
      <c r="A110" s="4"/>
      <c r="D110" s="9"/>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row>
    <row r="111" spans="1:45" s="2" customFormat="1" x14ac:dyDescent="0.2">
      <c r="A111" s="4"/>
      <c r="D111" s="9"/>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row>
    <row r="112" spans="1:45" s="2" customFormat="1" x14ac:dyDescent="0.2">
      <c r="A112" s="4"/>
      <c r="D112" s="9"/>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row>
    <row r="113" spans="1:45" s="2" customFormat="1" x14ac:dyDescent="0.2">
      <c r="A113" s="4"/>
      <c r="D113" s="9"/>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row>
    <row r="114" spans="1:45" s="2" customFormat="1" x14ac:dyDescent="0.2">
      <c r="A114" s="4"/>
      <c r="D114" s="9"/>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row>
    <row r="115" spans="1:45" s="2" customFormat="1" x14ac:dyDescent="0.2">
      <c r="A115" s="4"/>
      <c r="D115" s="9"/>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row>
    <row r="116" spans="1:45" s="2" customFormat="1" x14ac:dyDescent="0.2">
      <c r="A116" s="4"/>
      <c r="D116" s="9"/>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row>
    <row r="117" spans="1:45" s="2" customFormat="1" x14ac:dyDescent="0.2">
      <c r="A117" s="4"/>
      <c r="D117" s="9"/>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row>
    <row r="118" spans="1:45" s="2" customFormat="1" x14ac:dyDescent="0.2">
      <c r="A118" s="4"/>
      <c r="D118" s="9"/>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row>
    <row r="119" spans="1:45" s="2" customFormat="1" x14ac:dyDescent="0.2">
      <c r="A119" s="4"/>
      <c r="D119" s="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row>
    <row r="120" spans="1:45" s="2" customFormat="1" x14ac:dyDescent="0.2">
      <c r="A120" s="4"/>
      <c r="D120" s="9"/>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row>
    <row r="121" spans="1:45" s="2" customFormat="1" x14ac:dyDescent="0.2">
      <c r="A121" s="4"/>
      <c r="D121" s="9"/>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row>
    <row r="122" spans="1:45" s="2" customFormat="1" x14ac:dyDescent="0.2">
      <c r="A122" s="4"/>
      <c r="D122" s="9"/>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row>
    <row r="123" spans="1:45" s="2" customFormat="1" x14ac:dyDescent="0.2">
      <c r="A123" s="4"/>
      <c r="D123" s="9"/>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row>
    <row r="124" spans="1:45" s="2" customFormat="1" x14ac:dyDescent="0.2">
      <c r="A124" s="4"/>
      <c r="D124" s="9"/>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row>
    <row r="125" spans="1:45" s="2" customFormat="1" x14ac:dyDescent="0.2">
      <c r="A125" s="4"/>
      <c r="D125" s="9"/>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row>
    <row r="126" spans="1:45" x14ac:dyDescent="0.2">
      <c r="A126" s="4"/>
    </row>
    <row r="127" spans="1:45" x14ac:dyDescent="0.2">
      <c r="A127" s="4"/>
    </row>
    <row r="128" spans="1:45" x14ac:dyDescent="0.2">
      <c r="A128" s="4"/>
    </row>
    <row r="129" spans="1:45" x14ac:dyDescent="0.2">
      <c r="A129" s="4"/>
    </row>
    <row r="130" spans="1:45" x14ac:dyDescent="0.2">
      <c r="A130" s="4"/>
    </row>
    <row r="131" spans="1:45" x14ac:dyDescent="0.2">
      <c r="A131" s="4"/>
    </row>
    <row r="132" spans="1:45" x14ac:dyDescent="0.2">
      <c r="A132" s="4"/>
    </row>
    <row r="133" spans="1:45" x14ac:dyDescent="0.2">
      <c r="A133" s="4"/>
      <c r="B133" s="11"/>
      <c r="C133" s="11"/>
      <c r="D133" s="13"/>
    </row>
    <row r="134" spans="1:45" x14ac:dyDescent="0.2">
      <c r="A134" s="4"/>
    </row>
    <row r="135" spans="1:45" x14ac:dyDescent="0.2">
      <c r="A135" s="4"/>
    </row>
    <row r="136" spans="1:45" x14ac:dyDescent="0.2">
      <c r="A136" s="4"/>
    </row>
    <row r="137" spans="1:45" x14ac:dyDescent="0.2">
      <c r="A137" s="4"/>
    </row>
    <row r="138" spans="1:45" x14ac:dyDescent="0.2">
      <c r="A138" s="4"/>
    </row>
    <row r="139" spans="1:45" x14ac:dyDescent="0.2">
      <c r="A139" s="4"/>
    </row>
    <row r="140" spans="1:45" x14ac:dyDescent="0.2">
      <c r="A140" s="4"/>
    </row>
    <row r="141" spans="1:45" x14ac:dyDescent="0.2">
      <c r="A141" s="4"/>
    </row>
    <row r="142" spans="1:45" s="2" customFormat="1" x14ac:dyDescent="0.2">
      <c r="A142" s="4"/>
      <c r="D142" s="9"/>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row>
    <row r="143" spans="1:45" s="2" customFormat="1" x14ac:dyDescent="0.2">
      <c r="A143" s="4"/>
      <c r="D143" s="9"/>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row>
    <row r="144" spans="1:45" s="2" customFormat="1" x14ac:dyDescent="0.2">
      <c r="A144" s="4"/>
      <c r="D144" s="9"/>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row>
    <row r="145" spans="1:45" s="2" customFormat="1" x14ac:dyDescent="0.2">
      <c r="A145" s="4"/>
      <c r="D145" s="9"/>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1:45" s="2" customFormat="1" x14ac:dyDescent="0.2">
      <c r="A146" s="4"/>
      <c r="D146" s="9"/>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row>
    <row r="147" spans="1:45" s="2" customFormat="1" x14ac:dyDescent="0.2">
      <c r="A147" s="4"/>
      <c r="D147" s="9"/>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row>
    <row r="148" spans="1:45" s="2" customFormat="1" x14ac:dyDescent="0.2">
      <c r="A148" s="4"/>
      <c r="D148" s="9"/>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row>
    <row r="149" spans="1:45" s="2" customFormat="1" x14ac:dyDescent="0.2">
      <c r="A149" s="4"/>
      <c r="D149" s="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row>
    <row r="150" spans="1:45" s="2" customFormat="1" x14ac:dyDescent="0.2">
      <c r="A150" s="4"/>
      <c r="D150" s="9"/>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row>
    <row r="151" spans="1:45" s="2" customFormat="1" x14ac:dyDescent="0.2">
      <c r="A151" s="4"/>
      <c r="D151" s="9"/>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row>
    <row r="152" spans="1:45" s="2" customFormat="1" x14ac:dyDescent="0.2">
      <c r="A152" s="4"/>
      <c r="D152" s="9"/>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row>
    <row r="153" spans="1:45" s="2" customFormat="1" x14ac:dyDescent="0.2">
      <c r="A153" s="4"/>
      <c r="D153" s="9"/>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row>
    <row r="154" spans="1:45" s="2" customFormat="1" x14ac:dyDescent="0.2">
      <c r="A154" s="4"/>
      <c r="D154" s="9"/>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row>
    <row r="155" spans="1:45" s="2" customFormat="1" x14ac:dyDescent="0.2">
      <c r="A155" s="4"/>
      <c r="D155" s="9"/>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row>
    <row r="156" spans="1:45" s="2" customFormat="1" x14ac:dyDescent="0.2">
      <c r="A156" s="4"/>
      <c r="D156" s="9"/>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row>
    <row r="157" spans="1:45" s="2" customFormat="1" x14ac:dyDescent="0.2">
      <c r="A157" s="4"/>
      <c r="D157" s="9"/>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row>
    <row r="158" spans="1:45" s="2" customFormat="1" x14ac:dyDescent="0.2">
      <c r="A158" s="4"/>
      <c r="D158" s="9"/>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row>
    <row r="159" spans="1:45" s="2" customFormat="1" x14ac:dyDescent="0.2">
      <c r="A159" s="4"/>
      <c r="D159" s="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row>
    <row r="160" spans="1:45" s="2" customFormat="1" x14ac:dyDescent="0.2">
      <c r="A160" s="4"/>
      <c r="D160" s="9"/>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row>
    <row r="161" spans="1:45" s="2" customFormat="1" x14ac:dyDescent="0.2">
      <c r="A161" s="4"/>
      <c r="D161" s="9"/>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row>
    <row r="162" spans="1:45" s="2" customFormat="1" x14ac:dyDescent="0.2">
      <c r="A162" s="4"/>
      <c r="D162" s="9"/>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row>
    <row r="163" spans="1:45" s="2" customFormat="1" x14ac:dyDescent="0.2">
      <c r="A163" s="4"/>
      <c r="D163" s="9"/>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row>
    <row r="164" spans="1:45" s="2" customFormat="1" x14ac:dyDescent="0.2">
      <c r="A164" s="4"/>
      <c r="D164" s="9"/>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row>
    <row r="165" spans="1:45" s="2" customFormat="1" x14ac:dyDescent="0.2">
      <c r="A165" s="4"/>
      <c r="D165" s="9"/>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row>
    <row r="166" spans="1:45" s="2" customFormat="1" x14ac:dyDescent="0.2">
      <c r="A166" s="4"/>
      <c r="D166" s="9"/>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row>
    <row r="167" spans="1:45" s="2" customFormat="1" x14ac:dyDescent="0.2">
      <c r="A167" s="4"/>
      <c r="D167" s="9"/>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row>
    <row r="168" spans="1:45" s="2" customFormat="1" x14ac:dyDescent="0.2">
      <c r="A168" s="4"/>
      <c r="D168" s="9"/>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row>
    <row r="169" spans="1:45" s="2" customFormat="1" x14ac:dyDescent="0.2">
      <c r="A169" s="4"/>
      <c r="D169" s="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row>
    <row r="170" spans="1:45" s="2" customFormat="1" x14ac:dyDescent="0.2">
      <c r="A170" s="4"/>
      <c r="D170" s="9"/>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row>
    <row r="171" spans="1:45" s="2" customFormat="1" x14ac:dyDescent="0.2">
      <c r="A171" s="4"/>
      <c r="D171" s="9"/>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row>
    <row r="172" spans="1:45" s="2" customFormat="1" x14ac:dyDescent="0.2">
      <c r="A172" s="4"/>
      <c r="D172" s="9"/>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row>
    <row r="173" spans="1:45" s="2" customFormat="1" x14ac:dyDescent="0.2">
      <c r="A173" s="4"/>
      <c r="D173" s="9"/>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row>
    <row r="174" spans="1:45" s="2" customFormat="1" x14ac:dyDescent="0.2">
      <c r="A174" s="4"/>
      <c r="D174" s="9"/>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row>
    <row r="175" spans="1:45" s="2" customFormat="1" x14ac:dyDescent="0.2">
      <c r="A175" s="4"/>
      <c r="D175" s="9"/>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row>
    <row r="176" spans="1:45" s="2" customFormat="1" x14ac:dyDescent="0.2">
      <c r="A176" s="4"/>
      <c r="D176" s="9"/>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row>
    <row r="177" spans="1:45" s="2" customFormat="1" x14ac:dyDescent="0.2">
      <c r="A177" s="4"/>
      <c r="D177" s="9"/>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row>
    <row r="178" spans="1:45" s="2" customFormat="1" x14ac:dyDescent="0.2">
      <c r="A178" s="4"/>
      <c r="D178" s="9"/>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row>
    <row r="179" spans="1:45" s="2" customFormat="1" x14ac:dyDescent="0.2">
      <c r="A179" s="4"/>
      <c r="D179" s="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row>
    <row r="180" spans="1:45" s="2" customFormat="1" x14ac:dyDescent="0.2">
      <c r="A180" s="4"/>
      <c r="D180" s="9"/>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row>
    <row r="181" spans="1:45" s="2" customFormat="1" x14ac:dyDescent="0.2">
      <c r="A181" s="4"/>
      <c r="D181" s="9"/>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row>
    <row r="182" spans="1:45" s="2" customFormat="1" x14ac:dyDescent="0.2">
      <c r="A182" s="4"/>
      <c r="D182" s="9"/>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row>
    <row r="183" spans="1:45" s="2" customFormat="1" x14ac:dyDescent="0.2">
      <c r="A183" s="4"/>
      <c r="D183" s="9"/>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row>
    <row r="184" spans="1:45" s="2" customFormat="1" x14ac:dyDescent="0.2">
      <c r="A184" s="4"/>
      <c r="D184" s="9"/>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row>
    <row r="185" spans="1:45" s="2" customFormat="1" x14ac:dyDescent="0.2">
      <c r="A185" s="4"/>
      <c r="D185" s="9"/>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row>
    <row r="186" spans="1:45" s="2" customFormat="1" x14ac:dyDescent="0.2">
      <c r="A186" s="4"/>
      <c r="D186" s="9"/>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row>
    <row r="187" spans="1:45" s="2" customFormat="1" x14ac:dyDescent="0.2">
      <c r="A187" s="4"/>
      <c r="D187" s="9"/>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row>
    <row r="188" spans="1:45" s="2" customFormat="1" x14ac:dyDescent="0.2">
      <c r="A188" s="4"/>
      <c r="D188" s="9"/>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row>
    <row r="189" spans="1:45" s="2" customFormat="1" x14ac:dyDescent="0.2">
      <c r="A189" s="4"/>
      <c r="D189" s="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row>
    <row r="190" spans="1:45" s="2" customFormat="1" x14ac:dyDescent="0.2">
      <c r="A190" s="4"/>
      <c r="D190" s="9"/>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row>
    <row r="191" spans="1:45" s="2" customFormat="1" x14ac:dyDescent="0.2">
      <c r="A191" s="4"/>
      <c r="D191" s="9"/>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row>
    <row r="192" spans="1:45" s="2" customFormat="1" x14ac:dyDescent="0.2">
      <c r="A192" s="4"/>
      <c r="D192" s="9"/>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row>
    <row r="193" spans="1:45" s="2" customFormat="1" x14ac:dyDescent="0.2">
      <c r="A193" s="4"/>
      <c r="D193" s="9"/>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row>
    <row r="194" spans="1:45" s="2" customFormat="1" x14ac:dyDescent="0.2">
      <c r="A194" s="4"/>
      <c r="D194" s="9"/>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row>
    <row r="195" spans="1:45" s="2" customFormat="1" x14ac:dyDescent="0.2">
      <c r="A195" s="4"/>
      <c r="D195" s="9"/>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row>
    <row r="196" spans="1:45" s="2" customFormat="1" x14ac:dyDescent="0.2">
      <c r="A196" s="4"/>
      <c r="D196" s="9"/>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row>
    <row r="197" spans="1:45" s="2" customFormat="1" x14ac:dyDescent="0.2">
      <c r="A197" s="4"/>
      <c r="D197" s="9"/>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row>
    <row r="198" spans="1:45" s="2" customFormat="1" x14ac:dyDescent="0.2">
      <c r="A198" s="4"/>
      <c r="D198" s="9"/>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row>
    <row r="199" spans="1:45" s="2" customFormat="1" x14ac:dyDescent="0.2">
      <c r="A199" s="4"/>
      <c r="D199" s="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row>
    <row r="200" spans="1:45" s="2" customFormat="1" x14ac:dyDescent="0.2">
      <c r="A200" s="4"/>
      <c r="D200" s="9"/>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row>
    <row r="201" spans="1:45" s="2" customFormat="1" x14ac:dyDescent="0.2">
      <c r="A201" s="4"/>
      <c r="D201" s="9"/>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row>
    <row r="202" spans="1:45" s="2" customFormat="1" x14ac:dyDescent="0.2">
      <c r="A202" s="4"/>
      <c r="D202" s="9"/>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row>
    <row r="203" spans="1:45" s="2" customFormat="1" x14ac:dyDescent="0.2">
      <c r="A203" s="4"/>
      <c r="D203" s="9"/>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row>
    <row r="204" spans="1:45" s="2" customFormat="1" x14ac:dyDescent="0.2">
      <c r="A204" s="4"/>
      <c r="D204" s="9"/>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row>
    <row r="205" spans="1:45" s="2" customFormat="1" x14ac:dyDescent="0.2">
      <c r="A205" s="4"/>
      <c r="D205" s="9"/>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row>
    <row r="206" spans="1:45" s="2" customFormat="1" x14ac:dyDescent="0.2">
      <c r="A206" s="4"/>
      <c r="D206" s="9"/>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row>
    <row r="207" spans="1:45" s="2" customFormat="1" x14ac:dyDescent="0.2">
      <c r="A207" s="4"/>
      <c r="D207" s="9"/>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row>
    <row r="208" spans="1:45" s="2" customFormat="1" x14ac:dyDescent="0.2">
      <c r="A208" s="4"/>
      <c r="D208" s="9"/>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row>
    <row r="209" spans="1:45" s="2" customFormat="1" x14ac:dyDescent="0.2">
      <c r="A209" s="4"/>
      <c r="D209" s="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row>
    <row r="210" spans="1:45" s="2" customFormat="1" x14ac:dyDescent="0.2">
      <c r="A210" s="4"/>
      <c r="D210" s="9"/>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row>
    <row r="211" spans="1:45" s="2" customFormat="1" x14ac:dyDescent="0.2">
      <c r="A211" s="4"/>
      <c r="D211" s="9"/>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row>
    <row r="212" spans="1:45" s="2" customFormat="1" x14ac:dyDescent="0.2">
      <c r="A212" s="4"/>
      <c r="D212" s="9"/>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row>
    <row r="213" spans="1:45" s="2" customFormat="1" x14ac:dyDescent="0.2">
      <c r="A213" s="4"/>
      <c r="D213" s="9"/>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row>
    <row r="214" spans="1:45" s="2" customFormat="1" x14ac:dyDescent="0.2">
      <c r="A214" s="4"/>
      <c r="D214" s="9"/>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row>
    <row r="215" spans="1:45" s="2" customFormat="1" x14ac:dyDescent="0.2">
      <c r="A215" s="4"/>
      <c r="D215" s="9"/>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row>
    <row r="216" spans="1:45" s="2" customFormat="1" x14ac:dyDescent="0.2">
      <c r="A216" s="4"/>
      <c r="D216" s="9"/>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row>
    <row r="217" spans="1:45" s="2" customFormat="1" x14ac:dyDescent="0.2">
      <c r="A217" s="4"/>
      <c r="D217" s="9"/>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row>
    <row r="218" spans="1:45" s="2" customFormat="1" x14ac:dyDescent="0.2">
      <c r="A218" s="4"/>
      <c r="D218" s="9"/>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row>
    <row r="219" spans="1:45" s="2" customFormat="1" x14ac:dyDescent="0.2">
      <c r="A219" s="4"/>
      <c r="D219" s="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row>
    <row r="220" spans="1:45" s="2" customFormat="1" x14ac:dyDescent="0.2">
      <c r="A220" s="4"/>
      <c r="D220" s="9"/>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row>
    <row r="221" spans="1:45" s="2" customFormat="1" x14ac:dyDescent="0.2">
      <c r="A221" s="4"/>
      <c r="D221" s="9"/>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row>
    <row r="222" spans="1:45" s="2" customFormat="1" x14ac:dyDescent="0.2">
      <c r="A222" s="4"/>
      <c r="D222" s="9"/>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row>
    <row r="223" spans="1:45" s="2" customFormat="1" x14ac:dyDescent="0.2">
      <c r="A223" s="4"/>
      <c r="D223" s="9"/>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row>
    <row r="224" spans="1:45" s="2" customFormat="1" x14ac:dyDescent="0.2">
      <c r="A224" s="4"/>
      <c r="D224" s="9"/>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row>
    <row r="225" spans="1:45" s="2" customFormat="1" x14ac:dyDescent="0.2">
      <c r="A225" s="4"/>
      <c r="D225" s="9"/>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row>
    <row r="226" spans="1:45" s="2" customFormat="1" x14ac:dyDescent="0.2">
      <c r="A226" s="4"/>
      <c r="D226" s="9"/>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row>
    <row r="227" spans="1:45" s="2" customFormat="1" x14ac:dyDescent="0.2">
      <c r="A227" s="4"/>
      <c r="D227" s="9"/>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row>
    <row r="228" spans="1:45" s="2" customFormat="1" x14ac:dyDescent="0.2">
      <c r="A228" s="4"/>
      <c r="D228" s="9"/>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row>
    <row r="229" spans="1:45" s="2" customFormat="1" x14ac:dyDescent="0.2">
      <c r="A229" s="4"/>
      <c r="D229" s="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row>
    <row r="230" spans="1:45" s="2" customFormat="1" x14ac:dyDescent="0.2">
      <c r="A230" s="4"/>
      <c r="D230" s="9"/>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row>
    <row r="231" spans="1:45" s="2" customFormat="1" x14ac:dyDescent="0.2">
      <c r="A231" s="4"/>
      <c r="D231" s="9"/>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row>
    <row r="232" spans="1:45" s="2" customFormat="1" x14ac:dyDescent="0.2">
      <c r="A232" s="4"/>
      <c r="D232" s="9"/>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row>
    <row r="233" spans="1:45" s="2" customFormat="1" x14ac:dyDescent="0.2">
      <c r="A233" s="4"/>
      <c r="D233" s="9"/>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row>
    <row r="234" spans="1:45" s="2" customFormat="1" x14ac:dyDescent="0.2">
      <c r="A234" s="4"/>
      <c r="D234" s="9"/>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row>
    <row r="235" spans="1:45" s="2" customFormat="1" x14ac:dyDescent="0.2">
      <c r="A235" s="4"/>
      <c r="D235" s="9"/>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row>
    <row r="236" spans="1:45" s="2" customFormat="1" x14ac:dyDescent="0.2">
      <c r="A236" s="4"/>
      <c r="D236" s="9"/>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row>
    <row r="237" spans="1:45" s="2" customFormat="1" x14ac:dyDescent="0.2">
      <c r="A237" s="4"/>
      <c r="D237" s="9"/>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row>
    <row r="238" spans="1:45" s="2" customFormat="1" x14ac:dyDescent="0.2">
      <c r="A238" s="4"/>
      <c r="D238" s="9"/>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row>
    <row r="239" spans="1:45" s="2" customFormat="1" x14ac:dyDescent="0.2">
      <c r="A239" s="4"/>
      <c r="D239" s="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row>
    <row r="240" spans="1:45" s="2" customFormat="1" x14ac:dyDescent="0.2">
      <c r="A240" s="4"/>
      <c r="D240" s="9"/>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row>
    <row r="241" spans="1:45" s="2" customFormat="1" x14ac:dyDescent="0.2">
      <c r="A241" s="4"/>
      <c r="D241" s="9"/>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row>
    <row r="242" spans="1:45" s="2" customFormat="1" x14ac:dyDescent="0.2">
      <c r="A242" s="4"/>
      <c r="D242" s="9"/>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row>
    <row r="243" spans="1:45" s="2" customFormat="1" x14ac:dyDescent="0.2">
      <c r="A243" s="4"/>
      <c r="D243" s="9"/>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row>
    <row r="244" spans="1:45" s="2" customFormat="1" x14ac:dyDescent="0.2">
      <c r="A244" s="4"/>
      <c r="D244" s="9"/>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row>
    <row r="245" spans="1:45" s="2" customFormat="1" x14ac:dyDescent="0.2">
      <c r="A245" s="4"/>
      <c r="D245" s="9"/>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row>
    <row r="246" spans="1:45" s="2" customFormat="1" x14ac:dyDescent="0.2">
      <c r="A246" s="4"/>
      <c r="D246" s="9"/>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row>
    <row r="247" spans="1:45" s="2" customFormat="1" x14ac:dyDescent="0.2">
      <c r="A247" s="4"/>
      <c r="D247" s="9"/>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row>
    <row r="248" spans="1:45" s="2" customFormat="1" x14ac:dyDescent="0.2">
      <c r="A248" s="4"/>
      <c r="D248" s="9"/>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row>
    <row r="249" spans="1:45" s="2" customFormat="1" x14ac:dyDescent="0.2">
      <c r="A249" s="4"/>
      <c r="D249" s="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row>
    <row r="250" spans="1:45" s="2" customFormat="1" x14ac:dyDescent="0.2">
      <c r="A250" s="4"/>
      <c r="D250" s="9"/>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row>
    <row r="251" spans="1:45" s="2" customFormat="1" x14ac:dyDescent="0.2">
      <c r="A251" s="4"/>
      <c r="D251" s="9"/>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row>
    <row r="252" spans="1:45" s="2" customFormat="1" x14ac:dyDescent="0.2">
      <c r="A252" s="4"/>
      <c r="D252" s="9"/>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row>
    <row r="253" spans="1:45" s="2" customFormat="1" x14ac:dyDescent="0.2">
      <c r="A253" s="4"/>
      <c r="D253" s="9"/>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row>
    <row r="254" spans="1:45" s="2" customFormat="1" x14ac:dyDescent="0.2">
      <c r="A254" s="4"/>
      <c r="D254" s="9"/>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row>
    <row r="255" spans="1:45" s="2" customFormat="1" x14ac:dyDescent="0.2">
      <c r="A255" s="4"/>
      <c r="D255" s="9"/>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row>
    <row r="256" spans="1:45" s="2" customFormat="1" x14ac:dyDescent="0.2">
      <c r="A256" s="4"/>
      <c r="D256" s="9"/>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row>
    <row r="257" spans="1:45" s="2" customFormat="1" x14ac:dyDescent="0.2">
      <c r="A257" s="4"/>
      <c r="D257" s="9"/>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5AED2-7C63-3B40-AF36-0F2306317B63}">
  <dimension ref="A1:AG257"/>
  <sheetViews>
    <sheetView workbookViewId="0">
      <pane xSplit="2" ySplit="1" topLeftCell="C2" activePane="bottomRight" state="frozen"/>
      <selection pane="topRight" activeCell="C1" sqref="C1"/>
      <selection pane="bottomLeft" activeCell="A3" sqref="A3"/>
      <selection pane="bottomRight" activeCell="D3" sqref="D3"/>
    </sheetView>
  </sheetViews>
  <sheetFormatPr baseColWidth="10" defaultColWidth="16.1640625" defaultRowHeight="16" x14ac:dyDescent="0.2"/>
  <cols>
    <col min="1" max="1" width="25.33203125" customWidth="1"/>
    <col min="2" max="2" width="26.83203125" style="2" customWidth="1"/>
  </cols>
  <sheetData>
    <row r="1" spans="1:30" s="21" customFormat="1" ht="18" customHeight="1" thickBot="1" x14ac:dyDescent="0.25">
      <c r="A1" s="19" t="s">
        <v>320</v>
      </c>
      <c r="B1" s="19" t="s">
        <v>321</v>
      </c>
      <c r="C1" s="19" t="s">
        <v>259</v>
      </c>
      <c r="D1" s="19" t="s">
        <v>263</v>
      </c>
    </row>
    <row r="2" spans="1:30" s="2" customFormat="1" x14ac:dyDescent="0.2">
      <c r="A2" s="2" t="s">
        <v>2</v>
      </c>
      <c r="B2" s="2" t="s">
        <v>73</v>
      </c>
      <c r="C2" s="2" t="s">
        <v>262</v>
      </c>
      <c r="D2" s="2" t="s">
        <v>266</v>
      </c>
    </row>
    <row r="3" spans="1:30" x14ac:dyDescent="0.2">
      <c r="A3" s="2" t="s">
        <v>4</v>
      </c>
      <c r="B3" s="2" t="s">
        <v>74</v>
      </c>
      <c r="C3" s="2" t="s">
        <v>262</v>
      </c>
      <c r="D3" s="2" t="s">
        <v>266</v>
      </c>
      <c r="E3" s="5"/>
      <c r="F3" s="5"/>
      <c r="G3" s="5"/>
      <c r="H3" s="5"/>
      <c r="I3" s="5"/>
      <c r="J3" s="5"/>
      <c r="K3" s="6"/>
      <c r="L3" s="6"/>
      <c r="M3" s="6"/>
      <c r="N3" s="6"/>
      <c r="O3" s="6"/>
      <c r="P3" s="6"/>
      <c r="Q3" s="5"/>
      <c r="R3" s="5"/>
      <c r="S3" s="6"/>
      <c r="T3" s="5"/>
      <c r="U3" s="6"/>
      <c r="V3" s="6"/>
      <c r="W3" s="5"/>
      <c r="X3" s="5"/>
      <c r="Y3" s="5"/>
      <c r="Z3" s="5"/>
      <c r="AA3" s="5"/>
      <c r="AB3" s="5"/>
      <c r="AC3" s="5"/>
      <c r="AD3" s="5"/>
    </row>
    <row r="4" spans="1:30" x14ac:dyDescent="0.2">
      <c r="A4" s="2" t="s">
        <v>5</v>
      </c>
      <c r="B4" s="2" t="s">
        <v>75</v>
      </c>
      <c r="C4" s="2" t="s">
        <v>262</v>
      </c>
      <c r="D4" s="2" t="s">
        <v>266</v>
      </c>
      <c r="L4" s="6"/>
      <c r="M4" s="6"/>
      <c r="N4" s="6"/>
      <c r="O4" s="6"/>
      <c r="P4" s="6"/>
      <c r="Q4" s="5"/>
      <c r="R4" s="5"/>
      <c r="S4" s="6"/>
      <c r="T4" s="5"/>
      <c r="U4" s="6"/>
      <c r="V4" s="6"/>
      <c r="W4" s="5"/>
      <c r="X4" s="5"/>
      <c r="Y4" s="5"/>
      <c r="Z4" s="5"/>
      <c r="AA4" s="5"/>
      <c r="AB4" s="5"/>
      <c r="AC4" s="5"/>
      <c r="AD4" s="5"/>
    </row>
    <row r="5" spans="1:30" x14ac:dyDescent="0.2">
      <c r="A5" s="2" t="s">
        <v>76</v>
      </c>
      <c r="B5" s="2" t="s">
        <v>6</v>
      </c>
      <c r="C5" s="5" t="s">
        <v>267</v>
      </c>
      <c r="D5" s="5" t="s">
        <v>265</v>
      </c>
      <c r="E5" s="5"/>
      <c r="F5" s="5"/>
      <c r="G5" s="5"/>
      <c r="H5" s="5"/>
      <c r="I5" s="5"/>
      <c r="J5" s="5"/>
      <c r="K5" s="6"/>
      <c r="L5" s="6"/>
      <c r="M5" s="6"/>
      <c r="N5" s="6"/>
      <c r="O5" s="6"/>
      <c r="P5" s="6"/>
      <c r="Q5" s="5"/>
      <c r="R5" s="5"/>
      <c r="S5" s="6"/>
      <c r="T5" s="5"/>
      <c r="U5" s="6"/>
      <c r="V5" s="6"/>
      <c r="W5" s="5"/>
      <c r="X5" s="5"/>
      <c r="Y5" s="5"/>
      <c r="Z5" s="5"/>
      <c r="AA5" s="5"/>
      <c r="AB5" s="5"/>
      <c r="AC5" s="5"/>
      <c r="AD5" s="5"/>
    </row>
    <row r="6" spans="1:30" x14ac:dyDescent="0.2">
      <c r="A6" s="2" t="s">
        <v>77</v>
      </c>
      <c r="B6" s="2" t="s">
        <v>7</v>
      </c>
      <c r="C6" s="5" t="s">
        <v>268</v>
      </c>
      <c r="D6" s="2" t="s">
        <v>264</v>
      </c>
      <c r="L6" s="6"/>
      <c r="M6" s="6"/>
      <c r="N6" s="6"/>
      <c r="O6" s="6"/>
      <c r="P6" s="6"/>
      <c r="Q6" s="5"/>
      <c r="R6" s="5"/>
      <c r="S6" s="6"/>
      <c r="T6" s="5"/>
      <c r="U6" s="6"/>
      <c r="V6" s="6"/>
      <c r="W6" s="5"/>
      <c r="X6" s="5"/>
      <c r="Y6" s="5"/>
      <c r="Z6" s="5"/>
      <c r="AA6" s="5"/>
      <c r="AB6" s="5"/>
      <c r="AC6" s="5"/>
      <c r="AD6" s="5"/>
    </row>
    <row r="7" spans="1:30" x14ac:dyDescent="0.2">
      <c r="A7" s="2" t="s">
        <v>78</v>
      </c>
      <c r="B7" s="2" t="s">
        <v>8</v>
      </c>
      <c r="C7" s="5" t="s">
        <v>277</v>
      </c>
      <c r="D7" s="5" t="s">
        <v>282</v>
      </c>
      <c r="E7" s="5"/>
      <c r="F7" s="5"/>
      <c r="G7" s="5"/>
      <c r="H7" s="5"/>
      <c r="I7" s="5"/>
      <c r="J7" s="5"/>
      <c r="K7" s="6"/>
      <c r="L7" s="6"/>
      <c r="M7" s="6"/>
      <c r="N7" s="6"/>
      <c r="O7" s="6"/>
      <c r="P7" s="6"/>
      <c r="Q7" s="5"/>
      <c r="R7" s="5"/>
      <c r="S7" s="6"/>
      <c r="T7" s="5"/>
      <c r="U7" s="6"/>
      <c r="V7" s="6"/>
      <c r="W7" s="5"/>
      <c r="X7" s="5"/>
      <c r="Y7" s="5"/>
      <c r="Z7" s="5"/>
      <c r="AA7" s="5"/>
      <c r="AB7" s="5"/>
      <c r="AC7" s="5"/>
      <c r="AD7" s="5"/>
    </row>
    <row r="8" spans="1:30" x14ac:dyDescent="0.2">
      <c r="A8" s="2" t="s">
        <v>79</v>
      </c>
      <c r="B8" s="2" t="s">
        <v>9</v>
      </c>
      <c r="C8" s="5" t="s">
        <v>277</v>
      </c>
      <c r="D8" s="2" t="s">
        <v>269</v>
      </c>
    </row>
    <row r="9" spans="1:30" x14ac:dyDescent="0.2">
      <c r="A9" s="2" t="s">
        <v>80</v>
      </c>
      <c r="B9" s="2" t="s">
        <v>10</v>
      </c>
      <c r="C9" s="5" t="s">
        <v>270</v>
      </c>
      <c r="D9" s="5" t="s">
        <v>264</v>
      </c>
      <c r="I9" s="5"/>
      <c r="J9" s="5"/>
      <c r="K9" s="6"/>
      <c r="L9" s="6"/>
      <c r="M9" s="6"/>
      <c r="N9" s="6"/>
      <c r="O9" s="6"/>
      <c r="P9" s="6"/>
      <c r="Q9" s="5"/>
      <c r="R9" s="5"/>
      <c r="S9" s="6"/>
      <c r="T9" s="5"/>
      <c r="U9" s="6"/>
      <c r="V9" s="6"/>
      <c r="W9" s="5"/>
      <c r="X9" s="5"/>
      <c r="Y9" s="5"/>
      <c r="Z9" s="5"/>
      <c r="AA9" s="5"/>
      <c r="AB9" s="5"/>
      <c r="AC9" s="5"/>
      <c r="AD9" s="5"/>
    </row>
    <row r="10" spans="1:30" x14ac:dyDescent="0.2">
      <c r="A10" s="2" t="s">
        <v>81</v>
      </c>
      <c r="B10" s="2" t="s">
        <v>11</v>
      </c>
      <c r="C10" s="5" t="s">
        <v>276</v>
      </c>
      <c r="D10" s="5" t="s">
        <v>271</v>
      </c>
      <c r="E10" s="5"/>
      <c r="F10" s="5"/>
      <c r="G10" s="5"/>
      <c r="H10" s="5"/>
      <c r="I10" s="5"/>
      <c r="J10" s="5"/>
      <c r="K10" s="6"/>
      <c r="L10" s="6"/>
      <c r="M10" s="6"/>
      <c r="N10" s="6"/>
      <c r="O10" s="6"/>
      <c r="P10" s="6"/>
      <c r="Q10" s="5"/>
      <c r="R10" s="5"/>
      <c r="S10" s="6"/>
      <c r="T10" s="5"/>
      <c r="U10" s="6"/>
      <c r="V10" s="6"/>
      <c r="W10" s="5"/>
      <c r="X10" s="5"/>
      <c r="Y10" s="5"/>
      <c r="Z10" s="5"/>
      <c r="AA10" s="5"/>
      <c r="AB10" s="5"/>
      <c r="AC10" s="5"/>
      <c r="AD10" s="5"/>
    </row>
    <row r="11" spans="1:30" x14ac:dyDescent="0.2">
      <c r="A11" s="2" t="s">
        <v>82</v>
      </c>
      <c r="B11" s="2" t="s">
        <v>225</v>
      </c>
      <c r="C11" s="5" t="s">
        <v>272</v>
      </c>
      <c r="D11" s="5" t="s">
        <v>273</v>
      </c>
      <c r="L11" s="6"/>
      <c r="M11" s="6"/>
      <c r="N11" s="6"/>
      <c r="O11" s="6"/>
      <c r="P11" s="6"/>
      <c r="Q11" s="5"/>
      <c r="R11" s="5"/>
      <c r="S11" s="6"/>
      <c r="T11" s="5"/>
      <c r="U11" s="6"/>
      <c r="V11" s="6"/>
      <c r="W11" s="5"/>
      <c r="X11" s="5"/>
      <c r="Y11" s="5"/>
      <c r="Z11" s="5"/>
      <c r="AA11" s="5"/>
      <c r="AB11" s="5"/>
      <c r="AC11" s="5"/>
      <c r="AD11" s="5"/>
    </row>
    <row r="12" spans="1:30" x14ac:dyDescent="0.2">
      <c r="A12" s="2" t="s">
        <v>83</v>
      </c>
      <c r="B12" s="2" t="s">
        <v>12</v>
      </c>
      <c r="C12" s="5" t="s">
        <v>275</v>
      </c>
      <c r="D12" s="5" t="s">
        <v>274</v>
      </c>
      <c r="E12" s="5"/>
      <c r="F12" s="5"/>
      <c r="G12" s="5"/>
      <c r="H12" s="5"/>
      <c r="I12" s="5"/>
      <c r="J12" s="5"/>
      <c r="K12" s="6"/>
      <c r="L12" s="6"/>
      <c r="M12" s="6"/>
      <c r="N12" s="6"/>
      <c r="O12" s="6"/>
      <c r="P12" s="6"/>
      <c r="Q12" s="5"/>
      <c r="R12" s="5"/>
      <c r="S12" s="6"/>
      <c r="T12" s="5"/>
      <c r="U12" s="6"/>
      <c r="V12" s="6"/>
      <c r="W12" s="5"/>
      <c r="X12" s="5"/>
      <c r="Y12" s="5"/>
      <c r="Z12" s="5"/>
      <c r="AA12" s="5"/>
      <c r="AB12" s="5"/>
      <c r="AC12" s="5"/>
      <c r="AD12" s="5"/>
    </row>
    <row r="13" spans="1:30" x14ac:dyDescent="0.2">
      <c r="A13" s="2" t="s">
        <v>84</v>
      </c>
      <c r="B13" s="2" t="s">
        <v>13</v>
      </c>
      <c r="C13" s="5" t="s">
        <v>278</v>
      </c>
      <c r="D13" s="5" t="s">
        <v>264</v>
      </c>
      <c r="L13" s="6"/>
      <c r="M13" s="6"/>
      <c r="N13" s="6"/>
      <c r="O13" s="6"/>
      <c r="P13" s="6"/>
      <c r="Q13" s="5"/>
      <c r="R13" s="5"/>
      <c r="S13" s="6"/>
      <c r="T13" s="5"/>
      <c r="U13" s="6"/>
      <c r="V13" s="6"/>
      <c r="W13" s="5"/>
      <c r="X13" s="5"/>
      <c r="Y13" s="5"/>
      <c r="Z13" s="5"/>
      <c r="AA13" s="5"/>
      <c r="AB13" s="5"/>
      <c r="AC13" s="5"/>
      <c r="AD13" s="5"/>
    </row>
    <row r="14" spans="1:30" x14ac:dyDescent="0.2">
      <c r="A14" s="2" t="s">
        <v>85</v>
      </c>
      <c r="B14" s="2" t="s">
        <v>14</v>
      </c>
      <c r="C14" s="5" t="s">
        <v>279</v>
      </c>
      <c r="D14" s="5" t="s">
        <v>266</v>
      </c>
      <c r="Z14" s="5"/>
    </row>
    <row r="15" spans="1:30" x14ac:dyDescent="0.2">
      <c r="A15" s="2" t="s">
        <v>86</v>
      </c>
      <c r="B15" s="2" t="s">
        <v>15</v>
      </c>
      <c r="C15" s="5" t="s">
        <v>280</v>
      </c>
      <c r="D15" s="5" t="s">
        <v>264</v>
      </c>
    </row>
    <row r="16" spans="1:30" x14ac:dyDescent="0.2">
      <c r="A16" s="2" t="s">
        <v>87</v>
      </c>
      <c r="B16" s="2" t="s">
        <v>16</v>
      </c>
      <c r="C16" s="5" t="s">
        <v>281</v>
      </c>
      <c r="D16" s="5" t="s">
        <v>283</v>
      </c>
    </row>
    <row r="17" spans="1:4" x14ac:dyDescent="0.2">
      <c r="A17" s="2" t="s">
        <v>88</v>
      </c>
      <c r="B17" s="2" t="s">
        <v>17</v>
      </c>
      <c r="C17" s="5" t="s">
        <v>284</v>
      </c>
      <c r="D17" s="5" t="s">
        <v>264</v>
      </c>
    </row>
    <row r="18" spans="1:4" x14ac:dyDescent="0.2">
      <c r="A18" s="2" t="s">
        <v>89</v>
      </c>
      <c r="B18" s="2" t="s">
        <v>18</v>
      </c>
      <c r="C18" s="5" t="s">
        <v>285</v>
      </c>
      <c r="D18" s="5" t="s">
        <v>264</v>
      </c>
    </row>
    <row r="19" spans="1:4" x14ac:dyDescent="0.2">
      <c r="A19" s="2" t="s">
        <v>90</v>
      </c>
      <c r="B19" s="2" t="s">
        <v>19</v>
      </c>
      <c r="C19" s="5" t="s">
        <v>277</v>
      </c>
      <c r="D19" s="5" t="s">
        <v>286</v>
      </c>
    </row>
    <row r="20" spans="1:4" x14ac:dyDescent="0.2">
      <c r="A20" s="2" t="s">
        <v>91</v>
      </c>
      <c r="B20" s="2" t="s">
        <v>20</v>
      </c>
      <c r="C20" s="5" t="s">
        <v>277</v>
      </c>
      <c r="D20" s="5" t="s">
        <v>264</v>
      </c>
    </row>
    <row r="21" spans="1:4" x14ac:dyDescent="0.2">
      <c r="A21" s="2" t="s">
        <v>240</v>
      </c>
      <c r="B21" s="2" t="s">
        <v>135</v>
      </c>
      <c r="C21" s="5" t="s">
        <v>262</v>
      </c>
      <c r="D21" s="5" t="s">
        <v>266</v>
      </c>
    </row>
    <row r="22" spans="1:4" x14ac:dyDescent="0.2">
      <c r="A22" s="2" t="s">
        <v>92</v>
      </c>
      <c r="B22" s="2" t="s">
        <v>220</v>
      </c>
      <c r="C22" s="5" t="s">
        <v>287</v>
      </c>
      <c r="D22" s="5" t="s">
        <v>288</v>
      </c>
    </row>
    <row r="23" spans="1:4" x14ac:dyDescent="0.2">
      <c r="A23" s="2" t="s">
        <v>93</v>
      </c>
      <c r="B23" s="2" t="s">
        <v>21</v>
      </c>
      <c r="C23" s="5" t="s">
        <v>289</v>
      </c>
      <c r="D23" s="5" t="s">
        <v>264</v>
      </c>
    </row>
    <row r="24" spans="1:4" x14ac:dyDescent="0.2">
      <c r="A24" s="2" t="s">
        <v>94</v>
      </c>
      <c r="B24" s="2" t="s">
        <v>22</v>
      </c>
      <c r="C24" s="5" t="s">
        <v>290</v>
      </c>
      <c r="D24" s="5" t="s">
        <v>291</v>
      </c>
    </row>
    <row r="25" spans="1:4" x14ac:dyDescent="0.2">
      <c r="A25" s="2" t="s">
        <v>95</v>
      </c>
      <c r="B25" s="2" t="s">
        <v>23</v>
      </c>
      <c r="C25" s="5" t="s">
        <v>277</v>
      </c>
      <c r="D25" s="5" t="s">
        <v>264</v>
      </c>
    </row>
    <row r="26" spans="1:4" x14ac:dyDescent="0.2">
      <c r="A26" s="2" t="s">
        <v>96</v>
      </c>
      <c r="B26" s="2" t="s">
        <v>24</v>
      </c>
      <c r="C26" s="5" t="s">
        <v>292</v>
      </c>
      <c r="D26" s="5" t="s">
        <v>264</v>
      </c>
    </row>
    <row r="27" spans="1:4" x14ac:dyDescent="0.2">
      <c r="A27" s="2" t="s">
        <v>97</v>
      </c>
      <c r="B27" s="2" t="s">
        <v>25</v>
      </c>
      <c r="C27" s="5" t="s">
        <v>276</v>
      </c>
      <c r="D27" s="5" t="s">
        <v>264</v>
      </c>
    </row>
    <row r="28" spans="1:4" x14ac:dyDescent="0.2">
      <c r="A28" s="2" t="s">
        <v>29</v>
      </c>
      <c r="B28" s="2" t="s">
        <v>26</v>
      </c>
      <c r="C28" s="5" t="s">
        <v>293</v>
      </c>
      <c r="D28" s="5" t="s">
        <v>264</v>
      </c>
    </row>
    <row r="29" spans="1:4" x14ac:dyDescent="0.2">
      <c r="A29" s="2" t="s">
        <v>28</v>
      </c>
      <c r="B29" s="2" t="s">
        <v>27</v>
      </c>
      <c r="C29" s="5" t="s">
        <v>294</v>
      </c>
      <c r="D29" s="5" t="s">
        <v>264</v>
      </c>
    </row>
    <row r="30" spans="1:4" x14ac:dyDescent="0.2">
      <c r="A30" s="2" t="s">
        <v>30</v>
      </c>
      <c r="B30" s="2" t="s">
        <v>31</v>
      </c>
      <c r="C30" s="5" t="s">
        <v>289</v>
      </c>
      <c r="D30" s="5" t="s">
        <v>264</v>
      </c>
    </row>
    <row r="31" spans="1:4" x14ac:dyDescent="0.2">
      <c r="A31" s="2" t="s">
        <v>32</v>
      </c>
      <c r="B31" s="2" t="s">
        <v>33</v>
      </c>
      <c r="C31" s="5" t="s">
        <v>276</v>
      </c>
      <c r="D31" s="5" t="s">
        <v>264</v>
      </c>
    </row>
    <row r="32" spans="1:4" x14ac:dyDescent="0.2">
      <c r="A32" s="2" t="s">
        <v>34</v>
      </c>
      <c r="B32" s="2" t="s">
        <v>35</v>
      </c>
      <c r="C32" s="5" t="s">
        <v>262</v>
      </c>
      <c r="D32" s="5" t="s">
        <v>266</v>
      </c>
    </row>
    <row r="33" spans="1:4" x14ac:dyDescent="0.2">
      <c r="A33" s="2" t="s">
        <v>36</v>
      </c>
      <c r="B33" s="2" t="s">
        <v>37</v>
      </c>
      <c r="C33" s="5" t="s">
        <v>295</v>
      </c>
      <c r="D33" s="5" t="s">
        <v>264</v>
      </c>
    </row>
    <row r="34" spans="1:4" x14ac:dyDescent="0.2">
      <c r="A34" s="2" t="s">
        <v>38</v>
      </c>
      <c r="B34" s="2" t="s">
        <v>150</v>
      </c>
      <c r="C34" s="5" t="s">
        <v>296</v>
      </c>
      <c r="D34" s="5" t="s">
        <v>274</v>
      </c>
    </row>
    <row r="35" spans="1:4" x14ac:dyDescent="0.2">
      <c r="A35" s="2" t="s">
        <v>39</v>
      </c>
      <c r="B35" s="2" t="s">
        <v>40</v>
      </c>
      <c r="C35" s="5" t="s">
        <v>297</v>
      </c>
      <c r="D35" s="5" t="s">
        <v>298</v>
      </c>
    </row>
    <row r="36" spans="1:4" x14ac:dyDescent="0.2">
      <c r="A36" s="2" t="s">
        <v>41</v>
      </c>
      <c r="B36" s="2" t="s">
        <v>42</v>
      </c>
      <c r="C36" s="5" t="s">
        <v>289</v>
      </c>
      <c r="D36" s="5" t="s">
        <v>264</v>
      </c>
    </row>
    <row r="37" spans="1:4" x14ac:dyDescent="0.2">
      <c r="A37" s="2" t="s">
        <v>43</v>
      </c>
      <c r="B37" s="2" t="s">
        <v>44</v>
      </c>
      <c r="C37" s="5" t="s">
        <v>299</v>
      </c>
      <c r="D37" s="5" t="s">
        <v>264</v>
      </c>
    </row>
    <row r="38" spans="1:4" x14ac:dyDescent="0.2">
      <c r="A38" s="2" t="s">
        <v>45</v>
      </c>
      <c r="B38" s="2" t="s">
        <v>46</v>
      </c>
      <c r="C38" s="5" t="s">
        <v>301</v>
      </c>
      <c r="D38" s="5" t="s">
        <v>274</v>
      </c>
    </row>
    <row r="39" spans="1:4" x14ac:dyDescent="0.2">
      <c r="A39" s="2" t="s">
        <v>47</v>
      </c>
      <c r="B39" s="2" t="s">
        <v>48</v>
      </c>
      <c r="C39" s="5" t="s">
        <v>300</v>
      </c>
      <c r="D39" s="5" t="s">
        <v>264</v>
      </c>
    </row>
    <row r="40" spans="1:4" x14ac:dyDescent="0.2">
      <c r="A40" s="2" t="s">
        <v>205</v>
      </c>
      <c r="B40" s="2" t="s">
        <v>206</v>
      </c>
      <c r="C40" s="5" t="s">
        <v>302</v>
      </c>
      <c r="D40" s="5" t="s">
        <v>274</v>
      </c>
    </row>
    <row r="41" spans="1:4" x14ac:dyDescent="0.2">
      <c r="A41" s="2" t="s">
        <v>53</v>
      </c>
      <c r="B41" s="2" t="s">
        <v>54</v>
      </c>
      <c r="C41" s="5" t="s">
        <v>301</v>
      </c>
      <c r="D41" s="5" t="s">
        <v>274</v>
      </c>
    </row>
    <row r="42" spans="1:4" x14ac:dyDescent="0.2">
      <c r="A42" s="2" t="s">
        <v>55</v>
      </c>
      <c r="B42" s="2" t="s">
        <v>56</v>
      </c>
      <c r="C42" s="5" t="s">
        <v>289</v>
      </c>
      <c r="D42" s="5" t="s">
        <v>264</v>
      </c>
    </row>
    <row r="43" spans="1:4" x14ac:dyDescent="0.2">
      <c r="A43" s="2" t="s">
        <v>57</v>
      </c>
      <c r="B43" s="2" t="s">
        <v>58</v>
      </c>
      <c r="C43" s="5" t="s">
        <v>303</v>
      </c>
      <c r="D43" s="5" t="s">
        <v>264</v>
      </c>
    </row>
    <row r="44" spans="1:4" x14ac:dyDescent="0.2">
      <c r="A44" s="2" t="s">
        <v>209</v>
      </c>
      <c r="B44" s="2" t="s">
        <v>210</v>
      </c>
      <c r="C44" s="5" t="s">
        <v>304</v>
      </c>
      <c r="D44" s="5" t="s">
        <v>264</v>
      </c>
    </row>
    <row r="45" spans="1:4" x14ac:dyDescent="0.2">
      <c r="A45" s="2" t="s">
        <v>59</v>
      </c>
      <c r="B45" s="2" t="s">
        <v>60</v>
      </c>
      <c r="C45" s="5" t="s">
        <v>305</v>
      </c>
      <c r="D45" s="5" t="s">
        <v>264</v>
      </c>
    </row>
    <row r="46" spans="1:4" x14ac:dyDescent="0.2">
      <c r="A46" s="2" t="s">
        <v>61</v>
      </c>
      <c r="B46" s="2" t="s">
        <v>62</v>
      </c>
      <c r="C46" s="5" t="s">
        <v>275</v>
      </c>
      <c r="D46" s="5" t="s">
        <v>274</v>
      </c>
    </row>
    <row r="47" spans="1:4" x14ac:dyDescent="0.2">
      <c r="A47" s="2" t="s">
        <v>63</v>
      </c>
      <c r="B47" s="2" t="s">
        <v>64</v>
      </c>
      <c r="C47" s="5" t="s">
        <v>295</v>
      </c>
      <c r="D47" s="5" t="s">
        <v>306</v>
      </c>
    </row>
    <row r="48" spans="1:4" x14ac:dyDescent="0.2">
      <c r="A48" s="2" t="s">
        <v>65</v>
      </c>
      <c r="B48" s="2" t="s">
        <v>66</v>
      </c>
      <c r="C48" s="5" t="s">
        <v>307</v>
      </c>
      <c r="D48" s="5" t="s">
        <v>264</v>
      </c>
    </row>
    <row r="49" spans="1:30" x14ac:dyDescent="0.2">
      <c r="A49" s="2" t="s">
        <v>67</v>
      </c>
      <c r="B49" s="2" t="s">
        <v>68</v>
      </c>
      <c r="C49" s="5" t="s">
        <v>301</v>
      </c>
      <c r="D49" s="5" t="s">
        <v>274</v>
      </c>
    </row>
    <row r="50" spans="1:30" x14ac:dyDescent="0.2">
      <c r="A50" s="2" t="s">
        <v>69</v>
      </c>
      <c r="B50" s="2" t="s">
        <v>70</v>
      </c>
      <c r="C50" s="5" t="s">
        <v>276</v>
      </c>
      <c r="D50" s="5" t="s">
        <v>264</v>
      </c>
    </row>
    <row r="51" spans="1:30" x14ac:dyDescent="0.2">
      <c r="A51" s="2" t="s">
        <v>213</v>
      </c>
      <c r="B51" s="2" t="s">
        <v>229</v>
      </c>
      <c r="C51" s="5" t="s">
        <v>276</v>
      </c>
      <c r="D51" s="5" t="s">
        <v>264</v>
      </c>
      <c r="L51" s="6"/>
      <c r="M51" s="6"/>
      <c r="N51" s="6"/>
      <c r="O51" s="6"/>
      <c r="P51" s="6"/>
      <c r="Q51" s="5"/>
      <c r="R51" s="5"/>
      <c r="S51" s="6"/>
      <c r="T51" s="5"/>
      <c r="U51" s="6"/>
      <c r="V51" s="6"/>
      <c r="W51" s="5"/>
      <c r="X51" s="5"/>
      <c r="Y51" s="5"/>
      <c r="Z51" s="5"/>
      <c r="AA51" s="5"/>
      <c r="AB51" s="5"/>
      <c r="AC51" s="5"/>
      <c r="AD51" s="5"/>
    </row>
    <row r="52" spans="1:30" x14ac:dyDescent="0.2">
      <c r="A52" s="2" t="s">
        <v>71</v>
      </c>
      <c r="B52" s="2" t="s">
        <v>72</v>
      </c>
      <c r="C52" s="5" t="s">
        <v>308</v>
      </c>
      <c r="D52" s="5" t="s">
        <v>264</v>
      </c>
    </row>
    <row r="53" spans="1:30" x14ac:dyDescent="0.2">
      <c r="A53" s="2" t="s">
        <v>99</v>
      </c>
      <c r="B53" s="2" t="s">
        <v>98</v>
      </c>
      <c r="C53" s="5" t="s">
        <v>309</v>
      </c>
      <c r="D53" s="5" t="s">
        <v>264</v>
      </c>
    </row>
    <row r="54" spans="1:30" x14ac:dyDescent="0.2">
      <c r="A54" s="2" t="s">
        <v>101</v>
      </c>
      <c r="B54" s="2" t="s">
        <v>100</v>
      </c>
      <c r="C54" s="5" t="s">
        <v>310</v>
      </c>
      <c r="D54" s="5" t="s">
        <v>264</v>
      </c>
    </row>
    <row r="55" spans="1:30" x14ac:dyDescent="0.2">
      <c r="A55" s="2" t="s">
        <v>203</v>
      </c>
      <c r="B55" s="2" t="s">
        <v>204</v>
      </c>
      <c r="C55" s="5" t="s">
        <v>311</v>
      </c>
      <c r="D55" s="5" t="s">
        <v>264</v>
      </c>
    </row>
    <row r="56" spans="1:30" x14ac:dyDescent="0.2">
      <c r="A56" s="2" t="s">
        <v>103</v>
      </c>
      <c r="B56" s="2" t="s">
        <v>102</v>
      </c>
      <c r="C56" s="5" t="s">
        <v>296</v>
      </c>
      <c r="D56" s="5" t="s">
        <v>274</v>
      </c>
    </row>
    <row r="57" spans="1:30" x14ac:dyDescent="0.2">
      <c r="A57" s="2" t="s">
        <v>105</v>
      </c>
      <c r="B57" s="2" t="s">
        <v>104</v>
      </c>
      <c r="C57" s="5" t="s">
        <v>313</v>
      </c>
      <c r="D57" s="5" t="s">
        <v>312</v>
      </c>
    </row>
    <row r="58" spans="1:30" x14ac:dyDescent="0.2">
      <c r="A58" s="2" t="s">
        <v>107</v>
      </c>
      <c r="B58" s="2" t="s">
        <v>106</v>
      </c>
      <c r="C58" s="5" t="s">
        <v>314</v>
      </c>
      <c r="D58" s="5" t="s">
        <v>274</v>
      </c>
    </row>
    <row r="59" spans="1:30" x14ac:dyDescent="0.2">
      <c r="A59" s="2" t="s">
        <v>109</v>
      </c>
      <c r="B59" s="2" t="s">
        <v>108</v>
      </c>
      <c r="C59" s="5" t="s">
        <v>315</v>
      </c>
      <c r="D59" s="5" t="s">
        <v>264</v>
      </c>
    </row>
    <row r="60" spans="1:30" x14ac:dyDescent="0.2">
      <c r="A60" s="2" t="s">
        <v>207</v>
      </c>
      <c r="B60" s="2" t="s">
        <v>208</v>
      </c>
      <c r="C60" s="5" t="s">
        <v>316</v>
      </c>
      <c r="D60" s="5" t="s">
        <v>264</v>
      </c>
    </row>
    <row r="61" spans="1:30" x14ac:dyDescent="0.2">
      <c r="A61" s="2" t="s">
        <v>111</v>
      </c>
      <c r="B61" s="2" t="s">
        <v>110</v>
      </c>
      <c r="C61" s="5" t="s">
        <v>289</v>
      </c>
      <c r="D61" s="5" t="s">
        <v>264</v>
      </c>
    </row>
    <row r="62" spans="1:30" x14ac:dyDescent="0.2">
      <c r="A62" s="2" t="s">
        <v>113</v>
      </c>
      <c r="B62" s="2" t="s">
        <v>112</v>
      </c>
      <c r="C62" s="5" t="s">
        <v>317</v>
      </c>
      <c r="D62" s="5" t="s">
        <v>274</v>
      </c>
    </row>
    <row r="63" spans="1:30" x14ac:dyDescent="0.2">
      <c r="A63" s="4"/>
    </row>
    <row r="64" spans="1:30" x14ac:dyDescent="0.2">
      <c r="A64" s="4"/>
    </row>
    <row r="65" spans="1:1" x14ac:dyDescent="0.2">
      <c r="A65" s="4"/>
    </row>
    <row r="66" spans="1:1" x14ac:dyDescent="0.2">
      <c r="A66" s="4"/>
    </row>
    <row r="67" spans="1:1" x14ac:dyDescent="0.2">
      <c r="A67" s="4"/>
    </row>
    <row r="68" spans="1:1" x14ac:dyDescent="0.2">
      <c r="A68" s="4"/>
    </row>
    <row r="69" spans="1:1" x14ac:dyDescent="0.2">
      <c r="A69" s="4"/>
    </row>
    <row r="70" spans="1:1" x14ac:dyDescent="0.2">
      <c r="A70" s="4"/>
    </row>
    <row r="71" spans="1:1" x14ac:dyDescent="0.2">
      <c r="A71" s="4"/>
    </row>
    <row r="72" spans="1:1" x14ac:dyDescent="0.2">
      <c r="A72" s="4"/>
    </row>
    <row r="73" spans="1:1" x14ac:dyDescent="0.2">
      <c r="A73" s="4"/>
    </row>
    <row r="74" spans="1:1" x14ac:dyDescent="0.2">
      <c r="A74" s="4"/>
    </row>
    <row r="75" spans="1:1" x14ac:dyDescent="0.2">
      <c r="A75" s="4"/>
    </row>
    <row r="76" spans="1:1" x14ac:dyDescent="0.2">
      <c r="A76" s="4"/>
    </row>
    <row r="77" spans="1:1" x14ac:dyDescent="0.2">
      <c r="A77" s="4"/>
    </row>
    <row r="78" spans="1:1" x14ac:dyDescent="0.2">
      <c r="A78" s="4"/>
    </row>
    <row r="79" spans="1:1" x14ac:dyDescent="0.2">
      <c r="A79" s="4"/>
    </row>
    <row r="80" spans="1:1" x14ac:dyDescent="0.2">
      <c r="A80" s="4"/>
    </row>
    <row r="81" spans="1:33" x14ac:dyDescent="0.2">
      <c r="A81" s="4"/>
    </row>
    <row r="82" spans="1:33" x14ac:dyDescent="0.2">
      <c r="A82" s="4"/>
    </row>
    <row r="83" spans="1:33" x14ac:dyDescent="0.2">
      <c r="A83" s="4"/>
    </row>
    <row r="84" spans="1:33" x14ac:dyDescent="0.2">
      <c r="A84" s="4"/>
    </row>
    <row r="85" spans="1:33" x14ac:dyDescent="0.2">
      <c r="A85" s="4"/>
    </row>
    <row r="86" spans="1:33" x14ac:dyDescent="0.2">
      <c r="A86" s="4"/>
    </row>
    <row r="87" spans="1:33" x14ac:dyDescent="0.2">
      <c r="A87" s="4"/>
    </row>
    <row r="88" spans="1:33" x14ac:dyDescent="0.2">
      <c r="A88" s="4"/>
    </row>
    <row r="89" spans="1:33" x14ac:dyDescent="0.2">
      <c r="A89" s="4"/>
    </row>
    <row r="90" spans="1:33" x14ac:dyDescent="0.2">
      <c r="A90" s="4"/>
      <c r="B90" s="11"/>
    </row>
    <row r="91" spans="1:33" x14ac:dyDescent="0.2">
      <c r="A91" s="4"/>
    </row>
    <row r="92" spans="1:33" x14ac:dyDescent="0.2">
      <c r="A92" s="4"/>
    </row>
    <row r="93" spans="1:33" x14ac:dyDescent="0.2">
      <c r="A93" s="4"/>
    </row>
    <row r="94" spans="1:33" s="2" customFormat="1" x14ac:dyDescent="0.2">
      <c r="A94" s="4"/>
      <c r="C94"/>
      <c r="D94"/>
      <c r="E94"/>
      <c r="F94"/>
      <c r="G94"/>
      <c r="H94"/>
      <c r="I94"/>
      <c r="J94"/>
      <c r="K94"/>
      <c r="L94"/>
      <c r="M94"/>
      <c r="N94"/>
      <c r="O94"/>
      <c r="P94"/>
      <c r="Q94"/>
      <c r="R94"/>
      <c r="S94"/>
      <c r="T94"/>
      <c r="U94"/>
      <c r="V94"/>
      <c r="W94"/>
      <c r="X94"/>
      <c r="Y94"/>
      <c r="Z94"/>
      <c r="AA94"/>
      <c r="AB94"/>
      <c r="AC94"/>
      <c r="AD94"/>
      <c r="AE94"/>
      <c r="AF94"/>
      <c r="AG94"/>
    </row>
    <row r="95" spans="1:33" s="2" customFormat="1" x14ac:dyDescent="0.2">
      <c r="A95" s="4"/>
      <c r="C95"/>
      <c r="D95"/>
      <c r="E95"/>
      <c r="F95"/>
      <c r="G95"/>
      <c r="H95"/>
      <c r="I95"/>
      <c r="J95"/>
      <c r="K95"/>
      <c r="L95"/>
      <c r="M95"/>
      <c r="N95"/>
      <c r="O95"/>
      <c r="P95"/>
      <c r="Q95"/>
      <c r="R95"/>
      <c r="S95"/>
      <c r="T95"/>
      <c r="U95"/>
      <c r="V95"/>
      <c r="W95"/>
      <c r="X95"/>
      <c r="Y95"/>
      <c r="Z95"/>
      <c r="AA95"/>
      <c r="AB95"/>
      <c r="AC95"/>
      <c r="AD95"/>
      <c r="AE95"/>
      <c r="AF95"/>
      <c r="AG95"/>
    </row>
    <row r="96" spans="1:33" s="2" customFormat="1" x14ac:dyDescent="0.2">
      <c r="A96" s="4"/>
      <c r="C96"/>
      <c r="D96"/>
      <c r="E96"/>
      <c r="F96"/>
      <c r="G96"/>
      <c r="H96"/>
      <c r="I96"/>
      <c r="J96"/>
      <c r="K96"/>
      <c r="L96"/>
      <c r="M96"/>
      <c r="N96"/>
      <c r="O96"/>
      <c r="P96"/>
      <c r="Q96"/>
      <c r="R96"/>
      <c r="S96"/>
      <c r="T96"/>
      <c r="U96"/>
      <c r="V96"/>
      <c r="W96"/>
      <c r="X96"/>
      <c r="Y96"/>
      <c r="Z96"/>
      <c r="AA96"/>
      <c r="AB96"/>
      <c r="AC96"/>
      <c r="AD96"/>
      <c r="AE96"/>
      <c r="AF96"/>
      <c r="AG96"/>
    </row>
    <row r="97" spans="1:33" s="2" customFormat="1" x14ac:dyDescent="0.2">
      <c r="A97" s="4"/>
      <c r="C97"/>
      <c r="D97"/>
      <c r="E97"/>
      <c r="F97"/>
      <c r="G97"/>
      <c r="H97"/>
      <c r="I97"/>
      <c r="J97"/>
      <c r="K97"/>
      <c r="L97"/>
      <c r="M97"/>
      <c r="N97"/>
      <c r="O97"/>
      <c r="P97"/>
      <c r="Q97"/>
      <c r="R97"/>
      <c r="S97"/>
      <c r="T97"/>
      <c r="U97"/>
      <c r="V97"/>
      <c r="W97"/>
      <c r="X97"/>
      <c r="Y97"/>
      <c r="Z97"/>
      <c r="AA97"/>
      <c r="AB97"/>
      <c r="AC97"/>
      <c r="AD97"/>
      <c r="AE97"/>
      <c r="AF97"/>
      <c r="AG97"/>
    </row>
    <row r="98" spans="1:33" s="2" customFormat="1" x14ac:dyDescent="0.2">
      <c r="A98" s="4"/>
      <c r="C98"/>
      <c r="D98"/>
      <c r="E98"/>
      <c r="F98"/>
      <c r="G98"/>
      <c r="H98"/>
      <c r="I98"/>
      <c r="J98"/>
      <c r="K98"/>
      <c r="L98"/>
      <c r="M98"/>
      <c r="N98"/>
      <c r="O98"/>
      <c r="P98"/>
      <c r="Q98"/>
      <c r="R98"/>
      <c r="S98"/>
      <c r="T98"/>
      <c r="U98"/>
      <c r="V98"/>
      <c r="W98"/>
      <c r="X98"/>
      <c r="Y98"/>
      <c r="Z98"/>
      <c r="AA98"/>
      <c r="AB98"/>
      <c r="AC98"/>
      <c r="AD98"/>
      <c r="AE98"/>
      <c r="AF98"/>
      <c r="AG98"/>
    </row>
    <row r="99" spans="1:33" s="2" customFormat="1" x14ac:dyDescent="0.2">
      <c r="A99" s="4"/>
      <c r="C99"/>
      <c r="D99"/>
      <c r="E99"/>
      <c r="F99"/>
      <c r="G99"/>
      <c r="H99"/>
      <c r="I99"/>
      <c r="J99"/>
      <c r="K99"/>
      <c r="L99"/>
      <c r="M99"/>
      <c r="N99"/>
      <c r="O99"/>
      <c r="P99"/>
      <c r="Q99"/>
      <c r="R99"/>
      <c r="S99"/>
      <c r="T99"/>
      <c r="U99"/>
      <c r="V99"/>
      <c r="W99"/>
      <c r="X99"/>
      <c r="Y99"/>
      <c r="Z99"/>
      <c r="AA99"/>
      <c r="AB99"/>
      <c r="AC99"/>
      <c r="AD99"/>
      <c r="AE99"/>
      <c r="AF99"/>
      <c r="AG99"/>
    </row>
    <row r="100" spans="1:33" s="2" customFormat="1" x14ac:dyDescent="0.2">
      <c r="A100" s="4"/>
      <c r="C100"/>
      <c r="D100"/>
      <c r="E100"/>
      <c r="F100"/>
      <c r="G100"/>
      <c r="H100"/>
      <c r="I100"/>
      <c r="J100"/>
      <c r="K100"/>
      <c r="L100"/>
      <c r="M100"/>
      <c r="N100"/>
      <c r="O100"/>
      <c r="P100"/>
      <c r="Q100"/>
      <c r="R100"/>
      <c r="S100"/>
      <c r="T100"/>
      <c r="U100"/>
      <c r="V100"/>
      <c r="W100"/>
      <c r="X100"/>
      <c r="Y100"/>
      <c r="Z100"/>
      <c r="AA100"/>
      <c r="AB100"/>
      <c r="AC100"/>
      <c r="AD100"/>
      <c r="AE100"/>
      <c r="AF100"/>
      <c r="AG100"/>
    </row>
    <row r="101" spans="1:33" s="2" customFormat="1" x14ac:dyDescent="0.2">
      <c r="A101" s="4"/>
      <c r="C101"/>
      <c r="D101"/>
      <c r="E101"/>
      <c r="F101"/>
      <c r="G101"/>
      <c r="H101"/>
      <c r="I101"/>
      <c r="J101"/>
      <c r="K101"/>
      <c r="L101"/>
      <c r="M101"/>
      <c r="N101"/>
      <c r="O101"/>
      <c r="P101"/>
      <c r="Q101"/>
      <c r="R101"/>
      <c r="S101"/>
      <c r="T101"/>
      <c r="U101"/>
      <c r="V101"/>
      <c r="W101"/>
      <c r="X101"/>
      <c r="Y101"/>
      <c r="Z101"/>
      <c r="AA101"/>
      <c r="AB101"/>
      <c r="AC101"/>
      <c r="AD101"/>
      <c r="AE101"/>
      <c r="AF101"/>
      <c r="AG101"/>
    </row>
    <row r="102" spans="1:33" s="2" customFormat="1" x14ac:dyDescent="0.2">
      <c r="A102" s="4"/>
      <c r="C102"/>
      <c r="D102"/>
      <c r="E102"/>
      <c r="F102"/>
      <c r="G102"/>
      <c r="H102"/>
      <c r="I102"/>
      <c r="J102"/>
      <c r="K102"/>
      <c r="L102"/>
      <c r="M102"/>
      <c r="N102"/>
      <c r="O102"/>
      <c r="P102"/>
      <c r="Q102"/>
      <c r="R102"/>
      <c r="S102"/>
      <c r="T102"/>
      <c r="U102"/>
      <c r="V102"/>
      <c r="W102"/>
      <c r="X102"/>
      <c r="Y102"/>
      <c r="Z102"/>
      <c r="AA102"/>
      <c r="AB102"/>
      <c r="AC102"/>
      <c r="AD102"/>
      <c r="AE102"/>
      <c r="AF102"/>
      <c r="AG102"/>
    </row>
    <row r="103" spans="1:33" s="2" customFormat="1" x14ac:dyDescent="0.2">
      <c r="A103" s="4"/>
      <c r="C103"/>
      <c r="D103"/>
      <c r="E103"/>
      <c r="F103"/>
      <c r="G103"/>
      <c r="H103"/>
      <c r="I103"/>
      <c r="J103"/>
      <c r="K103"/>
      <c r="L103"/>
      <c r="M103"/>
      <c r="N103"/>
      <c r="O103"/>
      <c r="P103"/>
      <c r="Q103"/>
      <c r="R103"/>
      <c r="S103"/>
      <c r="T103"/>
      <c r="U103"/>
      <c r="V103"/>
      <c r="W103"/>
      <c r="X103"/>
      <c r="Y103"/>
      <c r="Z103"/>
      <c r="AA103"/>
      <c r="AB103"/>
      <c r="AC103"/>
      <c r="AD103"/>
      <c r="AE103"/>
      <c r="AF103"/>
      <c r="AG103"/>
    </row>
    <row r="104" spans="1:33" s="2" customFormat="1" x14ac:dyDescent="0.2">
      <c r="A104" s="4"/>
      <c r="C104"/>
      <c r="D104"/>
      <c r="E104"/>
      <c r="F104"/>
      <c r="G104"/>
      <c r="H104"/>
      <c r="I104"/>
      <c r="J104"/>
      <c r="K104"/>
      <c r="L104"/>
      <c r="M104"/>
      <c r="N104"/>
      <c r="O104"/>
      <c r="P104"/>
      <c r="Q104"/>
      <c r="R104"/>
      <c r="S104"/>
      <c r="T104"/>
      <c r="U104"/>
      <c r="V104"/>
      <c r="W104"/>
      <c r="X104"/>
      <c r="Y104"/>
      <c r="Z104"/>
      <c r="AA104"/>
      <c r="AB104"/>
      <c r="AC104"/>
      <c r="AD104"/>
      <c r="AE104"/>
      <c r="AF104"/>
      <c r="AG104"/>
    </row>
    <row r="105" spans="1:33" s="2" customFormat="1" x14ac:dyDescent="0.2">
      <c r="A105" s="4"/>
      <c r="C105"/>
      <c r="D105"/>
      <c r="E105"/>
      <c r="F105"/>
      <c r="G105"/>
      <c r="H105"/>
      <c r="I105"/>
      <c r="J105"/>
      <c r="K105"/>
      <c r="L105"/>
      <c r="M105"/>
      <c r="N105"/>
      <c r="O105"/>
      <c r="P105"/>
      <c r="Q105"/>
      <c r="R105"/>
      <c r="S105"/>
      <c r="T105"/>
      <c r="U105"/>
      <c r="V105"/>
      <c r="W105"/>
      <c r="X105"/>
      <c r="Y105"/>
      <c r="Z105"/>
      <c r="AA105"/>
      <c r="AB105"/>
      <c r="AC105"/>
      <c r="AD105"/>
      <c r="AE105"/>
      <c r="AF105"/>
      <c r="AG105"/>
    </row>
    <row r="106" spans="1:33" s="2" customFormat="1" x14ac:dyDescent="0.2">
      <c r="A106" s="4"/>
      <c r="C106"/>
      <c r="D106"/>
      <c r="E106"/>
      <c r="F106"/>
      <c r="G106"/>
      <c r="H106"/>
      <c r="I106"/>
      <c r="J106"/>
      <c r="K106"/>
      <c r="L106"/>
      <c r="M106"/>
      <c r="N106"/>
      <c r="O106"/>
      <c r="P106"/>
      <c r="Q106"/>
      <c r="R106"/>
      <c r="S106"/>
      <c r="T106"/>
      <c r="U106"/>
      <c r="V106"/>
      <c r="W106"/>
      <c r="X106"/>
      <c r="Y106"/>
      <c r="Z106"/>
      <c r="AA106"/>
      <c r="AB106"/>
      <c r="AC106"/>
      <c r="AD106"/>
      <c r="AE106"/>
      <c r="AF106"/>
      <c r="AG106"/>
    </row>
    <row r="107" spans="1:33" s="2" customFormat="1" x14ac:dyDescent="0.2">
      <c r="A107" s="4"/>
      <c r="C107"/>
      <c r="D107"/>
      <c r="E107"/>
      <c r="F107"/>
      <c r="G107"/>
      <c r="H107"/>
      <c r="I107"/>
      <c r="J107"/>
      <c r="K107"/>
      <c r="L107"/>
      <c r="M107"/>
      <c r="N107"/>
      <c r="O107"/>
      <c r="P107"/>
      <c r="Q107"/>
      <c r="R107"/>
      <c r="S107"/>
      <c r="T107"/>
      <c r="U107"/>
      <c r="V107"/>
      <c r="W107"/>
      <c r="X107"/>
      <c r="Y107"/>
      <c r="Z107"/>
      <c r="AA107"/>
      <c r="AB107"/>
      <c r="AC107"/>
      <c r="AD107"/>
      <c r="AE107"/>
      <c r="AF107"/>
      <c r="AG107"/>
    </row>
    <row r="108" spans="1:33" s="2" customFormat="1" x14ac:dyDescent="0.2">
      <c r="A108" s="4"/>
      <c r="C108"/>
      <c r="D108"/>
      <c r="E108"/>
      <c r="F108"/>
      <c r="G108"/>
      <c r="H108"/>
      <c r="I108"/>
      <c r="J108"/>
      <c r="K108"/>
      <c r="L108"/>
      <c r="M108"/>
      <c r="N108"/>
      <c r="O108"/>
      <c r="P108"/>
      <c r="Q108"/>
      <c r="R108"/>
      <c r="S108"/>
      <c r="T108"/>
      <c r="U108"/>
      <c r="V108"/>
      <c r="W108"/>
      <c r="X108"/>
      <c r="Y108"/>
      <c r="Z108"/>
      <c r="AA108"/>
      <c r="AB108"/>
      <c r="AC108"/>
      <c r="AD108"/>
      <c r="AE108"/>
      <c r="AF108"/>
      <c r="AG108"/>
    </row>
    <row r="109" spans="1:33" s="2" customFormat="1" x14ac:dyDescent="0.2">
      <c r="A109" s="4"/>
      <c r="C109"/>
      <c r="D109"/>
      <c r="E109"/>
      <c r="F109"/>
      <c r="G109"/>
      <c r="H109"/>
      <c r="I109"/>
      <c r="J109"/>
      <c r="K109"/>
      <c r="L109"/>
      <c r="M109"/>
      <c r="N109"/>
      <c r="O109"/>
      <c r="P109"/>
      <c r="Q109"/>
      <c r="R109"/>
      <c r="S109"/>
      <c r="T109"/>
      <c r="U109"/>
      <c r="V109"/>
      <c r="W109"/>
      <c r="X109"/>
      <c r="Y109"/>
      <c r="Z109"/>
      <c r="AA109"/>
      <c r="AB109"/>
      <c r="AC109"/>
      <c r="AD109"/>
      <c r="AE109"/>
      <c r="AF109"/>
      <c r="AG109"/>
    </row>
    <row r="110" spans="1:33" s="2" customFormat="1" x14ac:dyDescent="0.2">
      <c r="A110" s="4"/>
      <c r="C110"/>
      <c r="D110"/>
      <c r="E110"/>
      <c r="F110"/>
      <c r="G110"/>
      <c r="H110"/>
      <c r="I110"/>
      <c r="J110"/>
      <c r="K110"/>
      <c r="L110"/>
      <c r="M110"/>
      <c r="N110"/>
      <c r="O110"/>
      <c r="P110"/>
      <c r="Q110"/>
      <c r="R110"/>
      <c r="S110"/>
      <c r="T110"/>
      <c r="U110"/>
      <c r="V110"/>
      <c r="W110"/>
      <c r="X110"/>
      <c r="Y110"/>
      <c r="Z110"/>
      <c r="AA110"/>
      <c r="AB110"/>
      <c r="AC110"/>
      <c r="AD110"/>
      <c r="AE110"/>
      <c r="AF110"/>
      <c r="AG110"/>
    </row>
    <row r="111" spans="1:33" s="2" customFormat="1" x14ac:dyDescent="0.2">
      <c r="A111" s="4"/>
      <c r="C111"/>
      <c r="D111"/>
      <c r="E111"/>
      <c r="F111"/>
      <c r="G111"/>
      <c r="H111"/>
      <c r="I111"/>
      <c r="J111"/>
      <c r="K111"/>
      <c r="L111"/>
      <c r="M111"/>
      <c r="N111"/>
      <c r="O111"/>
      <c r="P111"/>
      <c r="Q111"/>
      <c r="R111"/>
      <c r="S111"/>
      <c r="T111"/>
      <c r="U111"/>
      <c r="V111"/>
      <c r="W111"/>
      <c r="X111"/>
      <c r="Y111"/>
      <c r="Z111"/>
      <c r="AA111"/>
      <c r="AB111"/>
      <c r="AC111"/>
      <c r="AD111"/>
      <c r="AE111"/>
      <c r="AF111"/>
      <c r="AG111"/>
    </row>
    <row r="112" spans="1:33" s="2" customFormat="1" x14ac:dyDescent="0.2">
      <c r="A112" s="4"/>
      <c r="C112"/>
      <c r="D112"/>
      <c r="E112"/>
      <c r="F112"/>
      <c r="G112"/>
      <c r="H112"/>
      <c r="I112"/>
      <c r="J112"/>
      <c r="K112"/>
      <c r="L112"/>
      <c r="M112"/>
      <c r="N112"/>
      <c r="O112"/>
      <c r="P112"/>
      <c r="Q112"/>
      <c r="R112"/>
      <c r="S112"/>
      <c r="T112"/>
      <c r="U112"/>
      <c r="V112"/>
      <c r="W112"/>
      <c r="X112"/>
      <c r="Y112"/>
      <c r="Z112"/>
      <c r="AA112"/>
      <c r="AB112"/>
      <c r="AC112"/>
      <c r="AD112"/>
      <c r="AE112"/>
      <c r="AF112"/>
      <c r="AG112"/>
    </row>
    <row r="113" spans="1:33" s="2" customFormat="1" x14ac:dyDescent="0.2">
      <c r="A113" s="4"/>
      <c r="C113"/>
      <c r="D113"/>
      <c r="E113"/>
      <c r="F113"/>
      <c r="G113"/>
      <c r="H113"/>
      <c r="I113"/>
      <c r="J113"/>
      <c r="K113"/>
      <c r="L113"/>
      <c r="M113"/>
      <c r="N113"/>
      <c r="O113"/>
      <c r="P113"/>
      <c r="Q113"/>
      <c r="R113"/>
      <c r="S113"/>
      <c r="T113"/>
      <c r="U113"/>
      <c r="V113"/>
      <c r="W113"/>
      <c r="X113"/>
      <c r="Y113"/>
      <c r="Z113"/>
      <c r="AA113"/>
      <c r="AB113"/>
      <c r="AC113"/>
      <c r="AD113"/>
      <c r="AE113"/>
      <c r="AF113"/>
      <c r="AG113"/>
    </row>
    <row r="114" spans="1:33" s="2" customFormat="1" x14ac:dyDescent="0.2">
      <c r="A114" s="4"/>
      <c r="C114"/>
      <c r="D114"/>
      <c r="E114"/>
      <c r="F114"/>
      <c r="G114"/>
      <c r="H114"/>
      <c r="I114"/>
      <c r="J114"/>
      <c r="K114"/>
      <c r="L114"/>
      <c r="M114"/>
      <c r="N114"/>
      <c r="O114"/>
      <c r="P114"/>
      <c r="Q114"/>
      <c r="R114"/>
      <c r="S114"/>
      <c r="T114"/>
      <c r="U114"/>
      <c r="V114"/>
      <c r="W114"/>
      <c r="X114"/>
      <c r="Y114"/>
      <c r="Z114"/>
      <c r="AA114"/>
      <c r="AB114"/>
      <c r="AC114"/>
      <c r="AD114"/>
      <c r="AE114"/>
      <c r="AF114"/>
      <c r="AG114"/>
    </row>
    <row r="115" spans="1:33" s="2" customFormat="1" x14ac:dyDescent="0.2">
      <c r="A115" s="4"/>
      <c r="C115"/>
      <c r="D115"/>
      <c r="E115"/>
      <c r="F115"/>
      <c r="G115"/>
      <c r="H115"/>
      <c r="I115"/>
      <c r="J115"/>
      <c r="K115"/>
      <c r="L115"/>
      <c r="M115"/>
      <c r="N115"/>
      <c r="O115"/>
      <c r="P115"/>
      <c r="Q115"/>
      <c r="R115"/>
      <c r="S115"/>
      <c r="T115"/>
      <c r="U115"/>
      <c r="V115"/>
      <c r="W115"/>
      <c r="X115"/>
      <c r="Y115"/>
      <c r="Z115"/>
      <c r="AA115"/>
      <c r="AB115"/>
      <c r="AC115"/>
      <c r="AD115"/>
      <c r="AE115"/>
      <c r="AF115"/>
      <c r="AG115"/>
    </row>
    <row r="116" spans="1:33" s="2" customFormat="1" x14ac:dyDescent="0.2">
      <c r="A116" s="4"/>
      <c r="C116"/>
      <c r="D116"/>
      <c r="E116"/>
      <c r="F116"/>
      <c r="G116"/>
      <c r="H116"/>
      <c r="I116"/>
      <c r="J116"/>
      <c r="K116"/>
      <c r="L116"/>
      <c r="M116"/>
      <c r="N116"/>
      <c r="O116"/>
      <c r="P116"/>
      <c r="Q116"/>
      <c r="R116"/>
      <c r="S116"/>
      <c r="T116"/>
      <c r="U116"/>
      <c r="V116"/>
      <c r="W116"/>
      <c r="X116"/>
      <c r="Y116"/>
      <c r="Z116"/>
      <c r="AA116"/>
      <c r="AB116"/>
      <c r="AC116"/>
      <c r="AD116"/>
      <c r="AE116"/>
      <c r="AF116"/>
      <c r="AG116"/>
    </row>
    <row r="117" spans="1:33" s="2" customFormat="1" x14ac:dyDescent="0.2">
      <c r="A117" s="4"/>
      <c r="C117"/>
      <c r="D117"/>
      <c r="E117"/>
      <c r="F117"/>
      <c r="G117"/>
      <c r="H117"/>
      <c r="I117"/>
      <c r="J117"/>
      <c r="K117"/>
      <c r="L117"/>
      <c r="M117"/>
      <c r="N117"/>
      <c r="O117"/>
      <c r="P117"/>
      <c r="Q117"/>
      <c r="R117"/>
      <c r="S117"/>
      <c r="T117"/>
      <c r="U117"/>
      <c r="V117"/>
      <c r="W117"/>
      <c r="X117"/>
      <c r="Y117"/>
      <c r="Z117"/>
      <c r="AA117"/>
      <c r="AB117"/>
      <c r="AC117"/>
      <c r="AD117"/>
      <c r="AE117"/>
      <c r="AF117"/>
      <c r="AG117"/>
    </row>
    <row r="118" spans="1:33" s="2" customFormat="1" x14ac:dyDescent="0.2">
      <c r="A118" s="4"/>
      <c r="C118"/>
      <c r="D118"/>
      <c r="E118"/>
      <c r="F118"/>
      <c r="G118"/>
      <c r="H118"/>
      <c r="I118"/>
      <c r="J118"/>
      <c r="K118"/>
      <c r="L118"/>
      <c r="M118"/>
      <c r="N118"/>
      <c r="O118"/>
      <c r="P118"/>
      <c r="Q118"/>
      <c r="R118"/>
      <c r="S118"/>
      <c r="T118"/>
      <c r="U118"/>
      <c r="V118"/>
      <c r="W118"/>
      <c r="X118"/>
      <c r="Y118"/>
      <c r="Z118"/>
      <c r="AA118"/>
      <c r="AB118"/>
      <c r="AC118"/>
      <c r="AD118"/>
      <c r="AE118"/>
      <c r="AF118"/>
      <c r="AG118"/>
    </row>
    <row r="119" spans="1:33" s="2" customFormat="1" x14ac:dyDescent="0.2">
      <c r="A119" s="4"/>
      <c r="C119"/>
      <c r="D119"/>
      <c r="E119"/>
      <c r="F119"/>
      <c r="G119"/>
      <c r="H119"/>
      <c r="I119"/>
      <c r="J119"/>
      <c r="K119"/>
      <c r="L119"/>
      <c r="M119"/>
      <c r="N119"/>
      <c r="O119"/>
      <c r="P119"/>
      <c r="Q119"/>
      <c r="R119"/>
      <c r="S119"/>
      <c r="T119"/>
      <c r="U119"/>
      <c r="V119"/>
      <c r="W119"/>
      <c r="X119"/>
      <c r="Y119"/>
      <c r="Z119"/>
      <c r="AA119"/>
      <c r="AB119"/>
      <c r="AC119"/>
      <c r="AD119"/>
      <c r="AE119"/>
      <c r="AF119"/>
      <c r="AG119"/>
    </row>
    <row r="120" spans="1:33" s="2" customFormat="1" x14ac:dyDescent="0.2">
      <c r="A120" s="4"/>
      <c r="C120"/>
      <c r="D120"/>
      <c r="E120"/>
      <c r="F120"/>
      <c r="G120"/>
      <c r="H120"/>
      <c r="I120"/>
      <c r="J120"/>
      <c r="K120"/>
      <c r="L120"/>
      <c r="M120"/>
      <c r="N120"/>
      <c r="O120"/>
      <c r="P120"/>
      <c r="Q120"/>
      <c r="R120"/>
      <c r="S120"/>
      <c r="T120"/>
      <c r="U120"/>
      <c r="V120"/>
      <c r="W120"/>
      <c r="X120"/>
      <c r="Y120"/>
      <c r="Z120"/>
      <c r="AA120"/>
      <c r="AB120"/>
      <c r="AC120"/>
      <c r="AD120"/>
      <c r="AE120"/>
      <c r="AF120"/>
      <c r="AG120"/>
    </row>
    <row r="121" spans="1:33" s="2" customFormat="1" x14ac:dyDescent="0.2">
      <c r="A121" s="4"/>
      <c r="C121"/>
      <c r="D121"/>
      <c r="E121"/>
      <c r="F121"/>
      <c r="G121"/>
      <c r="H121"/>
      <c r="I121"/>
      <c r="J121"/>
      <c r="K121"/>
      <c r="L121"/>
      <c r="M121"/>
      <c r="N121"/>
      <c r="O121"/>
      <c r="P121"/>
      <c r="Q121"/>
      <c r="R121"/>
      <c r="S121"/>
      <c r="T121"/>
      <c r="U121"/>
      <c r="V121"/>
      <c r="W121"/>
      <c r="X121"/>
      <c r="Y121"/>
      <c r="Z121"/>
      <c r="AA121"/>
      <c r="AB121"/>
      <c r="AC121"/>
      <c r="AD121"/>
      <c r="AE121"/>
      <c r="AF121"/>
      <c r="AG121"/>
    </row>
    <row r="122" spans="1:33" s="2" customFormat="1" x14ac:dyDescent="0.2">
      <c r="A122" s="4"/>
      <c r="C122"/>
      <c r="D122"/>
      <c r="E122"/>
      <c r="F122"/>
      <c r="G122"/>
      <c r="H122"/>
      <c r="I122"/>
      <c r="J122"/>
      <c r="K122"/>
      <c r="L122"/>
      <c r="M122"/>
      <c r="N122"/>
      <c r="O122"/>
      <c r="P122"/>
      <c r="Q122"/>
      <c r="R122"/>
      <c r="S122"/>
      <c r="T122"/>
      <c r="U122"/>
      <c r="V122"/>
      <c r="W122"/>
      <c r="X122"/>
      <c r="Y122"/>
      <c r="Z122"/>
      <c r="AA122"/>
      <c r="AB122"/>
      <c r="AC122"/>
      <c r="AD122"/>
      <c r="AE122"/>
      <c r="AF122"/>
      <c r="AG122"/>
    </row>
    <row r="123" spans="1:33" s="2" customFormat="1" x14ac:dyDescent="0.2">
      <c r="A123" s="4"/>
      <c r="C123"/>
      <c r="D123"/>
      <c r="E123"/>
      <c r="F123"/>
      <c r="G123"/>
      <c r="H123"/>
      <c r="I123"/>
      <c r="J123"/>
      <c r="K123"/>
      <c r="L123"/>
      <c r="M123"/>
      <c r="N123"/>
      <c r="O123"/>
      <c r="P123"/>
      <c r="Q123"/>
      <c r="R123"/>
      <c r="S123"/>
      <c r="T123"/>
      <c r="U123"/>
      <c r="V123"/>
      <c r="W123"/>
      <c r="X123"/>
      <c r="Y123"/>
      <c r="Z123"/>
      <c r="AA123"/>
      <c r="AB123"/>
      <c r="AC123"/>
      <c r="AD123"/>
      <c r="AE123"/>
      <c r="AF123"/>
      <c r="AG123"/>
    </row>
    <row r="124" spans="1:33" s="2" customFormat="1" x14ac:dyDescent="0.2">
      <c r="A124" s="4"/>
      <c r="C124"/>
      <c r="D124"/>
      <c r="E124"/>
      <c r="F124"/>
      <c r="G124"/>
      <c r="H124"/>
      <c r="I124"/>
      <c r="J124"/>
      <c r="K124"/>
      <c r="L124"/>
      <c r="M124"/>
      <c r="N124"/>
      <c r="O124"/>
      <c r="P124"/>
      <c r="Q124"/>
      <c r="R124"/>
      <c r="S124"/>
      <c r="T124"/>
      <c r="U124"/>
      <c r="V124"/>
      <c r="W124"/>
      <c r="X124"/>
      <c r="Y124"/>
      <c r="Z124"/>
      <c r="AA124"/>
      <c r="AB124"/>
      <c r="AC124"/>
      <c r="AD124"/>
      <c r="AE124"/>
      <c r="AF124"/>
      <c r="AG124"/>
    </row>
    <row r="125" spans="1:33" s="2" customFormat="1" x14ac:dyDescent="0.2">
      <c r="A125" s="4"/>
      <c r="C125"/>
      <c r="D125"/>
      <c r="E125"/>
      <c r="F125"/>
      <c r="G125"/>
      <c r="H125"/>
      <c r="I125"/>
      <c r="J125"/>
      <c r="K125"/>
      <c r="L125"/>
      <c r="M125"/>
      <c r="N125"/>
      <c r="O125"/>
      <c r="P125"/>
      <c r="Q125"/>
      <c r="R125"/>
      <c r="S125"/>
      <c r="T125"/>
      <c r="U125"/>
      <c r="V125"/>
      <c r="W125"/>
      <c r="X125"/>
      <c r="Y125"/>
      <c r="Z125"/>
      <c r="AA125"/>
      <c r="AB125"/>
      <c r="AC125"/>
      <c r="AD125"/>
      <c r="AE125"/>
      <c r="AF125"/>
      <c r="AG125"/>
    </row>
    <row r="126" spans="1:33" x14ac:dyDescent="0.2">
      <c r="A126" s="4"/>
    </row>
    <row r="127" spans="1:33" x14ac:dyDescent="0.2">
      <c r="A127" s="4"/>
    </row>
    <row r="128" spans="1:33" x14ac:dyDescent="0.2">
      <c r="A128" s="4"/>
    </row>
    <row r="129" spans="1:33" x14ac:dyDescent="0.2">
      <c r="A129" s="4"/>
    </row>
    <row r="130" spans="1:33" x14ac:dyDescent="0.2">
      <c r="A130" s="4"/>
    </row>
    <row r="131" spans="1:33" x14ac:dyDescent="0.2">
      <c r="A131" s="4"/>
    </row>
    <row r="132" spans="1:33" x14ac:dyDescent="0.2">
      <c r="A132" s="4"/>
    </row>
    <row r="133" spans="1:33" x14ac:dyDescent="0.2">
      <c r="A133" s="4"/>
      <c r="B133" s="11"/>
    </row>
    <row r="134" spans="1:33" x14ac:dyDescent="0.2">
      <c r="A134" s="4"/>
    </row>
    <row r="135" spans="1:33" x14ac:dyDescent="0.2">
      <c r="A135" s="4"/>
    </row>
    <row r="136" spans="1:33" x14ac:dyDescent="0.2">
      <c r="A136" s="4"/>
    </row>
    <row r="137" spans="1:33" x14ac:dyDescent="0.2">
      <c r="A137" s="4"/>
    </row>
    <row r="138" spans="1:33" x14ac:dyDescent="0.2">
      <c r="A138" s="4"/>
    </row>
    <row r="139" spans="1:33" x14ac:dyDescent="0.2">
      <c r="A139" s="4"/>
    </row>
    <row r="140" spans="1:33" x14ac:dyDescent="0.2">
      <c r="A140" s="4"/>
    </row>
    <row r="141" spans="1:33" x14ac:dyDescent="0.2">
      <c r="A141" s="4"/>
    </row>
    <row r="142" spans="1:33" s="2" customFormat="1" x14ac:dyDescent="0.2">
      <c r="A142" s="4"/>
      <c r="C142"/>
      <c r="D142"/>
      <c r="E142"/>
      <c r="F142"/>
      <c r="G142"/>
      <c r="H142"/>
      <c r="I142"/>
      <c r="J142"/>
      <c r="K142"/>
      <c r="L142"/>
      <c r="M142"/>
      <c r="N142"/>
      <c r="O142"/>
      <c r="P142"/>
      <c r="Q142"/>
      <c r="R142"/>
      <c r="S142"/>
      <c r="T142"/>
      <c r="U142"/>
      <c r="V142"/>
      <c r="W142"/>
      <c r="X142"/>
      <c r="Y142"/>
      <c r="Z142"/>
      <c r="AA142"/>
      <c r="AB142"/>
      <c r="AC142"/>
      <c r="AD142"/>
      <c r="AE142"/>
      <c r="AF142"/>
      <c r="AG142"/>
    </row>
    <row r="143" spans="1:33" s="2" customFormat="1" x14ac:dyDescent="0.2">
      <c r="A143" s="4"/>
      <c r="C143"/>
      <c r="D143"/>
      <c r="E143"/>
      <c r="F143"/>
      <c r="G143"/>
      <c r="H143"/>
      <c r="I143"/>
      <c r="J143"/>
      <c r="K143"/>
      <c r="L143"/>
      <c r="M143"/>
      <c r="N143"/>
      <c r="O143"/>
      <c r="P143"/>
      <c r="Q143"/>
      <c r="R143"/>
      <c r="S143"/>
      <c r="T143"/>
      <c r="U143"/>
      <c r="V143"/>
      <c r="W143"/>
      <c r="X143"/>
      <c r="Y143"/>
      <c r="Z143"/>
      <c r="AA143"/>
      <c r="AB143"/>
      <c r="AC143"/>
      <c r="AD143"/>
      <c r="AE143"/>
      <c r="AF143"/>
      <c r="AG143"/>
    </row>
    <row r="144" spans="1:33" s="2" customFormat="1" x14ac:dyDescent="0.2">
      <c r="A144" s="4"/>
      <c r="C144"/>
      <c r="D144"/>
      <c r="E144"/>
      <c r="F144"/>
      <c r="G144"/>
      <c r="H144"/>
      <c r="I144"/>
      <c r="J144"/>
      <c r="K144"/>
      <c r="L144"/>
      <c r="M144"/>
      <c r="N144"/>
      <c r="O144"/>
      <c r="P144"/>
      <c r="Q144"/>
      <c r="R144"/>
      <c r="S144"/>
      <c r="T144"/>
      <c r="U144"/>
      <c r="V144"/>
      <c r="W144"/>
      <c r="X144"/>
      <c r="Y144"/>
      <c r="Z144"/>
      <c r="AA144"/>
      <c r="AB144"/>
      <c r="AC144"/>
      <c r="AD144"/>
      <c r="AE144"/>
      <c r="AF144"/>
      <c r="AG144"/>
    </row>
    <row r="145" spans="1:33" s="2" customFormat="1" x14ac:dyDescent="0.2">
      <c r="A145" s="4"/>
      <c r="C145"/>
      <c r="D145"/>
      <c r="E145"/>
      <c r="F145"/>
      <c r="G145"/>
      <c r="H145"/>
      <c r="I145"/>
      <c r="J145"/>
      <c r="K145"/>
      <c r="L145"/>
      <c r="M145"/>
      <c r="N145"/>
      <c r="O145"/>
      <c r="P145"/>
      <c r="Q145"/>
      <c r="R145"/>
      <c r="S145"/>
      <c r="T145"/>
      <c r="U145"/>
      <c r="V145"/>
      <c r="W145"/>
      <c r="X145"/>
      <c r="Y145"/>
      <c r="Z145"/>
      <c r="AA145"/>
      <c r="AB145"/>
      <c r="AC145"/>
      <c r="AD145"/>
      <c r="AE145"/>
      <c r="AF145"/>
      <c r="AG145"/>
    </row>
    <row r="146" spans="1:33" s="2" customFormat="1" x14ac:dyDescent="0.2">
      <c r="A146" s="4"/>
      <c r="C146"/>
      <c r="D146"/>
      <c r="E146"/>
      <c r="F146"/>
      <c r="G146"/>
      <c r="H146"/>
      <c r="I146"/>
      <c r="J146"/>
      <c r="K146"/>
      <c r="L146"/>
      <c r="M146"/>
      <c r="N146"/>
      <c r="O146"/>
      <c r="P146"/>
      <c r="Q146"/>
      <c r="R146"/>
      <c r="S146"/>
      <c r="T146"/>
      <c r="U146"/>
      <c r="V146"/>
      <c r="W146"/>
      <c r="X146"/>
      <c r="Y146"/>
      <c r="Z146"/>
      <c r="AA146"/>
      <c r="AB146"/>
      <c r="AC146"/>
      <c r="AD146"/>
      <c r="AE146"/>
      <c r="AF146"/>
      <c r="AG146"/>
    </row>
    <row r="147" spans="1:33" s="2" customFormat="1" x14ac:dyDescent="0.2">
      <c r="A147" s="4"/>
      <c r="C147"/>
      <c r="D147"/>
      <c r="E147"/>
      <c r="F147"/>
      <c r="G147"/>
      <c r="H147"/>
      <c r="I147"/>
      <c r="J147"/>
      <c r="K147"/>
      <c r="L147"/>
      <c r="M147"/>
      <c r="N147"/>
      <c r="O147"/>
      <c r="P147"/>
      <c r="Q147"/>
      <c r="R147"/>
      <c r="S147"/>
      <c r="T147"/>
      <c r="U147"/>
      <c r="V147"/>
      <c r="W147"/>
      <c r="X147"/>
      <c r="Y147"/>
      <c r="Z147"/>
      <c r="AA147"/>
      <c r="AB147"/>
      <c r="AC147"/>
      <c r="AD147"/>
      <c r="AE147"/>
      <c r="AF147"/>
      <c r="AG147"/>
    </row>
    <row r="148" spans="1:33" s="2" customFormat="1" x14ac:dyDescent="0.2">
      <c r="A148" s="4"/>
      <c r="C148"/>
      <c r="D148"/>
      <c r="E148"/>
      <c r="F148"/>
      <c r="G148"/>
      <c r="H148"/>
      <c r="I148"/>
      <c r="J148"/>
      <c r="K148"/>
      <c r="L148"/>
      <c r="M148"/>
      <c r="N148"/>
      <c r="O148"/>
      <c r="P148"/>
      <c r="Q148"/>
      <c r="R148"/>
      <c r="S148"/>
      <c r="T148"/>
      <c r="U148"/>
      <c r="V148"/>
      <c r="W148"/>
      <c r="X148"/>
      <c r="Y148"/>
      <c r="Z148"/>
      <c r="AA148"/>
      <c r="AB148"/>
      <c r="AC148"/>
      <c r="AD148"/>
      <c r="AE148"/>
      <c r="AF148"/>
      <c r="AG148"/>
    </row>
    <row r="149" spans="1:33" s="2" customFormat="1" x14ac:dyDescent="0.2">
      <c r="A149" s="4"/>
      <c r="C149"/>
      <c r="D149"/>
      <c r="E149"/>
      <c r="F149"/>
      <c r="G149"/>
      <c r="H149"/>
      <c r="I149"/>
      <c r="J149"/>
      <c r="K149"/>
      <c r="L149"/>
      <c r="M149"/>
      <c r="N149"/>
      <c r="O149"/>
      <c r="P149"/>
      <c r="Q149"/>
      <c r="R149"/>
      <c r="S149"/>
      <c r="T149"/>
      <c r="U149"/>
      <c r="V149"/>
      <c r="W149"/>
      <c r="X149"/>
      <c r="Y149"/>
      <c r="Z149"/>
      <c r="AA149"/>
      <c r="AB149"/>
      <c r="AC149"/>
      <c r="AD149"/>
      <c r="AE149"/>
      <c r="AF149"/>
      <c r="AG149"/>
    </row>
    <row r="150" spans="1:33" s="2" customFormat="1" x14ac:dyDescent="0.2">
      <c r="A150" s="4"/>
      <c r="C150"/>
      <c r="D150"/>
      <c r="E150"/>
      <c r="F150"/>
      <c r="G150"/>
      <c r="H150"/>
      <c r="I150"/>
      <c r="J150"/>
      <c r="K150"/>
      <c r="L150"/>
      <c r="M150"/>
      <c r="N150"/>
      <c r="O150"/>
      <c r="P150"/>
      <c r="Q150"/>
      <c r="R150"/>
      <c r="S150"/>
      <c r="T150"/>
      <c r="U150"/>
      <c r="V150"/>
      <c r="W150"/>
      <c r="X150"/>
      <c r="Y150"/>
      <c r="Z150"/>
      <c r="AA150"/>
      <c r="AB150"/>
      <c r="AC150"/>
      <c r="AD150"/>
      <c r="AE150"/>
      <c r="AF150"/>
      <c r="AG150"/>
    </row>
    <row r="151" spans="1:33" s="2" customFormat="1" x14ac:dyDescent="0.2">
      <c r="A151" s="4"/>
      <c r="C151"/>
      <c r="D151"/>
      <c r="E151"/>
      <c r="F151"/>
      <c r="G151"/>
      <c r="H151"/>
      <c r="I151"/>
      <c r="J151"/>
      <c r="K151"/>
      <c r="L151"/>
      <c r="M151"/>
      <c r="N151"/>
      <c r="O151"/>
      <c r="P151"/>
      <c r="Q151"/>
      <c r="R151"/>
      <c r="S151"/>
      <c r="T151"/>
      <c r="U151"/>
      <c r="V151"/>
      <c r="W151"/>
      <c r="X151"/>
      <c r="Y151"/>
      <c r="Z151"/>
      <c r="AA151"/>
      <c r="AB151"/>
      <c r="AC151"/>
      <c r="AD151"/>
      <c r="AE151"/>
      <c r="AF151"/>
      <c r="AG151"/>
    </row>
    <row r="152" spans="1:33" s="2" customFormat="1" x14ac:dyDescent="0.2">
      <c r="A152" s="4"/>
      <c r="C152"/>
      <c r="D152"/>
      <c r="E152"/>
      <c r="F152"/>
      <c r="G152"/>
      <c r="H152"/>
      <c r="I152"/>
      <c r="J152"/>
      <c r="K152"/>
      <c r="L152"/>
      <c r="M152"/>
      <c r="N152"/>
      <c r="O152"/>
      <c r="P152"/>
      <c r="Q152"/>
      <c r="R152"/>
      <c r="S152"/>
      <c r="T152"/>
      <c r="U152"/>
      <c r="V152"/>
      <c r="W152"/>
      <c r="X152"/>
      <c r="Y152"/>
      <c r="Z152"/>
      <c r="AA152"/>
      <c r="AB152"/>
      <c r="AC152"/>
      <c r="AD152"/>
      <c r="AE152"/>
      <c r="AF152"/>
      <c r="AG152"/>
    </row>
    <row r="153" spans="1:33" s="2" customFormat="1" x14ac:dyDescent="0.2">
      <c r="A153" s="4"/>
      <c r="C153"/>
      <c r="D153"/>
      <c r="E153"/>
      <c r="F153"/>
      <c r="G153"/>
      <c r="H153"/>
      <c r="I153"/>
      <c r="J153"/>
      <c r="K153"/>
      <c r="L153"/>
      <c r="M153"/>
      <c r="N153"/>
      <c r="O153"/>
      <c r="P153"/>
      <c r="Q153"/>
      <c r="R153"/>
      <c r="S153"/>
      <c r="T153"/>
      <c r="U153"/>
      <c r="V153"/>
      <c r="W153"/>
      <c r="X153"/>
      <c r="Y153"/>
      <c r="Z153"/>
      <c r="AA153"/>
      <c r="AB153"/>
      <c r="AC153"/>
      <c r="AD153"/>
      <c r="AE153"/>
      <c r="AF153"/>
      <c r="AG153"/>
    </row>
    <row r="154" spans="1:33" s="2" customFormat="1" x14ac:dyDescent="0.2">
      <c r="A154" s="4"/>
      <c r="C154"/>
      <c r="D154"/>
      <c r="E154"/>
      <c r="F154"/>
      <c r="G154"/>
      <c r="H154"/>
      <c r="I154"/>
      <c r="J154"/>
      <c r="K154"/>
      <c r="L154"/>
      <c r="M154"/>
      <c r="N154"/>
      <c r="O154"/>
      <c r="P154"/>
      <c r="Q154"/>
      <c r="R154"/>
      <c r="S154"/>
      <c r="T154"/>
      <c r="U154"/>
      <c r="V154"/>
      <c r="W154"/>
      <c r="X154"/>
      <c r="Y154"/>
      <c r="Z154"/>
      <c r="AA154"/>
      <c r="AB154"/>
      <c r="AC154"/>
      <c r="AD154"/>
      <c r="AE154"/>
      <c r="AF154"/>
      <c r="AG154"/>
    </row>
    <row r="155" spans="1:33" s="2" customFormat="1" x14ac:dyDescent="0.2">
      <c r="A155" s="4"/>
      <c r="C155"/>
      <c r="D155"/>
      <c r="E155"/>
      <c r="F155"/>
      <c r="G155"/>
      <c r="H155"/>
      <c r="I155"/>
      <c r="J155"/>
      <c r="K155"/>
      <c r="L155"/>
      <c r="M155"/>
      <c r="N155"/>
      <c r="O155"/>
      <c r="P155"/>
      <c r="Q155"/>
      <c r="R155"/>
      <c r="S155"/>
      <c r="T155"/>
      <c r="U155"/>
      <c r="V155"/>
      <c r="W155"/>
      <c r="X155"/>
      <c r="Y155"/>
      <c r="Z155"/>
      <c r="AA155"/>
      <c r="AB155"/>
      <c r="AC155"/>
      <c r="AD155"/>
      <c r="AE155"/>
      <c r="AF155"/>
      <c r="AG155"/>
    </row>
    <row r="156" spans="1:33" s="2" customFormat="1" x14ac:dyDescent="0.2">
      <c r="A156" s="4"/>
      <c r="C156"/>
      <c r="D156"/>
      <c r="E156"/>
      <c r="F156"/>
      <c r="G156"/>
      <c r="H156"/>
      <c r="I156"/>
      <c r="J156"/>
      <c r="K156"/>
      <c r="L156"/>
      <c r="M156"/>
      <c r="N156"/>
      <c r="O156"/>
      <c r="P156"/>
      <c r="Q156"/>
      <c r="R156"/>
      <c r="S156"/>
      <c r="T156"/>
      <c r="U156"/>
      <c r="V156"/>
      <c r="W156"/>
      <c r="X156"/>
      <c r="Y156"/>
      <c r="Z156"/>
      <c r="AA156"/>
      <c r="AB156"/>
      <c r="AC156"/>
      <c r="AD156"/>
      <c r="AE156"/>
      <c r="AF156"/>
      <c r="AG156"/>
    </row>
    <row r="157" spans="1:33" s="2" customFormat="1" x14ac:dyDescent="0.2">
      <c r="A157" s="4"/>
      <c r="C157"/>
      <c r="D157"/>
      <c r="E157"/>
      <c r="F157"/>
      <c r="G157"/>
      <c r="H157"/>
      <c r="I157"/>
      <c r="J157"/>
      <c r="K157"/>
      <c r="L157"/>
      <c r="M157"/>
      <c r="N157"/>
      <c r="O157"/>
      <c r="P157"/>
      <c r="Q157"/>
      <c r="R157"/>
      <c r="S157"/>
      <c r="T157"/>
      <c r="U157"/>
      <c r="V157"/>
      <c r="W157"/>
      <c r="X157"/>
      <c r="Y157"/>
      <c r="Z157"/>
      <c r="AA157"/>
      <c r="AB157"/>
      <c r="AC157"/>
      <c r="AD157"/>
      <c r="AE157"/>
      <c r="AF157"/>
      <c r="AG157"/>
    </row>
    <row r="158" spans="1:33" s="2" customFormat="1" x14ac:dyDescent="0.2">
      <c r="A158" s="4"/>
      <c r="C158"/>
      <c r="D158"/>
      <c r="E158"/>
      <c r="F158"/>
      <c r="G158"/>
      <c r="H158"/>
      <c r="I158"/>
      <c r="J158"/>
      <c r="K158"/>
      <c r="L158"/>
      <c r="M158"/>
      <c r="N158"/>
      <c r="O158"/>
      <c r="P158"/>
      <c r="Q158"/>
      <c r="R158"/>
      <c r="S158"/>
      <c r="T158"/>
      <c r="U158"/>
      <c r="V158"/>
      <c r="W158"/>
      <c r="X158"/>
      <c r="Y158"/>
      <c r="Z158"/>
      <c r="AA158"/>
      <c r="AB158"/>
      <c r="AC158"/>
      <c r="AD158"/>
      <c r="AE158"/>
      <c r="AF158"/>
      <c r="AG158"/>
    </row>
    <row r="159" spans="1:33" s="2" customFormat="1" x14ac:dyDescent="0.2">
      <c r="A159" s="4"/>
      <c r="C159"/>
      <c r="D159"/>
      <c r="E159"/>
      <c r="F159"/>
      <c r="G159"/>
      <c r="H159"/>
      <c r="I159"/>
      <c r="J159"/>
      <c r="K159"/>
      <c r="L159"/>
      <c r="M159"/>
      <c r="N159"/>
      <c r="O159"/>
      <c r="P159"/>
      <c r="Q159"/>
      <c r="R159"/>
      <c r="S159"/>
      <c r="T159"/>
      <c r="U159"/>
      <c r="V159"/>
      <c r="W159"/>
      <c r="X159"/>
      <c r="Y159"/>
      <c r="Z159"/>
      <c r="AA159"/>
      <c r="AB159"/>
      <c r="AC159"/>
      <c r="AD159"/>
      <c r="AE159"/>
      <c r="AF159"/>
      <c r="AG159"/>
    </row>
    <row r="160" spans="1:33" s="2" customFormat="1" x14ac:dyDescent="0.2">
      <c r="A160" s="4"/>
      <c r="C160"/>
      <c r="D160"/>
      <c r="E160"/>
      <c r="F160"/>
      <c r="G160"/>
      <c r="H160"/>
      <c r="I160"/>
      <c r="J160"/>
      <c r="K160"/>
      <c r="L160"/>
      <c r="M160"/>
      <c r="N160"/>
      <c r="O160"/>
      <c r="P160"/>
      <c r="Q160"/>
      <c r="R160"/>
      <c r="S160"/>
      <c r="T160"/>
      <c r="U160"/>
      <c r="V160"/>
      <c r="W160"/>
      <c r="X160"/>
      <c r="Y160"/>
      <c r="Z160"/>
      <c r="AA160"/>
      <c r="AB160"/>
      <c r="AC160"/>
      <c r="AD160"/>
      <c r="AE160"/>
      <c r="AF160"/>
      <c r="AG160"/>
    </row>
    <row r="161" spans="1:33" s="2" customFormat="1" x14ac:dyDescent="0.2">
      <c r="A161" s="4"/>
      <c r="C161"/>
      <c r="D161"/>
      <c r="E161"/>
      <c r="F161"/>
      <c r="G161"/>
      <c r="H161"/>
      <c r="I161"/>
      <c r="J161"/>
      <c r="K161"/>
      <c r="L161"/>
      <c r="M161"/>
      <c r="N161"/>
      <c r="O161"/>
      <c r="P161"/>
      <c r="Q161"/>
      <c r="R161"/>
      <c r="S161"/>
      <c r="T161"/>
      <c r="U161"/>
      <c r="V161"/>
      <c r="W161"/>
      <c r="X161"/>
      <c r="Y161"/>
      <c r="Z161"/>
      <c r="AA161"/>
      <c r="AB161"/>
      <c r="AC161"/>
      <c r="AD161"/>
      <c r="AE161"/>
      <c r="AF161"/>
      <c r="AG161"/>
    </row>
    <row r="162" spans="1:33" s="2" customFormat="1" x14ac:dyDescent="0.2">
      <c r="A162" s="4"/>
      <c r="C162"/>
      <c r="D162"/>
      <c r="E162"/>
      <c r="F162"/>
      <c r="G162"/>
      <c r="H162"/>
      <c r="I162"/>
      <c r="J162"/>
      <c r="K162"/>
      <c r="L162"/>
      <c r="M162"/>
      <c r="N162"/>
      <c r="O162"/>
      <c r="P162"/>
      <c r="Q162"/>
      <c r="R162"/>
      <c r="S162"/>
      <c r="T162"/>
      <c r="U162"/>
      <c r="V162"/>
      <c r="W162"/>
      <c r="X162"/>
      <c r="Y162"/>
      <c r="Z162"/>
      <c r="AA162"/>
      <c r="AB162"/>
      <c r="AC162"/>
      <c r="AD162"/>
      <c r="AE162"/>
      <c r="AF162"/>
      <c r="AG162"/>
    </row>
    <row r="163" spans="1:33" s="2" customFormat="1" x14ac:dyDescent="0.2">
      <c r="A163" s="4"/>
      <c r="C163"/>
      <c r="D163"/>
      <c r="E163"/>
      <c r="F163"/>
      <c r="G163"/>
      <c r="H163"/>
      <c r="I163"/>
      <c r="J163"/>
      <c r="K163"/>
      <c r="L163"/>
      <c r="M163"/>
      <c r="N163"/>
      <c r="O163"/>
      <c r="P163"/>
      <c r="Q163"/>
      <c r="R163"/>
      <c r="S163"/>
      <c r="T163"/>
      <c r="U163"/>
      <c r="V163"/>
      <c r="W163"/>
      <c r="X163"/>
      <c r="Y163"/>
      <c r="Z163"/>
      <c r="AA163"/>
      <c r="AB163"/>
      <c r="AC163"/>
      <c r="AD163"/>
      <c r="AE163"/>
      <c r="AF163"/>
      <c r="AG163"/>
    </row>
    <row r="164" spans="1:33" s="2" customFormat="1" x14ac:dyDescent="0.2">
      <c r="A164" s="4"/>
      <c r="C164"/>
      <c r="D164"/>
      <c r="E164"/>
      <c r="F164"/>
      <c r="G164"/>
      <c r="H164"/>
      <c r="I164"/>
      <c r="J164"/>
      <c r="K164"/>
      <c r="L164"/>
      <c r="M164"/>
      <c r="N164"/>
      <c r="O164"/>
      <c r="P164"/>
      <c r="Q164"/>
      <c r="R164"/>
      <c r="S164"/>
      <c r="T164"/>
      <c r="U164"/>
      <c r="V164"/>
      <c r="W164"/>
      <c r="X164"/>
      <c r="Y164"/>
      <c r="Z164"/>
      <c r="AA164"/>
      <c r="AB164"/>
      <c r="AC164"/>
      <c r="AD164"/>
      <c r="AE164"/>
      <c r="AF164"/>
      <c r="AG164"/>
    </row>
    <row r="165" spans="1:33" s="2" customFormat="1" x14ac:dyDescent="0.2">
      <c r="A165" s="4"/>
      <c r="C165"/>
      <c r="D165"/>
      <c r="E165"/>
      <c r="F165"/>
      <c r="G165"/>
      <c r="H165"/>
      <c r="I165"/>
      <c r="J165"/>
      <c r="K165"/>
      <c r="L165"/>
      <c r="M165"/>
      <c r="N165"/>
      <c r="O165"/>
      <c r="P165"/>
      <c r="Q165"/>
      <c r="R165"/>
      <c r="S165"/>
      <c r="T165"/>
      <c r="U165"/>
      <c r="V165"/>
      <c r="W165"/>
      <c r="X165"/>
      <c r="Y165"/>
      <c r="Z165"/>
      <c r="AA165"/>
      <c r="AB165"/>
      <c r="AC165"/>
      <c r="AD165"/>
      <c r="AE165"/>
      <c r="AF165"/>
      <c r="AG165"/>
    </row>
    <row r="166" spans="1:33" s="2" customFormat="1" x14ac:dyDescent="0.2">
      <c r="A166" s="4"/>
      <c r="C166"/>
      <c r="D166"/>
      <c r="E166"/>
      <c r="F166"/>
      <c r="G166"/>
      <c r="H166"/>
      <c r="I166"/>
      <c r="J166"/>
      <c r="K166"/>
      <c r="L166"/>
      <c r="M166"/>
      <c r="N166"/>
      <c r="O166"/>
      <c r="P166"/>
      <c r="Q166"/>
      <c r="R166"/>
      <c r="S166"/>
      <c r="T166"/>
      <c r="U166"/>
      <c r="V166"/>
      <c r="W166"/>
      <c r="X166"/>
      <c r="Y166"/>
      <c r="Z166"/>
      <c r="AA166"/>
      <c r="AB166"/>
      <c r="AC166"/>
      <c r="AD166"/>
      <c r="AE166"/>
      <c r="AF166"/>
      <c r="AG166"/>
    </row>
    <row r="167" spans="1:33" s="2" customFormat="1" x14ac:dyDescent="0.2">
      <c r="A167" s="4"/>
      <c r="C167"/>
      <c r="D167"/>
      <c r="E167"/>
      <c r="F167"/>
      <c r="G167"/>
      <c r="H167"/>
      <c r="I167"/>
      <c r="J167"/>
      <c r="K167"/>
      <c r="L167"/>
      <c r="M167"/>
      <c r="N167"/>
      <c r="O167"/>
      <c r="P167"/>
      <c r="Q167"/>
      <c r="R167"/>
      <c r="S167"/>
      <c r="T167"/>
      <c r="U167"/>
      <c r="V167"/>
      <c r="W167"/>
      <c r="X167"/>
      <c r="Y167"/>
      <c r="Z167"/>
      <c r="AA167"/>
      <c r="AB167"/>
      <c r="AC167"/>
      <c r="AD167"/>
      <c r="AE167"/>
      <c r="AF167"/>
      <c r="AG167"/>
    </row>
    <row r="168" spans="1:33" s="2" customFormat="1" x14ac:dyDescent="0.2">
      <c r="A168" s="4"/>
      <c r="C168"/>
      <c r="D168"/>
      <c r="E168"/>
      <c r="F168"/>
      <c r="G168"/>
      <c r="H168"/>
      <c r="I168"/>
      <c r="J168"/>
      <c r="K168"/>
      <c r="L168"/>
      <c r="M168"/>
      <c r="N168"/>
      <c r="O168"/>
      <c r="P168"/>
      <c r="Q168"/>
      <c r="R168"/>
      <c r="S168"/>
      <c r="T168"/>
      <c r="U168"/>
      <c r="V168"/>
      <c r="W168"/>
      <c r="X168"/>
      <c r="Y168"/>
      <c r="Z168"/>
      <c r="AA168"/>
      <c r="AB168"/>
      <c r="AC168"/>
      <c r="AD168"/>
      <c r="AE168"/>
      <c r="AF168"/>
      <c r="AG168"/>
    </row>
    <row r="169" spans="1:33" s="2" customFormat="1" x14ac:dyDescent="0.2">
      <c r="A169" s="4"/>
      <c r="C169"/>
      <c r="D169"/>
      <c r="E169"/>
      <c r="F169"/>
      <c r="G169"/>
      <c r="H169"/>
      <c r="I169"/>
      <c r="J169"/>
      <c r="K169"/>
      <c r="L169"/>
      <c r="M169"/>
      <c r="N169"/>
      <c r="O169"/>
      <c r="P169"/>
      <c r="Q169"/>
      <c r="R169"/>
      <c r="S169"/>
      <c r="T169"/>
      <c r="U169"/>
      <c r="V169"/>
      <c r="W169"/>
      <c r="X169"/>
      <c r="Y169"/>
      <c r="Z169"/>
      <c r="AA169"/>
      <c r="AB169"/>
      <c r="AC169"/>
      <c r="AD169"/>
      <c r="AE169"/>
      <c r="AF169"/>
      <c r="AG169"/>
    </row>
    <row r="170" spans="1:33" s="2" customFormat="1" x14ac:dyDescent="0.2">
      <c r="A170" s="4"/>
      <c r="C170"/>
      <c r="D170"/>
      <c r="E170"/>
      <c r="F170"/>
      <c r="G170"/>
      <c r="H170"/>
      <c r="I170"/>
      <c r="J170"/>
      <c r="K170"/>
      <c r="L170"/>
      <c r="M170"/>
      <c r="N170"/>
      <c r="O170"/>
      <c r="P170"/>
      <c r="Q170"/>
      <c r="R170"/>
      <c r="S170"/>
      <c r="T170"/>
      <c r="U170"/>
      <c r="V170"/>
      <c r="W170"/>
      <c r="X170"/>
      <c r="Y170"/>
      <c r="Z170"/>
      <c r="AA170"/>
      <c r="AB170"/>
      <c r="AC170"/>
      <c r="AD170"/>
      <c r="AE170"/>
      <c r="AF170"/>
      <c r="AG170"/>
    </row>
    <row r="171" spans="1:33" s="2" customFormat="1" x14ac:dyDescent="0.2">
      <c r="A171" s="4"/>
      <c r="C171"/>
      <c r="D171"/>
      <c r="E171"/>
      <c r="F171"/>
      <c r="G171"/>
      <c r="H171"/>
      <c r="I171"/>
      <c r="J171"/>
      <c r="K171"/>
      <c r="L171"/>
      <c r="M171"/>
      <c r="N171"/>
      <c r="O171"/>
      <c r="P171"/>
      <c r="Q171"/>
      <c r="R171"/>
      <c r="S171"/>
      <c r="T171"/>
      <c r="U171"/>
      <c r="V171"/>
      <c r="W171"/>
      <c r="X171"/>
      <c r="Y171"/>
      <c r="Z171"/>
      <c r="AA171"/>
      <c r="AB171"/>
      <c r="AC171"/>
      <c r="AD171"/>
      <c r="AE171"/>
      <c r="AF171"/>
      <c r="AG171"/>
    </row>
    <row r="172" spans="1:33" s="2" customFormat="1" x14ac:dyDescent="0.2">
      <c r="A172" s="4"/>
      <c r="C172"/>
      <c r="D172"/>
      <c r="E172"/>
      <c r="F172"/>
      <c r="G172"/>
      <c r="H172"/>
      <c r="I172"/>
      <c r="J172"/>
      <c r="K172"/>
      <c r="L172"/>
      <c r="M172"/>
      <c r="N172"/>
      <c r="O172"/>
      <c r="P172"/>
      <c r="Q172"/>
      <c r="R172"/>
      <c r="S172"/>
      <c r="T172"/>
      <c r="U172"/>
      <c r="V172"/>
      <c r="W172"/>
      <c r="X172"/>
      <c r="Y172"/>
      <c r="Z172"/>
      <c r="AA172"/>
      <c r="AB172"/>
      <c r="AC172"/>
      <c r="AD172"/>
      <c r="AE172"/>
      <c r="AF172"/>
      <c r="AG172"/>
    </row>
    <row r="173" spans="1:33" s="2" customFormat="1" x14ac:dyDescent="0.2">
      <c r="A173" s="4"/>
      <c r="C173"/>
      <c r="D173"/>
      <c r="E173"/>
      <c r="F173"/>
      <c r="G173"/>
      <c r="H173"/>
      <c r="I173"/>
      <c r="J173"/>
      <c r="K173"/>
      <c r="L173"/>
      <c r="M173"/>
      <c r="N173"/>
      <c r="O173"/>
      <c r="P173"/>
      <c r="Q173"/>
      <c r="R173"/>
      <c r="S173"/>
      <c r="T173"/>
      <c r="U173"/>
      <c r="V173"/>
      <c r="W173"/>
      <c r="X173"/>
      <c r="Y173"/>
      <c r="Z173"/>
      <c r="AA173"/>
      <c r="AB173"/>
      <c r="AC173"/>
      <c r="AD173"/>
      <c r="AE173"/>
      <c r="AF173"/>
      <c r="AG173"/>
    </row>
    <row r="174" spans="1:33" s="2" customFormat="1" x14ac:dyDescent="0.2">
      <c r="A174" s="4"/>
      <c r="C174"/>
      <c r="D174"/>
      <c r="E174"/>
      <c r="F174"/>
      <c r="G174"/>
      <c r="H174"/>
      <c r="I174"/>
      <c r="J174"/>
      <c r="K174"/>
      <c r="L174"/>
      <c r="M174"/>
      <c r="N174"/>
      <c r="O174"/>
      <c r="P174"/>
      <c r="Q174"/>
      <c r="R174"/>
      <c r="S174"/>
      <c r="T174"/>
      <c r="U174"/>
      <c r="V174"/>
      <c r="W174"/>
      <c r="X174"/>
      <c r="Y174"/>
      <c r="Z174"/>
      <c r="AA174"/>
      <c r="AB174"/>
      <c r="AC174"/>
      <c r="AD174"/>
      <c r="AE174"/>
      <c r="AF174"/>
      <c r="AG174"/>
    </row>
    <row r="175" spans="1:33" s="2" customFormat="1" x14ac:dyDescent="0.2">
      <c r="A175" s="4"/>
      <c r="C175"/>
      <c r="D175"/>
      <c r="E175"/>
      <c r="F175"/>
      <c r="G175"/>
      <c r="H175"/>
      <c r="I175"/>
      <c r="J175"/>
      <c r="K175"/>
      <c r="L175"/>
      <c r="M175"/>
      <c r="N175"/>
      <c r="O175"/>
      <c r="P175"/>
      <c r="Q175"/>
      <c r="R175"/>
      <c r="S175"/>
      <c r="T175"/>
      <c r="U175"/>
      <c r="V175"/>
      <c r="W175"/>
      <c r="X175"/>
      <c r="Y175"/>
      <c r="Z175"/>
      <c r="AA175"/>
      <c r="AB175"/>
      <c r="AC175"/>
      <c r="AD175"/>
      <c r="AE175"/>
      <c r="AF175"/>
      <c r="AG175"/>
    </row>
    <row r="176" spans="1:33" s="2" customFormat="1" x14ac:dyDescent="0.2">
      <c r="A176" s="4"/>
      <c r="C176"/>
      <c r="D176"/>
      <c r="E176"/>
      <c r="F176"/>
      <c r="G176"/>
      <c r="H176"/>
      <c r="I176"/>
      <c r="J176"/>
      <c r="K176"/>
      <c r="L176"/>
      <c r="M176"/>
      <c r="N176"/>
      <c r="O176"/>
      <c r="P176"/>
      <c r="Q176"/>
      <c r="R176"/>
      <c r="S176"/>
      <c r="T176"/>
      <c r="U176"/>
      <c r="V176"/>
      <c r="W176"/>
      <c r="X176"/>
      <c r="Y176"/>
      <c r="Z176"/>
      <c r="AA176"/>
      <c r="AB176"/>
      <c r="AC176"/>
      <c r="AD176"/>
      <c r="AE176"/>
      <c r="AF176"/>
      <c r="AG176"/>
    </row>
    <row r="177" spans="1:33" s="2" customFormat="1" x14ac:dyDescent="0.2">
      <c r="A177" s="4"/>
      <c r="C177"/>
      <c r="D177"/>
      <c r="E177"/>
      <c r="F177"/>
      <c r="G177"/>
      <c r="H177"/>
      <c r="I177"/>
      <c r="J177"/>
      <c r="K177"/>
      <c r="L177"/>
      <c r="M177"/>
      <c r="N177"/>
      <c r="O177"/>
      <c r="P177"/>
      <c r="Q177"/>
      <c r="R177"/>
      <c r="S177"/>
      <c r="T177"/>
      <c r="U177"/>
      <c r="V177"/>
      <c r="W177"/>
      <c r="X177"/>
      <c r="Y177"/>
      <c r="Z177"/>
      <c r="AA177"/>
      <c r="AB177"/>
      <c r="AC177"/>
      <c r="AD177"/>
      <c r="AE177"/>
      <c r="AF177"/>
      <c r="AG177"/>
    </row>
    <row r="178" spans="1:33" s="2" customFormat="1" x14ac:dyDescent="0.2">
      <c r="A178" s="4"/>
      <c r="C178"/>
      <c r="D178"/>
      <c r="E178"/>
      <c r="F178"/>
      <c r="G178"/>
      <c r="H178"/>
      <c r="I178"/>
      <c r="J178"/>
      <c r="K178"/>
      <c r="L178"/>
      <c r="M178"/>
      <c r="N178"/>
      <c r="O178"/>
      <c r="P178"/>
      <c r="Q178"/>
      <c r="R178"/>
      <c r="S178"/>
      <c r="T178"/>
      <c r="U178"/>
      <c r="V178"/>
      <c r="W178"/>
      <c r="X178"/>
      <c r="Y178"/>
      <c r="Z178"/>
      <c r="AA178"/>
      <c r="AB178"/>
      <c r="AC178"/>
      <c r="AD178"/>
      <c r="AE178"/>
      <c r="AF178"/>
      <c r="AG178"/>
    </row>
    <row r="179" spans="1:33" s="2" customFormat="1" x14ac:dyDescent="0.2">
      <c r="A179" s="4"/>
      <c r="C179"/>
      <c r="D179"/>
      <c r="E179"/>
      <c r="F179"/>
      <c r="G179"/>
      <c r="H179"/>
      <c r="I179"/>
      <c r="J179"/>
      <c r="K179"/>
      <c r="L179"/>
      <c r="M179"/>
      <c r="N179"/>
      <c r="O179"/>
      <c r="P179"/>
      <c r="Q179"/>
      <c r="R179"/>
      <c r="S179"/>
      <c r="T179"/>
      <c r="U179"/>
      <c r="V179"/>
      <c r="W179"/>
      <c r="X179"/>
      <c r="Y179"/>
      <c r="Z179"/>
      <c r="AA179"/>
      <c r="AB179"/>
      <c r="AC179"/>
      <c r="AD179"/>
      <c r="AE179"/>
      <c r="AF179"/>
      <c r="AG179"/>
    </row>
    <row r="180" spans="1:33" s="2" customFormat="1" x14ac:dyDescent="0.2">
      <c r="A180" s="4"/>
      <c r="C180"/>
      <c r="D180"/>
      <c r="E180"/>
      <c r="F180"/>
      <c r="G180"/>
      <c r="H180"/>
      <c r="I180"/>
      <c r="J180"/>
      <c r="K180"/>
      <c r="L180"/>
      <c r="M180"/>
      <c r="N180"/>
      <c r="O180"/>
      <c r="P180"/>
      <c r="Q180"/>
      <c r="R180"/>
      <c r="S180"/>
      <c r="T180"/>
      <c r="U180"/>
      <c r="V180"/>
      <c r="W180"/>
      <c r="X180"/>
      <c r="Y180"/>
      <c r="Z180"/>
      <c r="AA180"/>
      <c r="AB180"/>
      <c r="AC180"/>
      <c r="AD180"/>
      <c r="AE180"/>
      <c r="AF180"/>
      <c r="AG180"/>
    </row>
    <row r="181" spans="1:33" s="2" customFormat="1" x14ac:dyDescent="0.2">
      <c r="A181" s="4"/>
      <c r="C181"/>
      <c r="D181"/>
      <c r="E181"/>
      <c r="F181"/>
      <c r="G181"/>
      <c r="H181"/>
      <c r="I181"/>
      <c r="J181"/>
      <c r="K181"/>
      <c r="L181"/>
      <c r="M181"/>
      <c r="N181"/>
      <c r="O181"/>
      <c r="P181"/>
      <c r="Q181"/>
      <c r="R181"/>
      <c r="S181"/>
      <c r="T181"/>
      <c r="U181"/>
      <c r="V181"/>
      <c r="W181"/>
      <c r="X181"/>
      <c r="Y181"/>
      <c r="Z181"/>
      <c r="AA181"/>
      <c r="AB181"/>
      <c r="AC181"/>
      <c r="AD181"/>
      <c r="AE181"/>
      <c r="AF181"/>
      <c r="AG181"/>
    </row>
    <row r="182" spans="1:33" s="2" customFormat="1" x14ac:dyDescent="0.2">
      <c r="A182" s="4"/>
      <c r="C182"/>
      <c r="D182"/>
      <c r="E182"/>
      <c r="F182"/>
      <c r="G182"/>
      <c r="H182"/>
      <c r="I182"/>
      <c r="J182"/>
      <c r="K182"/>
      <c r="L182"/>
      <c r="M182"/>
      <c r="N182"/>
      <c r="O182"/>
      <c r="P182"/>
      <c r="Q182"/>
      <c r="R182"/>
      <c r="S182"/>
      <c r="T182"/>
      <c r="U182"/>
      <c r="V182"/>
      <c r="W182"/>
      <c r="X182"/>
      <c r="Y182"/>
      <c r="Z182"/>
      <c r="AA182"/>
      <c r="AB182"/>
      <c r="AC182"/>
      <c r="AD182"/>
      <c r="AE182"/>
      <c r="AF182"/>
      <c r="AG182"/>
    </row>
    <row r="183" spans="1:33" s="2" customFormat="1" x14ac:dyDescent="0.2">
      <c r="A183" s="4"/>
      <c r="C183"/>
      <c r="D183"/>
      <c r="E183"/>
      <c r="F183"/>
      <c r="G183"/>
      <c r="H183"/>
      <c r="I183"/>
      <c r="J183"/>
      <c r="K183"/>
      <c r="L183"/>
      <c r="M183"/>
      <c r="N183"/>
      <c r="O183"/>
      <c r="P183"/>
      <c r="Q183"/>
      <c r="R183"/>
      <c r="S183"/>
      <c r="T183"/>
      <c r="U183"/>
      <c r="V183"/>
      <c r="W183"/>
      <c r="X183"/>
      <c r="Y183"/>
      <c r="Z183"/>
      <c r="AA183"/>
      <c r="AB183"/>
      <c r="AC183"/>
      <c r="AD183"/>
      <c r="AE183"/>
      <c r="AF183"/>
      <c r="AG183"/>
    </row>
    <row r="184" spans="1:33" s="2" customFormat="1" x14ac:dyDescent="0.2">
      <c r="A184" s="4"/>
      <c r="C184"/>
      <c r="D184"/>
      <c r="E184"/>
      <c r="F184"/>
      <c r="G184"/>
      <c r="H184"/>
      <c r="I184"/>
      <c r="J184"/>
      <c r="K184"/>
      <c r="L184"/>
      <c r="M184"/>
      <c r="N184"/>
      <c r="O184"/>
      <c r="P184"/>
      <c r="Q184"/>
      <c r="R184"/>
      <c r="S184"/>
      <c r="T184"/>
      <c r="U184"/>
      <c r="V184"/>
      <c r="W184"/>
      <c r="X184"/>
      <c r="Y184"/>
      <c r="Z184"/>
      <c r="AA184"/>
      <c r="AB184"/>
      <c r="AC184"/>
      <c r="AD184"/>
      <c r="AE184"/>
      <c r="AF184"/>
      <c r="AG184"/>
    </row>
    <row r="185" spans="1:33" s="2" customFormat="1" x14ac:dyDescent="0.2">
      <c r="A185" s="4"/>
      <c r="C185"/>
      <c r="D185"/>
      <c r="E185"/>
      <c r="F185"/>
      <c r="G185"/>
      <c r="H185"/>
      <c r="I185"/>
      <c r="J185"/>
      <c r="K185"/>
      <c r="L185"/>
      <c r="M185"/>
      <c r="N185"/>
      <c r="O185"/>
      <c r="P185"/>
      <c r="Q185"/>
      <c r="R185"/>
      <c r="S185"/>
      <c r="T185"/>
      <c r="U185"/>
      <c r="V185"/>
      <c r="W185"/>
      <c r="X185"/>
      <c r="Y185"/>
      <c r="Z185"/>
      <c r="AA185"/>
      <c r="AB185"/>
      <c r="AC185"/>
      <c r="AD185"/>
      <c r="AE185"/>
      <c r="AF185"/>
      <c r="AG185"/>
    </row>
    <row r="186" spans="1:33" s="2" customFormat="1" x14ac:dyDescent="0.2">
      <c r="A186" s="4"/>
      <c r="C186"/>
      <c r="D186"/>
      <c r="E186"/>
      <c r="F186"/>
      <c r="G186"/>
      <c r="H186"/>
      <c r="I186"/>
      <c r="J186"/>
      <c r="K186"/>
      <c r="L186"/>
      <c r="M186"/>
      <c r="N186"/>
      <c r="O186"/>
      <c r="P186"/>
      <c r="Q186"/>
      <c r="R186"/>
      <c r="S186"/>
      <c r="T186"/>
      <c r="U186"/>
      <c r="V186"/>
      <c r="W186"/>
      <c r="X186"/>
      <c r="Y186"/>
      <c r="Z186"/>
      <c r="AA186"/>
      <c r="AB186"/>
      <c r="AC186"/>
      <c r="AD186"/>
      <c r="AE186"/>
      <c r="AF186"/>
      <c r="AG186"/>
    </row>
    <row r="187" spans="1:33" s="2" customFormat="1" x14ac:dyDescent="0.2">
      <c r="A187" s="4"/>
      <c r="C187"/>
      <c r="D187"/>
      <c r="E187"/>
      <c r="F187"/>
      <c r="G187"/>
      <c r="H187"/>
      <c r="I187"/>
      <c r="J187"/>
      <c r="K187"/>
      <c r="L187"/>
      <c r="M187"/>
      <c r="N187"/>
      <c r="O187"/>
      <c r="P187"/>
      <c r="Q187"/>
      <c r="R187"/>
      <c r="S187"/>
      <c r="T187"/>
      <c r="U187"/>
      <c r="V187"/>
      <c r="W187"/>
      <c r="X187"/>
      <c r="Y187"/>
      <c r="Z187"/>
      <c r="AA187"/>
      <c r="AB187"/>
      <c r="AC187"/>
      <c r="AD187"/>
      <c r="AE187"/>
      <c r="AF187"/>
      <c r="AG187"/>
    </row>
    <row r="188" spans="1:33" s="2" customFormat="1" x14ac:dyDescent="0.2">
      <c r="A188" s="4"/>
      <c r="C188"/>
      <c r="D188"/>
      <c r="E188"/>
      <c r="F188"/>
      <c r="G188"/>
      <c r="H188"/>
      <c r="I188"/>
      <c r="J188"/>
      <c r="K188"/>
      <c r="L188"/>
      <c r="M188"/>
      <c r="N188"/>
      <c r="O188"/>
      <c r="P188"/>
      <c r="Q188"/>
      <c r="R188"/>
      <c r="S188"/>
      <c r="T188"/>
      <c r="U188"/>
      <c r="V188"/>
      <c r="W188"/>
      <c r="X188"/>
      <c r="Y188"/>
      <c r="Z188"/>
      <c r="AA188"/>
      <c r="AB188"/>
      <c r="AC188"/>
      <c r="AD188"/>
      <c r="AE188"/>
      <c r="AF188"/>
      <c r="AG188"/>
    </row>
    <row r="189" spans="1:33" s="2" customFormat="1" x14ac:dyDescent="0.2">
      <c r="A189" s="4"/>
      <c r="C189"/>
      <c r="D189"/>
      <c r="E189"/>
      <c r="F189"/>
      <c r="G189"/>
      <c r="H189"/>
      <c r="I189"/>
      <c r="J189"/>
      <c r="K189"/>
      <c r="L189"/>
      <c r="M189"/>
      <c r="N189"/>
      <c r="O189"/>
      <c r="P189"/>
      <c r="Q189"/>
      <c r="R189"/>
      <c r="S189"/>
      <c r="T189"/>
      <c r="U189"/>
      <c r="V189"/>
      <c r="W189"/>
      <c r="X189"/>
      <c r="Y189"/>
      <c r="Z189"/>
      <c r="AA189"/>
      <c r="AB189"/>
      <c r="AC189"/>
      <c r="AD189"/>
      <c r="AE189"/>
      <c r="AF189"/>
      <c r="AG189"/>
    </row>
    <row r="190" spans="1:33" s="2" customFormat="1" x14ac:dyDescent="0.2">
      <c r="A190" s="4"/>
      <c r="C190"/>
      <c r="D190"/>
      <c r="E190"/>
      <c r="F190"/>
      <c r="G190"/>
      <c r="H190"/>
      <c r="I190"/>
      <c r="J190"/>
      <c r="K190"/>
      <c r="L190"/>
      <c r="M190"/>
      <c r="N190"/>
      <c r="O190"/>
      <c r="P190"/>
      <c r="Q190"/>
      <c r="R190"/>
      <c r="S190"/>
      <c r="T190"/>
      <c r="U190"/>
      <c r="V190"/>
      <c r="W190"/>
      <c r="X190"/>
      <c r="Y190"/>
      <c r="Z190"/>
      <c r="AA190"/>
      <c r="AB190"/>
      <c r="AC190"/>
      <c r="AD190"/>
      <c r="AE190"/>
      <c r="AF190"/>
      <c r="AG190"/>
    </row>
    <row r="191" spans="1:33" s="2" customFormat="1" x14ac:dyDescent="0.2">
      <c r="A191" s="4"/>
      <c r="C191"/>
      <c r="D191"/>
      <c r="E191"/>
      <c r="F191"/>
      <c r="G191"/>
      <c r="H191"/>
      <c r="I191"/>
      <c r="J191"/>
      <c r="K191"/>
      <c r="L191"/>
      <c r="M191"/>
      <c r="N191"/>
      <c r="O191"/>
      <c r="P191"/>
      <c r="Q191"/>
      <c r="R191"/>
      <c r="S191"/>
      <c r="T191"/>
      <c r="U191"/>
      <c r="V191"/>
      <c r="W191"/>
      <c r="X191"/>
      <c r="Y191"/>
      <c r="Z191"/>
      <c r="AA191"/>
      <c r="AB191"/>
      <c r="AC191"/>
      <c r="AD191"/>
      <c r="AE191"/>
      <c r="AF191"/>
      <c r="AG191"/>
    </row>
    <row r="192" spans="1:33" s="2" customFormat="1" x14ac:dyDescent="0.2">
      <c r="A192" s="4"/>
      <c r="C192"/>
      <c r="D192"/>
      <c r="E192"/>
      <c r="F192"/>
      <c r="G192"/>
      <c r="H192"/>
      <c r="I192"/>
      <c r="J192"/>
      <c r="K192"/>
      <c r="L192"/>
      <c r="M192"/>
      <c r="N192"/>
      <c r="O192"/>
      <c r="P192"/>
      <c r="Q192"/>
      <c r="R192"/>
      <c r="S192"/>
      <c r="T192"/>
      <c r="U192"/>
      <c r="V192"/>
      <c r="W192"/>
      <c r="X192"/>
      <c r="Y192"/>
      <c r="Z192"/>
      <c r="AA192"/>
      <c r="AB192"/>
      <c r="AC192"/>
      <c r="AD192"/>
      <c r="AE192"/>
      <c r="AF192"/>
      <c r="AG192"/>
    </row>
    <row r="193" spans="1:33" s="2" customFormat="1" x14ac:dyDescent="0.2">
      <c r="A193" s="4"/>
      <c r="C193"/>
      <c r="D193"/>
      <c r="E193"/>
      <c r="F193"/>
      <c r="G193"/>
      <c r="H193"/>
      <c r="I193"/>
      <c r="J193"/>
      <c r="K193"/>
      <c r="L193"/>
      <c r="M193"/>
      <c r="N193"/>
      <c r="O193"/>
      <c r="P193"/>
      <c r="Q193"/>
      <c r="R193"/>
      <c r="S193"/>
      <c r="T193"/>
      <c r="U193"/>
      <c r="V193"/>
      <c r="W193"/>
      <c r="X193"/>
      <c r="Y193"/>
      <c r="Z193"/>
      <c r="AA193"/>
      <c r="AB193"/>
      <c r="AC193"/>
      <c r="AD193"/>
      <c r="AE193"/>
      <c r="AF193"/>
      <c r="AG193"/>
    </row>
    <row r="194" spans="1:33" s="2" customFormat="1" x14ac:dyDescent="0.2">
      <c r="A194" s="4"/>
      <c r="C194"/>
      <c r="D194"/>
      <c r="E194"/>
      <c r="F194"/>
      <c r="G194"/>
      <c r="H194"/>
      <c r="I194"/>
      <c r="J194"/>
      <c r="K194"/>
      <c r="L194"/>
      <c r="M194"/>
      <c r="N194"/>
      <c r="O194"/>
      <c r="P194"/>
      <c r="Q194"/>
      <c r="R194"/>
      <c r="S194"/>
      <c r="T194"/>
      <c r="U194"/>
      <c r="V194"/>
      <c r="W194"/>
      <c r="X194"/>
      <c r="Y194"/>
      <c r="Z194"/>
      <c r="AA194"/>
      <c r="AB194"/>
      <c r="AC194"/>
      <c r="AD194"/>
      <c r="AE194"/>
      <c r="AF194"/>
      <c r="AG194"/>
    </row>
    <row r="195" spans="1:33" s="2" customFormat="1" x14ac:dyDescent="0.2">
      <c r="A195" s="4"/>
      <c r="C195"/>
      <c r="D195"/>
      <c r="E195"/>
      <c r="F195"/>
      <c r="G195"/>
      <c r="H195"/>
      <c r="I195"/>
      <c r="J195"/>
      <c r="K195"/>
      <c r="L195"/>
      <c r="M195"/>
      <c r="N195"/>
      <c r="O195"/>
      <c r="P195"/>
      <c r="Q195"/>
      <c r="R195"/>
      <c r="S195"/>
      <c r="T195"/>
      <c r="U195"/>
      <c r="V195"/>
      <c r="W195"/>
      <c r="X195"/>
      <c r="Y195"/>
      <c r="Z195"/>
      <c r="AA195"/>
      <c r="AB195"/>
      <c r="AC195"/>
      <c r="AD195"/>
      <c r="AE195"/>
      <c r="AF195"/>
      <c r="AG195"/>
    </row>
    <row r="196" spans="1:33" s="2" customFormat="1" x14ac:dyDescent="0.2">
      <c r="A196" s="4"/>
      <c r="C196"/>
      <c r="D196"/>
      <c r="E196"/>
      <c r="F196"/>
      <c r="G196"/>
      <c r="H196"/>
      <c r="I196"/>
      <c r="J196"/>
      <c r="K196"/>
      <c r="L196"/>
      <c r="M196"/>
      <c r="N196"/>
      <c r="O196"/>
      <c r="P196"/>
      <c r="Q196"/>
      <c r="R196"/>
      <c r="S196"/>
      <c r="T196"/>
      <c r="U196"/>
      <c r="V196"/>
      <c r="W196"/>
      <c r="X196"/>
      <c r="Y196"/>
      <c r="Z196"/>
      <c r="AA196"/>
      <c r="AB196"/>
      <c r="AC196"/>
      <c r="AD196"/>
      <c r="AE196"/>
      <c r="AF196"/>
      <c r="AG196"/>
    </row>
    <row r="197" spans="1:33" s="2" customFormat="1" x14ac:dyDescent="0.2">
      <c r="A197" s="4"/>
      <c r="C197"/>
      <c r="D197"/>
      <c r="E197"/>
      <c r="F197"/>
      <c r="G197"/>
      <c r="H197"/>
      <c r="I197"/>
      <c r="J197"/>
      <c r="K197"/>
      <c r="L197"/>
      <c r="M197"/>
      <c r="N197"/>
      <c r="O197"/>
      <c r="P197"/>
      <c r="Q197"/>
      <c r="R197"/>
      <c r="S197"/>
      <c r="T197"/>
      <c r="U197"/>
      <c r="V197"/>
      <c r="W197"/>
      <c r="X197"/>
      <c r="Y197"/>
      <c r="Z197"/>
      <c r="AA197"/>
      <c r="AB197"/>
      <c r="AC197"/>
      <c r="AD197"/>
      <c r="AE197"/>
      <c r="AF197"/>
      <c r="AG197"/>
    </row>
    <row r="198" spans="1:33" s="2" customFormat="1" x14ac:dyDescent="0.2">
      <c r="A198" s="4"/>
      <c r="C198"/>
      <c r="D198"/>
      <c r="E198"/>
      <c r="F198"/>
      <c r="G198"/>
      <c r="H198"/>
      <c r="I198"/>
      <c r="J198"/>
      <c r="K198"/>
      <c r="L198"/>
      <c r="M198"/>
      <c r="N198"/>
      <c r="O198"/>
      <c r="P198"/>
      <c r="Q198"/>
      <c r="R198"/>
      <c r="S198"/>
      <c r="T198"/>
      <c r="U198"/>
      <c r="V198"/>
      <c r="W198"/>
      <c r="X198"/>
      <c r="Y198"/>
      <c r="Z198"/>
      <c r="AA198"/>
      <c r="AB198"/>
      <c r="AC198"/>
      <c r="AD198"/>
      <c r="AE198"/>
      <c r="AF198"/>
      <c r="AG198"/>
    </row>
    <row r="199" spans="1:33" s="2" customFormat="1" x14ac:dyDescent="0.2">
      <c r="A199" s="4"/>
      <c r="C199"/>
      <c r="D199"/>
      <c r="E199"/>
      <c r="F199"/>
      <c r="G199"/>
      <c r="H199"/>
      <c r="I199"/>
      <c r="J199"/>
      <c r="K199"/>
      <c r="L199"/>
      <c r="M199"/>
      <c r="N199"/>
      <c r="O199"/>
      <c r="P199"/>
      <c r="Q199"/>
      <c r="R199"/>
      <c r="S199"/>
      <c r="T199"/>
      <c r="U199"/>
      <c r="V199"/>
      <c r="W199"/>
      <c r="X199"/>
      <c r="Y199"/>
      <c r="Z199"/>
      <c r="AA199"/>
      <c r="AB199"/>
      <c r="AC199"/>
      <c r="AD199"/>
      <c r="AE199"/>
      <c r="AF199"/>
      <c r="AG199"/>
    </row>
    <row r="200" spans="1:33" s="2" customFormat="1" x14ac:dyDescent="0.2">
      <c r="A200" s="4"/>
      <c r="C200"/>
      <c r="D200"/>
      <c r="E200"/>
      <c r="F200"/>
      <c r="G200"/>
      <c r="H200"/>
      <c r="I200"/>
      <c r="J200"/>
      <c r="K200"/>
      <c r="L200"/>
      <c r="M200"/>
      <c r="N200"/>
      <c r="O200"/>
      <c r="P200"/>
      <c r="Q200"/>
      <c r="R200"/>
      <c r="S200"/>
      <c r="T200"/>
      <c r="U200"/>
      <c r="V200"/>
      <c r="W200"/>
      <c r="X200"/>
      <c r="Y200"/>
      <c r="Z200"/>
      <c r="AA200"/>
      <c r="AB200"/>
      <c r="AC200"/>
      <c r="AD200"/>
      <c r="AE200"/>
      <c r="AF200"/>
      <c r="AG200"/>
    </row>
    <row r="201" spans="1:33" s="2" customFormat="1" x14ac:dyDescent="0.2">
      <c r="A201" s="4"/>
      <c r="C201"/>
      <c r="D201"/>
      <c r="E201"/>
      <c r="F201"/>
      <c r="G201"/>
      <c r="H201"/>
      <c r="I201"/>
      <c r="J201"/>
      <c r="K201"/>
      <c r="L201"/>
      <c r="M201"/>
      <c r="N201"/>
      <c r="O201"/>
      <c r="P201"/>
      <c r="Q201"/>
      <c r="R201"/>
      <c r="S201"/>
      <c r="T201"/>
      <c r="U201"/>
      <c r="V201"/>
      <c r="W201"/>
      <c r="X201"/>
      <c r="Y201"/>
      <c r="Z201"/>
      <c r="AA201"/>
      <c r="AB201"/>
      <c r="AC201"/>
      <c r="AD201"/>
      <c r="AE201"/>
      <c r="AF201"/>
      <c r="AG201"/>
    </row>
    <row r="202" spans="1:33" s="2" customFormat="1" x14ac:dyDescent="0.2">
      <c r="A202" s="4"/>
      <c r="C202"/>
      <c r="D202"/>
      <c r="E202"/>
      <c r="F202"/>
      <c r="G202"/>
      <c r="H202"/>
      <c r="I202"/>
      <c r="J202"/>
      <c r="K202"/>
      <c r="L202"/>
      <c r="M202"/>
      <c r="N202"/>
      <c r="O202"/>
      <c r="P202"/>
      <c r="Q202"/>
      <c r="R202"/>
      <c r="S202"/>
      <c r="T202"/>
      <c r="U202"/>
      <c r="V202"/>
      <c r="W202"/>
      <c r="X202"/>
      <c r="Y202"/>
      <c r="Z202"/>
      <c r="AA202"/>
      <c r="AB202"/>
      <c r="AC202"/>
      <c r="AD202"/>
      <c r="AE202"/>
      <c r="AF202"/>
      <c r="AG202"/>
    </row>
    <row r="203" spans="1:33" s="2" customFormat="1" x14ac:dyDescent="0.2">
      <c r="A203" s="4"/>
      <c r="C203"/>
      <c r="D203"/>
      <c r="E203"/>
      <c r="F203"/>
      <c r="G203"/>
      <c r="H203"/>
      <c r="I203"/>
      <c r="J203"/>
      <c r="K203"/>
      <c r="L203"/>
      <c r="M203"/>
      <c r="N203"/>
      <c r="O203"/>
      <c r="P203"/>
      <c r="Q203"/>
      <c r="R203"/>
      <c r="S203"/>
      <c r="T203"/>
      <c r="U203"/>
      <c r="V203"/>
      <c r="W203"/>
      <c r="X203"/>
      <c r="Y203"/>
      <c r="Z203"/>
      <c r="AA203"/>
      <c r="AB203"/>
      <c r="AC203"/>
      <c r="AD203"/>
      <c r="AE203"/>
      <c r="AF203"/>
      <c r="AG203"/>
    </row>
    <row r="204" spans="1:33" s="2" customFormat="1" x14ac:dyDescent="0.2">
      <c r="A204" s="4"/>
      <c r="C204"/>
      <c r="D204"/>
      <c r="E204"/>
      <c r="F204"/>
      <c r="G204"/>
      <c r="H204"/>
      <c r="I204"/>
      <c r="J204"/>
      <c r="K204"/>
      <c r="L204"/>
      <c r="M204"/>
      <c r="N204"/>
      <c r="O204"/>
      <c r="P204"/>
      <c r="Q204"/>
      <c r="R204"/>
      <c r="S204"/>
      <c r="T204"/>
      <c r="U204"/>
      <c r="V204"/>
      <c r="W204"/>
      <c r="X204"/>
      <c r="Y204"/>
      <c r="Z204"/>
      <c r="AA204"/>
      <c r="AB204"/>
      <c r="AC204"/>
      <c r="AD204"/>
      <c r="AE204"/>
      <c r="AF204"/>
      <c r="AG204"/>
    </row>
    <row r="205" spans="1:33" s="2" customFormat="1" x14ac:dyDescent="0.2">
      <c r="A205" s="4"/>
      <c r="C205"/>
      <c r="D205"/>
      <c r="E205"/>
      <c r="F205"/>
      <c r="G205"/>
      <c r="H205"/>
      <c r="I205"/>
      <c r="J205"/>
      <c r="K205"/>
      <c r="L205"/>
      <c r="M205"/>
      <c r="N205"/>
      <c r="O205"/>
      <c r="P205"/>
      <c r="Q205"/>
      <c r="R205"/>
      <c r="S205"/>
      <c r="T205"/>
      <c r="U205"/>
      <c r="V205"/>
      <c r="W205"/>
      <c r="X205"/>
      <c r="Y205"/>
      <c r="Z205"/>
      <c r="AA205"/>
      <c r="AB205"/>
      <c r="AC205"/>
      <c r="AD205"/>
      <c r="AE205"/>
      <c r="AF205"/>
      <c r="AG205"/>
    </row>
    <row r="206" spans="1:33" s="2" customFormat="1" x14ac:dyDescent="0.2">
      <c r="A206" s="4"/>
      <c r="C206"/>
      <c r="D206"/>
      <c r="E206"/>
      <c r="F206"/>
      <c r="G206"/>
      <c r="H206"/>
      <c r="I206"/>
      <c r="J206"/>
      <c r="K206"/>
      <c r="L206"/>
      <c r="M206"/>
      <c r="N206"/>
      <c r="O206"/>
      <c r="P206"/>
      <c r="Q206"/>
      <c r="R206"/>
      <c r="S206"/>
      <c r="T206"/>
      <c r="U206"/>
      <c r="V206"/>
      <c r="W206"/>
      <c r="X206"/>
      <c r="Y206"/>
      <c r="Z206"/>
      <c r="AA206"/>
      <c r="AB206"/>
      <c r="AC206"/>
      <c r="AD206"/>
      <c r="AE206"/>
      <c r="AF206"/>
      <c r="AG206"/>
    </row>
    <row r="207" spans="1:33" s="2" customFormat="1" x14ac:dyDescent="0.2">
      <c r="A207" s="4"/>
      <c r="C207"/>
      <c r="D207"/>
      <c r="E207"/>
      <c r="F207"/>
      <c r="G207"/>
      <c r="H207"/>
      <c r="I207"/>
      <c r="J207"/>
      <c r="K207"/>
      <c r="L207"/>
      <c r="M207"/>
      <c r="N207"/>
      <c r="O207"/>
      <c r="P207"/>
      <c r="Q207"/>
      <c r="R207"/>
      <c r="S207"/>
      <c r="T207"/>
      <c r="U207"/>
      <c r="V207"/>
      <c r="W207"/>
      <c r="X207"/>
      <c r="Y207"/>
      <c r="Z207"/>
      <c r="AA207"/>
      <c r="AB207"/>
      <c r="AC207"/>
      <c r="AD207"/>
      <c r="AE207"/>
      <c r="AF207"/>
      <c r="AG207"/>
    </row>
    <row r="208" spans="1:33" s="2" customFormat="1" x14ac:dyDescent="0.2">
      <c r="A208" s="4"/>
      <c r="C208"/>
      <c r="D208"/>
      <c r="E208"/>
      <c r="F208"/>
      <c r="G208"/>
      <c r="H208"/>
      <c r="I208"/>
      <c r="J208"/>
      <c r="K208"/>
      <c r="L208"/>
      <c r="M208"/>
      <c r="N208"/>
      <c r="O208"/>
      <c r="P208"/>
      <c r="Q208"/>
      <c r="R208"/>
      <c r="S208"/>
      <c r="T208"/>
      <c r="U208"/>
      <c r="V208"/>
      <c r="W208"/>
      <c r="X208"/>
      <c r="Y208"/>
      <c r="Z208"/>
      <c r="AA208"/>
      <c r="AB208"/>
      <c r="AC208"/>
      <c r="AD208"/>
      <c r="AE208"/>
      <c r="AF208"/>
      <c r="AG208"/>
    </row>
    <row r="209" spans="1:33" s="2" customFormat="1" x14ac:dyDescent="0.2">
      <c r="A209" s="4"/>
      <c r="C209"/>
      <c r="D209"/>
      <c r="E209"/>
      <c r="F209"/>
      <c r="G209"/>
      <c r="H209"/>
      <c r="I209"/>
      <c r="J209"/>
      <c r="K209"/>
      <c r="L209"/>
      <c r="M209"/>
      <c r="N209"/>
      <c r="O209"/>
      <c r="P209"/>
      <c r="Q209"/>
      <c r="R209"/>
      <c r="S209"/>
      <c r="T209"/>
      <c r="U209"/>
      <c r="V209"/>
      <c r="W209"/>
      <c r="X209"/>
      <c r="Y209"/>
      <c r="Z209"/>
      <c r="AA209"/>
      <c r="AB209"/>
      <c r="AC209"/>
      <c r="AD209"/>
      <c r="AE209"/>
      <c r="AF209"/>
      <c r="AG209"/>
    </row>
    <row r="210" spans="1:33" s="2" customFormat="1" x14ac:dyDescent="0.2">
      <c r="A210" s="4"/>
      <c r="C210"/>
      <c r="D210"/>
      <c r="E210"/>
      <c r="F210"/>
      <c r="G210"/>
      <c r="H210"/>
      <c r="I210"/>
      <c r="J210"/>
      <c r="K210"/>
      <c r="L210"/>
      <c r="M210"/>
      <c r="N210"/>
      <c r="O210"/>
      <c r="P210"/>
      <c r="Q210"/>
      <c r="R210"/>
      <c r="S210"/>
      <c r="T210"/>
      <c r="U210"/>
      <c r="V210"/>
      <c r="W210"/>
      <c r="X210"/>
      <c r="Y210"/>
      <c r="Z210"/>
      <c r="AA210"/>
      <c r="AB210"/>
      <c r="AC210"/>
      <c r="AD210"/>
      <c r="AE210"/>
      <c r="AF210"/>
      <c r="AG210"/>
    </row>
    <row r="211" spans="1:33" s="2" customFormat="1" x14ac:dyDescent="0.2">
      <c r="A211" s="4"/>
      <c r="C211"/>
      <c r="D211"/>
      <c r="E211"/>
      <c r="F211"/>
      <c r="G211"/>
      <c r="H211"/>
      <c r="I211"/>
      <c r="J211"/>
      <c r="K211"/>
      <c r="L211"/>
      <c r="M211"/>
      <c r="N211"/>
      <c r="O211"/>
      <c r="P211"/>
      <c r="Q211"/>
      <c r="R211"/>
      <c r="S211"/>
      <c r="T211"/>
      <c r="U211"/>
      <c r="V211"/>
      <c r="W211"/>
      <c r="X211"/>
      <c r="Y211"/>
      <c r="Z211"/>
      <c r="AA211"/>
      <c r="AB211"/>
      <c r="AC211"/>
      <c r="AD211"/>
      <c r="AE211"/>
      <c r="AF211"/>
      <c r="AG211"/>
    </row>
    <row r="212" spans="1:33" s="2" customFormat="1" x14ac:dyDescent="0.2">
      <c r="A212" s="4"/>
      <c r="C212"/>
      <c r="D212"/>
      <c r="E212"/>
      <c r="F212"/>
      <c r="G212"/>
      <c r="H212"/>
      <c r="I212"/>
      <c r="J212"/>
      <c r="K212"/>
      <c r="L212"/>
      <c r="M212"/>
      <c r="N212"/>
      <c r="O212"/>
      <c r="P212"/>
      <c r="Q212"/>
      <c r="R212"/>
      <c r="S212"/>
      <c r="T212"/>
      <c r="U212"/>
      <c r="V212"/>
      <c r="W212"/>
      <c r="X212"/>
      <c r="Y212"/>
      <c r="Z212"/>
      <c r="AA212"/>
      <c r="AB212"/>
      <c r="AC212"/>
      <c r="AD212"/>
      <c r="AE212"/>
      <c r="AF212"/>
      <c r="AG212"/>
    </row>
    <row r="213" spans="1:33" s="2" customFormat="1" x14ac:dyDescent="0.2">
      <c r="A213" s="4"/>
      <c r="C213"/>
      <c r="D213"/>
      <c r="E213"/>
      <c r="F213"/>
      <c r="G213"/>
      <c r="H213"/>
      <c r="I213"/>
      <c r="J213"/>
      <c r="K213"/>
      <c r="L213"/>
      <c r="M213"/>
      <c r="N213"/>
      <c r="O213"/>
      <c r="P213"/>
      <c r="Q213"/>
      <c r="R213"/>
      <c r="S213"/>
      <c r="T213"/>
      <c r="U213"/>
      <c r="V213"/>
      <c r="W213"/>
      <c r="X213"/>
      <c r="Y213"/>
      <c r="Z213"/>
      <c r="AA213"/>
      <c r="AB213"/>
      <c r="AC213"/>
      <c r="AD213"/>
      <c r="AE213"/>
      <c r="AF213"/>
      <c r="AG213"/>
    </row>
    <row r="214" spans="1:33" s="2" customFormat="1" x14ac:dyDescent="0.2">
      <c r="A214" s="4"/>
      <c r="C214"/>
      <c r="D214"/>
      <c r="E214"/>
      <c r="F214"/>
      <c r="G214"/>
      <c r="H214"/>
      <c r="I214"/>
      <c r="J214"/>
      <c r="K214"/>
      <c r="L214"/>
      <c r="M214"/>
      <c r="N214"/>
      <c r="O214"/>
      <c r="P214"/>
      <c r="Q214"/>
      <c r="R214"/>
      <c r="S214"/>
      <c r="T214"/>
      <c r="U214"/>
      <c r="V214"/>
      <c r="W214"/>
      <c r="X214"/>
      <c r="Y214"/>
      <c r="Z214"/>
      <c r="AA214"/>
      <c r="AB214"/>
      <c r="AC214"/>
      <c r="AD214"/>
      <c r="AE214"/>
      <c r="AF214"/>
      <c r="AG214"/>
    </row>
    <row r="215" spans="1:33" s="2" customFormat="1" x14ac:dyDescent="0.2">
      <c r="A215" s="4"/>
      <c r="C215"/>
      <c r="D215"/>
      <c r="E215"/>
      <c r="F215"/>
      <c r="G215"/>
      <c r="H215"/>
      <c r="I215"/>
      <c r="J215"/>
      <c r="K215"/>
      <c r="L215"/>
      <c r="M215"/>
      <c r="N215"/>
      <c r="O215"/>
      <c r="P215"/>
      <c r="Q215"/>
      <c r="R215"/>
      <c r="S215"/>
      <c r="T215"/>
      <c r="U215"/>
      <c r="V215"/>
      <c r="W215"/>
      <c r="X215"/>
      <c r="Y215"/>
      <c r="Z215"/>
      <c r="AA215"/>
      <c r="AB215"/>
      <c r="AC215"/>
      <c r="AD215"/>
      <c r="AE215"/>
      <c r="AF215"/>
      <c r="AG215"/>
    </row>
    <row r="216" spans="1:33" s="2" customFormat="1" x14ac:dyDescent="0.2">
      <c r="A216" s="4"/>
      <c r="C216"/>
      <c r="D216"/>
      <c r="E216"/>
      <c r="F216"/>
      <c r="G216"/>
      <c r="H216"/>
      <c r="I216"/>
      <c r="J216"/>
      <c r="K216"/>
      <c r="L216"/>
      <c r="M216"/>
      <c r="N216"/>
      <c r="O216"/>
      <c r="P216"/>
      <c r="Q216"/>
      <c r="R216"/>
      <c r="S216"/>
      <c r="T216"/>
      <c r="U216"/>
      <c r="V216"/>
      <c r="W216"/>
      <c r="X216"/>
      <c r="Y216"/>
      <c r="Z216"/>
      <c r="AA216"/>
      <c r="AB216"/>
      <c r="AC216"/>
      <c r="AD216"/>
      <c r="AE216"/>
      <c r="AF216"/>
      <c r="AG216"/>
    </row>
    <row r="217" spans="1:33" s="2" customFormat="1" x14ac:dyDescent="0.2">
      <c r="A217" s="4"/>
      <c r="C217"/>
      <c r="D217"/>
      <c r="E217"/>
      <c r="F217"/>
      <c r="G217"/>
      <c r="H217"/>
      <c r="I217"/>
      <c r="J217"/>
      <c r="K217"/>
      <c r="L217"/>
      <c r="M217"/>
      <c r="N217"/>
      <c r="O217"/>
      <c r="P217"/>
      <c r="Q217"/>
      <c r="R217"/>
      <c r="S217"/>
      <c r="T217"/>
      <c r="U217"/>
      <c r="V217"/>
      <c r="W217"/>
      <c r="X217"/>
      <c r="Y217"/>
      <c r="Z217"/>
      <c r="AA217"/>
      <c r="AB217"/>
      <c r="AC217"/>
      <c r="AD217"/>
      <c r="AE217"/>
      <c r="AF217"/>
      <c r="AG217"/>
    </row>
    <row r="218" spans="1:33" s="2" customFormat="1" x14ac:dyDescent="0.2">
      <c r="A218" s="4"/>
      <c r="C218"/>
      <c r="D218"/>
      <c r="E218"/>
      <c r="F218"/>
      <c r="G218"/>
      <c r="H218"/>
      <c r="I218"/>
      <c r="J218"/>
      <c r="K218"/>
      <c r="L218"/>
      <c r="M218"/>
      <c r="N218"/>
      <c r="O218"/>
      <c r="P218"/>
      <c r="Q218"/>
      <c r="R218"/>
      <c r="S218"/>
      <c r="T218"/>
      <c r="U218"/>
      <c r="V218"/>
      <c r="W218"/>
      <c r="X218"/>
      <c r="Y218"/>
      <c r="Z218"/>
      <c r="AA218"/>
      <c r="AB218"/>
      <c r="AC218"/>
      <c r="AD218"/>
      <c r="AE218"/>
      <c r="AF218"/>
      <c r="AG218"/>
    </row>
    <row r="219" spans="1:33" s="2" customFormat="1" x14ac:dyDescent="0.2">
      <c r="A219" s="4"/>
      <c r="C219"/>
      <c r="D219"/>
      <c r="E219"/>
      <c r="F219"/>
      <c r="G219"/>
      <c r="H219"/>
      <c r="I219"/>
      <c r="J219"/>
      <c r="K219"/>
      <c r="L219"/>
      <c r="M219"/>
      <c r="N219"/>
      <c r="O219"/>
      <c r="P219"/>
      <c r="Q219"/>
      <c r="R219"/>
      <c r="S219"/>
      <c r="T219"/>
      <c r="U219"/>
      <c r="V219"/>
      <c r="W219"/>
      <c r="X219"/>
      <c r="Y219"/>
      <c r="Z219"/>
      <c r="AA219"/>
      <c r="AB219"/>
      <c r="AC219"/>
      <c r="AD219"/>
      <c r="AE219"/>
      <c r="AF219"/>
      <c r="AG219"/>
    </row>
    <row r="220" spans="1:33" s="2" customFormat="1" x14ac:dyDescent="0.2">
      <c r="A220" s="4"/>
      <c r="C220"/>
      <c r="D220"/>
      <c r="E220"/>
      <c r="F220"/>
      <c r="G220"/>
      <c r="H220"/>
      <c r="I220"/>
      <c r="J220"/>
      <c r="K220"/>
      <c r="L220"/>
      <c r="M220"/>
      <c r="N220"/>
      <c r="O220"/>
      <c r="P220"/>
      <c r="Q220"/>
      <c r="R220"/>
      <c r="S220"/>
      <c r="T220"/>
      <c r="U220"/>
      <c r="V220"/>
      <c r="W220"/>
      <c r="X220"/>
      <c r="Y220"/>
      <c r="Z220"/>
      <c r="AA220"/>
      <c r="AB220"/>
      <c r="AC220"/>
      <c r="AD220"/>
      <c r="AE220"/>
      <c r="AF220"/>
      <c r="AG220"/>
    </row>
    <row r="221" spans="1:33" s="2" customFormat="1" x14ac:dyDescent="0.2">
      <c r="A221" s="4"/>
      <c r="C221"/>
      <c r="D221"/>
      <c r="E221"/>
      <c r="F221"/>
      <c r="G221"/>
      <c r="H221"/>
      <c r="I221"/>
      <c r="J221"/>
      <c r="K221"/>
      <c r="L221"/>
      <c r="M221"/>
      <c r="N221"/>
      <c r="O221"/>
      <c r="P221"/>
      <c r="Q221"/>
      <c r="R221"/>
      <c r="S221"/>
      <c r="T221"/>
      <c r="U221"/>
      <c r="V221"/>
      <c r="W221"/>
      <c r="X221"/>
      <c r="Y221"/>
      <c r="Z221"/>
      <c r="AA221"/>
      <c r="AB221"/>
      <c r="AC221"/>
      <c r="AD221"/>
      <c r="AE221"/>
      <c r="AF221"/>
      <c r="AG221"/>
    </row>
    <row r="222" spans="1:33" s="2" customFormat="1" x14ac:dyDescent="0.2">
      <c r="A222" s="4"/>
      <c r="C222"/>
      <c r="D222"/>
      <c r="E222"/>
      <c r="F222"/>
      <c r="G222"/>
      <c r="H222"/>
      <c r="I222"/>
      <c r="J222"/>
      <c r="K222"/>
      <c r="L222"/>
      <c r="M222"/>
      <c r="N222"/>
      <c r="O222"/>
      <c r="P222"/>
      <c r="Q222"/>
      <c r="R222"/>
      <c r="S222"/>
      <c r="T222"/>
      <c r="U222"/>
      <c r="V222"/>
      <c r="W222"/>
      <c r="X222"/>
      <c r="Y222"/>
      <c r="Z222"/>
      <c r="AA222"/>
      <c r="AB222"/>
      <c r="AC222"/>
      <c r="AD222"/>
      <c r="AE222"/>
      <c r="AF222"/>
      <c r="AG222"/>
    </row>
    <row r="223" spans="1:33" s="2" customFormat="1" x14ac:dyDescent="0.2">
      <c r="A223" s="4"/>
      <c r="C223"/>
      <c r="D223"/>
      <c r="E223"/>
      <c r="F223"/>
      <c r="G223"/>
      <c r="H223"/>
      <c r="I223"/>
      <c r="J223"/>
      <c r="K223"/>
      <c r="L223"/>
      <c r="M223"/>
      <c r="N223"/>
      <c r="O223"/>
      <c r="P223"/>
      <c r="Q223"/>
      <c r="R223"/>
      <c r="S223"/>
      <c r="T223"/>
      <c r="U223"/>
      <c r="V223"/>
      <c r="W223"/>
      <c r="X223"/>
      <c r="Y223"/>
      <c r="Z223"/>
      <c r="AA223"/>
      <c r="AB223"/>
      <c r="AC223"/>
      <c r="AD223"/>
      <c r="AE223"/>
      <c r="AF223"/>
      <c r="AG223"/>
    </row>
    <row r="224" spans="1:33" s="2" customFormat="1" x14ac:dyDescent="0.2">
      <c r="A224" s="4"/>
      <c r="C224"/>
      <c r="D224"/>
      <c r="E224"/>
      <c r="F224"/>
      <c r="G224"/>
      <c r="H224"/>
      <c r="I224"/>
      <c r="J224"/>
      <c r="K224"/>
      <c r="L224"/>
      <c r="M224"/>
      <c r="N224"/>
      <c r="O224"/>
      <c r="P224"/>
      <c r="Q224"/>
      <c r="R224"/>
      <c r="S224"/>
      <c r="T224"/>
      <c r="U224"/>
      <c r="V224"/>
      <c r="W224"/>
      <c r="X224"/>
      <c r="Y224"/>
      <c r="Z224"/>
      <c r="AA224"/>
      <c r="AB224"/>
      <c r="AC224"/>
      <c r="AD224"/>
      <c r="AE224"/>
      <c r="AF224"/>
      <c r="AG224"/>
    </row>
    <row r="225" spans="1:33" s="2" customFormat="1" x14ac:dyDescent="0.2">
      <c r="A225" s="4"/>
      <c r="C225"/>
      <c r="D225"/>
      <c r="E225"/>
      <c r="F225"/>
      <c r="G225"/>
      <c r="H225"/>
      <c r="I225"/>
      <c r="J225"/>
      <c r="K225"/>
      <c r="L225"/>
      <c r="M225"/>
      <c r="N225"/>
      <c r="O225"/>
      <c r="P225"/>
      <c r="Q225"/>
      <c r="R225"/>
      <c r="S225"/>
      <c r="T225"/>
      <c r="U225"/>
      <c r="V225"/>
      <c r="W225"/>
      <c r="X225"/>
      <c r="Y225"/>
      <c r="Z225"/>
      <c r="AA225"/>
      <c r="AB225"/>
      <c r="AC225"/>
      <c r="AD225"/>
      <c r="AE225"/>
      <c r="AF225"/>
      <c r="AG225"/>
    </row>
    <row r="226" spans="1:33" s="2" customFormat="1" x14ac:dyDescent="0.2">
      <c r="A226" s="4"/>
      <c r="C226"/>
      <c r="D226"/>
      <c r="E226"/>
      <c r="F226"/>
      <c r="G226"/>
      <c r="H226"/>
      <c r="I226"/>
      <c r="J226"/>
      <c r="K226"/>
      <c r="L226"/>
      <c r="M226"/>
      <c r="N226"/>
      <c r="O226"/>
      <c r="P226"/>
      <c r="Q226"/>
      <c r="R226"/>
      <c r="S226"/>
      <c r="T226"/>
      <c r="U226"/>
      <c r="V226"/>
      <c r="W226"/>
      <c r="X226"/>
      <c r="Y226"/>
      <c r="Z226"/>
      <c r="AA226"/>
      <c r="AB226"/>
      <c r="AC226"/>
      <c r="AD226"/>
      <c r="AE226"/>
      <c r="AF226"/>
      <c r="AG226"/>
    </row>
    <row r="227" spans="1:33" s="2" customFormat="1" x14ac:dyDescent="0.2">
      <c r="A227" s="4"/>
      <c r="C227"/>
      <c r="D227"/>
      <c r="E227"/>
      <c r="F227"/>
      <c r="G227"/>
      <c r="H227"/>
      <c r="I227"/>
      <c r="J227"/>
      <c r="K227"/>
      <c r="L227"/>
      <c r="M227"/>
      <c r="N227"/>
      <c r="O227"/>
      <c r="P227"/>
      <c r="Q227"/>
      <c r="R227"/>
      <c r="S227"/>
      <c r="T227"/>
      <c r="U227"/>
      <c r="V227"/>
      <c r="W227"/>
      <c r="X227"/>
      <c r="Y227"/>
      <c r="Z227"/>
      <c r="AA227"/>
      <c r="AB227"/>
      <c r="AC227"/>
      <c r="AD227"/>
      <c r="AE227"/>
      <c r="AF227"/>
      <c r="AG227"/>
    </row>
    <row r="228" spans="1:33" s="2" customFormat="1" x14ac:dyDescent="0.2">
      <c r="A228" s="4"/>
      <c r="C228"/>
      <c r="D228"/>
      <c r="E228"/>
      <c r="F228"/>
      <c r="G228"/>
      <c r="H228"/>
      <c r="I228"/>
      <c r="J228"/>
      <c r="K228"/>
      <c r="L228"/>
      <c r="M228"/>
      <c r="N228"/>
      <c r="O228"/>
      <c r="P228"/>
      <c r="Q228"/>
      <c r="R228"/>
      <c r="S228"/>
      <c r="T228"/>
      <c r="U228"/>
      <c r="V228"/>
      <c r="W228"/>
      <c r="X228"/>
      <c r="Y228"/>
      <c r="Z228"/>
      <c r="AA228"/>
      <c r="AB228"/>
      <c r="AC228"/>
      <c r="AD228"/>
      <c r="AE228"/>
      <c r="AF228"/>
      <c r="AG228"/>
    </row>
    <row r="229" spans="1:33" s="2" customFormat="1" x14ac:dyDescent="0.2">
      <c r="A229" s="4"/>
      <c r="C229"/>
      <c r="D229"/>
      <c r="E229"/>
      <c r="F229"/>
      <c r="G229"/>
      <c r="H229"/>
      <c r="I229"/>
      <c r="J229"/>
      <c r="K229"/>
      <c r="L229"/>
      <c r="M229"/>
      <c r="N229"/>
      <c r="O229"/>
      <c r="P229"/>
      <c r="Q229"/>
      <c r="R229"/>
      <c r="S229"/>
      <c r="T229"/>
      <c r="U229"/>
      <c r="V229"/>
      <c r="W229"/>
      <c r="X229"/>
      <c r="Y229"/>
      <c r="Z229"/>
      <c r="AA229"/>
      <c r="AB229"/>
      <c r="AC229"/>
      <c r="AD229"/>
      <c r="AE229"/>
      <c r="AF229"/>
      <c r="AG229"/>
    </row>
    <row r="230" spans="1:33" s="2" customFormat="1" x14ac:dyDescent="0.2">
      <c r="A230" s="4"/>
      <c r="C230"/>
      <c r="D230"/>
      <c r="E230"/>
      <c r="F230"/>
      <c r="G230"/>
      <c r="H230"/>
      <c r="I230"/>
      <c r="J230"/>
      <c r="K230"/>
      <c r="L230"/>
      <c r="M230"/>
      <c r="N230"/>
      <c r="O230"/>
      <c r="P230"/>
      <c r="Q230"/>
      <c r="R230"/>
      <c r="S230"/>
      <c r="T230"/>
      <c r="U230"/>
      <c r="V230"/>
      <c r="W230"/>
      <c r="X230"/>
      <c r="Y230"/>
      <c r="Z230"/>
      <c r="AA230"/>
      <c r="AB230"/>
      <c r="AC230"/>
      <c r="AD230"/>
      <c r="AE230"/>
      <c r="AF230"/>
      <c r="AG230"/>
    </row>
    <row r="231" spans="1:33" s="2" customFormat="1" x14ac:dyDescent="0.2">
      <c r="A231" s="4"/>
      <c r="C231"/>
      <c r="D231"/>
      <c r="E231"/>
      <c r="F231"/>
      <c r="G231"/>
      <c r="H231"/>
      <c r="I231"/>
      <c r="J231"/>
      <c r="K231"/>
      <c r="L231"/>
      <c r="M231"/>
      <c r="N231"/>
      <c r="O231"/>
      <c r="P231"/>
      <c r="Q231"/>
      <c r="R231"/>
      <c r="S231"/>
      <c r="T231"/>
      <c r="U231"/>
      <c r="V231"/>
      <c r="W231"/>
      <c r="X231"/>
      <c r="Y231"/>
      <c r="Z231"/>
      <c r="AA231"/>
      <c r="AB231"/>
      <c r="AC231"/>
      <c r="AD231"/>
      <c r="AE231"/>
      <c r="AF231"/>
      <c r="AG231"/>
    </row>
    <row r="232" spans="1:33" s="2" customFormat="1" x14ac:dyDescent="0.2">
      <c r="A232" s="4"/>
      <c r="C232"/>
      <c r="D232"/>
      <c r="E232"/>
      <c r="F232"/>
      <c r="G232"/>
      <c r="H232"/>
      <c r="I232"/>
      <c r="J232"/>
      <c r="K232"/>
      <c r="L232"/>
      <c r="M232"/>
      <c r="N232"/>
      <c r="O232"/>
      <c r="P232"/>
      <c r="Q232"/>
      <c r="R232"/>
      <c r="S232"/>
      <c r="T232"/>
      <c r="U232"/>
      <c r="V232"/>
      <c r="W232"/>
      <c r="X232"/>
      <c r="Y232"/>
      <c r="Z232"/>
      <c r="AA232"/>
      <c r="AB232"/>
      <c r="AC232"/>
      <c r="AD232"/>
      <c r="AE232"/>
      <c r="AF232"/>
      <c r="AG232"/>
    </row>
    <row r="233" spans="1:33" s="2" customFormat="1" x14ac:dyDescent="0.2">
      <c r="A233" s="4"/>
      <c r="C233"/>
      <c r="D233"/>
      <c r="E233"/>
      <c r="F233"/>
      <c r="G233"/>
      <c r="H233"/>
      <c r="I233"/>
      <c r="J233"/>
      <c r="K233"/>
      <c r="L233"/>
      <c r="M233"/>
      <c r="N233"/>
      <c r="O233"/>
      <c r="P233"/>
      <c r="Q233"/>
      <c r="R233"/>
      <c r="S233"/>
      <c r="T233"/>
      <c r="U233"/>
      <c r="V233"/>
      <c r="W233"/>
      <c r="X233"/>
      <c r="Y233"/>
      <c r="Z233"/>
      <c r="AA233"/>
      <c r="AB233"/>
      <c r="AC233"/>
      <c r="AD233"/>
      <c r="AE233"/>
      <c r="AF233"/>
      <c r="AG233"/>
    </row>
    <row r="234" spans="1:33" s="2" customFormat="1" x14ac:dyDescent="0.2">
      <c r="A234" s="4"/>
      <c r="C234"/>
      <c r="D234"/>
      <c r="E234"/>
      <c r="F234"/>
      <c r="G234"/>
      <c r="H234"/>
      <c r="I234"/>
      <c r="J234"/>
      <c r="K234"/>
      <c r="L234"/>
      <c r="M234"/>
      <c r="N234"/>
      <c r="O234"/>
      <c r="P234"/>
      <c r="Q234"/>
      <c r="R234"/>
      <c r="S234"/>
      <c r="T234"/>
      <c r="U234"/>
      <c r="V234"/>
      <c r="W234"/>
      <c r="X234"/>
      <c r="Y234"/>
      <c r="Z234"/>
      <c r="AA234"/>
      <c r="AB234"/>
      <c r="AC234"/>
      <c r="AD234"/>
      <c r="AE234"/>
      <c r="AF234"/>
      <c r="AG234"/>
    </row>
    <row r="235" spans="1:33" s="2" customFormat="1" x14ac:dyDescent="0.2">
      <c r="A235" s="4"/>
      <c r="C235"/>
      <c r="D235"/>
      <c r="E235"/>
      <c r="F235"/>
      <c r="G235"/>
      <c r="H235"/>
      <c r="I235"/>
      <c r="J235"/>
      <c r="K235"/>
      <c r="L235"/>
      <c r="M235"/>
      <c r="N235"/>
      <c r="O235"/>
      <c r="P235"/>
      <c r="Q235"/>
      <c r="R235"/>
      <c r="S235"/>
      <c r="T235"/>
      <c r="U235"/>
      <c r="V235"/>
      <c r="W235"/>
      <c r="X235"/>
      <c r="Y235"/>
      <c r="Z235"/>
      <c r="AA235"/>
      <c r="AB235"/>
      <c r="AC235"/>
      <c r="AD235"/>
      <c r="AE235"/>
      <c r="AF235"/>
      <c r="AG235"/>
    </row>
    <row r="236" spans="1:33" s="2" customFormat="1" x14ac:dyDescent="0.2">
      <c r="A236" s="4"/>
      <c r="C236"/>
      <c r="D236"/>
      <c r="E236"/>
      <c r="F236"/>
      <c r="G236"/>
      <c r="H236"/>
      <c r="I236"/>
      <c r="J236"/>
      <c r="K236"/>
      <c r="L236"/>
      <c r="M236"/>
      <c r="N236"/>
      <c r="O236"/>
      <c r="P236"/>
      <c r="Q236"/>
      <c r="R236"/>
      <c r="S236"/>
      <c r="T236"/>
      <c r="U236"/>
      <c r="V236"/>
      <c r="W236"/>
      <c r="X236"/>
      <c r="Y236"/>
      <c r="Z236"/>
      <c r="AA236"/>
      <c r="AB236"/>
      <c r="AC236"/>
      <c r="AD236"/>
      <c r="AE236"/>
      <c r="AF236"/>
      <c r="AG236"/>
    </row>
    <row r="237" spans="1:33" s="2" customFormat="1" x14ac:dyDescent="0.2">
      <c r="A237" s="4"/>
      <c r="C237"/>
      <c r="D237"/>
      <c r="E237"/>
      <c r="F237"/>
      <c r="G237"/>
      <c r="H237"/>
      <c r="I237"/>
      <c r="J237"/>
      <c r="K237"/>
      <c r="L237"/>
      <c r="M237"/>
      <c r="N237"/>
      <c r="O237"/>
      <c r="P237"/>
      <c r="Q237"/>
      <c r="R237"/>
      <c r="S237"/>
      <c r="T237"/>
      <c r="U237"/>
      <c r="V237"/>
      <c r="W237"/>
      <c r="X237"/>
      <c r="Y237"/>
      <c r="Z237"/>
      <c r="AA237"/>
      <c r="AB237"/>
      <c r="AC237"/>
      <c r="AD237"/>
      <c r="AE237"/>
      <c r="AF237"/>
      <c r="AG237"/>
    </row>
    <row r="238" spans="1:33" s="2" customFormat="1" x14ac:dyDescent="0.2">
      <c r="A238" s="4"/>
      <c r="C238"/>
      <c r="D238"/>
      <c r="E238"/>
      <c r="F238"/>
      <c r="G238"/>
      <c r="H238"/>
      <c r="I238"/>
      <c r="J238"/>
      <c r="K238"/>
      <c r="L238"/>
      <c r="M238"/>
      <c r="N238"/>
      <c r="O238"/>
      <c r="P238"/>
      <c r="Q238"/>
      <c r="R238"/>
      <c r="S238"/>
      <c r="T238"/>
      <c r="U238"/>
      <c r="V238"/>
      <c r="W238"/>
      <c r="X238"/>
      <c r="Y238"/>
      <c r="Z238"/>
      <c r="AA238"/>
      <c r="AB238"/>
      <c r="AC238"/>
      <c r="AD238"/>
      <c r="AE238"/>
      <c r="AF238"/>
      <c r="AG238"/>
    </row>
    <row r="239" spans="1:33" s="2" customFormat="1" x14ac:dyDescent="0.2">
      <c r="A239" s="4"/>
      <c r="C239"/>
      <c r="D239"/>
      <c r="E239"/>
      <c r="F239"/>
      <c r="G239"/>
      <c r="H239"/>
      <c r="I239"/>
      <c r="J239"/>
      <c r="K239"/>
      <c r="L239"/>
      <c r="M239"/>
      <c r="N239"/>
      <c r="O239"/>
      <c r="P239"/>
      <c r="Q239"/>
      <c r="R239"/>
      <c r="S239"/>
      <c r="T239"/>
      <c r="U239"/>
      <c r="V239"/>
      <c r="W239"/>
      <c r="X239"/>
      <c r="Y239"/>
      <c r="Z239"/>
      <c r="AA239"/>
      <c r="AB239"/>
      <c r="AC239"/>
      <c r="AD239"/>
      <c r="AE239"/>
      <c r="AF239"/>
      <c r="AG239"/>
    </row>
    <row r="240" spans="1:33" s="2" customFormat="1" x14ac:dyDescent="0.2">
      <c r="A240" s="4"/>
      <c r="C240"/>
      <c r="D240"/>
      <c r="E240"/>
      <c r="F240"/>
      <c r="G240"/>
      <c r="H240"/>
      <c r="I240"/>
      <c r="J240"/>
      <c r="K240"/>
      <c r="L240"/>
      <c r="M240"/>
      <c r="N240"/>
      <c r="O240"/>
      <c r="P240"/>
      <c r="Q240"/>
      <c r="R240"/>
      <c r="S240"/>
      <c r="T240"/>
      <c r="U240"/>
      <c r="V240"/>
      <c r="W240"/>
      <c r="X240"/>
      <c r="Y240"/>
      <c r="Z240"/>
      <c r="AA240"/>
      <c r="AB240"/>
      <c r="AC240"/>
      <c r="AD240"/>
      <c r="AE240"/>
      <c r="AF240"/>
      <c r="AG240"/>
    </row>
    <row r="241" spans="1:33" s="2" customFormat="1" x14ac:dyDescent="0.2">
      <c r="A241" s="4"/>
      <c r="C241"/>
      <c r="D241"/>
      <c r="E241"/>
      <c r="F241"/>
      <c r="G241"/>
      <c r="H241"/>
      <c r="I241"/>
      <c r="J241"/>
      <c r="K241"/>
      <c r="L241"/>
      <c r="M241"/>
      <c r="N241"/>
      <c r="O241"/>
      <c r="P241"/>
      <c r="Q241"/>
      <c r="R241"/>
      <c r="S241"/>
      <c r="T241"/>
      <c r="U241"/>
      <c r="V241"/>
      <c r="W241"/>
      <c r="X241"/>
      <c r="Y241"/>
      <c r="Z241"/>
      <c r="AA241"/>
      <c r="AB241"/>
      <c r="AC241"/>
      <c r="AD241"/>
      <c r="AE241"/>
      <c r="AF241"/>
      <c r="AG241"/>
    </row>
    <row r="242" spans="1:33" s="2" customFormat="1" x14ac:dyDescent="0.2">
      <c r="A242" s="4"/>
      <c r="C242"/>
      <c r="D242"/>
      <c r="E242"/>
      <c r="F242"/>
      <c r="G242"/>
      <c r="H242"/>
      <c r="I242"/>
      <c r="J242"/>
      <c r="K242"/>
      <c r="L242"/>
      <c r="M242"/>
      <c r="N242"/>
      <c r="O242"/>
      <c r="P242"/>
      <c r="Q242"/>
      <c r="R242"/>
      <c r="S242"/>
      <c r="T242"/>
      <c r="U242"/>
      <c r="V242"/>
      <c r="W242"/>
      <c r="X242"/>
      <c r="Y242"/>
      <c r="Z242"/>
      <c r="AA242"/>
      <c r="AB242"/>
      <c r="AC242"/>
      <c r="AD242"/>
      <c r="AE242"/>
      <c r="AF242"/>
      <c r="AG242"/>
    </row>
    <row r="243" spans="1:33" s="2" customFormat="1" x14ac:dyDescent="0.2">
      <c r="A243" s="4"/>
      <c r="C243"/>
      <c r="D243"/>
      <c r="E243"/>
      <c r="F243"/>
      <c r="G243"/>
      <c r="H243"/>
      <c r="I243"/>
      <c r="J243"/>
      <c r="K243"/>
      <c r="L243"/>
      <c r="M243"/>
      <c r="N243"/>
      <c r="O243"/>
      <c r="P243"/>
      <c r="Q243"/>
      <c r="R243"/>
      <c r="S243"/>
      <c r="T243"/>
      <c r="U243"/>
      <c r="V243"/>
      <c r="W243"/>
      <c r="X243"/>
      <c r="Y243"/>
      <c r="Z243"/>
      <c r="AA243"/>
      <c r="AB243"/>
      <c r="AC243"/>
      <c r="AD243"/>
      <c r="AE243"/>
      <c r="AF243"/>
      <c r="AG243"/>
    </row>
    <row r="244" spans="1:33" s="2" customFormat="1" x14ac:dyDescent="0.2">
      <c r="A244" s="4"/>
      <c r="C244"/>
      <c r="D244"/>
      <c r="E244"/>
      <c r="F244"/>
      <c r="G244"/>
      <c r="H244"/>
      <c r="I244"/>
      <c r="J244"/>
      <c r="K244"/>
      <c r="L244"/>
      <c r="M244"/>
      <c r="N244"/>
      <c r="O244"/>
      <c r="P244"/>
      <c r="Q244"/>
      <c r="R244"/>
      <c r="S244"/>
      <c r="T244"/>
      <c r="U244"/>
      <c r="V244"/>
      <c r="W244"/>
      <c r="X244"/>
      <c r="Y244"/>
      <c r="Z244"/>
      <c r="AA244"/>
      <c r="AB244"/>
      <c r="AC244"/>
      <c r="AD244"/>
      <c r="AE244"/>
      <c r="AF244"/>
      <c r="AG244"/>
    </row>
    <row r="245" spans="1:33" s="2" customFormat="1" x14ac:dyDescent="0.2">
      <c r="A245" s="4"/>
      <c r="C245"/>
      <c r="D245"/>
      <c r="E245"/>
      <c r="F245"/>
      <c r="G245"/>
      <c r="H245"/>
      <c r="I245"/>
      <c r="J245"/>
      <c r="K245"/>
      <c r="L245"/>
      <c r="M245"/>
      <c r="N245"/>
      <c r="O245"/>
      <c r="P245"/>
      <c r="Q245"/>
      <c r="R245"/>
      <c r="S245"/>
      <c r="T245"/>
      <c r="U245"/>
      <c r="V245"/>
      <c r="W245"/>
      <c r="X245"/>
      <c r="Y245"/>
      <c r="Z245"/>
      <c r="AA245"/>
      <c r="AB245"/>
      <c r="AC245"/>
      <c r="AD245"/>
      <c r="AE245"/>
      <c r="AF245"/>
      <c r="AG245"/>
    </row>
    <row r="246" spans="1:33" s="2" customFormat="1" x14ac:dyDescent="0.2">
      <c r="A246" s="4"/>
      <c r="C246"/>
      <c r="D246"/>
      <c r="E246"/>
      <c r="F246"/>
      <c r="G246"/>
      <c r="H246"/>
      <c r="I246"/>
      <c r="J246"/>
      <c r="K246"/>
      <c r="L246"/>
      <c r="M246"/>
      <c r="N246"/>
      <c r="O246"/>
      <c r="P246"/>
      <c r="Q246"/>
      <c r="R246"/>
      <c r="S246"/>
      <c r="T246"/>
      <c r="U246"/>
      <c r="V246"/>
      <c r="W246"/>
      <c r="X246"/>
      <c r="Y246"/>
      <c r="Z246"/>
      <c r="AA246"/>
      <c r="AB246"/>
      <c r="AC246"/>
      <c r="AD246"/>
      <c r="AE246"/>
      <c r="AF246"/>
      <c r="AG246"/>
    </row>
    <row r="247" spans="1:33" s="2" customFormat="1" x14ac:dyDescent="0.2">
      <c r="A247" s="4"/>
      <c r="C247"/>
      <c r="D247"/>
      <c r="E247"/>
      <c r="F247"/>
      <c r="G247"/>
      <c r="H247"/>
      <c r="I247"/>
      <c r="J247"/>
      <c r="K247"/>
      <c r="L247"/>
      <c r="M247"/>
      <c r="N247"/>
      <c r="O247"/>
      <c r="P247"/>
      <c r="Q247"/>
      <c r="R247"/>
      <c r="S247"/>
      <c r="T247"/>
      <c r="U247"/>
      <c r="V247"/>
      <c r="W247"/>
      <c r="X247"/>
      <c r="Y247"/>
      <c r="Z247"/>
      <c r="AA247"/>
      <c r="AB247"/>
      <c r="AC247"/>
      <c r="AD247"/>
      <c r="AE247"/>
      <c r="AF247"/>
      <c r="AG247"/>
    </row>
    <row r="248" spans="1:33" s="2" customFormat="1" x14ac:dyDescent="0.2">
      <c r="A248" s="4"/>
      <c r="C248"/>
      <c r="D248"/>
      <c r="E248"/>
      <c r="F248"/>
      <c r="G248"/>
      <c r="H248"/>
      <c r="I248"/>
      <c r="J248"/>
      <c r="K248"/>
      <c r="L248"/>
      <c r="M248"/>
      <c r="N248"/>
      <c r="O248"/>
      <c r="P248"/>
      <c r="Q248"/>
      <c r="R248"/>
      <c r="S248"/>
      <c r="T248"/>
      <c r="U248"/>
      <c r="V248"/>
      <c r="W248"/>
      <c r="X248"/>
      <c r="Y248"/>
      <c r="Z248"/>
      <c r="AA248"/>
      <c r="AB248"/>
      <c r="AC248"/>
      <c r="AD248"/>
      <c r="AE248"/>
      <c r="AF248"/>
      <c r="AG248"/>
    </row>
    <row r="249" spans="1:33" s="2" customFormat="1" x14ac:dyDescent="0.2">
      <c r="A249" s="4"/>
      <c r="C249"/>
      <c r="D249"/>
      <c r="E249"/>
      <c r="F249"/>
      <c r="G249"/>
      <c r="H249"/>
      <c r="I249"/>
      <c r="J249"/>
      <c r="K249"/>
      <c r="L249"/>
      <c r="M249"/>
      <c r="N249"/>
      <c r="O249"/>
      <c r="P249"/>
      <c r="Q249"/>
      <c r="R249"/>
      <c r="S249"/>
      <c r="T249"/>
      <c r="U249"/>
      <c r="V249"/>
      <c r="W249"/>
      <c r="X249"/>
      <c r="Y249"/>
      <c r="Z249"/>
      <c r="AA249"/>
      <c r="AB249"/>
      <c r="AC249"/>
      <c r="AD249"/>
      <c r="AE249"/>
      <c r="AF249"/>
      <c r="AG249"/>
    </row>
    <row r="250" spans="1:33" s="2" customFormat="1" x14ac:dyDescent="0.2">
      <c r="A250" s="4"/>
      <c r="C250"/>
      <c r="D250"/>
      <c r="E250"/>
      <c r="F250"/>
      <c r="G250"/>
      <c r="H250"/>
      <c r="I250"/>
      <c r="J250"/>
      <c r="K250"/>
      <c r="L250"/>
      <c r="M250"/>
      <c r="N250"/>
      <c r="O250"/>
      <c r="P250"/>
      <c r="Q250"/>
      <c r="R250"/>
      <c r="S250"/>
      <c r="T250"/>
      <c r="U250"/>
      <c r="V250"/>
      <c r="W250"/>
      <c r="X250"/>
      <c r="Y250"/>
      <c r="Z250"/>
      <c r="AA250"/>
      <c r="AB250"/>
      <c r="AC250"/>
      <c r="AD250"/>
      <c r="AE250"/>
      <c r="AF250"/>
      <c r="AG250"/>
    </row>
    <row r="251" spans="1:33" s="2" customFormat="1" x14ac:dyDescent="0.2">
      <c r="A251" s="4"/>
      <c r="C251"/>
      <c r="D251"/>
      <c r="E251"/>
      <c r="F251"/>
      <c r="G251"/>
      <c r="H251"/>
      <c r="I251"/>
      <c r="J251"/>
      <c r="K251"/>
      <c r="L251"/>
      <c r="M251"/>
      <c r="N251"/>
      <c r="O251"/>
      <c r="P251"/>
      <c r="Q251"/>
      <c r="R251"/>
      <c r="S251"/>
      <c r="T251"/>
      <c r="U251"/>
      <c r="V251"/>
      <c r="W251"/>
      <c r="X251"/>
      <c r="Y251"/>
      <c r="Z251"/>
      <c r="AA251"/>
      <c r="AB251"/>
      <c r="AC251"/>
      <c r="AD251"/>
      <c r="AE251"/>
      <c r="AF251"/>
      <c r="AG251"/>
    </row>
    <row r="252" spans="1:33" s="2" customFormat="1" x14ac:dyDescent="0.2">
      <c r="A252" s="4"/>
      <c r="C252"/>
      <c r="D252"/>
      <c r="E252"/>
      <c r="F252"/>
      <c r="G252"/>
      <c r="H252"/>
      <c r="I252"/>
      <c r="J252"/>
      <c r="K252"/>
      <c r="L252"/>
      <c r="M252"/>
      <c r="N252"/>
      <c r="O252"/>
      <c r="P252"/>
      <c r="Q252"/>
      <c r="R252"/>
      <c r="S252"/>
      <c r="T252"/>
      <c r="U252"/>
      <c r="V252"/>
      <c r="W252"/>
      <c r="X252"/>
      <c r="Y252"/>
      <c r="Z252"/>
      <c r="AA252"/>
      <c r="AB252"/>
      <c r="AC252"/>
      <c r="AD252"/>
      <c r="AE252"/>
      <c r="AF252"/>
      <c r="AG252"/>
    </row>
    <row r="253" spans="1:33" s="2" customFormat="1" x14ac:dyDescent="0.2">
      <c r="A253" s="4"/>
      <c r="C253"/>
      <c r="D253"/>
      <c r="E253"/>
      <c r="F253"/>
      <c r="G253"/>
      <c r="H253"/>
      <c r="I253"/>
      <c r="J253"/>
      <c r="K253"/>
      <c r="L253"/>
      <c r="M253"/>
      <c r="N253"/>
      <c r="O253"/>
      <c r="P253"/>
      <c r="Q253"/>
      <c r="R253"/>
      <c r="S253"/>
      <c r="T253"/>
      <c r="U253"/>
      <c r="V253"/>
      <c r="W253"/>
      <c r="X253"/>
      <c r="Y253"/>
      <c r="Z253"/>
      <c r="AA253"/>
      <c r="AB253"/>
      <c r="AC253"/>
      <c r="AD253"/>
      <c r="AE253"/>
      <c r="AF253"/>
      <c r="AG253"/>
    </row>
    <row r="254" spans="1:33" s="2" customFormat="1" x14ac:dyDescent="0.2">
      <c r="A254" s="4"/>
      <c r="C254"/>
      <c r="D254"/>
      <c r="E254"/>
      <c r="F254"/>
      <c r="G254"/>
      <c r="H254"/>
      <c r="I254"/>
      <c r="J254"/>
      <c r="K254"/>
      <c r="L254"/>
      <c r="M254"/>
      <c r="N254"/>
      <c r="O254"/>
      <c r="P254"/>
      <c r="Q254"/>
      <c r="R254"/>
      <c r="S254"/>
      <c r="T254"/>
      <c r="U254"/>
      <c r="V254"/>
      <c r="W254"/>
      <c r="X254"/>
      <c r="Y254"/>
      <c r="Z254"/>
      <c r="AA254"/>
      <c r="AB254"/>
      <c r="AC254"/>
      <c r="AD254"/>
      <c r="AE254"/>
      <c r="AF254"/>
      <c r="AG254"/>
    </row>
    <row r="255" spans="1:33" s="2" customFormat="1" x14ac:dyDescent="0.2">
      <c r="A255" s="4"/>
      <c r="C255"/>
      <c r="D255"/>
      <c r="E255"/>
      <c r="F255"/>
      <c r="G255"/>
      <c r="H255"/>
      <c r="I255"/>
      <c r="J255"/>
      <c r="K255"/>
      <c r="L255"/>
      <c r="M255"/>
      <c r="N255"/>
      <c r="O255"/>
      <c r="P255"/>
      <c r="Q255"/>
      <c r="R255"/>
      <c r="S255"/>
      <c r="T255"/>
      <c r="U255"/>
      <c r="V255"/>
      <c r="W255"/>
      <c r="X255"/>
      <c r="Y255"/>
      <c r="Z255"/>
      <c r="AA255"/>
      <c r="AB255"/>
      <c r="AC255"/>
      <c r="AD255"/>
      <c r="AE255"/>
      <c r="AF255"/>
      <c r="AG255"/>
    </row>
    <row r="256" spans="1:33" s="2" customFormat="1" x14ac:dyDescent="0.2">
      <c r="A256" s="4"/>
      <c r="C256"/>
      <c r="D256"/>
      <c r="E256"/>
      <c r="F256"/>
      <c r="G256"/>
      <c r="H256"/>
      <c r="I256"/>
      <c r="J256"/>
      <c r="K256"/>
      <c r="L256"/>
      <c r="M256"/>
      <c r="N256"/>
      <c r="O256"/>
      <c r="P256"/>
      <c r="Q256"/>
      <c r="R256"/>
      <c r="S256"/>
      <c r="T256"/>
      <c r="U256"/>
      <c r="V256"/>
      <c r="W256"/>
      <c r="X256"/>
      <c r="Y256"/>
      <c r="Z256"/>
      <c r="AA256"/>
      <c r="AB256"/>
      <c r="AC256"/>
      <c r="AD256"/>
      <c r="AE256"/>
      <c r="AF256"/>
      <c r="AG256"/>
    </row>
    <row r="257" spans="1:33" s="2" customFormat="1" x14ac:dyDescent="0.2">
      <c r="A257" s="4"/>
      <c r="C257"/>
      <c r="D257"/>
      <c r="E257"/>
      <c r="F257"/>
      <c r="G257"/>
      <c r="H257"/>
      <c r="I257"/>
      <c r="J257"/>
      <c r="K257"/>
      <c r="L257"/>
      <c r="M257"/>
      <c r="N257"/>
      <c r="O257"/>
      <c r="P257"/>
      <c r="Q257"/>
      <c r="R257"/>
      <c r="S257"/>
      <c r="T257"/>
      <c r="U257"/>
      <c r="V257"/>
      <c r="W257"/>
      <c r="X257"/>
      <c r="Y257"/>
      <c r="Z257"/>
      <c r="AA257"/>
      <c r="AB257"/>
      <c r="AC257"/>
      <c r="AD257"/>
      <c r="AE257"/>
      <c r="AF257"/>
      <c r="AG257"/>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Marine Mammal</vt:lpstr>
      <vt:lpstr>Birds</vt:lpstr>
      <vt:lpstr>Corals, Gastros, &amp; Othr </vt:lpstr>
      <vt:lpstr>Fish</vt:lpstr>
      <vt:lpstr>Sea Turtles</vt:lpstr>
      <vt:lpstr>Funding Synthesized</vt:lpstr>
      <vt:lpstr>DataSet</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Ignoffo</dc:creator>
  <cp:lastModifiedBy>Ethan Ignoffo</cp:lastModifiedBy>
  <dcterms:created xsi:type="dcterms:W3CDTF">2024-12-06T17:55:59Z</dcterms:created>
  <dcterms:modified xsi:type="dcterms:W3CDTF">2025-08-01T23:30:41Z</dcterms:modified>
</cp:coreProperties>
</file>