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trevi\CompPhys\Diag-Bound\Eig Errors\"/>
    </mc:Choice>
  </mc:AlternateContent>
  <xr:revisionPtr revIDLastSave="0" documentId="8_{A39CF24B-60DA-4BD4-B96B-CC06120AA27E}" xr6:coauthVersionLast="47" xr6:coauthVersionMax="47" xr10:uidLastSave="{00000000-0000-0000-0000-000000000000}"/>
  <bookViews>
    <workbookView xWindow="13728" yWindow="0" windowWidth="9408" windowHeight="12336" xr2:uid="{3A3B6820-5BAA-4E6B-A06F-839DB7D68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R16" i="1"/>
  <c r="S16" i="1"/>
  <c r="T16" i="1"/>
  <c r="U16" i="1"/>
  <c r="U7" i="1"/>
  <c r="U5" i="1"/>
  <c r="U13" i="1" s="1"/>
  <c r="U6" i="1"/>
  <c r="U4" i="1"/>
  <c r="S3" i="1"/>
  <c r="T3" i="1"/>
  <c r="U3" i="1"/>
  <c r="R3" i="1"/>
  <c r="R15" i="1" s="1"/>
  <c r="Q3" i="1"/>
  <c r="T15" i="1"/>
  <c r="S15" i="1"/>
  <c r="Q14" i="1"/>
  <c r="R12" i="1"/>
  <c r="G9" i="1"/>
  <c r="F9" i="1"/>
  <c r="E9" i="1"/>
  <c r="D17" i="1"/>
  <c r="C17" i="1"/>
  <c r="E17" i="1"/>
  <c r="F17" i="1"/>
  <c r="G17" i="1"/>
  <c r="N7" i="1"/>
  <c r="N15" i="1" s="1"/>
  <c r="M7" i="1"/>
  <c r="L7" i="1"/>
  <c r="K7" i="1"/>
  <c r="J7" i="1"/>
  <c r="M6" i="1"/>
  <c r="M14" i="1" s="1"/>
  <c r="N6" i="1"/>
  <c r="N14" i="1" s="1"/>
  <c r="J5" i="1"/>
  <c r="K5" i="1"/>
  <c r="L5" i="1"/>
  <c r="M5" i="1"/>
  <c r="N5" i="1"/>
  <c r="J6" i="1"/>
  <c r="K6" i="1"/>
  <c r="K14" i="1" s="1"/>
  <c r="L6" i="1"/>
  <c r="L14" i="1" s="1"/>
  <c r="J14" i="1"/>
  <c r="J15" i="1"/>
  <c r="K15" i="1"/>
  <c r="L15" i="1"/>
  <c r="M15" i="1"/>
  <c r="J13" i="1"/>
  <c r="K13" i="1"/>
  <c r="L13" i="1"/>
  <c r="M13" i="1"/>
  <c r="N13" i="1"/>
  <c r="M4" i="1"/>
  <c r="M12" i="1" s="1"/>
  <c r="N4" i="1"/>
  <c r="L4" i="1"/>
  <c r="L12" i="1" s="1"/>
  <c r="K4" i="1"/>
  <c r="K12" i="1" s="1"/>
  <c r="J4" i="1"/>
  <c r="J12" i="1"/>
  <c r="N12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N3" i="1"/>
  <c r="M3" i="1"/>
  <c r="L3" i="1"/>
  <c r="K3" i="1"/>
  <c r="J3" i="1"/>
  <c r="G3" i="1"/>
  <c r="F3" i="1"/>
  <c r="C3" i="1"/>
  <c r="D3" i="1"/>
  <c r="E3" i="1"/>
  <c r="R14" i="1" l="1"/>
  <c r="R13" i="1"/>
  <c r="U15" i="1"/>
  <c r="T13" i="1"/>
  <c r="S12" i="1"/>
  <c r="S13" i="1"/>
  <c r="Q12" i="1"/>
  <c r="Q13" i="1"/>
  <c r="S14" i="1"/>
  <c r="T12" i="1"/>
  <c r="U12" i="1"/>
  <c r="T14" i="1"/>
  <c r="U14" i="1"/>
  <c r="Q15" i="1"/>
</calcChain>
</file>

<file path=xl/sharedStrings.xml><?xml version="1.0" encoding="utf-8"?>
<sst xmlns="http://schemas.openxmlformats.org/spreadsheetml/2006/main" count="27" uniqueCount="12">
  <si>
    <t>rmax</t>
  </si>
  <si>
    <t>n=1</t>
  </si>
  <si>
    <t>n=2</t>
  </si>
  <si>
    <t>n=3</t>
  </si>
  <si>
    <t>n=4</t>
  </si>
  <si>
    <t>n=5</t>
  </si>
  <si>
    <t>inf</t>
  </si>
  <si>
    <t>Error</t>
  </si>
  <si>
    <t>1D HO Eigenvals</t>
  </si>
  <si>
    <t>n=0</t>
  </si>
  <si>
    <t>Coulomb Eigenvals (l=0)</t>
  </si>
  <si>
    <t>3D HO Eigenvals (l=0)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</si>
</sst>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9BC6-6F77-4E13-AFD9-B18AE6657E37}">
  <dimension ref="B1:U17"/>
  <sheetViews>
    <sheetView tabSelected="1" workbookViewId="0">
      <selection activeCell="Q20" sqref="Q20"/>
    </sheetView>
  </sheetViews>
  <sheetFormatPr defaultRowHeight="14.4" x14ac:dyDescent="0.3"/>
  <cols>
    <col min="3" max="4" width="9.88671875" bestFit="1" customWidth="1"/>
    <col min="5" max="5" width="12.109375" bestFit="1" customWidth="1"/>
    <col min="6" max="6" width="9.88671875" bestFit="1" customWidth="1"/>
    <col min="7" max="7" width="10.77734375" bestFit="1" customWidth="1"/>
    <col min="9" max="9" width="9.5546875" style="4" bestFit="1" customWidth="1"/>
  </cols>
  <sheetData>
    <row r="1" spans="2:21" x14ac:dyDescent="0.3">
      <c r="C1" s="1" t="s">
        <v>10</v>
      </c>
      <c r="D1" s="1"/>
      <c r="E1" s="1"/>
      <c r="F1" s="1"/>
      <c r="G1" s="1"/>
      <c r="J1" s="1" t="s">
        <v>8</v>
      </c>
      <c r="K1" s="1"/>
      <c r="L1" s="1"/>
      <c r="M1" s="1"/>
      <c r="N1" s="1"/>
      <c r="P1" s="4"/>
      <c r="Q1" s="1" t="s">
        <v>11</v>
      </c>
      <c r="R1" s="1"/>
      <c r="S1" s="1"/>
      <c r="T1" s="1"/>
      <c r="U1" s="1"/>
    </row>
    <row r="2" spans="2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4" t="s">
        <v>0</v>
      </c>
      <c r="J2" t="s">
        <v>9</v>
      </c>
      <c r="K2" t="s">
        <v>1</v>
      </c>
      <c r="L2" t="s">
        <v>2</v>
      </c>
      <c r="M2" t="s">
        <v>3</v>
      </c>
      <c r="N2" t="s">
        <v>4</v>
      </c>
      <c r="P2" s="4" t="s">
        <v>0</v>
      </c>
      <c r="Q2" t="s">
        <v>9</v>
      </c>
      <c r="R2" t="s">
        <v>1</v>
      </c>
      <c r="S2" t="s">
        <v>2</v>
      </c>
      <c r="T2" t="s">
        <v>3</v>
      </c>
      <c r="U2" t="s">
        <v>4</v>
      </c>
    </row>
    <row r="3" spans="2:21" x14ac:dyDescent="0.3">
      <c r="B3" t="s">
        <v>6</v>
      </c>
      <c r="C3">
        <f>-1/2</f>
        <v>-0.5</v>
      </c>
      <c r="D3">
        <f>-1/8</f>
        <v>-0.125</v>
      </c>
      <c r="E3">
        <f>-1/18</f>
        <v>-5.5555555555555552E-2</v>
      </c>
      <c r="F3">
        <f>-1/32</f>
        <v>-3.125E-2</v>
      </c>
      <c r="G3">
        <f>-1/50</f>
        <v>-0.02</v>
      </c>
      <c r="I3" s="4" t="s">
        <v>6</v>
      </c>
      <c r="J3">
        <f>1/2</f>
        <v>0.5</v>
      </c>
      <c r="K3">
        <f>3/2</f>
        <v>1.5</v>
      </c>
      <c r="L3">
        <f>5/2</f>
        <v>2.5</v>
      </c>
      <c r="M3">
        <f>7/2</f>
        <v>3.5</v>
      </c>
      <c r="N3">
        <f>9/2</f>
        <v>4.5</v>
      </c>
      <c r="P3" s="4" t="s">
        <v>6</v>
      </c>
      <c r="Q3">
        <f>3/2</f>
        <v>1.5</v>
      </c>
      <c r="R3">
        <f>Q3+2</f>
        <v>3.5</v>
      </c>
      <c r="S3">
        <f t="shared" ref="S3:U3" si="0">R3+2</f>
        <v>5.5</v>
      </c>
      <c r="T3">
        <f t="shared" si="0"/>
        <v>7.5</v>
      </c>
      <c r="U3">
        <f t="shared" si="0"/>
        <v>9.5</v>
      </c>
    </row>
    <row r="4" spans="2:21" x14ac:dyDescent="0.3">
      <c r="B4">
        <v>80</v>
      </c>
      <c r="C4" s="3">
        <v>-0.49875619999999998</v>
      </c>
      <c r="D4" s="3">
        <v>-0.12492200000000001</v>
      </c>
      <c r="E4" s="3">
        <v>-5.554013E-2</v>
      </c>
      <c r="F4" s="3">
        <v>-3.1245120000000001E-2</v>
      </c>
      <c r="G4" s="3">
        <v>-1.9992329999999999E-2</v>
      </c>
      <c r="I4" s="4">
        <v>20</v>
      </c>
      <c r="J4" s="2">
        <f>0.4996873</f>
        <v>0.4996873</v>
      </c>
      <c r="K4" s="2">
        <f>1.498436</f>
        <v>1.4984360000000001</v>
      </c>
      <c r="L4" s="2">
        <f>2.495931</f>
        <v>2.4959310000000001</v>
      </c>
      <c r="M4" s="2">
        <f>3.49217</f>
        <v>3.4921700000000002</v>
      </c>
      <c r="N4" s="2">
        <f>4.48715</f>
        <v>4.4871499999999997</v>
      </c>
      <c r="P4" s="4">
        <v>20</v>
      </c>
      <c r="Q4" s="2">
        <v>1.4984360000000001</v>
      </c>
      <c r="R4" s="2">
        <v>3.4921700000000002</v>
      </c>
      <c r="S4" s="2">
        <v>5.4808700000000004</v>
      </c>
      <c r="T4" s="2">
        <v>7.464518</v>
      </c>
      <c r="U4" s="2">
        <f>9.443095</f>
        <v>9.4430949999999996</v>
      </c>
    </row>
    <row r="5" spans="2:21" x14ac:dyDescent="0.3">
      <c r="B5">
        <v>60</v>
      </c>
      <c r="C5" s="3">
        <v>-0.49875619999999998</v>
      </c>
      <c r="D5" s="3">
        <v>-0.12492200000000001</v>
      </c>
      <c r="E5" s="3">
        <v>-5.554013E-2</v>
      </c>
      <c r="F5" s="3">
        <v>-3.1243259999999998E-2</v>
      </c>
      <c r="G5" s="3">
        <v>-1.9594170000000001E-2</v>
      </c>
      <c r="I5" s="4">
        <v>15</v>
      </c>
      <c r="J5" s="2">
        <f t="shared" ref="J5:J7" si="1">0.4996873</f>
        <v>0.4996873</v>
      </c>
      <c r="K5" s="2">
        <f t="shared" ref="K5:K7" si="2">1.498436</f>
        <v>1.4984360000000001</v>
      </c>
      <c r="L5" s="2">
        <f t="shared" ref="L5:L7" si="3">2.495931</f>
        <v>2.4959310000000001</v>
      </c>
      <c r="M5" s="2">
        <f t="shared" ref="M5:M7" si="4">3.49217</f>
        <v>3.4921700000000002</v>
      </c>
      <c r="N5" s="2">
        <f t="shared" ref="N5:N7" si="5">4.48715</f>
        <v>4.4871499999999997</v>
      </c>
      <c r="P5" s="4">
        <v>15</v>
      </c>
      <c r="Q5" s="2">
        <v>1.4984360000000001</v>
      </c>
      <c r="R5" s="2">
        <v>3.4921700000000002</v>
      </c>
      <c r="S5" s="2">
        <v>5.4808700000000004</v>
      </c>
      <c r="T5" s="2">
        <v>7.464518</v>
      </c>
      <c r="U5" s="2">
        <f t="shared" ref="U5:U7" si="6">9.443095</f>
        <v>9.4430949999999996</v>
      </c>
    </row>
    <row r="6" spans="2:21" x14ac:dyDescent="0.3">
      <c r="B6">
        <v>40</v>
      </c>
      <c r="C6" s="3">
        <v>-0.49875619999999998</v>
      </c>
      <c r="D6" s="3">
        <v>-0.12492200000000001</v>
      </c>
      <c r="E6" s="3">
        <v>-5.5538810000000001E-2</v>
      </c>
      <c r="F6" s="3">
        <v>-3.0546170000000001E-2</v>
      </c>
      <c r="G6" s="3">
        <v>-1.1054970000000001E-2</v>
      </c>
      <c r="I6" s="4">
        <v>10</v>
      </c>
      <c r="J6" s="2">
        <f t="shared" si="1"/>
        <v>0.4996873</v>
      </c>
      <c r="K6" s="2">
        <f t="shared" si="2"/>
        <v>1.4984360000000001</v>
      </c>
      <c r="L6" s="2">
        <f t="shared" si="3"/>
        <v>2.4959310000000001</v>
      </c>
      <c r="M6" s="2">
        <f>3.492171</f>
        <v>3.4921709999999999</v>
      </c>
      <c r="N6" s="2">
        <f>4.487163</f>
        <v>4.4871629999999998</v>
      </c>
      <c r="P6" s="4">
        <v>10</v>
      </c>
      <c r="Q6" s="2">
        <v>1.4984360000000001</v>
      </c>
      <c r="R6" s="2">
        <v>3.4921700000000002</v>
      </c>
      <c r="S6" s="2">
        <v>5.4808700000000004</v>
      </c>
      <c r="T6" s="2">
        <v>7.464518</v>
      </c>
      <c r="U6" s="2">
        <f t="shared" si="6"/>
        <v>9.4430949999999996</v>
      </c>
    </row>
    <row r="7" spans="2:21" x14ac:dyDescent="0.3">
      <c r="B7">
        <v>20</v>
      </c>
      <c r="C7" s="3">
        <v>-0.49875619999999998</v>
      </c>
      <c r="D7" s="3">
        <v>-0.12490900000000001</v>
      </c>
      <c r="E7" s="3">
        <v>-4.989615E-2</v>
      </c>
      <c r="F7" s="3">
        <v>1.671976E-2</v>
      </c>
      <c r="G7" s="3">
        <v>0.1128238</v>
      </c>
      <c r="I7" s="4">
        <v>5</v>
      </c>
      <c r="J7" s="2">
        <f>0.50466</f>
        <v>0.50466</v>
      </c>
      <c r="K7" s="2">
        <f>1.549683</f>
        <v>1.5496829999999999</v>
      </c>
      <c r="L7" s="2">
        <f>2.730465</f>
        <v>2.7304650000000001</v>
      </c>
      <c r="M7" s="2">
        <f>4.166714</f>
        <v>4.1667139999999998</v>
      </c>
      <c r="N7" s="2">
        <f>5.937008</f>
        <v>5.9370079999999996</v>
      </c>
      <c r="P7" s="4">
        <v>5</v>
      </c>
      <c r="Q7" s="2">
        <v>1.4984360000000001</v>
      </c>
      <c r="R7" s="2">
        <v>3.4921709999999999</v>
      </c>
      <c r="S7" s="2">
        <v>5.4809669999999997</v>
      </c>
      <c r="T7" s="2">
        <v>7.4673020000000001</v>
      </c>
      <c r="U7" s="2">
        <f>9.477196</f>
        <v>9.4771959999999993</v>
      </c>
    </row>
    <row r="8" spans="2:21" x14ac:dyDescent="0.3">
      <c r="B8">
        <v>10</v>
      </c>
      <c r="C8" s="3">
        <v>-0.49875550000000002</v>
      </c>
      <c r="D8" s="3">
        <v>-0.11270289999999999</v>
      </c>
      <c r="E8" s="3">
        <v>9.1394299999999998E-2</v>
      </c>
      <c r="F8" s="3">
        <v>0.40458080000000002</v>
      </c>
      <c r="G8" s="3">
        <v>0.82449879999999998</v>
      </c>
      <c r="P8" s="4">
        <v>3</v>
      </c>
      <c r="Q8" s="2">
        <v>1.5045189999999999</v>
      </c>
      <c r="R8" s="2">
        <v>3.6540759999999999</v>
      </c>
      <c r="S8" s="2">
        <v>6.4310210000000003</v>
      </c>
      <c r="T8" s="2">
        <v>10.17454</v>
      </c>
      <c r="U8" s="2">
        <v>14.91732</v>
      </c>
    </row>
    <row r="9" spans="2:21" x14ac:dyDescent="0.3">
      <c r="B9">
        <v>5</v>
      </c>
      <c r="C9" s="3">
        <v>-0.49513509999999999</v>
      </c>
      <c r="D9" s="3">
        <v>0.1412291</v>
      </c>
      <c r="E9" s="3">
        <f>1.049786</f>
        <v>1.0497860000000001</v>
      </c>
      <c r="F9" s="3">
        <f>2.368564</f>
        <v>2.3685640000000001</v>
      </c>
      <c r="G9" s="3">
        <f>4.081211</f>
        <v>4.0812109999999997</v>
      </c>
      <c r="P9" s="4"/>
    </row>
    <row r="10" spans="2:21" x14ac:dyDescent="0.3">
      <c r="P10" s="4"/>
    </row>
    <row r="11" spans="2:21" x14ac:dyDescent="0.3">
      <c r="C11" s="1" t="s">
        <v>7</v>
      </c>
      <c r="D11" s="1"/>
      <c r="E11" s="1"/>
      <c r="F11" s="1"/>
      <c r="G11" s="1"/>
      <c r="J11" s="1" t="s">
        <v>7</v>
      </c>
      <c r="K11" s="1"/>
      <c r="L11" s="1"/>
      <c r="M11" s="1"/>
      <c r="N11" s="1"/>
      <c r="P11" s="4"/>
      <c r="Q11" s="1" t="s">
        <v>7</v>
      </c>
      <c r="R11" s="1"/>
      <c r="S11" s="1"/>
      <c r="T11" s="1"/>
      <c r="U11" s="1"/>
    </row>
    <row r="12" spans="2:21" x14ac:dyDescent="0.3">
      <c r="B12">
        <v>80</v>
      </c>
      <c r="C12" s="3">
        <f>ABS(C$3-C4)</f>
        <v>1.2438000000000171E-3</v>
      </c>
      <c r="D12" s="3">
        <f>ABS(D$3-D4)</f>
        <v>7.799999999999474E-5</v>
      </c>
      <c r="E12" s="3">
        <f>ABS(E$3-E4)</f>
        <v>1.5425555555552417E-5</v>
      </c>
      <c r="F12" s="3">
        <f>ABS(F$3-F4)</f>
        <v>4.8799999999987742E-6</v>
      </c>
      <c r="G12" s="3">
        <f>ABS(G$3-G4)</f>
        <v>7.6700000000012869E-6</v>
      </c>
      <c r="I12" s="4">
        <v>20</v>
      </c>
      <c r="J12" s="2">
        <f>ABS(J$3-J4)</f>
        <v>3.1269999999999909E-4</v>
      </c>
      <c r="K12" s="2">
        <f>ABS(K$3-K4)</f>
        <v>1.5639999999998988E-3</v>
      </c>
      <c r="L12" s="2">
        <f>ABS(L$3-L4)</f>
        <v>4.0689999999998783E-3</v>
      </c>
      <c r="M12" s="2">
        <f>ABS(M$3-M4)</f>
        <v>7.8299999999997816E-3</v>
      </c>
      <c r="N12" s="2">
        <f>ABS(N$3-N4)</f>
        <v>1.285000000000025E-2</v>
      </c>
      <c r="P12" s="4">
        <v>20</v>
      </c>
      <c r="Q12" s="2">
        <f>ABS(Q$3-Q4)</f>
        <v>1.5639999999998988E-3</v>
      </c>
      <c r="R12" s="2">
        <f>ABS(R$3-R4)</f>
        <v>7.8299999999997816E-3</v>
      </c>
      <c r="S12" s="2">
        <f>ABS(S$3-S4)</f>
        <v>1.9129999999999647E-2</v>
      </c>
      <c r="T12" s="2">
        <f>ABS(T$3-T4)</f>
        <v>3.5482000000000014E-2</v>
      </c>
      <c r="U12" s="2">
        <f>ABS(U$3-U4)</f>
        <v>5.6905000000000427E-2</v>
      </c>
    </row>
    <row r="13" spans="2:21" x14ac:dyDescent="0.3">
      <c r="B13">
        <v>60</v>
      </c>
      <c r="C13" s="3">
        <f>ABS(C$3-C5)</f>
        <v>1.2438000000000171E-3</v>
      </c>
      <c r="D13" s="3">
        <f>ABS(D$3-D5)</f>
        <v>7.799999999999474E-5</v>
      </c>
      <c r="E13" s="3">
        <f>ABS(E$3-E5)</f>
        <v>1.5425555555552417E-5</v>
      </c>
      <c r="F13" s="3">
        <f>ABS(F$3-F5)</f>
        <v>6.7400000000016058E-6</v>
      </c>
      <c r="G13" s="3">
        <f>ABS(G$3-G5)</f>
        <v>4.0582999999999939E-4</v>
      </c>
      <c r="I13" s="4">
        <v>15</v>
      </c>
      <c r="J13" s="2">
        <f>ABS(J$3-J5)</f>
        <v>3.1269999999999909E-4</v>
      </c>
      <c r="K13" s="2">
        <f>ABS(K$3-K5)</f>
        <v>1.5639999999998988E-3</v>
      </c>
      <c r="L13" s="2">
        <f>ABS(L$3-L5)</f>
        <v>4.0689999999998783E-3</v>
      </c>
      <c r="M13" s="2">
        <f>ABS(M$3-M5)</f>
        <v>7.8299999999997816E-3</v>
      </c>
      <c r="N13" s="2">
        <f>ABS(N$3-N5)</f>
        <v>1.285000000000025E-2</v>
      </c>
      <c r="P13" s="4">
        <v>15</v>
      </c>
      <c r="Q13" s="2">
        <f>ABS(Q$3-Q5)</f>
        <v>1.5639999999998988E-3</v>
      </c>
      <c r="R13" s="2">
        <f>ABS(R$3-R5)</f>
        <v>7.8299999999997816E-3</v>
      </c>
      <c r="S13" s="2">
        <f>ABS(S$3-S5)</f>
        <v>1.9129999999999647E-2</v>
      </c>
      <c r="T13" s="2">
        <f>ABS(T$3-T5)</f>
        <v>3.5482000000000014E-2</v>
      </c>
      <c r="U13" s="2">
        <f>ABS(U$3-U5)</f>
        <v>5.6905000000000427E-2</v>
      </c>
    </row>
    <row r="14" spans="2:21" x14ac:dyDescent="0.3">
      <c r="B14">
        <v>40</v>
      </c>
      <c r="C14" s="3">
        <f>ABS(C$3-C6)</f>
        <v>1.2438000000000171E-3</v>
      </c>
      <c r="D14" s="3">
        <f>ABS(D$3-D6)</f>
        <v>7.799999999999474E-5</v>
      </c>
      <c r="E14" s="3">
        <f>ABS(E$3-E6)</f>
        <v>1.6745555555551517E-5</v>
      </c>
      <c r="F14" s="3">
        <f>ABS(F$3-F6)</f>
        <v>7.0382999999999904E-4</v>
      </c>
      <c r="G14" s="3">
        <f>ABS(G$3-G6)</f>
        <v>8.9450299999999996E-3</v>
      </c>
      <c r="I14" s="4">
        <v>10</v>
      </c>
      <c r="J14" s="2">
        <f>ABS(J$3-J6)</f>
        <v>3.1269999999999909E-4</v>
      </c>
      <c r="K14" s="2">
        <f>ABS(K$3-K6)</f>
        <v>1.5639999999998988E-3</v>
      </c>
      <c r="L14" s="2">
        <f>ABS(L$3-L6)</f>
        <v>4.0689999999998783E-3</v>
      </c>
      <c r="M14" s="2">
        <f>ABS(M$3-M6)</f>
        <v>7.8290000000000859E-3</v>
      </c>
      <c r="N14" s="2">
        <f>ABS(N$3-N6)</f>
        <v>1.2837000000000209E-2</v>
      </c>
      <c r="P14" s="4">
        <v>10</v>
      </c>
      <c r="Q14" s="2">
        <f>ABS(Q$3-Q6)</f>
        <v>1.5639999999998988E-3</v>
      </c>
      <c r="R14" s="2">
        <f>ABS(R$3-R6)</f>
        <v>7.8299999999997816E-3</v>
      </c>
      <c r="S14" s="2">
        <f>ABS(S$3-S6)</f>
        <v>1.9129999999999647E-2</v>
      </c>
      <c r="T14" s="2">
        <f>ABS(T$3-T6)</f>
        <v>3.5482000000000014E-2</v>
      </c>
      <c r="U14" s="2">
        <f>ABS(U$3-U6)</f>
        <v>5.6905000000000427E-2</v>
      </c>
    </row>
    <row r="15" spans="2:21" x14ac:dyDescent="0.3">
      <c r="B15">
        <v>20</v>
      </c>
      <c r="C15" s="3">
        <f>ABS(C$3-C7)</f>
        <v>1.2438000000000171E-3</v>
      </c>
      <c r="D15" s="3">
        <f>ABS(D$3-D7)</f>
        <v>9.0999999999993864E-5</v>
      </c>
      <c r="E15" s="3">
        <f>ABS(E$3-E7)</f>
        <v>5.6594055555555522E-3</v>
      </c>
      <c r="F15" s="3">
        <f>ABS(F$3-F7)</f>
        <v>4.796976E-2</v>
      </c>
      <c r="G15" s="3">
        <f>ABS(G$3-G7)</f>
        <v>0.13282379999999999</v>
      </c>
      <c r="I15" s="4">
        <v>5</v>
      </c>
      <c r="J15" s="2">
        <f>ABS(J$3-J7)</f>
        <v>4.6599999999999975E-3</v>
      </c>
      <c r="K15" s="2">
        <f>ABS(K$3-K7)</f>
        <v>4.9682999999999922E-2</v>
      </c>
      <c r="L15" s="2">
        <f>ABS(L$3-L7)</f>
        <v>0.23046500000000014</v>
      </c>
      <c r="M15" s="2">
        <f>ABS(M$3-M7)</f>
        <v>0.66671399999999981</v>
      </c>
      <c r="N15" s="2">
        <f>ABS(N$3-N7)</f>
        <v>1.4370079999999996</v>
      </c>
      <c r="P15" s="4">
        <v>5</v>
      </c>
      <c r="Q15" s="2">
        <f>ABS(Q$3-Q7)</f>
        <v>1.5639999999998988E-3</v>
      </c>
      <c r="R15" s="2">
        <f>ABS(R$3-R7)</f>
        <v>7.8290000000000859E-3</v>
      </c>
      <c r="S15" s="2">
        <f>ABS(S$3-S7)</f>
        <v>1.90330000000003E-2</v>
      </c>
      <c r="T15" s="2">
        <f>ABS(T$3-T7)</f>
        <v>3.2697999999999894E-2</v>
      </c>
      <c r="U15" s="2">
        <f>ABS(U$3-U7)</f>
        <v>2.2804000000000713E-2</v>
      </c>
    </row>
    <row r="16" spans="2:21" x14ac:dyDescent="0.3">
      <c r="B16">
        <v>10</v>
      </c>
      <c r="C16" s="3">
        <f>ABS(C$3-C8)</f>
        <v>1.2444999999999817E-3</v>
      </c>
      <c r="D16" s="3">
        <f>ABS(D$3-D8)</f>
        <v>1.2297100000000005E-2</v>
      </c>
      <c r="E16" s="3">
        <f>ABS(E$3-E8)</f>
        <v>0.14694985555555556</v>
      </c>
      <c r="F16" s="3">
        <f>ABS(F$3-F8)</f>
        <v>0.43583080000000002</v>
      </c>
      <c r="G16" s="3">
        <f>ABS(G$3-G8)</f>
        <v>0.84449879999999999</v>
      </c>
      <c r="P16" s="4">
        <v>3</v>
      </c>
      <c r="Q16" s="2">
        <f>ABS(Q$3-Q8)</f>
        <v>4.5189999999999397E-3</v>
      </c>
      <c r="R16" s="2">
        <f>ABS(R$3-R8)</f>
        <v>0.15407599999999988</v>
      </c>
      <c r="S16" s="2">
        <f>ABS(S$3-S8)</f>
        <v>0.93102100000000032</v>
      </c>
      <c r="T16" s="2">
        <f>ABS(T$3-T8)</f>
        <v>2.6745400000000004</v>
      </c>
      <c r="U16" s="2">
        <f>ABS(U$3-U8)</f>
        <v>5.4173200000000001</v>
      </c>
    </row>
    <row r="17" spans="2:7" x14ac:dyDescent="0.3">
      <c r="B17">
        <v>5</v>
      </c>
      <c r="C17" s="3">
        <f>ABS(C$3-C9)</f>
        <v>4.8649000000000053E-3</v>
      </c>
      <c r="D17" s="3">
        <f>ABS(D$3-D9)</f>
        <v>0.2662291</v>
      </c>
      <c r="E17" s="3">
        <f>ABS(E$3-E9)</f>
        <v>1.1053415555555557</v>
      </c>
      <c r="F17" s="3">
        <f>ABS(F$3-F9)</f>
        <v>2.3998140000000001</v>
      </c>
      <c r="G17" s="3">
        <f>ABS(G$3-G9)</f>
        <v>4.1012109999999993</v>
      </c>
    </row>
  </sheetData>
  <mergeCells count="6">
    <mergeCell ref="C1:G1"/>
    <mergeCell ref="C11:G11"/>
    <mergeCell ref="J1:N1"/>
    <mergeCell ref="J11:N11"/>
    <mergeCell ref="Q1:U1"/>
    <mergeCell ref="Q11: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Trevin Detwiler</dc:creator>
  <cp:lastModifiedBy>Trevin Detwiler</cp:lastModifiedBy>
  <dcterms:created xsi:type="dcterms:W3CDTF">2023-04-17T00:17:07Z</dcterms:created>
  <dcterms:modified xsi:type="dcterms:W3CDTF">2023-04-17T19:57:33Z</dcterms:modified>
</cp:coreProperties>
</file>