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01imj\Documents\GitHub\P_AppMobile-Passion-Lecture\docs\"/>
    </mc:Choice>
  </mc:AlternateContent>
  <xr:revisionPtr revIDLastSave="0" documentId="13_ncr:1_{4FD635E0-2ABC-406A-A343-74F787F192DF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3795" yWindow="1890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<sst xmlns="http://schemas.openxmlformats.org/spreadsheetml/2006/main" count="59" uniqueCount="42">
  <si>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</si>
  <si>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</si>
  <si>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</si>
  <si>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</si>
  <si>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</si>
  <si>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</si>
  <si>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</si>
  <si>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</si>
  <si>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</si>
  <si>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</si>
  <si>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</si>
  <si>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</si>
  <si>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</si>
  <si>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</si>
  <si>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</si>
  <si>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</si>
  <si>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</si>
  <si>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</si>
  <si>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</si>
  <si>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</si>
  <si>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</si>
  <si>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</si>
  <si>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</si>
  <si>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</si>
  <si>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</si>
  <si>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heure</t>
  </si>
  <si>
    <t>Activité</t>
  </si>
  <si>
    <t>Remarque / problème</t>
  </si>
  <si>
    <t>Schafstall Ethan</t>
  </si>
  <si>
    <t>Création des maquettes</t>
  </si>
  <si>
    <t>Introduction au projet + install de node et autres logiciels/outils</t>
  </si>
  <si>
    <t>Développement sur l'UI de l'application mobile sur Maui</t>
  </si>
  <si>
    <t>Research et Développement sur l' de l'application mobile sur Maui</t>
  </si>
  <si>
    <t>Remediation du project</t>
  </si>
  <si>
    <t>Research sur le formating et les differentes elements balise maui</t>
  </si>
  <si>
    <t>Développement du page library</t>
  </si>
  <si>
    <t>Développement du page library (lien au settings, style, etc)</t>
  </si>
  <si>
    <t>Développement du page library ( les tags, style)</t>
  </si>
  <si>
    <t>Développement du tags (logic)</t>
  </si>
  <si>
    <t>Research sur creation dynamic de elements via c#</t>
  </si>
  <si>
    <t>Fini la création dynamic des tags.</t>
  </si>
  <si>
    <t>Creation de pages templates pour les livres/tags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</si>
</sst>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3.8194444444444448E-2</c:v>
                </c:pt>
                <c:pt idx="1">
                  <c:v>0.36458333333333331</c:v>
                </c:pt>
                <c:pt idx="2">
                  <c:v>0</c:v>
                </c:pt>
                <c:pt idx="3">
                  <c:v>0</c:v>
                </c:pt>
                <c:pt idx="4">
                  <c:v>1.0416666666666666E-2</c:v>
                </c:pt>
                <c:pt idx="5">
                  <c:v>0</c:v>
                </c:pt>
                <c:pt idx="6">
                  <c:v>2.7777777777777776E-2</c:v>
                </c:pt>
                <c:pt idx="7">
                  <c:v>1.0416666666666666E-2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3" activePane="bottomLeft" state="frozen"/>
      <selection pane="bottomLeft" activeCell="F22" sqref="F22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5" t="s">
        <v>28</v>
      </c>
      <c r="D2" s="55"/>
      <c r="E2" s="55"/>
      <c r="F2" s="5" t="s">
        <v>2</v>
      </c>
      <c r="G2" s="6" t="s">
        <v>24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12 heurs 49 minutes</v>
      </c>
      <c r="D3" s="23"/>
      <c r="E3" s="3"/>
      <c r="F3" s="4" t="s">
        <v>10</v>
      </c>
      <c r="G3" s="7" t="s">
        <v>23</v>
      </c>
    </row>
    <row r="4" spans="1:15" ht="23.25" hidden="1" x14ac:dyDescent="0.35">
      <c r="B4" s="5"/>
      <c r="C4" s="23">
        <f>SUBTOTAL(9,$C$7:$C$531)*60</f>
        <v>300</v>
      </c>
      <c r="D4" s="23">
        <f>SUBTOTAL(9,$D$7:$D$531)</f>
        <v>470</v>
      </c>
      <c r="E4" s="41">
        <f>SUM(C4:D4)</f>
        <v>770</v>
      </c>
      <c r="F4" s="4"/>
      <c r="G4" s="7"/>
    </row>
    <row r="5" spans="1:15" x14ac:dyDescent="0.25">
      <c r="C5" s="56" t="s">
        <v>16</v>
      </c>
      <c r="D5" s="56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25</v>
      </c>
      <c r="D6" s="22" t="s">
        <v>17</v>
      </c>
      <c r="E6" s="20" t="s">
        <v>26</v>
      </c>
      <c r="F6" s="20" t="s">
        <v>13</v>
      </c>
      <c r="G6" s="20" t="s">
        <v>27</v>
      </c>
    </row>
    <row r="7" spans="1:15" x14ac:dyDescent="0.25">
      <c r="A7" s="14">
        <f>IF(ISBLANK(B7),"",_xlfn.ISOWEEKNUM('Journal de travail'!$B7))</f>
        <v>12</v>
      </c>
      <c r="B7" s="43">
        <v>45369</v>
      </c>
      <c r="C7" s="44">
        <v>2</v>
      </c>
      <c r="D7" s="45">
        <v>40</v>
      </c>
      <c r="E7" s="46" t="s">
        <v>21</v>
      </c>
      <c r="F7" s="37" t="s">
        <v>29</v>
      </c>
      <c r="G7" s="15"/>
    </row>
    <row r="8" spans="1:15" x14ac:dyDescent="0.25">
      <c r="A8" s="8">
        <f>IF(ISBLANK(B8),"",_xlfn.ISOWEEKNUM('Journal de travail'!$B8))</f>
        <v>12</v>
      </c>
      <c r="B8" s="47">
        <v>45369</v>
      </c>
      <c r="C8" s="48"/>
      <c r="D8" s="49">
        <v>15</v>
      </c>
      <c r="E8" s="50" t="s">
        <v>7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13</v>
      </c>
      <c r="B9" s="51">
        <v>45376</v>
      </c>
      <c r="C9" s="52">
        <v>1</v>
      </c>
      <c r="D9" s="53">
        <v>40</v>
      </c>
      <c r="E9" s="54" t="s">
        <v>4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47">
        <v>45376</v>
      </c>
      <c r="C10" s="48">
        <v>1</v>
      </c>
      <c r="D10" s="49">
        <v>15</v>
      </c>
      <c r="E10" s="50" t="s">
        <v>4</v>
      </c>
      <c r="F10" s="37" t="s">
        <v>32</v>
      </c>
      <c r="G10" s="16"/>
      <c r="M10" t="s">
        <v>5</v>
      </c>
      <c r="N10">
        <v>3</v>
      </c>
      <c r="O10">
        <v>10</v>
      </c>
    </row>
    <row r="11" spans="1:15" x14ac:dyDescent="0.25">
      <c r="A11" s="17">
        <f>IF(ISBLANK(B11),"",_xlfn.ISOWEEKNUM('Journal de travail'!$B11))</f>
        <v>16</v>
      </c>
      <c r="B11" s="51">
        <v>45397</v>
      </c>
      <c r="C11" s="52"/>
      <c r="D11" s="53">
        <v>15</v>
      </c>
      <c r="E11" s="54" t="s">
        <v>22</v>
      </c>
      <c r="F11" s="37" t="s">
        <v>33</v>
      </c>
      <c r="G11" s="18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16</v>
      </c>
      <c r="B12" s="47">
        <v>45397</v>
      </c>
      <c r="C12" s="48"/>
      <c r="D12" s="49">
        <v>30</v>
      </c>
      <c r="E12" s="50" t="s">
        <v>4</v>
      </c>
      <c r="F12" s="37" t="s">
        <v>31</v>
      </c>
      <c r="G12" s="16"/>
      <c r="M12" t="s">
        <v>7</v>
      </c>
      <c r="N12">
        <v>5</v>
      </c>
      <c r="O12">
        <v>20</v>
      </c>
    </row>
    <row r="13" spans="1:15" x14ac:dyDescent="0.25">
      <c r="A13" s="17">
        <f>IF(ISBLANK(B13),"",_xlfn.ISOWEEKNUM('Journal de travail'!$B13))</f>
        <v>16</v>
      </c>
      <c r="B13" s="51">
        <v>45397</v>
      </c>
      <c r="C13" s="52"/>
      <c r="D13" s="53">
        <v>30</v>
      </c>
      <c r="E13" s="54" t="s">
        <v>3</v>
      </c>
      <c r="F13" s="37" t="s">
        <v>34</v>
      </c>
      <c r="G13" s="18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16</v>
      </c>
      <c r="B14" s="47">
        <v>45397</v>
      </c>
      <c r="C14" s="48"/>
      <c r="D14" s="49">
        <v>55</v>
      </c>
      <c r="E14" s="50" t="s">
        <v>4</v>
      </c>
      <c r="F14" s="37" t="s">
        <v>35</v>
      </c>
      <c r="G14" s="16"/>
      <c r="M14" t="s">
        <v>21</v>
      </c>
      <c r="N14">
        <v>7</v>
      </c>
      <c r="O14">
        <v>30</v>
      </c>
    </row>
    <row r="15" spans="1:15" x14ac:dyDescent="0.25">
      <c r="A15" s="17">
        <f>IF(ISBLANK(B15),"",_xlfn.ISOWEEKNUM('Journal de travail'!$B15))</f>
        <v>17</v>
      </c>
      <c r="B15" s="51">
        <v>45404</v>
      </c>
      <c r="C15" s="52"/>
      <c r="D15" s="53">
        <v>50</v>
      </c>
      <c r="E15" s="54" t="s">
        <v>4</v>
      </c>
      <c r="F15" s="37" t="s">
        <v>36</v>
      </c>
      <c r="G15" s="18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17</v>
      </c>
      <c r="B16" s="47">
        <v>45404</v>
      </c>
      <c r="C16" s="48"/>
      <c r="D16" s="49">
        <v>40</v>
      </c>
      <c r="E16" s="50" t="s">
        <v>4</v>
      </c>
      <c r="F16" s="37" t="s">
        <v>37</v>
      </c>
      <c r="G16" s="16"/>
      <c r="O16">
        <v>40</v>
      </c>
    </row>
    <row r="17" spans="1:15" x14ac:dyDescent="0.25">
      <c r="A17" s="17">
        <f>IF(ISBLANK(B17),"",_xlfn.ISOWEEKNUM('Journal de travail'!$B17))</f>
        <v>17</v>
      </c>
      <c r="B17" s="51">
        <v>45404</v>
      </c>
      <c r="C17" s="52"/>
      <c r="D17" s="53">
        <v>30</v>
      </c>
      <c r="E17" s="54" t="s">
        <v>4</v>
      </c>
      <c r="F17" s="37" t="s">
        <v>38</v>
      </c>
      <c r="G17" s="18"/>
      <c r="O17">
        <v>45</v>
      </c>
    </row>
    <row r="18" spans="1:15" x14ac:dyDescent="0.25">
      <c r="A18" s="8">
        <f>IF(ISBLANK(B18),"",_xlfn.ISOWEEKNUM('Journal de travail'!$B18))</f>
        <v>17</v>
      </c>
      <c r="B18" s="47">
        <v>45404</v>
      </c>
      <c r="C18" s="48"/>
      <c r="D18" s="49">
        <v>25</v>
      </c>
      <c r="E18" s="50" t="s">
        <v>3</v>
      </c>
      <c r="F18" s="37" t="s">
        <v>39</v>
      </c>
      <c r="G18" s="16"/>
      <c r="O18">
        <v>50</v>
      </c>
    </row>
    <row r="19" spans="1:15" x14ac:dyDescent="0.25">
      <c r="A19" s="17">
        <f>IF(ISBLANK(B19),"",_xlfn.ISOWEEKNUM('Journal de travail'!$B19))</f>
        <v>17</v>
      </c>
      <c r="B19" s="51">
        <v>45404</v>
      </c>
      <c r="C19" s="52"/>
      <c r="D19" s="53">
        <v>45</v>
      </c>
      <c r="E19" s="54" t="s">
        <v>4</v>
      </c>
      <c r="F19" s="37" t="s">
        <v>38</v>
      </c>
      <c r="G19" s="18"/>
      <c r="O19">
        <v>55</v>
      </c>
    </row>
    <row r="20" spans="1:15" x14ac:dyDescent="0.25">
      <c r="A20" s="8">
        <f>IF(ISBLANK(B20),"",_xlfn.ISOWEEKNUM('Journal de travail'!$B20))</f>
        <v>18</v>
      </c>
      <c r="B20" s="47">
        <v>45411</v>
      </c>
      <c r="C20" s="48"/>
      <c r="D20" s="49">
        <v>40</v>
      </c>
      <c r="E20" s="50" t="s">
        <v>4</v>
      </c>
      <c r="F20" s="37" t="s">
        <v>40</v>
      </c>
      <c r="G20" s="16"/>
    </row>
    <row r="21" spans="1:15" x14ac:dyDescent="0.25">
      <c r="A21" s="17">
        <f>IF(ISBLANK(B21),"",_xlfn.ISOWEEKNUM('Journal de travail'!$B21))</f>
        <v>18</v>
      </c>
      <c r="B21" s="51">
        <v>45411</v>
      </c>
      <c r="C21" s="52">
        <v>1</v>
      </c>
      <c r="D21" s="53"/>
      <c r="E21" s="54" t="s">
        <v>4</v>
      </c>
      <c r="F21" s="37" t="s">
        <v>41</v>
      </c>
      <c r="G21" s="18"/>
    </row>
    <row r="22" spans="1:15" x14ac:dyDescent="0.2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2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37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3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2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2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2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2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2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2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2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2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2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2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2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2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2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2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2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2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2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2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55</v>
      </c>
      <c r="C4" s="26" t="str">
        <f>'Journal de travail'!M8</f>
        <v>Analyse</v>
      </c>
      <c r="D4" s="34">
        <f>(A4+B4)/1440</f>
        <v>3.8194444444444448E-2</v>
      </c>
    </row>
    <row r="5" spans="1:4" x14ac:dyDescent="0.3">
      <c r="A5">
        <f>SUMIF('Journal de travail'!$E$7:$E$532,Analyse!C5,'Journal de travail'!$C$7:$C$532)*60</f>
        <v>180</v>
      </c>
      <c r="B5">
        <f>SUMIF('Journal de travail'!$E$7:$E$532,Analyse!C5,'Journal de travail'!$D$7:$D$532)</f>
        <v>345</v>
      </c>
      <c r="C5" s="42" t="str">
        <f>'Journal de travail'!M9</f>
        <v>Développement</v>
      </c>
      <c r="D5" s="34">
        <f t="shared" ref="D5:D11" si="0">(A5+B5)/1440</f>
        <v>0.36458333333333331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28" t="str">
        <f>'Journal de travail'!M11</f>
        <v>Documentation</v>
      </c>
      <c r="D7" s="34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15</v>
      </c>
      <c r="C8" s="29" t="str">
        <f>'Journal de travail'!M12</f>
        <v>Meeting</v>
      </c>
      <c r="D8" s="34">
        <f t="shared" si="0"/>
        <v>1.0416666666666666E-2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40</v>
      </c>
      <c r="C10" s="38" t="str">
        <f>'Journal de travail'!M14</f>
        <v>Design</v>
      </c>
      <c r="D10" s="34">
        <f t="shared" si="0"/>
        <v>2.7777777777777776E-2</v>
      </c>
    </row>
    <row r="11" spans="1:4" x14ac:dyDescent="0.3">
      <c r="B11">
        <f>SUMIF('Journal de travail'!$E$7:$E$532,Analyse!C11,'Journal de travail'!$D$7:$D$532)</f>
        <v>15</v>
      </c>
      <c r="C11" s="40" t="str">
        <f>'Journal de travail'!M15</f>
        <v>Autre</v>
      </c>
      <c r="D11" s="34">
        <f t="shared" si="0"/>
        <v>1.0416666666666666E-2</v>
      </c>
    </row>
    <row r="12" spans="1:4" x14ac:dyDescent="0.3">
      <c r="C12" s="24" t="s">
        <v>20</v>
      </c>
      <c r="D12" s="35">
        <f>SUM(D4:D11)</f>
        <v>0.45138888888888895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Ethan Aymeric Schafstall</cp:lastModifiedBy>
  <cp:revision/>
  <dcterms:created xsi:type="dcterms:W3CDTF">2023-11-21T20:00:34Z</dcterms:created>
  <dcterms:modified xsi:type="dcterms:W3CDTF">2024-04-29T11:52:39Z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