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01imj\Documents\GitHub\P_AppMobile-Passion-Lecture\docs\"/>
    </mc:Choice>
  </mc:AlternateContent>
  <xr:revisionPtr revIDLastSave="0" documentId="13_ncr:1_{971E3830-FFE9-498F-A633-4EEF87F4B3B2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<sst xmlns="http://schemas.openxmlformats.org/spreadsheetml/2006/main" count="79" uniqueCount="52">
  <si>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</si>
  <si>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</si>
  <si>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</si>
  <si>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</si>
  <si>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</si>
  <si>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</si>
  <si>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</si>
  <si>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</si>
  <si>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</si>
  <si>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</si>
  <si>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</si>
  <si>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</si>
  <si>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</si>
  <si>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</si>
  <si>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</si>
  <si>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</si>
  <si>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</si>
  <si>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</si>
  <si>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</si>
  <si>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</si>
  <si>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</si>
  <si>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</si>
  <si>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</si>
  <si>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</si>
  <si>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</si>
  <si>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</si>
  <si>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</si>
  <si>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</si>
  <si>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Schafstall Ethan</t>
  </si>
  <si>
    <t>Création des maquettes</t>
  </si>
  <si>
    <t>Introduction au projet + install de node et autres logiciels/outils</t>
  </si>
  <si>
    <t>Développement sur l'UI de l'application mobile sur Maui</t>
  </si>
  <si>
    <t>Research et Développement sur l' de l'application mobile sur Maui</t>
  </si>
  <si>
    <t>Remediation du project</t>
  </si>
  <si>
    <t>Research sur le formating et les differentes elements balise maui</t>
  </si>
  <si>
    <t>Développement du page library</t>
  </si>
  <si>
    <t>Développement du page library (lien au settings, style, etc)</t>
  </si>
  <si>
    <t>Développement du page library ( les tags, style)</t>
  </si>
  <si>
    <t>Développement du tags (logic)</t>
  </si>
  <si>
    <t>Research sur creation dynamic de elements via c#</t>
  </si>
  <si>
    <t>Fini la création dynamic des tags.</t>
  </si>
  <si>
    <t>Creation de pages templates pour les livres/tags</t>
  </si>
  <si>
    <t>Creation du class pour la connection a l'API</t>
  </si>
  <si>
    <t>Recherche sur la connection a une API depuis c#</t>
  </si>
  <si>
    <t>Tests du class connection API</t>
  </si>
  <si>
    <t>Conversions des données JSON en objects</t>
  </si>
  <si>
    <t>Research sur l'utilisation de collection view xmal</t>
  </si>
  <si>
    <t>Transfer d'un format grid a collection view pour le content page de livres</t>
  </si>
  <si>
    <t xml:space="preserve">Bug fixing </t>
  </si>
  <si>
    <t>Developpement des HTTP calls onvers l'api pour l'info des categories.</t>
  </si>
  <si>
    <t>Preparer l'API pour le release.</t>
  </si>
  <si>
    <t>Faire le release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</si>
</sst>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0.11805555555555555</c:v>
                </c:pt>
                <c:pt idx="1">
                  <c:v>0.56597222222222221</c:v>
                </c:pt>
                <c:pt idx="2">
                  <c:v>1.7361111111111112E-2</c:v>
                </c:pt>
                <c:pt idx="3">
                  <c:v>0</c:v>
                </c:pt>
                <c:pt idx="4">
                  <c:v>1.0416666666666666E-2</c:v>
                </c:pt>
                <c:pt idx="5">
                  <c:v>0</c:v>
                </c:pt>
                <c:pt idx="6">
                  <c:v>2.7777777777777776E-2</c:v>
                </c:pt>
                <c:pt idx="7">
                  <c:v>2.4305555555555556E-2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D32" sqref="D32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28</v>
      </c>
      <c r="D2" s="55"/>
      <c r="E2" s="55"/>
      <c r="F2" s="5" t="s">
        <v>2</v>
      </c>
      <c r="G2" s="6" t="s">
        <v>24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20 heurs 19 minutes</v>
      </c>
      <c r="D3" s="23"/>
      <c r="E3" s="3"/>
      <c r="F3" s="4" t="s">
        <v>10</v>
      </c>
      <c r="G3" s="7" t="s">
        <v>23</v>
      </c>
    </row>
    <row r="4" spans="1:15" ht="23.25" hidden="1" x14ac:dyDescent="0.35">
      <c r="B4" s="5"/>
      <c r="C4" s="23">
        <f>SUBTOTAL(9,$C$7:$C$531)*60</f>
        <v>540</v>
      </c>
      <c r="D4" s="23">
        <f>SUBTOTAL(9,$D$7:$D$531)</f>
        <v>680</v>
      </c>
      <c r="E4" s="41">
        <f>SUM(C4:D4)</f>
        <v>1220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25</v>
      </c>
      <c r="D6" s="22" t="s">
        <v>17</v>
      </c>
      <c r="E6" s="20" t="s">
        <v>26</v>
      </c>
      <c r="F6" s="20" t="s">
        <v>13</v>
      </c>
      <c r="G6" s="20" t="s">
        <v>27</v>
      </c>
    </row>
    <row r="7" spans="1:15" x14ac:dyDescent="0.25">
      <c r="A7" s="14">
        <f>IF(ISBLANK(B7),"",_xlfn.ISOWEEKNUM('Journal de travail'!$B7))</f>
        <v>12</v>
      </c>
      <c r="B7" s="43">
        <v>45369</v>
      </c>
      <c r="C7" s="44">
        <v>2</v>
      </c>
      <c r="D7" s="45">
        <v>40</v>
      </c>
      <c r="E7" s="46" t="s">
        <v>21</v>
      </c>
      <c r="F7" s="37" t="s">
        <v>29</v>
      </c>
      <c r="G7" s="15"/>
    </row>
    <row r="8" spans="1:15" x14ac:dyDescent="0.25">
      <c r="A8" s="8">
        <f>IF(ISBLANK(B8),"",_xlfn.ISOWEEKNUM('Journal de travail'!$B8))</f>
        <v>12</v>
      </c>
      <c r="B8" s="47">
        <v>45369</v>
      </c>
      <c r="C8" s="48"/>
      <c r="D8" s="49">
        <v>15</v>
      </c>
      <c r="E8" s="50" t="s">
        <v>7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13</v>
      </c>
      <c r="B9" s="51">
        <v>45376</v>
      </c>
      <c r="C9" s="52">
        <v>1</v>
      </c>
      <c r="D9" s="53">
        <v>40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7">
        <v>45376</v>
      </c>
      <c r="C10" s="48">
        <v>1</v>
      </c>
      <c r="D10" s="49">
        <v>15</v>
      </c>
      <c r="E10" s="50" t="s">
        <v>4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16</v>
      </c>
      <c r="B11" s="51">
        <v>45397</v>
      </c>
      <c r="C11" s="52"/>
      <c r="D11" s="53">
        <v>15</v>
      </c>
      <c r="E11" s="54" t="s">
        <v>22</v>
      </c>
      <c r="F11" s="37" t="s">
        <v>33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47">
        <v>45397</v>
      </c>
      <c r="C12" s="48"/>
      <c r="D12" s="49">
        <v>30</v>
      </c>
      <c r="E12" s="50" t="s">
        <v>4</v>
      </c>
      <c r="F12" s="37" t="s">
        <v>31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16</v>
      </c>
      <c r="B13" s="51">
        <v>45397</v>
      </c>
      <c r="C13" s="52"/>
      <c r="D13" s="53">
        <v>30</v>
      </c>
      <c r="E13" s="54" t="s">
        <v>3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16</v>
      </c>
      <c r="B14" s="47">
        <v>45397</v>
      </c>
      <c r="C14" s="48"/>
      <c r="D14" s="49">
        <v>55</v>
      </c>
      <c r="E14" s="50" t="s">
        <v>4</v>
      </c>
      <c r="F14" s="37" t="s">
        <v>35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17</v>
      </c>
      <c r="B15" s="51">
        <v>45404</v>
      </c>
      <c r="C15" s="52"/>
      <c r="D15" s="53">
        <v>50</v>
      </c>
      <c r="E15" s="54" t="s">
        <v>4</v>
      </c>
      <c r="F15" s="37" t="s">
        <v>36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17</v>
      </c>
      <c r="B16" s="47">
        <v>45404</v>
      </c>
      <c r="C16" s="48"/>
      <c r="D16" s="49">
        <v>40</v>
      </c>
      <c r="E16" s="50" t="s">
        <v>4</v>
      </c>
      <c r="F16" s="37" t="s">
        <v>37</v>
      </c>
      <c r="G16" s="16"/>
      <c r="O16">
        <v>40</v>
      </c>
    </row>
    <row r="17" spans="1:15" x14ac:dyDescent="0.25">
      <c r="A17" s="17">
        <f>IF(ISBLANK(B17),"",_xlfn.ISOWEEKNUM('Journal de travail'!$B17))</f>
        <v>17</v>
      </c>
      <c r="B17" s="51">
        <v>45404</v>
      </c>
      <c r="C17" s="52"/>
      <c r="D17" s="53">
        <v>30</v>
      </c>
      <c r="E17" s="54" t="s">
        <v>4</v>
      </c>
      <c r="F17" s="37" t="s">
        <v>38</v>
      </c>
      <c r="G17" s="18"/>
      <c r="O17">
        <v>45</v>
      </c>
    </row>
    <row r="18" spans="1:15" x14ac:dyDescent="0.25">
      <c r="A18" s="8">
        <f>IF(ISBLANK(B18),"",_xlfn.ISOWEEKNUM('Journal de travail'!$B18))</f>
        <v>17</v>
      </c>
      <c r="B18" s="47">
        <v>45404</v>
      </c>
      <c r="C18" s="48"/>
      <c r="D18" s="49">
        <v>25</v>
      </c>
      <c r="E18" s="50" t="s">
        <v>3</v>
      </c>
      <c r="F18" s="37" t="s">
        <v>39</v>
      </c>
      <c r="G18" s="16"/>
      <c r="O18">
        <v>50</v>
      </c>
    </row>
    <row r="19" spans="1:15" x14ac:dyDescent="0.25">
      <c r="A19" s="17">
        <f>IF(ISBLANK(B19),"",_xlfn.ISOWEEKNUM('Journal de travail'!$B19))</f>
        <v>17</v>
      </c>
      <c r="B19" s="51">
        <v>45404</v>
      </c>
      <c r="C19" s="52"/>
      <c r="D19" s="53">
        <v>45</v>
      </c>
      <c r="E19" s="54" t="s">
        <v>4</v>
      </c>
      <c r="F19" s="37" t="s">
        <v>38</v>
      </c>
      <c r="G19" s="18"/>
      <c r="O19">
        <v>55</v>
      </c>
    </row>
    <row r="20" spans="1:15" x14ac:dyDescent="0.25">
      <c r="A20" s="8">
        <f>IF(ISBLANK(B20),"",_xlfn.ISOWEEKNUM('Journal de travail'!$B20))</f>
        <v>18</v>
      </c>
      <c r="B20" s="47">
        <v>45411</v>
      </c>
      <c r="C20" s="48"/>
      <c r="D20" s="49">
        <v>40</v>
      </c>
      <c r="E20" s="50" t="s">
        <v>4</v>
      </c>
      <c r="F20" s="37" t="s">
        <v>40</v>
      </c>
      <c r="G20" s="16"/>
    </row>
    <row r="21" spans="1:15" x14ac:dyDescent="0.25">
      <c r="A21" s="17">
        <f>IF(ISBLANK(B21),"",_xlfn.ISOWEEKNUM('Journal de travail'!$B21))</f>
        <v>18</v>
      </c>
      <c r="B21" s="51">
        <v>45411</v>
      </c>
      <c r="C21" s="52">
        <v>1</v>
      </c>
      <c r="D21" s="53"/>
      <c r="E21" s="54" t="s">
        <v>4</v>
      </c>
      <c r="F21" s="37" t="s">
        <v>41</v>
      </c>
      <c r="G21" s="18"/>
    </row>
    <row r="22" spans="1:15" x14ac:dyDescent="0.25">
      <c r="A22" s="8">
        <f>IF(ISBLANK(B22),"",_xlfn.ISOWEEKNUM('Journal de travail'!$B22))</f>
        <v>19</v>
      </c>
      <c r="B22" s="47">
        <v>45418</v>
      </c>
      <c r="C22" s="48"/>
      <c r="D22" s="49">
        <v>40</v>
      </c>
      <c r="E22" s="50" t="s">
        <v>3</v>
      </c>
      <c r="F22" s="37" t="s">
        <v>43</v>
      </c>
      <c r="G22" s="16"/>
    </row>
    <row r="23" spans="1:15" x14ac:dyDescent="0.25">
      <c r="A23" s="17">
        <f>IF(ISBLANK(B23),"",_xlfn.ISOWEEKNUM('Journal de travail'!$B23))</f>
        <v>19</v>
      </c>
      <c r="B23" s="51">
        <v>45418</v>
      </c>
      <c r="C23" s="52">
        <v>1</v>
      </c>
      <c r="D23" s="53">
        <v>10</v>
      </c>
      <c r="E23" s="54" t="s">
        <v>4</v>
      </c>
      <c r="F23" s="37" t="s">
        <v>42</v>
      </c>
      <c r="G23" s="18"/>
    </row>
    <row r="24" spans="1:15" x14ac:dyDescent="0.25">
      <c r="A24" s="8">
        <f>IF(ISBLANK(B24),"",_xlfn.ISOWEEKNUM('Journal de travail'!$B24))</f>
        <v>19</v>
      </c>
      <c r="B24" s="47">
        <v>45418</v>
      </c>
      <c r="C24" s="48"/>
      <c r="D24" s="49">
        <v>25</v>
      </c>
      <c r="E24" s="50" t="s">
        <v>5</v>
      </c>
      <c r="F24" s="37" t="s">
        <v>44</v>
      </c>
      <c r="G24" s="16"/>
    </row>
    <row r="25" spans="1:15" x14ac:dyDescent="0.25">
      <c r="A25" s="17">
        <f>IF(ISBLANK(B25),"",_xlfn.ISOWEEKNUM('Journal de travail'!$B25))</f>
        <v>19</v>
      </c>
      <c r="B25" s="51">
        <v>45418</v>
      </c>
      <c r="C25" s="52"/>
      <c r="D25" s="53">
        <v>45</v>
      </c>
      <c r="E25" s="54" t="s">
        <v>4</v>
      </c>
      <c r="F25" s="37" t="s">
        <v>45</v>
      </c>
      <c r="G25" s="18"/>
    </row>
    <row r="26" spans="1:15" x14ac:dyDescent="0.25">
      <c r="A26" s="8">
        <f>IF(ISBLANK(B26),"",_xlfn.ISOWEEKNUM('Journal de travail'!$B26))</f>
        <v>20</v>
      </c>
      <c r="B26" s="47">
        <v>45425</v>
      </c>
      <c r="C26" s="48">
        <v>1</v>
      </c>
      <c r="D26" s="49">
        <v>15</v>
      </c>
      <c r="E26" s="50" t="s">
        <v>3</v>
      </c>
      <c r="F26" s="37" t="s">
        <v>46</v>
      </c>
      <c r="G26" s="16"/>
    </row>
    <row r="27" spans="1:15" x14ac:dyDescent="0.25">
      <c r="A27" s="17">
        <f>IF(ISBLANK(B27),"",_xlfn.ISOWEEKNUM('Journal de travail'!$B27))</f>
        <v>20</v>
      </c>
      <c r="B27" s="51">
        <v>45425</v>
      </c>
      <c r="C27" s="52">
        <v>1</v>
      </c>
      <c r="D27" s="53">
        <v>15</v>
      </c>
      <c r="E27" s="54" t="s">
        <v>4</v>
      </c>
      <c r="F27" s="37" t="s">
        <v>47</v>
      </c>
      <c r="G27" s="18"/>
    </row>
    <row r="28" spans="1:15" x14ac:dyDescent="0.25">
      <c r="A28" s="8">
        <f>IF(ISBLANK(B28),"",_xlfn.ISOWEEKNUM('Journal de travail'!$B28))</f>
        <v>20</v>
      </c>
      <c r="B28" s="47">
        <v>45425</v>
      </c>
      <c r="C28" s="48"/>
      <c r="D28" s="49">
        <v>20</v>
      </c>
      <c r="E28" s="50" t="s">
        <v>22</v>
      </c>
      <c r="F28" s="36" t="s">
        <v>48</v>
      </c>
      <c r="G28" s="16"/>
    </row>
    <row r="29" spans="1:15" x14ac:dyDescent="0.25">
      <c r="A29" s="17">
        <f>IF(ISBLANK(B29),"",_xlfn.ISOWEEKNUM('Journal de travail'!$B29))</f>
        <v>22</v>
      </c>
      <c r="B29" s="51">
        <v>45439</v>
      </c>
      <c r="C29" s="52">
        <v>1</v>
      </c>
      <c r="D29" s="53">
        <v>0</v>
      </c>
      <c r="E29" s="54" t="s">
        <v>4</v>
      </c>
      <c r="F29" s="36" t="s">
        <v>49</v>
      </c>
      <c r="G29" s="18"/>
    </row>
    <row r="30" spans="1:15" x14ac:dyDescent="0.25">
      <c r="A30" s="8">
        <f>IF(ISBLANK(B30),"",_xlfn.ISOWEEKNUM('Journal de travail'!$B30))</f>
        <v>22</v>
      </c>
      <c r="B30" s="47">
        <v>45439</v>
      </c>
      <c r="C30" s="48"/>
      <c r="D30" s="49">
        <v>25</v>
      </c>
      <c r="E30" s="50" t="s">
        <v>4</v>
      </c>
      <c r="F30" s="37" t="s">
        <v>50</v>
      </c>
      <c r="G30" s="16"/>
    </row>
    <row r="31" spans="1:15" x14ac:dyDescent="0.25">
      <c r="A31" s="17">
        <f>IF(ISBLANK(B31),"",_xlfn.ISOWEEKNUM('Journal de travail'!$B31))</f>
        <v>22</v>
      </c>
      <c r="B31" s="51">
        <v>45439</v>
      </c>
      <c r="C31" s="52"/>
      <c r="D31" s="53">
        <v>15</v>
      </c>
      <c r="E31" s="54" t="s">
        <v>4</v>
      </c>
      <c r="F31" s="36" t="s">
        <v>51</v>
      </c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60</v>
      </c>
      <c r="B4">
        <f>SUMIF('Journal de travail'!$E$7:$E$532,Analyse!C4,'Journal de travail'!$D$7:$D$532)</f>
        <v>110</v>
      </c>
      <c r="C4" s="26" t="str">
        <f>'Journal de travail'!M8</f>
        <v>Analyse</v>
      </c>
      <c r="D4" s="34">
        <f>(A4+B4)/1440</f>
        <v>0.11805555555555555</v>
      </c>
    </row>
    <row r="5" spans="1:4" x14ac:dyDescent="0.3">
      <c r="A5">
        <f>SUMIF('Journal de travail'!$E$7:$E$532,Analyse!C5,'Journal de travail'!$C$7:$C$532)*60</f>
        <v>360</v>
      </c>
      <c r="B5">
        <f>SUMIF('Journal de travail'!$E$7:$E$532,Analyse!C5,'Journal de travail'!$D$7:$D$532)</f>
        <v>455</v>
      </c>
      <c r="C5" s="42" t="str">
        <f>'Journal de travail'!M9</f>
        <v>Développement</v>
      </c>
      <c r="D5" s="34">
        <f t="shared" ref="D5:D11" si="0">(A5+B5)/1440</f>
        <v>0.56597222222222221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25</v>
      </c>
      <c r="C6" s="27" t="str">
        <f>'Journal de travail'!M10</f>
        <v>Test</v>
      </c>
      <c r="D6" s="34">
        <f t="shared" si="0"/>
        <v>1.7361111111111112E-2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8" t="str">
        <f>'Journal de travail'!M11</f>
        <v>Documentation</v>
      </c>
      <c r="D7" s="34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15</v>
      </c>
      <c r="C8" s="29" t="str">
        <f>'Journal de travail'!M12</f>
        <v>Meeting</v>
      </c>
      <c r="D8" s="34">
        <f t="shared" si="0"/>
        <v>1.0416666666666666E-2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40</v>
      </c>
      <c r="C10" s="38" t="str">
        <f>'Journal de travail'!M14</f>
        <v>Design</v>
      </c>
      <c r="D10" s="34">
        <f t="shared" si="0"/>
        <v>2.7777777777777776E-2</v>
      </c>
    </row>
    <row r="11" spans="1:4" x14ac:dyDescent="0.3">
      <c r="B11">
        <f>SUMIF('Journal de travail'!$E$7:$E$532,Analyse!C11,'Journal de travail'!$D$7:$D$532)</f>
        <v>35</v>
      </c>
      <c r="C11" s="40" t="str">
        <f>'Journal de travail'!M15</f>
        <v>Autre</v>
      </c>
      <c r="D11" s="34">
        <f t="shared" si="0"/>
        <v>2.4305555555555556E-2</v>
      </c>
    </row>
    <row r="12" spans="1:4" x14ac:dyDescent="0.3">
      <c r="C12" s="24" t="s">
        <v>20</v>
      </c>
      <c r="D12" s="35">
        <f>SUM(D4:D11)</f>
        <v>0.76388888888888895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Ethan Aymeric Schafstall</cp:lastModifiedBy>
  <cp:revision/>
  <dcterms:created xsi:type="dcterms:W3CDTF">2023-11-21T20:00:34Z</dcterms:created>
  <dcterms:modified xsi:type="dcterms:W3CDTF">2024-05-27T12:12:10Z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