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837" documentId="8_{026E2CEC-91DE-48F7-861E-52387E5F0660}" xr6:coauthVersionLast="47" xr6:coauthVersionMax="47" xr10:uidLastSave="{87C403F8-D412-4EFD-91CA-D1979274D602}"/>
  <bookViews>
    <workbookView xWindow="-108" yWindow="-108" windowWidth="23256" windowHeight="12456" activeTab="2" xr2:uid="{00000000-000D-0000-FFFF-FFFF00000000}"/>
  </bookViews>
  <sheets>
    <sheet name="opus_base Validation " sheetId="1" r:id="rId1"/>
    <sheet name="opus_base Test" sheetId="2" r:id="rId2"/>
    <sheet name="opus_big Validation + Test " sheetId="4" r:id="rId3"/>
    <sheet name="M2M Validation + Tes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G18" i="1"/>
  <c r="G19" i="1"/>
  <c r="G20" i="1"/>
  <c r="G21" i="1"/>
  <c r="I2" i="1"/>
  <c r="F43" i="1"/>
  <c r="G43" i="1" s="1"/>
  <c r="F42" i="1"/>
  <c r="G42" i="1" s="1"/>
  <c r="F41" i="1"/>
  <c r="G41" i="1" s="1"/>
  <c r="F40" i="1"/>
  <c r="G40" i="1" s="1"/>
  <c r="G39" i="1"/>
  <c r="G44" i="1"/>
  <c r="G45" i="1"/>
  <c r="G46" i="1"/>
  <c r="G38" i="1"/>
  <c r="G34" i="1"/>
  <c r="G35" i="1"/>
  <c r="G36" i="1"/>
  <c r="G37" i="1"/>
  <c r="G2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22" i="1"/>
  <c r="G23" i="1"/>
  <c r="G24" i="1"/>
  <c r="G25" i="1"/>
  <c r="G26" i="1"/>
  <c r="G27" i="1"/>
  <c r="G28" i="1"/>
  <c r="G29" i="1"/>
  <c r="G30" i="1"/>
  <c r="G31" i="1"/>
  <c r="G32" i="1"/>
  <c r="G33" i="1"/>
  <c r="G10" i="1"/>
</calcChain>
</file>

<file path=xl/sharedStrings.xml><?xml version="1.0" encoding="utf-8"?>
<sst xmlns="http://schemas.openxmlformats.org/spreadsheetml/2006/main" count="158" uniqueCount="65">
  <si>
    <t>Weight</t>
  </si>
  <si>
    <t>Baseline Fine-Tuning</t>
  </si>
  <si>
    <t>Runtime (Seconds)</t>
  </si>
  <si>
    <t>Validation BLEU</t>
  </si>
  <si>
    <t>Est. Compute (PFLOPs)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</si>
  <si>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</si>
  <si>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</si>
  <si>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</si>
  <si>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</si>
  <si>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</si>
  <si>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</si>
  <si>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</si>
  <si>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</si>
  <si>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</si>
  <si>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</si>
  <si>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</si>
  <si>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</si>
  <si>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</si>
  <si>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</si>
  <si>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</si>
  <si>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</si>
  <si>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</si>
  <si>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</si>
  <si>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</si>
  <si>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</si>
  <si>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</si>
  <si>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</si>
  <si>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</si>
  <si>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</si>
  <si>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</si>
  <si>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</si>
  <si>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</si>
  <si>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</si>
  <si>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</si>
  <si>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</si>
  <si>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</si>
  <si>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</si>
  <si>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</si>
  <si>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</si>
  <si>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</si>
  <si>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</si>
  <si>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</si>
  <si>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</si>
  <si>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</si>
  <si>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</si>
  <si>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</si>
  <si>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</si>
  <si>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</si>
  <si>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</si>
  <si>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Glossary Sampling Median</t>
  </si>
  <si>
    <t>Training Set Sampling Median</t>
  </si>
  <si>
    <t>Unsampled</t>
  </si>
  <si>
    <t>NA</t>
  </si>
  <si>
    <t>OPUS-MT-TC-BIG-EN-FR</t>
  </si>
  <si>
    <t>TBC</t>
  </si>
  <si>
    <t>WCE using best hyperparameters</t>
  </si>
  <si>
    <t>WCE with unsampled training data and glossary, weight 1.25</t>
  </si>
  <si>
    <t>Adaptive WCE</t>
  </si>
  <si>
    <t>Bands = 6, upper bound weight = 1.25, band interval = 0.05</t>
  </si>
  <si>
    <t>Baseline + Adaptive WCE</t>
  </si>
  <si>
    <t>Baseline + Adaptive WCE (Best Hyp)</t>
  </si>
  <si>
    <t>Bands = 6, upper bound weight = 1.5, band interval = 0.1, 0.25 sampled glossary</t>
  </si>
  <si>
    <t>Runtime</t>
  </si>
  <si>
    <t>Correct Predictions</t>
  </si>
  <si>
    <t>M2M100_418M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</si>
</sst>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9" xfId="0" applyBorder="1"/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opLeftCell="A12" zoomScale="70" zoomScaleNormal="70" workbookViewId="0">
      <selection activeCell="L24" sqref="L24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6" width="26.77734375" customWidth="1"/>
    <col min="7" max="7" width="26.6640625" customWidth="1"/>
    <col min="8" max="8" width="17.77734375" customWidth="1"/>
  </cols>
  <sheetData>
    <row r="1" spans="1:12" ht="15" thickBot="1" x14ac:dyDescent="0.35">
      <c r="A1" s="3" t="s">
        <v>5</v>
      </c>
      <c r="B1" s="11" t="s">
        <v>10</v>
      </c>
      <c r="C1" s="11" t="s">
        <v>9</v>
      </c>
      <c r="D1" s="11" t="s">
        <v>0</v>
      </c>
      <c r="E1" s="11" t="s">
        <v>3</v>
      </c>
      <c r="F1" s="11" t="s">
        <v>2</v>
      </c>
      <c r="G1" s="11" t="s">
        <v>4</v>
      </c>
      <c r="H1" s="10"/>
    </row>
    <row r="2" spans="1:12" x14ac:dyDescent="0.3">
      <c r="A2" s="61" t="s">
        <v>6</v>
      </c>
      <c r="B2" s="60" t="s">
        <v>51</v>
      </c>
      <c r="C2" s="60">
        <v>0.25</v>
      </c>
      <c r="D2" s="4">
        <v>1.25</v>
      </c>
      <c r="E2" s="18">
        <v>42.901000000000003</v>
      </c>
      <c r="F2" s="5">
        <v>18889.833200000001</v>
      </c>
      <c r="G2" s="5">
        <f t="shared" ref="G2:G9" si="0">F2*32.6*0.3 / 1000</f>
        <v>184.74256869600001</v>
      </c>
      <c r="H2" s="10"/>
      <c r="I2">
        <f>MEDIAN(E2:E13)</f>
        <v>42.282499999999999</v>
      </c>
      <c r="J2" t="s">
        <v>49</v>
      </c>
    </row>
    <row r="3" spans="1:12" x14ac:dyDescent="0.3">
      <c r="A3" s="62"/>
      <c r="B3" s="66"/>
      <c r="C3" s="66"/>
      <c r="D3" s="6">
        <v>1.5</v>
      </c>
      <c r="E3" s="19">
        <v>42.080399999999997</v>
      </c>
      <c r="F3" s="7">
        <v>10110.9319</v>
      </c>
      <c r="G3" s="7">
        <f t="shared" si="0"/>
        <v>98.884913982</v>
      </c>
      <c r="H3" s="10"/>
      <c r="I3">
        <f>MEDIAN(E22:E33)</f>
        <v>42.64105</v>
      </c>
      <c r="J3" t="s">
        <v>50</v>
      </c>
    </row>
    <row r="4" spans="1:12" x14ac:dyDescent="0.3">
      <c r="A4" s="62"/>
      <c r="B4" s="66"/>
      <c r="C4" s="66"/>
      <c r="D4" s="6">
        <v>1.75</v>
      </c>
      <c r="E4" s="19">
        <v>41.860599999999998</v>
      </c>
      <c r="F4" s="7">
        <v>10056.1078</v>
      </c>
      <c r="G4" s="7">
        <f t="shared" si="0"/>
        <v>98.348734283999988</v>
      </c>
      <c r="H4" s="10"/>
    </row>
    <row r="5" spans="1:12" x14ac:dyDescent="0.3">
      <c r="A5" s="62"/>
      <c r="B5" s="66"/>
      <c r="C5" s="66"/>
      <c r="D5" s="6">
        <v>2</v>
      </c>
      <c r="E5" s="19">
        <v>42.328400000000002</v>
      </c>
      <c r="F5" s="7">
        <v>17103.139599999999</v>
      </c>
      <c r="G5" s="7">
        <f t="shared" si="0"/>
        <v>167.26870528799998</v>
      </c>
      <c r="H5" s="10"/>
    </row>
    <row r="6" spans="1:12" x14ac:dyDescent="0.3">
      <c r="A6" s="62"/>
      <c r="B6" s="66"/>
      <c r="C6" s="66">
        <v>0.5</v>
      </c>
      <c r="D6" s="6">
        <v>1.25</v>
      </c>
      <c r="E6" s="19">
        <v>42.236600000000003</v>
      </c>
      <c r="F6" s="7">
        <v>11120.7389</v>
      </c>
      <c r="G6" s="7">
        <f t="shared" si="0"/>
        <v>108.76082644200001</v>
      </c>
      <c r="H6" s="10"/>
    </row>
    <row r="7" spans="1:12" x14ac:dyDescent="0.3">
      <c r="A7" s="62"/>
      <c r="B7" s="66"/>
      <c r="C7" s="66"/>
      <c r="D7" s="6">
        <v>1.5</v>
      </c>
      <c r="E7" s="19">
        <v>42.896299999999997</v>
      </c>
      <c r="F7" s="7">
        <v>24896.019899999999</v>
      </c>
      <c r="G7" s="7">
        <f t="shared" si="0"/>
        <v>243.483074622</v>
      </c>
      <c r="H7" s="10"/>
    </row>
    <row r="8" spans="1:12" x14ac:dyDescent="0.3">
      <c r="A8" s="62"/>
      <c r="B8" s="66"/>
      <c r="C8" s="66"/>
      <c r="D8" s="6">
        <v>1.75</v>
      </c>
      <c r="E8" s="19">
        <v>42.010399999999997</v>
      </c>
      <c r="F8" s="7">
        <v>10047.876899999999</v>
      </c>
      <c r="G8" s="7">
        <f t="shared" si="0"/>
        <v>98.268236082000001</v>
      </c>
      <c r="H8" s="10"/>
    </row>
    <row r="9" spans="1:12" x14ac:dyDescent="0.3">
      <c r="A9" s="62"/>
      <c r="B9" s="66"/>
      <c r="C9" s="66"/>
      <c r="D9" s="6">
        <v>2</v>
      </c>
      <c r="E9" s="19">
        <v>41.232300000000002</v>
      </c>
      <c r="F9" s="7">
        <v>9625.1915000000008</v>
      </c>
      <c r="G9" s="7">
        <f t="shared" si="0"/>
        <v>94.134372870000007</v>
      </c>
      <c r="H9" s="10"/>
    </row>
    <row r="10" spans="1:12" x14ac:dyDescent="0.3">
      <c r="A10" s="62"/>
      <c r="B10" s="66"/>
      <c r="C10" s="66">
        <v>0.75</v>
      </c>
      <c r="D10" s="6">
        <v>1.25</v>
      </c>
      <c r="E10" s="19">
        <v>42.354399999999998</v>
      </c>
      <c r="F10" s="7">
        <v>11230.0195</v>
      </c>
      <c r="G10" s="7">
        <f t="shared" ref="G10:G21" si="1">F10*32.6*0.3 / 1000</f>
        <v>109.82959071000001</v>
      </c>
      <c r="H10" s="10"/>
    </row>
    <row r="11" spans="1:12" x14ac:dyDescent="0.3">
      <c r="A11" s="62"/>
      <c r="B11" s="66"/>
      <c r="C11" s="66"/>
      <c r="D11" s="6">
        <v>1.5</v>
      </c>
      <c r="E11" s="19">
        <v>41.792700000000004</v>
      </c>
      <c r="F11" s="7">
        <v>8175.7186000000002</v>
      </c>
      <c r="G11" s="7">
        <f t="shared" si="1"/>
        <v>79.958527908000008</v>
      </c>
      <c r="H11" s="10"/>
    </row>
    <row r="12" spans="1:12" x14ac:dyDescent="0.3">
      <c r="A12" s="62"/>
      <c r="B12" s="66"/>
      <c r="C12" s="66"/>
      <c r="D12" s="6">
        <v>1.75</v>
      </c>
      <c r="E12" s="19">
        <v>42.497799999999998</v>
      </c>
      <c r="F12" s="7">
        <v>13122.971299999999</v>
      </c>
      <c r="G12" s="7">
        <f t="shared" si="1"/>
        <v>128.342659314</v>
      </c>
      <c r="H12" s="10"/>
    </row>
    <row r="13" spans="1:12" x14ac:dyDescent="0.3">
      <c r="A13" s="62"/>
      <c r="B13" s="66"/>
      <c r="C13" s="66"/>
      <c r="D13" s="6">
        <v>2</v>
      </c>
      <c r="E13" s="19">
        <v>42.5122</v>
      </c>
      <c r="F13" s="7">
        <v>20581.467799999999</v>
      </c>
      <c r="G13" s="7">
        <f t="shared" si="1"/>
        <v>201.28675508399999</v>
      </c>
      <c r="H13" s="10"/>
      <c r="I13" t="s">
        <v>18</v>
      </c>
      <c r="J13" t="s">
        <v>62</v>
      </c>
    </row>
    <row r="14" spans="1:12" x14ac:dyDescent="0.3">
      <c r="A14" s="62"/>
      <c r="B14" s="66"/>
      <c r="C14" s="66">
        <v>1</v>
      </c>
      <c r="D14" s="6">
        <v>1.25</v>
      </c>
      <c r="E14" s="20">
        <v>41.903399999999998</v>
      </c>
      <c r="F14" s="7">
        <v>10342.0103</v>
      </c>
      <c r="G14" s="7">
        <f t="shared" si="1"/>
        <v>101.14486073400001</v>
      </c>
      <c r="H14" s="10"/>
      <c r="I14">
        <v>42.688000000000002</v>
      </c>
      <c r="J14">
        <v>25883.389200000001</v>
      </c>
      <c r="L14" t="s">
        <v>57</v>
      </c>
    </row>
    <row r="15" spans="1:12" x14ac:dyDescent="0.3">
      <c r="A15" s="62"/>
      <c r="B15" s="66"/>
      <c r="C15" s="66"/>
      <c r="D15" s="6">
        <v>1.5</v>
      </c>
      <c r="E15" s="19">
        <v>41.600700000000003</v>
      </c>
      <c r="F15" s="7">
        <v>10169.781800000001</v>
      </c>
      <c r="G15" s="7">
        <f t="shared" si="1"/>
        <v>99.460466004000011</v>
      </c>
      <c r="H15" s="10"/>
    </row>
    <row r="16" spans="1:12" x14ac:dyDescent="0.3">
      <c r="A16" s="62"/>
      <c r="B16" s="66"/>
      <c r="C16" s="66"/>
      <c r="D16" s="6">
        <v>1.75</v>
      </c>
      <c r="E16" s="19">
        <v>42.288699999999999</v>
      </c>
      <c r="F16" s="7">
        <v>13266.8632</v>
      </c>
      <c r="G16" s="7">
        <f t="shared" si="1"/>
        <v>129.74992209600001</v>
      </c>
      <c r="H16" s="10"/>
    </row>
    <row r="17" spans="1:8" x14ac:dyDescent="0.3">
      <c r="A17" s="62"/>
      <c r="B17" s="66"/>
      <c r="C17" s="66"/>
      <c r="D17" s="6">
        <v>2</v>
      </c>
      <c r="E17" s="19">
        <v>40.922699999999999</v>
      </c>
      <c r="F17" s="7">
        <v>8223.1607999999997</v>
      </c>
      <c r="G17" s="7">
        <f t="shared" si="1"/>
        <v>80.422512623999992</v>
      </c>
      <c r="H17" s="10"/>
    </row>
    <row r="18" spans="1:8" x14ac:dyDescent="0.3">
      <c r="A18" s="62"/>
      <c r="B18" s="58">
        <v>1</v>
      </c>
      <c r="C18" s="66"/>
      <c r="D18" s="6">
        <v>1.25</v>
      </c>
      <c r="E18" s="19"/>
      <c r="F18" s="7"/>
      <c r="G18" s="7">
        <f t="shared" si="1"/>
        <v>0</v>
      </c>
      <c r="H18" s="10" t="s">
        <v>54</v>
      </c>
    </row>
    <row r="19" spans="1:8" x14ac:dyDescent="0.3">
      <c r="A19" s="62"/>
      <c r="B19" s="59"/>
      <c r="C19" s="66"/>
      <c r="D19" s="6">
        <v>1.5</v>
      </c>
      <c r="E19" s="19"/>
      <c r="F19" s="7"/>
      <c r="G19" s="7">
        <f t="shared" si="1"/>
        <v>0</v>
      </c>
      <c r="H19" s="10" t="s">
        <v>54</v>
      </c>
    </row>
    <row r="20" spans="1:8" x14ac:dyDescent="0.3">
      <c r="A20" s="62"/>
      <c r="B20" s="59"/>
      <c r="C20" s="66"/>
      <c r="D20" s="6">
        <v>1.75</v>
      </c>
      <c r="E20" s="19"/>
      <c r="F20" s="7"/>
      <c r="G20" s="7">
        <f t="shared" si="1"/>
        <v>0</v>
      </c>
      <c r="H20" s="10" t="s">
        <v>54</v>
      </c>
    </row>
    <row r="21" spans="1:8" x14ac:dyDescent="0.3">
      <c r="A21" s="62"/>
      <c r="B21" s="60"/>
      <c r="C21" s="66"/>
      <c r="D21" s="6">
        <v>2</v>
      </c>
      <c r="E21" s="19"/>
      <c r="F21" s="7"/>
      <c r="G21" s="7">
        <f t="shared" si="1"/>
        <v>0</v>
      </c>
      <c r="H21" s="10" t="s">
        <v>54</v>
      </c>
    </row>
    <row r="22" spans="1:8" x14ac:dyDescent="0.3">
      <c r="A22" s="62"/>
      <c r="B22" s="66">
        <v>0.75</v>
      </c>
      <c r="C22" s="66"/>
      <c r="D22" s="6">
        <v>1.25</v>
      </c>
      <c r="E22" s="19">
        <v>42.6248</v>
      </c>
      <c r="F22" s="7">
        <v>15649.238600000001</v>
      </c>
      <c r="G22" s="7">
        <f t="shared" ref="G22:G46" si="2">F22*32.6*0.3 / 1000</f>
        <v>153.049553508</v>
      </c>
      <c r="H22" s="10"/>
    </row>
    <row r="23" spans="1:8" x14ac:dyDescent="0.3">
      <c r="A23" s="62"/>
      <c r="B23" s="66"/>
      <c r="C23" s="66"/>
      <c r="D23" s="6">
        <v>1.5</v>
      </c>
      <c r="E23" s="19">
        <v>42.568800000000003</v>
      </c>
      <c r="F23" s="7">
        <v>15634.0206</v>
      </c>
      <c r="G23" s="7">
        <f t="shared" si="2"/>
        <v>152.900721468</v>
      </c>
    </row>
    <row r="24" spans="1:8" x14ac:dyDescent="0.3">
      <c r="A24" s="62"/>
      <c r="B24" s="66"/>
      <c r="C24" s="66"/>
      <c r="D24" s="6">
        <v>1.75</v>
      </c>
      <c r="E24" s="19">
        <v>42.657299999999999</v>
      </c>
      <c r="F24" s="7">
        <v>24736.3887</v>
      </c>
      <c r="G24" s="7">
        <f t="shared" si="2"/>
        <v>241.92188148599999</v>
      </c>
      <c r="H24" s="10"/>
    </row>
    <row r="25" spans="1:8" x14ac:dyDescent="0.3">
      <c r="A25" s="62"/>
      <c r="B25" s="66"/>
      <c r="C25" s="66"/>
      <c r="D25" s="6">
        <v>2</v>
      </c>
      <c r="E25" s="19">
        <v>42.586300000000001</v>
      </c>
      <c r="F25" s="7">
        <v>25533.498100000001</v>
      </c>
      <c r="G25" s="7">
        <f t="shared" si="2"/>
        <v>249.71761141800002</v>
      </c>
      <c r="H25" s="10"/>
    </row>
    <row r="26" spans="1:8" x14ac:dyDescent="0.3">
      <c r="A26" s="62"/>
      <c r="B26" s="66">
        <v>0.5</v>
      </c>
      <c r="C26" s="66"/>
      <c r="D26" s="6">
        <v>1.25</v>
      </c>
      <c r="E26" s="19">
        <v>42.834800000000001</v>
      </c>
      <c r="F26" s="7">
        <v>22345.029500000001</v>
      </c>
      <c r="G26" s="7">
        <f t="shared" si="2"/>
        <v>218.53438851000001</v>
      </c>
      <c r="H26" s="10"/>
    </row>
    <row r="27" spans="1:8" x14ac:dyDescent="0.3">
      <c r="A27" s="62"/>
      <c r="B27" s="66"/>
      <c r="C27" s="66"/>
      <c r="D27" s="6">
        <v>1.5</v>
      </c>
      <c r="E27" s="19">
        <v>42.8322</v>
      </c>
      <c r="F27" s="7">
        <v>25586.411599999999</v>
      </c>
      <c r="G27" s="7">
        <f t="shared" si="2"/>
        <v>250.23510544799998</v>
      </c>
      <c r="H27" s="10"/>
    </row>
    <row r="28" spans="1:8" x14ac:dyDescent="0.3">
      <c r="A28" s="62"/>
      <c r="B28" s="66"/>
      <c r="C28" s="66"/>
      <c r="D28" s="6">
        <v>1.75</v>
      </c>
      <c r="E28" s="19">
        <v>42.7468</v>
      </c>
      <c r="F28" s="7">
        <v>25118.774000000001</v>
      </c>
      <c r="G28" s="7">
        <f t="shared" si="2"/>
        <v>245.66160972</v>
      </c>
      <c r="H28" s="10"/>
    </row>
    <row r="29" spans="1:8" x14ac:dyDescent="0.3">
      <c r="A29" s="62"/>
      <c r="B29" s="66"/>
      <c r="C29" s="66"/>
      <c r="D29" s="6">
        <v>2</v>
      </c>
      <c r="E29" s="19">
        <v>42.115699999999997</v>
      </c>
      <c r="F29" s="7">
        <v>15740.974700000001</v>
      </c>
      <c r="G29" s="7">
        <f t="shared" si="2"/>
        <v>153.94673256600001</v>
      </c>
      <c r="H29" s="10"/>
    </row>
    <row r="30" spans="1:8" x14ac:dyDescent="0.3">
      <c r="A30" s="62"/>
      <c r="B30" s="66">
        <v>0.25</v>
      </c>
      <c r="C30" s="66"/>
      <c r="D30" s="6">
        <v>1.25</v>
      </c>
      <c r="E30" s="19">
        <v>42.577399999999997</v>
      </c>
      <c r="F30" s="7">
        <v>15012.536</v>
      </c>
      <c r="G30" s="7">
        <f t="shared" si="2"/>
        <v>146.82260208000002</v>
      </c>
      <c r="H30" s="10"/>
    </row>
    <row r="31" spans="1:8" x14ac:dyDescent="0.3">
      <c r="A31" s="62"/>
      <c r="B31" s="66"/>
      <c r="C31" s="66"/>
      <c r="D31" s="6">
        <v>1.5</v>
      </c>
      <c r="E31" s="23">
        <v>42.997799999999998</v>
      </c>
      <c r="F31" s="7">
        <v>24740.625</v>
      </c>
      <c r="G31" s="7">
        <f t="shared" si="2"/>
        <v>241.9633125</v>
      </c>
      <c r="H31" s="10"/>
    </row>
    <row r="32" spans="1:8" x14ac:dyDescent="0.3">
      <c r="A32" s="62"/>
      <c r="B32" s="66"/>
      <c r="C32" s="66"/>
      <c r="D32" s="6">
        <v>1.75</v>
      </c>
      <c r="E32" s="19">
        <v>42.590800000000002</v>
      </c>
      <c r="F32" s="7">
        <v>24592.9486</v>
      </c>
      <c r="G32" s="7">
        <f t="shared" si="2"/>
        <v>240.51903730800001</v>
      </c>
      <c r="H32" s="10"/>
    </row>
    <row r="33" spans="1:8" ht="15" thickBot="1" x14ac:dyDescent="0.35">
      <c r="A33" s="63"/>
      <c r="B33" s="67"/>
      <c r="C33" s="67"/>
      <c r="D33" s="8">
        <v>2</v>
      </c>
      <c r="E33" s="21">
        <v>42.779699999999998</v>
      </c>
      <c r="F33" s="9">
        <v>24985.3393</v>
      </c>
      <c r="G33" s="9">
        <f t="shared" si="2"/>
        <v>244.35661835400001</v>
      </c>
      <c r="H33" s="10"/>
    </row>
    <row r="34" spans="1:8" x14ac:dyDescent="0.3">
      <c r="A34" s="64" t="s">
        <v>8</v>
      </c>
      <c r="B34" s="68">
        <v>0.1</v>
      </c>
      <c r="C34" s="68">
        <v>1</v>
      </c>
      <c r="D34" s="4">
        <v>1.25</v>
      </c>
      <c r="E34" s="22">
        <v>43.001100000000001</v>
      </c>
      <c r="F34" s="5">
        <v>25190.439699999999</v>
      </c>
      <c r="G34" s="5">
        <f t="shared" si="2"/>
        <v>246.36250026599998</v>
      </c>
      <c r="H34" s="10"/>
    </row>
    <row r="35" spans="1:8" x14ac:dyDescent="0.3">
      <c r="A35" s="44"/>
      <c r="B35" s="66"/>
      <c r="C35" s="66"/>
      <c r="D35" s="6">
        <v>1.5</v>
      </c>
      <c r="E35" s="19">
        <v>42.782299999999999</v>
      </c>
      <c r="F35" s="7">
        <v>20479.9146</v>
      </c>
      <c r="G35" s="7">
        <f t="shared" si="2"/>
        <v>200.29356478800003</v>
      </c>
      <c r="H35" s="10"/>
    </row>
    <row r="36" spans="1:8" x14ac:dyDescent="0.3">
      <c r="A36" s="44"/>
      <c r="B36" s="66"/>
      <c r="C36" s="66"/>
      <c r="D36" s="6">
        <v>1.75</v>
      </c>
      <c r="E36" s="19">
        <v>42.821300000000001</v>
      </c>
      <c r="F36" s="7">
        <v>25430.924900000002</v>
      </c>
      <c r="G36" s="7">
        <f t="shared" si="2"/>
        <v>248.71444552200003</v>
      </c>
      <c r="H36" s="10"/>
    </row>
    <row r="37" spans="1:8" ht="15" thickBot="1" x14ac:dyDescent="0.35">
      <c r="A37" s="43"/>
      <c r="B37" s="67"/>
      <c r="C37" s="67"/>
      <c r="D37" s="8">
        <v>2</v>
      </c>
      <c r="E37" s="21">
        <v>41.998399999999997</v>
      </c>
      <c r="F37" s="9">
        <v>15306.2101</v>
      </c>
      <c r="G37" s="9">
        <f t="shared" si="2"/>
        <v>149.69473477800003</v>
      </c>
      <c r="H37" s="10"/>
    </row>
    <row r="38" spans="1:8" x14ac:dyDescent="0.3">
      <c r="A38" s="42" t="s">
        <v>11</v>
      </c>
      <c r="B38" s="48" t="s">
        <v>13</v>
      </c>
      <c r="C38" s="49"/>
      <c r="D38" s="50"/>
      <c r="E38" s="4">
        <v>42.087400000000002</v>
      </c>
      <c r="F38" s="5">
        <v>12104.798500000001</v>
      </c>
      <c r="G38" s="5">
        <f t="shared" si="2"/>
        <v>118.38492933000002</v>
      </c>
      <c r="H38" s="10"/>
    </row>
    <row r="39" spans="1:8" ht="15" thickBot="1" x14ac:dyDescent="0.35">
      <c r="A39" s="43"/>
      <c r="B39" s="45" t="s">
        <v>14</v>
      </c>
      <c r="C39" s="46"/>
      <c r="D39" s="47"/>
      <c r="E39" s="15">
        <v>42.128999999999998</v>
      </c>
      <c r="F39" s="9">
        <v>9021.1026999999995</v>
      </c>
      <c r="G39" s="9">
        <f t="shared" si="2"/>
        <v>88.226384405999994</v>
      </c>
      <c r="H39" s="10"/>
    </row>
    <row r="40" spans="1:8" x14ac:dyDescent="0.3">
      <c r="A40" s="42" t="s">
        <v>12</v>
      </c>
      <c r="B40" s="55" t="s">
        <v>13</v>
      </c>
      <c r="C40" s="56"/>
      <c r="D40" s="4" t="s">
        <v>16</v>
      </c>
      <c r="E40" s="4">
        <v>41.673900000000003</v>
      </c>
      <c r="F40" s="5">
        <f>F46 + 815.0048</f>
        <v>18004.647499999999</v>
      </c>
      <c r="G40" s="5">
        <f t="shared" si="2"/>
        <v>176.08545254999999</v>
      </c>
      <c r="H40" s="10"/>
    </row>
    <row r="41" spans="1:8" x14ac:dyDescent="0.3">
      <c r="A41" s="44"/>
      <c r="B41" s="48"/>
      <c r="C41" s="57"/>
      <c r="D41" s="6" t="s">
        <v>15</v>
      </c>
      <c r="E41" s="6">
        <v>38.872199999999999</v>
      </c>
      <c r="F41" s="7">
        <f>F46 + 1547.1448</f>
        <v>18736.787499999999</v>
      </c>
      <c r="G41" s="7">
        <f t="shared" si="2"/>
        <v>183.24578174999999</v>
      </c>
      <c r="H41" s="10"/>
    </row>
    <row r="42" spans="1:8" x14ac:dyDescent="0.3">
      <c r="A42" s="44"/>
      <c r="B42" s="51" t="s">
        <v>14</v>
      </c>
      <c r="C42" s="52"/>
      <c r="D42" s="6" t="s">
        <v>16</v>
      </c>
      <c r="E42" s="13">
        <v>41.738300000000002</v>
      </c>
      <c r="F42" s="7">
        <f>F46 + 859.7958</f>
        <v>18049.4385</v>
      </c>
      <c r="G42" s="7">
        <f t="shared" si="2"/>
        <v>176.52350852999999</v>
      </c>
      <c r="H42" s="10"/>
    </row>
    <row r="43" spans="1:8" ht="14.4" customHeight="1" thickBot="1" x14ac:dyDescent="0.35">
      <c r="A43" s="43"/>
      <c r="B43" s="53"/>
      <c r="C43" s="54"/>
      <c r="D43" s="8" t="s">
        <v>15</v>
      </c>
      <c r="E43" s="8">
        <v>40.942300000000003</v>
      </c>
      <c r="F43" s="9">
        <f>F46 + 1529.7841</f>
        <v>18719.426800000001</v>
      </c>
      <c r="G43" s="9">
        <f t="shared" si="2"/>
        <v>183.07599410400002</v>
      </c>
      <c r="H43" s="10"/>
    </row>
    <row r="44" spans="1:8" x14ac:dyDescent="0.3">
      <c r="A44" s="42" t="s">
        <v>7</v>
      </c>
      <c r="B44" s="39" t="s">
        <v>13</v>
      </c>
      <c r="C44" s="40"/>
      <c r="D44" s="41"/>
      <c r="E44" s="4">
        <v>42.231000000000002</v>
      </c>
      <c r="F44" s="5">
        <v>13749.5393</v>
      </c>
      <c r="G44" s="5">
        <f t="shared" si="2"/>
        <v>134.47049435399998</v>
      </c>
      <c r="H44" s="10"/>
    </row>
    <row r="45" spans="1:8" ht="15" thickBot="1" x14ac:dyDescent="0.35">
      <c r="A45" s="43"/>
      <c r="B45" s="45" t="s">
        <v>14</v>
      </c>
      <c r="C45" s="46"/>
      <c r="D45" s="47"/>
      <c r="E45" s="15">
        <v>42.606000000000002</v>
      </c>
      <c r="F45" s="9">
        <v>8859.1144999999997</v>
      </c>
      <c r="G45" s="9">
        <f t="shared" si="2"/>
        <v>86.642139810000003</v>
      </c>
      <c r="H45" s="10"/>
    </row>
    <row r="46" spans="1:8" x14ac:dyDescent="0.3">
      <c r="A46" s="65" t="s">
        <v>1</v>
      </c>
      <c r="B46" s="65"/>
      <c r="C46" s="65"/>
      <c r="D46" s="65"/>
      <c r="E46" s="5">
        <v>42.67</v>
      </c>
      <c r="F46" s="5">
        <v>17189.6427</v>
      </c>
      <c r="G46" s="5">
        <f t="shared" si="2"/>
        <v>168.114705606</v>
      </c>
      <c r="H46" s="10"/>
    </row>
    <row r="47" spans="1:8" ht="15.6" x14ac:dyDescent="0.3">
      <c r="B47" s="1"/>
      <c r="C47" s="1"/>
      <c r="D47" s="1"/>
      <c r="E47" s="2"/>
      <c r="F47" s="2"/>
      <c r="G47" s="2"/>
    </row>
    <row r="52" spans="12:12" ht="15" thickBot="1" x14ac:dyDescent="0.35">
      <c r="L52" s="12"/>
    </row>
  </sheetData>
  <mergeCells count="23"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  <mergeCell ref="B44:D44"/>
    <mergeCell ref="A38:A39"/>
    <mergeCell ref="A40:A43"/>
    <mergeCell ref="B39:D39"/>
    <mergeCell ref="B38:D38"/>
    <mergeCell ref="B42:C43"/>
    <mergeCell ref="B40:C4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dimension ref="A1:M16"/>
  <sheetViews>
    <sheetView zoomScale="70" zoomScaleNormal="70" workbookViewId="0">
      <selection activeCell="D9" sqref="D9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63</v>
      </c>
      <c r="J1" s="14" t="s">
        <v>23</v>
      </c>
      <c r="K1" s="14" t="s">
        <v>63</v>
      </c>
      <c r="L1" s="14" t="s">
        <v>24</v>
      </c>
      <c r="M1" s="14" t="s">
        <v>63</v>
      </c>
    </row>
    <row r="2" spans="1:13" x14ac:dyDescent="0.3">
      <c r="A2" s="5" t="s">
        <v>25</v>
      </c>
      <c r="B2" s="5" t="s">
        <v>33</v>
      </c>
      <c r="C2" s="5" t="s">
        <v>52</v>
      </c>
      <c r="D2" s="16">
        <v>33.020000000000003</v>
      </c>
      <c r="E2" s="16">
        <v>52.15</v>
      </c>
      <c r="F2" s="16">
        <v>69.66</v>
      </c>
      <c r="G2" s="16">
        <v>0.48980000000000001</v>
      </c>
      <c r="H2" s="25">
        <v>0.7319</v>
      </c>
      <c r="I2" s="25">
        <v>1212</v>
      </c>
      <c r="J2" s="25">
        <v>0.73609999999999998</v>
      </c>
      <c r="K2" s="25">
        <v>1219</v>
      </c>
      <c r="L2" s="25">
        <v>0.73609999999999998</v>
      </c>
      <c r="M2" s="25">
        <v>1219</v>
      </c>
    </row>
    <row r="3" spans="1:13" x14ac:dyDescent="0.3">
      <c r="A3" s="7" t="s">
        <v>26</v>
      </c>
      <c r="B3" s="7" t="s">
        <v>37</v>
      </c>
      <c r="C3" s="5">
        <v>42.67</v>
      </c>
      <c r="D3" s="17">
        <v>34.08</v>
      </c>
      <c r="E3" s="17">
        <v>53.07</v>
      </c>
      <c r="F3" s="17">
        <v>68.56</v>
      </c>
      <c r="G3" s="17">
        <v>0.4894</v>
      </c>
      <c r="H3" s="26">
        <v>0.69689999999999996</v>
      </c>
      <c r="I3" s="26">
        <v>1154</v>
      </c>
      <c r="J3" s="26">
        <v>0.70169999999999999</v>
      </c>
      <c r="K3" s="26">
        <v>1162</v>
      </c>
      <c r="L3" s="26">
        <v>0.75119999999999998</v>
      </c>
      <c r="M3" s="26">
        <v>1244</v>
      </c>
    </row>
    <row r="4" spans="1:13" x14ac:dyDescent="0.3">
      <c r="A4" s="7" t="s">
        <v>36</v>
      </c>
      <c r="B4" s="7" t="s">
        <v>38</v>
      </c>
      <c r="C4" s="6">
        <v>41.738300000000002</v>
      </c>
      <c r="D4" s="17">
        <v>33.32</v>
      </c>
      <c r="E4" s="17">
        <v>52.68</v>
      </c>
      <c r="F4" s="17">
        <v>68.73</v>
      </c>
      <c r="G4" s="17">
        <v>0.4723</v>
      </c>
      <c r="H4" s="27">
        <v>0.69930000000000003</v>
      </c>
      <c r="I4" s="27">
        <v>1158</v>
      </c>
      <c r="J4" s="27">
        <v>0.70409999999999995</v>
      </c>
      <c r="K4" s="27">
        <v>1166</v>
      </c>
      <c r="L4" s="27">
        <v>0.75660000000000005</v>
      </c>
      <c r="M4" s="27">
        <v>1253</v>
      </c>
    </row>
    <row r="5" spans="1:13" x14ac:dyDescent="0.3">
      <c r="A5" s="7" t="s">
        <v>29</v>
      </c>
      <c r="B5" s="7" t="s">
        <v>39</v>
      </c>
      <c r="C5" s="6">
        <v>42.128999999999998</v>
      </c>
      <c r="D5" s="17">
        <v>33.380000000000003</v>
      </c>
      <c r="E5" s="17">
        <v>52.85</v>
      </c>
      <c r="F5" s="17">
        <v>68.760000000000005</v>
      </c>
      <c r="G5" s="17">
        <v>0.4834</v>
      </c>
      <c r="H5" s="27">
        <v>0.69499999999999995</v>
      </c>
      <c r="I5" s="27">
        <v>1151</v>
      </c>
      <c r="J5" s="27">
        <v>0.69930000000000003</v>
      </c>
      <c r="K5" s="27">
        <v>1158</v>
      </c>
      <c r="L5" s="27">
        <v>0.74460000000000004</v>
      </c>
      <c r="M5" s="27">
        <v>1233</v>
      </c>
    </row>
    <row r="6" spans="1:13" x14ac:dyDescent="0.3">
      <c r="A6" s="7" t="s">
        <v>28</v>
      </c>
      <c r="B6" s="7" t="s">
        <v>40</v>
      </c>
      <c r="C6" s="6">
        <v>42.606000000000002</v>
      </c>
      <c r="D6" s="17">
        <v>33.090000000000003</v>
      </c>
      <c r="E6" s="17">
        <v>52.29</v>
      </c>
      <c r="F6" s="17">
        <v>69.459999999999994</v>
      </c>
      <c r="G6" s="17">
        <v>0.49020000000000002</v>
      </c>
      <c r="H6" s="27">
        <v>0.68479999999999996</v>
      </c>
      <c r="I6" s="27">
        <v>1134</v>
      </c>
      <c r="J6" s="27">
        <v>0.68899999999999995</v>
      </c>
      <c r="K6" s="27">
        <v>1141</v>
      </c>
      <c r="L6" s="27">
        <v>0.73009999999999997</v>
      </c>
      <c r="M6" s="27">
        <v>1209</v>
      </c>
    </row>
    <row r="7" spans="1:13" ht="15" thickBot="1" x14ac:dyDescent="0.35">
      <c r="A7" s="9" t="s">
        <v>27</v>
      </c>
      <c r="B7" s="9" t="s">
        <v>34</v>
      </c>
      <c r="C7" s="21">
        <v>43.001100000000001</v>
      </c>
      <c r="D7" s="36">
        <v>33.6</v>
      </c>
      <c r="E7" s="36">
        <v>52.72</v>
      </c>
      <c r="F7" s="36">
        <v>69.66</v>
      </c>
      <c r="G7" s="36">
        <v>0.48559999999999998</v>
      </c>
      <c r="H7" s="28">
        <v>0.69810000000000005</v>
      </c>
      <c r="I7" s="28">
        <v>1156</v>
      </c>
      <c r="J7" s="28">
        <v>0.70230000000000004</v>
      </c>
      <c r="K7" s="28">
        <v>1163</v>
      </c>
      <c r="L7" s="28">
        <v>0.75060000000000004</v>
      </c>
      <c r="M7" s="28">
        <v>1243</v>
      </c>
    </row>
    <row r="8" spans="1:13" x14ac:dyDescent="0.3">
      <c r="A8" s="34" t="s">
        <v>30</v>
      </c>
      <c r="B8" s="34" t="s">
        <v>55</v>
      </c>
      <c r="C8" s="34">
        <v>42.997799999999998</v>
      </c>
      <c r="D8" s="35">
        <v>33.450000000000003</v>
      </c>
      <c r="E8" s="35">
        <v>52.55</v>
      </c>
      <c r="F8" s="35">
        <v>69.88</v>
      </c>
      <c r="G8" s="35">
        <v>0.48559999999999998</v>
      </c>
      <c r="H8" s="35">
        <v>0.69440000000000002</v>
      </c>
      <c r="I8" s="35">
        <v>1150</v>
      </c>
      <c r="J8" s="35">
        <v>0.69930000000000003</v>
      </c>
      <c r="K8" s="35">
        <v>1158</v>
      </c>
      <c r="L8" s="35">
        <v>0.74519999999999997</v>
      </c>
      <c r="M8" s="35">
        <v>1234</v>
      </c>
    </row>
    <row r="9" spans="1:13" x14ac:dyDescent="0.3">
      <c r="A9" s="33" t="s">
        <v>59</v>
      </c>
      <c r="B9" s="33" t="s">
        <v>58</v>
      </c>
      <c r="C9" s="33">
        <v>42.688000000000002</v>
      </c>
      <c r="D9" s="33">
        <v>33.4</v>
      </c>
      <c r="E9" s="33">
        <v>52.61</v>
      </c>
      <c r="F9" s="33">
        <v>69.459999999999994</v>
      </c>
      <c r="G9" s="33">
        <v>0.48449999999999999</v>
      </c>
      <c r="H9" s="33">
        <v>0.69689999999999996</v>
      </c>
      <c r="I9" s="33">
        <v>1154</v>
      </c>
      <c r="J9" s="33">
        <v>0.70109999999999995</v>
      </c>
      <c r="K9" s="33">
        <v>1161</v>
      </c>
      <c r="L9" s="33">
        <v>0.75119999999999998</v>
      </c>
      <c r="M9" s="30">
        <v>1244</v>
      </c>
    </row>
    <row r="10" spans="1:13" ht="29.4" thickBot="1" x14ac:dyDescent="0.35">
      <c r="A10" s="31" t="s">
        <v>60</v>
      </c>
      <c r="B10" s="32" t="s">
        <v>61</v>
      </c>
      <c r="C10" s="32">
        <v>42.839799999999997</v>
      </c>
      <c r="D10" s="31">
        <v>34.11</v>
      </c>
      <c r="E10" s="31">
        <v>53.06</v>
      </c>
      <c r="F10" s="31">
        <v>68.42</v>
      </c>
      <c r="G10" s="31">
        <v>0.4894</v>
      </c>
      <c r="H10" s="31">
        <v>0.69630000000000003</v>
      </c>
      <c r="I10" s="31">
        <v>1153</v>
      </c>
      <c r="J10" s="31">
        <v>0.70109999999999995</v>
      </c>
      <c r="K10" s="31">
        <v>1161</v>
      </c>
      <c r="L10" s="31">
        <v>0.75119999999999998</v>
      </c>
      <c r="M10" s="31">
        <v>1244</v>
      </c>
    </row>
    <row r="11" spans="1:13" x14ac:dyDescent="0.3">
      <c r="A11" s="5" t="s">
        <v>31</v>
      </c>
      <c r="B11" s="5" t="s">
        <v>35</v>
      </c>
      <c r="C11" s="70" t="s">
        <v>52</v>
      </c>
      <c r="D11" s="5">
        <v>37.71</v>
      </c>
      <c r="E11" s="5">
        <v>55.04</v>
      </c>
      <c r="F11" s="5">
        <v>66.48</v>
      </c>
      <c r="G11" s="5">
        <v>0.5131</v>
      </c>
      <c r="H11" s="5">
        <v>0.77359999999999995</v>
      </c>
      <c r="I11" s="5">
        <v>1281</v>
      </c>
      <c r="J11" s="5">
        <v>0.7772</v>
      </c>
      <c r="K11" s="5">
        <v>1287</v>
      </c>
      <c r="L11" s="5">
        <v>0.7772</v>
      </c>
      <c r="M11" s="5">
        <v>1287</v>
      </c>
    </row>
    <row r="12" spans="1:13" x14ac:dyDescent="0.3">
      <c r="A12" s="7" t="s">
        <v>41</v>
      </c>
      <c r="B12" s="7" t="s">
        <v>46</v>
      </c>
      <c r="C12" s="70"/>
      <c r="D12" s="7">
        <v>36.130000000000003</v>
      </c>
      <c r="E12" s="72" t="s">
        <v>47</v>
      </c>
      <c r="F12" s="73"/>
      <c r="G12" s="73"/>
      <c r="H12" s="73"/>
      <c r="I12" s="73"/>
      <c r="J12" s="73"/>
      <c r="K12" s="73"/>
      <c r="L12" s="73"/>
      <c r="M12" s="74"/>
    </row>
    <row r="13" spans="1:13" x14ac:dyDescent="0.3">
      <c r="A13" s="7" t="s">
        <v>42</v>
      </c>
      <c r="B13" s="69" t="s">
        <v>48</v>
      </c>
      <c r="C13" s="70"/>
      <c r="D13" s="7">
        <v>35.5</v>
      </c>
      <c r="E13" s="75"/>
      <c r="F13" s="76"/>
      <c r="G13" s="76"/>
      <c r="H13" s="76"/>
      <c r="I13" s="76"/>
      <c r="J13" s="76"/>
      <c r="K13" s="76"/>
      <c r="L13" s="76"/>
      <c r="M13" s="77"/>
    </row>
    <row r="14" spans="1:13" x14ac:dyDescent="0.3">
      <c r="A14" s="7" t="s">
        <v>43</v>
      </c>
      <c r="B14" s="69"/>
      <c r="C14" s="70"/>
      <c r="D14" s="7">
        <v>35.409999999999997</v>
      </c>
      <c r="E14" s="75"/>
      <c r="F14" s="76"/>
      <c r="G14" s="76"/>
      <c r="H14" s="76"/>
      <c r="I14" s="76"/>
      <c r="J14" s="76"/>
      <c r="K14" s="76"/>
      <c r="L14" s="76"/>
      <c r="M14" s="77"/>
    </row>
    <row r="15" spans="1:13" x14ac:dyDescent="0.3">
      <c r="A15" s="7" t="s">
        <v>44</v>
      </c>
      <c r="B15" s="69"/>
      <c r="C15" s="70"/>
      <c r="D15" s="7">
        <v>35.18</v>
      </c>
      <c r="E15" s="75"/>
      <c r="F15" s="76"/>
      <c r="G15" s="76"/>
      <c r="H15" s="76"/>
      <c r="I15" s="76"/>
      <c r="J15" s="76"/>
      <c r="K15" s="76"/>
      <c r="L15" s="76"/>
      <c r="M15" s="77"/>
    </row>
    <row r="16" spans="1:13" x14ac:dyDescent="0.3">
      <c r="A16" s="7" t="s">
        <v>45</v>
      </c>
      <c r="B16" s="69"/>
      <c r="C16" s="71"/>
      <c r="D16" s="7">
        <v>31.63</v>
      </c>
      <c r="E16" s="78"/>
      <c r="F16" s="79"/>
      <c r="G16" s="79"/>
      <c r="H16" s="79"/>
      <c r="I16" s="79"/>
      <c r="J16" s="79"/>
      <c r="K16" s="79"/>
      <c r="L16" s="79"/>
      <c r="M16" s="80"/>
    </row>
  </sheetData>
  <mergeCells count="3">
    <mergeCell ref="B13:B16"/>
    <mergeCell ref="C11:C16"/>
    <mergeCell ref="E12:M1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dimension ref="A1:M19"/>
  <sheetViews>
    <sheetView tabSelected="1" zoomScale="70" zoomScaleNormal="70" workbookViewId="0">
      <selection activeCell="E21" sqref="E21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63</v>
      </c>
      <c r="J1" s="14" t="s">
        <v>23</v>
      </c>
      <c r="K1" s="14" t="s">
        <v>63</v>
      </c>
      <c r="L1" s="14" t="s">
        <v>24</v>
      </c>
      <c r="M1" s="14" t="s">
        <v>63</v>
      </c>
    </row>
    <row r="2" spans="1:13" x14ac:dyDescent="0.3">
      <c r="A2" s="5" t="s">
        <v>25</v>
      </c>
      <c r="B2" s="5" t="s">
        <v>53</v>
      </c>
      <c r="C2" s="5" t="s">
        <v>52</v>
      </c>
      <c r="D2" s="16">
        <v>33.94</v>
      </c>
      <c r="E2" s="16">
        <v>53.2</v>
      </c>
      <c r="F2" s="16">
        <v>68.22</v>
      </c>
      <c r="G2" s="16">
        <v>0.50900000000000001</v>
      </c>
      <c r="H2" s="16">
        <v>0.76390000000000002</v>
      </c>
      <c r="I2" s="16">
        <v>1265</v>
      </c>
      <c r="J2" s="16">
        <v>0.76690000000000003</v>
      </c>
      <c r="K2" s="16">
        <v>1270</v>
      </c>
      <c r="L2" s="16">
        <v>0.76690000000000003</v>
      </c>
      <c r="M2" s="16">
        <v>1270</v>
      </c>
    </row>
    <row r="3" spans="1:13" x14ac:dyDescent="0.3">
      <c r="A3" s="7" t="s">
        <v>26</v>
      </c>
      <c r="B3" s="7" t="s">
        <v>37</v>
      </c>
      <c r="C3" s="7">
        <v>42.909700000000001</v>
      </c>
      <c r="D3" s="17">
        <v>34.03</v>
      </c>
      <c r="E3" s="17">
        <v>53.28</v>
      </c>
      <c r="F3" s="17">
        <v>67.849999999999994</v>
      </c>
      <c r="G3" s="17">
        <v>0.52349999999999997</v>
      </c>
      <c r="H3" s="17">
        <v>0.753</v>
      </c>
      <c r="I3" s="17">
        <v>1247</v>
      </c>
      <c r="J3" s="17">
        <v>0.75539999999999996</v>
      </c>
      <c r="K3" s="17">
        <v>1251</v>
      </c>
      <c r="L3" s="17">
        <v>0.75539999999999996</v>
      </c>
      <c r="M3" s="17">
        <v>1251</v>
      </c>
    </row>
    <row r="4" spans="1:13" x14ac:dyDescent="0.3">
      <c r="A4" s="7" t="s">
        <v>36</v>
      </c>
      <c r="B4" s="7" t="s">
        <v>38</v>
      </c>
      <c r="C4" s="7">
        <v>42.252800000000001</v>
      </c>
      <c r="D4" s="17">
        <v>33.6</v>
      </c>
      <c r="E4" s="17">
        <v>52.94</v>
      </c>
      <c r="F4" s="17">
        <v>68.010000000000005</v>
      </c>
      <c r="G4" s="17">
        <v>0.52090000000000003</v>
      </c>
      <c r="H4" s="17">
        <v>0.74460000000000004</v>
      </c>
      <c r="I4" s="17">
        <v>1233</v>
      </c>
      <c r="J4" s="17">
        <v>0.74880000000000002</v>
      </c>
      <c r="K4" s="17">
        <v>1240</v>
      </c>
      <c r="L4" s="17">
        <v>0.74880000000000002</v>
      </c>
      <c r="M4" s="17">
        <v>1240</v>
      </c>
    </row>
    <row r="5" spans="1:13" x14ac:dyDescent="0.3">
      <c r="A5" s="7" t="s">
        <v>29</v>
      </c>
      <c r="B5" s="7" t="s">
        <v>39</v>
      </c>
      <c r="C5" s="7">
        <v>43.123899999999999</v>
      </c>
      <c r="D5" s="17">
        <v>34.11</v>
      </c>
      <c r="E5" s="17">
        <v>53.47</v>
      </c>
      <c r="F5" s="17">
        <v>67.3</v>
      </c>
      <c r="G5" s="17">
        <v>0.52569999999999995</v>
      </c>
      <c r="H5" s="17">
        <v>0.74580000000000002</v>
      </c>
      <c r="I5" s="17">
        <v>1235</v>
      </c>
      <c r="J5" s="17">
        <v>0.74939999999999996</v>
      </c>
      <c r="K5" s="17">
        <v>1241</v>
      </c>
      <c r="L5" s="17">
        <v>0.74939999999999996</v>
      </c>
      <c r="M5" s="17">
        <v>1241</v>
      </c>
    </row>
    <row r="6" spans="1:13" x14ac:dyDescent="0.3">
      <c r="A6" s="7" t="s">
        <v>28</v>
      </c>
      <c r="B6" s="7" t="s">
        <v>40</v>
      </c>
      <c r="C6" s="7">
        <v>43.224200000000003</v>
      </c>
      <c r="D6" s="17">
        <v>33.56</v>
      </c>
      <c r="E6" s="17">
        <v>53.02</v>
      </c>
      <c r="F6" s="17">
        <v>67.62</v>
      </c>
      <c r="G6" s="17">
        <v>0.52610000000000001</v>
      </c>
      <c r="H6" s="17">
        <v>0.7409</v>
      </c>
      <c r="I6" s="17">
        <v>1227</v>
      </c>
      <c r="J6" s="17">
        <v>0.74399999999999999</v>
      </c>
      <c r="K6" s="17">
        <v>1232</v>
      </c>
      <c r="L6" s="17">
        <v>0.74399999999999999</v>
      </c>
      <c r="M6" s="17">
        <v>1232</v>
      </c>
    </row>
    <row r="7" spans="1:13" ht="15" thickBot="1" x14ac:dyDescent="0.35">
      <c r="A7" s="9" t="s">
        <v>27</v>
      </c>
      <c r="B7" s="9" t="s">
        <v>34</v>
      </c>
      <c r="C7" s="9">
        <v>43.105200000000004</v>
      </c>
      <c r="D7" s="36">
        <v>33.86</v>
      </c>
      <c r="E7" s="36">
        <v>53.03</v>
      </c>
      <c r="F7" s="36">
        <v>68.69</v>
      </c>
      <c r="G7" s="36">
        <v>0.51370000000000005</v>
      </c>
      <c r="H7" s="36">
        <v>0.75790000000000002</v>
      </c>
      <c r="I7" s="36">
        <v>1255</v>
      </c>
      <c r="J7" s="36">
        <v>0.76029999999999998</v>
      </c>
      <c r="K7" s="36">
        <v>1259</v>
      </c>
      <c r="L7" s="36">
        <v>0.76029999999999998</v>
      </c>
      <c r="M7" s="36">
        <v>1259</v>
      </c>
    </row>
    <row r="8" spans="1:13" x14ac:dyDescent="0.3">
      <c r="A8" s="34" t="s">
        <v>30</v>
      </c>
      <c r="B8" s="34" t="s">
        <v>56</v>
      </c>
      <c r="C8" s="34">
        <v>43.406100000000002</v>
      </c>
      <c r="D8" s="35">
        <v>33.82</v>
      </c>
      <c r="E8" s="35">
        <v>53.02</v>
      </c>
      <c r="F8" s="35">
        <v>68.540000000000006</v>
      </c>
      <c r="G8" s="35">
        <v>0.52449999999999997</v>
      </c>
      <c r="H8" s="35">
        <v>0.74209999999999998</v>
      </c>
      <c r="I8" s="35">
        <v>1229</v>
      </c>
      <c r="J8" s="35">
        <v>0.74580000000000002</v>
      </c>
      <c r="K8" s="35">
        <v>1235</v>
      </c>
      <c r="L8" s="35">
        <v>0.74580000000000002</v>
      </c>
      <c r="M8" s="35">
        <v>1235</v>
      </c>
    </row>
    <row r="9" spans="1:13" ht="15" thickBot="1" x14ac:dyDescent="0.35">
      <c r="A9" s="37" t="s">
        <v>59</v>
      </c>
      <c r="B9" s="37" t="s">
        <v>58</v>
      </c>
      <c r="C9" s="37">
        <v>43.305199999999999</v>
      </c>
      <c r="D9" s="29">
        <v>34.299999999999997</v>
      </c>
      <c r="E9" s="29">
        <v>53.32</v>
      </c>
      <c r="F9" s="29">
        <v>67.87</v>
      </c>
      <c r="G9" s="29">
        <v>0.52629999999999999</v>
      </c>
      <c r="H9" s="29">
        <v>0.76329999999999998</v>
      </c>
      <c r="I9" s="29">
        <v>1264</v>
      </c>
      <c r="J9" s="29">
        <v>0.76629999999999998</v>
      </c>
      <c r="K9" s="29">
        <v>1269</v>
      </c>
      <c r="L9" s="29">
        <v>0.76629999999999998</v>
      </c>
      <c r="M9" s="29">
        <v>1269</v>
      </c>
    </row>
    <row r="10" spans="1:13" x14ac:dyDescent="0.3">
      <c r="A10" s="5" t="s">
        <v>31</v>
      </c>
      <c r="B10" s="5" t="s">
        <v>35</v>
      </c>
      <c r="C10" s="70" t="s">
        <v>52</v>
      </c>
      <c r="D10" s="5">
        <v>37.71</v>
      </c>
      <c r="E10" s="5">
        <v>55.04</v>
      </c>
      <c r="F10" s="5">
        <v>66.48</v>
      </c>
      <c r="G10" s="5">
        <v>0.5131</v>
      </c>
      <c r="H10" s="5">
        <v>0.77359999999999995</v>
      </c>
      <c r="I10" s="5">
        <v>1281</v>
      </c>
      <c r="J10" s="5">
        <v>0.7772</v>
      </c>
      <c r="K10" s="5">
        <v>1287</v>
      </c>
      <c r="L10" s="5">
        <v>0.7772</v>
      </c>
      <c r="M10" s="5">
        <v>1287</v>
      </c>
    </row>
    <row r="11" spans="1:13" x14ac:dyDescent="0.3">
      <c r="A11" s="7" t="s">
        <v>41</v>
      </c>
      <c r="B11" s="7" t="s">
        <v>46</v>
      </c>
      <c r="C11" s="70"/>
      <c r="D11" s="7">
        <v>36.130000000000003</v>
      </c>
      <c r="E11" s="72" t="s">
        <v>47</v>
      </c>
      <c r="F11" s="73"/>
      <c r="G11" s="73"/>
      <c r="H11" s="73"/>
      <c r="I11" s="73"/>
      <c r="J11" s="73"/>
      <c r="K11" s="73"/>
      <c r="L11" s="73"/>
      <c r="M11" s="74"/>
    </row>
    <row r="12" spans="1:13" x14ac:dyDescent="0.3">
      <c r="A12" s="7" t="s">
        <v>42</v>
      </c>
      <c r="B12" s="69" t="s">
        <v>48</v>
      </c>
      <c r="C12" s="70"/>
      <c r="D12" s="7">
        <v>35.5</v>
      </c>
      <c r="E12" s="75"/>
      <c r="F12" s="76"/>
      <c r="G12" s="76"/>
      <c r="H12" s="76"/>
      <c r="I12" s="76"/>
      <c r="J12" s="76"/>
      <c r="K12" s="76"/>
      <c r="L12" s="76"/>
      <c r="M12" s="77"/>
    </row>
    <row r="13" spans="1:13" x14ac:dyDescent="0.3">
      <c r="A13" s="7" t="s">
        <v>43</v>
      </c>
      <c r="B13" s="69"/>
      <c r="C13" s="70"/>
      <c r="D13" s="7">
        <v>35.409999999999997</v>
      </c>
      <c r="E13" s="75"/>
      <c r="F13" s="76"/>
      <c r="G13" s="76"/>
      <c r="H13" s="76"/>
      <c r="I13" s="76"/>
      <c r="J13" s="76"/>
      <c r="K13" s="76"/>
      <c r="L13" s="76"/>
      <c r="M13" s="77"/>
    </row>
    <row r="14" spans="1:13" x14ac:dyDescent="0.3">
      <c r="A14" s="7" t="s">
        <v>44</v>
      </c>
      <c r="B14" s="69"/>
      <c r="C14" s="70"/>
      <c r="D14" s="7">
        <v>35.18</v>
      </c>
      <c r="E14" s="75"/>
      <c r="F14" s="76"/>
      <c r="G14" s="76"/>
      <c r="H14" s="76"/>
      <c r="I14" s="76"/>
      <c r="J14" s="76"/>
      <c r="K14" s="76"/>
      <c r="L14" s="76"/>
      <c r="M14" s="77"/>
    </row>
    <row r="15" spans="1:13" x14ac:dyDescent="0.3">
      <c r="A15" s="7" t="s">
        <v>45</v>
      </c>
      <c r="B15" s="69"/>
      <c r="C15" s="71"/>
      <c r="D15" s="7">
        <v>31.63</v>
      </c>
      <c r="E15" s="78"/>
      <c r="F15" s="79"/>
      <c r="G15" s="79"/>
      <c r="H15" s="79"/>
      <c r="I15" s="79"/>
      <c r="J15" s="79"/>
      <c r="K15" s="79"/>
      <c r="L15" s="79"/>
      <c r="M15" s="80"/>
    </row>
    <row r="19" spans="1:13" x14ac:dyDescent="0.3">
      <c r="A19" s="24"/>
      <c r="B19" s="24"/>
      <c r="C19" s="24"/>
      <c r="D19" s="10"/>
      <c r="E19" s="10"/>
      <c r="F19" s="10"/>
      <c r="G19" s="10"/>
      <c r="H19" s="10"/>
      <c r="I19" s="10"/>
      <c r="J19" s="10"/>
      <c r="K19" s="10"/>
      <c r="L19" s="10"/>
      <c r="M19" s="10"/>
    </row>
  </sheetData>
  <mergeCells count="3">
    <mergeCell ref="B12:B15"/>
    <mergeCell ref="C10:C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dimension ref="A1:M19"/>
  <sheetViews>
    <sheetView zoomScale="70" zoomScaleNormal="70" workbookViewId="0">
      <selection activeCell="D25" sqref="D2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63</v>
      </c>
      <c r="J1" s="14" t="s">
        <v>23</v>
      </c>
      <c r="K1" s="14" t="s">
        <v>63</v>
      </c>
      <c r="L1" s="14" t="s">
        <v>24</v>
      </c>
      <c r="M1" s="14" t="s">
        <v>63</v>
      </c>
    </row>
    <row r="2" spans="1:13" x14ac:dyDescent="0.3">
      <c r="A2" s="5" t="s">
        <v>25</v>
      </c>
      <c r="B2" s="5" t="s">
        <v>64</v>
      </c>
      <c r="C2" s="5" t="s">
        <v>52</v>
      </c>
      <c r="D2" s="16">
        <v>27.35</v>
      </c>
      <c r="E2" s="16">
        <v>48.16</v>
      </c>
      <c r="F2" s="16">
        <v>73.66</v>
      </c>
      <c r="G2" s="16">
        <v>0.46410000000000001</v>
      </c>
      <c r="H2" s="16">
        <v>0.65939999999999999</v>
      </c>
      <c r="I2" s="16">
        <v>1092</v>
      </c>
      <c r="J2" s="16">
        <v>0.66300000000000003</v>
      </c>
      <c r="K2" s="16">
        <v>1098</v>
      </c>
      <c r="L2" s="16">
        <v>0.66300000000000003</v>
      </c>
      <c r="M2" s="16">
        <v>1098</v>
      </c>
    </row>
    <row r="3" spans="1:13" x14ac:dyDescent="0.3">
      <c r="A3" s="7" t="s">
        <v>26</v>
      </c>
      <c r="B3" s="7" t="s">
        <v>37</v>
      </c>
      <c r="C3" s="7">
        <v>40.444299999999998</v>
      </c>
      <c r="D3" s="26">
        <v>32.83</v>
      </c>
      <c r="E3" s="26">
        <v>52</v>
      </c>
      <c r="F3" s="26">
        <v>69.88</v>
      </c>
      <c r="G3" s="26">
        <v>0.51090000000000002</v>
      </c>
      <c r="H3" s="26">
        <v>0.72950000000000004</v>
      </c>
      <c r="I3" s="26">
        <v>1208</v>
      </c>
      <c r="J3" s="26">
        <v>0.73370000000000002</v>
      </c>
      <c r="K3" s="26">
        <v>1215</v>
      </c>
      <c r="L3" s="26">
        <v>0.73370000000000002</v>
      </c>
      <c r="M3" s="26">
        <v>1215</v>
      </c>
    </row>
    <row r="4" spans="1:13" x14ac:dyDescent="0.3">
      <c r="A4" s="7" t="s">
        <v>36</v>
      </c>
      <c r="B4" s="7" t="s">
        <v>38</v>
      </c>
      <c r="C4" s="7">
        <v>38.722200000000001</v>
      </c>
      <c r="D4" s="26">
        <v>31.47</v>
      </c>
      <c r="E4" s="26">
        <v>50.74</v>
      </c>
      <c r="F4" s="26">
        <v>71.33</v>
      </c>
      <c r="G4" s="26">
        <v>0.4773</v>
      </c>
      <c r="H4" s="26">
        <v>0.69630000000000003</v>
      </c>
      <c r="I4" s="26">
        <v>1153</v>
      </c>
      <c r="J4" s="26">
        <v>0.70050000000000001</v>
      </c>
      <c r="K4" s="26">
        <v>1160</v>
      </c>
      <c r="L4" s="26">
        <v>0.70050000000000001</v>
      </c>
      <c r="M4" s="26">
        <v>1160</v>
      </c>
    </row>
    <row r="5" spans="1:13" x14ac:dyDescent="0.3">
      <c r="A5" s="7" t="s">
        <v>29</v>
      </c>
      <c r="B5" s="7" t="s">
        <v>39</v>
      </c>
      <c r="C5" s="7">
        <v>40.642400000000002</v>
      </c>
      <c r="D5" s="26">
        <v>32.68</v>
      </c>
      <c r="E5" s="26">
        <v>51.81</v>
      </c>
      <c r="F5" s="26">
        <v>69.739999999999995</v>
      </c>
      <c r="G5" s="26">
        <v>0.51570000000000005</v>
      </c>
      <c r="H5" s="26">
        <v>0.72460000000000002</v>
      </c>
      <c r="I5" s="26">
        <v>1200</v>
      </c>
      <c r="J5" s="26">
        <v>0.7319</v>
      </c>
      <c r="K5" s="26">
        <v>1212</v>
      </c>
      <c r="L5" s="26">
        <v>0.7319</v>
      </c>
      <c r="M5" s="26">
        <v>1212</v>
      </c>
    </row>
    <row r="6" spans="1:13" x14ac:dyDescent="0.3">
      <c r="A6" s="7" t="s">
        <v>28</v>
      </c>
      <c r="B6" s="7" t="s">
        <v>40</v>
      </c>
      <c r="C6" s="38">
        <v>48.509300000000003</v>
      </c>
      <c r="D6" s="26">
        <v>32.799999999999997</v>
      </c>
      <c r="E6" s="26">
        <v>51.62</v>
      </c>
      <c r="F6" s="26">
        <v>70.489999999999995</v>
      </c>
      <c r="G6" s="26">
        <v>0.5141</v>
      </c>
      <c r="H6" s="26">
        <v>0.72519999999999996</v>
      </c>
      <c r="I6" s="26">
        <v>1201</v>
      </c>
      <c r="J6" s="25">
        <v>0.72829999999999995</v>
      </c>
      <c r="K6" s="25">
        <v>1206</v>
      </c>
      <c r="L6" s="25">
        <v>0.72829999999999995</v>
      </c>
      <c r="M6" s="26">
        <v>1206</v>
      </c>
    </row>
    <row r="7" spans="1:13" ht="15" thickBot="1" x14ac:dyDescent="0.35">
      <c r="A7" s="9" t="s">
        <v>27</v>
      </c>
      <c r="B7" s="9" t="s">
        <v>34</v>
      </c>
      <c r="C7" s="9">
        <v>40.878</v>
      </c>
      <c r="D7" s="36">
        <v>32.130000000000003</v>
      </c>
      <c r="E7" s="36">
        <v>51.44</v>
      </c>
      <c r="F7" s="36">
        <v>70.7</v>
      </c>
      <c r="G7" s="36">
        <v>0.50939999999999996</v>
      </c>
      <c r="H7" s="36">
        <v>0.72709999999999997</v>
      </c>
      <c r="I7" s="36">
        <v>1204</v>
      </c>
      <c r="J7" s="36">
        <v>0.7319</v>
      </c>
      <c r="K7" s="36">
        <v>1212</v>
      </c>
      <c r="L7" s="36">
        <v>0.7319</v>
      </c>
      <c r="M7" s="36">
        <v>1212</v>
      </c>
    </row>
    <row r="8" spans="1:13" x14ac:dyDescent="0.3">
      <c r="A8" s="34" t="s">
        <v>30</v>
      </c>
      <c r="B8" s="34" t="s">
        <v>56</v>
      </c>
      <c r="C8" s="34">
        <v>40.930199999999999</v>
      </c>
      <c r="D8" s="35">
        <v>33.03</v>
      </c>
      <c r="E8" s="35">
        <v>52.01</v>
      </c>
      <c r="F8" s="35">
        <v>70.040000000000006</v>
      </c>
      <c r="G8" s="35">
        <v>0.51149999999999995</v>
      </c>
      <c r="H8" s="35">
        <v>0.72519999999999996</v>
      </c>
      <c r="I8" s="35">
        <v>1201</v>
      </c>
      <c r="J8" s="35">
        <v>0.72950000000000004</v>
      </c>
      <c r="K8" s="35">
        <v>1208</v>
      </c>
      <c r="L8" s="35">
        <v>0.72950000000000004</v>
      </c>
      <c r="M8" s="35">
        <v>1208</v>
      </c>
    </row>
    <row r="9" spans="1:13" ht="15" thickBot="1" x14ac:dyDescent="0.35">
      <c r="A9" s="37" t="s">
        <v>59</v>
      </c>
      <c r="B9" s="37" t="s">
        <v>58</v>
      </c>
      <c r="C9" s="37">
        <v>40.607199999999999</v>
      </c>
      <c r="D9" s="29">
        <v>31.77</v>
      </c>
      <c r="E9" s="29">
        <v>51.23</v>
      </c>
      <c r="F9" s="29">
        <v>70.650000000000006</v>
      </c>
      <c r="G9" s="29">
        <v>0.50800000000000001</v>
      </c>
      <c r="H9" s="29">
        <v>0.72040000000000004</v>
      </c>
      <c r="I9" s="29">
        <v>1193</v>
      </c>
      <c r="J9" s="29">
        <v>0.72399999999999998</v>
      </c>
      <c r="K9" s="29">
        <v>1199</v>
      </c>
      <c r="L9" s="29">
        <v>0.72399999999999998</v>
      </c>
      <c r="M9" s="29">
        <v>1199</v>
      </c>
    </row>
    <row r="10" spans="1:13" x14ac:dyDescent="0.3">
      <c r="A10" s="5" t="s">
        <v>31</v>
      </c>
      <c r="B10" s="5" t="s">
        <v>35</v>
      </c>
      <c r="C10" s="70" t="s">
        <v>52</v>
      </c>
      <c r="D10" s="5">
        <v>37.71</v>
      </c>
      <c r="E10" s="5">
        <v>55.04</v>
      </c>
      <c r="F10" s="5">
        <v>66.48</v>
      </c>
      <c r="G10" s="5">
        <v>0.5131</v>
      </c>
      <c r="H10" s="5">
        <v>0.77359999999999995</v>
      </c>
      <c r="I10" s="5">
        <v>1281</v>
      </c>
      <c r="J10" s="5">
        <v>0.7772</v>
      </c>
      <c r="K10" s="5">
        <v>1287</v>
      </c>
      <c r="L10" s="5">
        <v>0.7772</v>
      </c>
      <c r="M10" s="5">
        <v>1287</v>
      </c>
    </row>
    <row r="11" spans="1:13" x14ac:dyDescent="0.3">
      <c r="A11" s="7" t="s">
        <v>41</v>
      </c>
      <c r="B11" s="7" t="s">
        <v>46</v>
      </c>
      <c r="C11" s="70"/>
      <c r="D11" s="7">
        <v>36.130000000000003</v>
      </c>
      <c r="E11" s="72" t="s">
        <v>47</v>
      </c>
      <c r="F11" s="73"/>
      <c r="G11" s="73"/>
      <c r="H11" s="73"/>
      <c r="I11" s="73"/>
      <c r="J11" s="73"/>
      <c r="K11" s="73"/>
      <c r="L11" s="73"/>
      <c r="M11" s="74"/>
    </row>
    <row r="12" spans="1:13" x14ac:dyDescent="0.3">
      <c r="A12" s="7" t="s">
        <v>42</v>
      </c>
      <c r="B12" s="69" t="s">
        <v>48</v>
      </c>
      <c r="C12" s="70"/>
      <c r="D12" s="7">
        <v>35.5</v>
      </c>
      <c r="E12" s="75"/>
      <c r="F12" s="76"/>
      <c r="G12" s="76"/>
      <c r="H12" s="76"/>
      <c r="I12" s="76"/>
      <c r="J12" s="76"/>
      <c r="K12" s="76"/>
      <c r="L12" s="76"/>
      <c r="M12" s="77"/>
    </row>
    <row r="13" spans="1:13" x14ac:dyDescent="0.3">
      <c r="A13" s="7" t="s">
        <v>43</v>
      </c>
      <c r="B13" s="69"/>
      <c r="C13" s="70"/>
      <c r="D13" s="7">
        <v>35.409999999999997</v>
      </c>
      <c r="E13" s="75"/>
      <c r="F13" s="76"/>
      <c r="G13" s="76"/>
      <c r="H13" s="76"/>
      <c r="I13" s="76"/>
      <c r="J13" s="76"/>
      <c r="K13" s="76"/>
      <c r="L13" s="76"/>
      <c r="M13" s="77"/>
    </row>
    <row r="14" spans="1:13" x14ac:dyDescent="0.3">
      <c r="A14" s="7" t="s">
        <v>44</v>
      </c>
      <c r="B14" s="69"/>
      <c r="C14" s="70"/>
      <c r="D14" s="7">
        <v>35.18</v>
      </c>
      <c r="E14" s="75"/>
      <c r="F14" s="76"/>
      <c r="G14" s="76"/>
      <c r="H14" s="76"/>
      <c r="I14" s="76"/>
      <c r="J14" s="76"/>
      <c r="K14" s="76"/>
      <c r="L14" s="76"/>
      <c r="M14" s="77"/>
    </row>
    <row r="15" spans="1:13" x14ac:dyDescent="0.3">
      <c r="A15" s="7" t="s">
        <v>45</v>
      </c>
      <c r="B15" s="69"/>
      <c r="C15" s="71"/>
      <c r="D15" s="7">
        <v>31.63</v>
      </c>
      <c r="E15" s="78"/>
      <c r="F15" s="79"/>
      <c r="G15" s="79"/>
      <c r="H15" s="79"/>
      <c r="I15" s="79"/>
      <c r="J15" s="79"/>
      <c r="K15" s="79"/>
      <c r="L15" s="79"/>
      <c r="M15" s="80"/>
    </row>
    <row r="19" spans="1:3" x14ac:dyDescent="0.3">
      <c r="A19" s="24"/>
      <c r="B19" s="24"/>
      <c r="C19" s="24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opus_base Validation </vt:lpstr>
      <vt:lpstr>opus_base Test</vt:lpstr>
      <vt:lpstr>opus_big Validation + Test </vt:lpstr>
      <vt:lpstr>M2M Validation +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2023-07-11T19:30:08Z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