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syed/Desktop/Classes/ECE 460N - Comp. Arch./Labs/Lab3/"/>
    </mc:Choice>
  </mc:AlternateContent>
  <xr:revisionPtr revIDLastSave="0" documentId="13_ncr:1_{46108426-1302-214C-BAB4-525FD25E04ED}" xr6:coauthVersionLast="47" xr6:coauthVersionMax="47" xr10:uidLastSave="{00000000-0000-0000-0000-000000000000}"/>
  <bookViews>
    <workbookView xWindow="17480" yWindow="760" windowWidth="12760" windowHeight="18880" xr2:uid="{70157942-FF79-4141-9550-2099A6E23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8" i="1" l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W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4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3" i="1"/>
  <c r="Z3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3" i="1"/>
  <c r="E2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tc={86F332B5-F0E3-3947-A9A0-E82EB685B31D}</author>
  </authors>
  <commentList>
    <comment ref="B18" authorId="0" shapeId="0" xr:uid="{86F332B5-F0E3-3947-A9A0-E82EB685B31D}">
      <text>
        <t>[Threaded comment]
Your version of Excel allows you to read this threaded comment; however, any edits to it will get removed if the file is opened in a newer version of Excel. Learn more: https://go.microsoft.com/fwlink/?linkid=870924
Comment:
    Technically XX</t>
      </text>
    </comment>
  </commentList>
</comments>
</file>

<file path=xl/sharedStrings.xml><?xml version="1.0" encoding="utf-8"?>
<sst xmlns="http://schemas.openxmlformats.org/spreadsheetml/2006/main" count="219" uniqueCount="183">
  <si>
    <t>LD.MAR</t>
  </si>
  <si>
    <t>LD.MDR</t>
  </si>
  <si>
    <t>LD.IR</t>
  </si>
  <si>
    <t>LD.BEN</t>
  </si>
  <si>
    <t>LD.REG</t>
  </si>
  <si>
    <t>LD.CC</t>
  </si>
  <si>
    <t>LD.PC</t>
  </si>
  <si>
    <t>GatePC</t>
  </si>
  <si>
    <t>GateMDR</t>
  </si>
  <si>
    <t>GateALU</t>
  </si>
  <si>
    <t>GateMARMUX</t>
  </si>
  <si>
    <t>GateSHF</t>
  </si>
  <si>
    <t>PCMUX</t>
  </si>
  <si>
    <t>DRMUX</t>
  </si>
  <si>
    <t>SR1MUX</t>
  </si>
  <si>
    <t>ADDR1MUX</t>
  </si>
  <si>
    <t>ADDR2MUX</t>
  </si>
  <si>
    <t>MARMUX</t>
  </si>
  <si>
    <t>ALUK</t>
  </si>
  <si>
    <t>MIO.EN</t>
  </si>
  <si>
    <t>R.W</t>
  </si>
  <si>
    <t>DATA.SIZE</t>
  </si>
  <si>
    <t>000000 (State 0)</t>
  </si>
  <si>
    <t>000001 (State 1)</t>
  </si>
  <si>
    <t>000010 (State 2)</t>
  </si>
  <si>
    <t>000011 (State 3)</t>
  </si>
  <si>
    <t>000100 (State 4)</t>
  </si>
  <si>
    <t>000101 (State 5)</t>
  </si>
  <si>
    <t>000110 (State 6)</t>
  </si>
  <si>
    <t>000111 (State 7)</t>
  </si>
  <si>
    <t>001000 (State 8)</t>
  </si>
  <si>
    <t>001001 (State 9)</t>
  </si>
  <si>
    <t>001010 (State 10)</t>
  </si>
  <si>
    <t>001011 (State 11)</t>
  </si>
  <si>
    <t>001100 (State 12)</t>
  </si>
  <si>
    <t>001101 (State 13)</t>
  </si>
  <si>
    <t>001110 (State 14)</t>
  </si>
  <si>
    <t>001111 (State 15)</t>
  </si>
  <si>
    <t>010000 (State 16)</t>
  </si>
  <si>
    <t>010001 (State 17)</t>
  </si>
  <si>
    <t>010011 (State 19)</t>
  </si>
  <si>
    <t>010010 (State 18)</t>
  </si>
  <si>
    <t>010100 (State 20)</t>
  </si>
  <si>
    <t>010101 (State 21)</t>
  </si>
  <si>
    <t>010110 (State 22)</t>
  </si>
  <si>
    <t>010111 (State 23)</t>
  </si>
  <si>
    <t>011000 (State 24)</t>
  </si>
  <si>
    <t>011001 (State 25)</t>
  </si>
  <si>
    <t>011010 (State 26)</t>
  </si>
  <si>
    <t>011011 (State 27)</t>
  </si>
  <si>
    <t>011100 (State 28)</t>
  </si>
  <si>
    <t>011101 (State 29)</t>
  </si>
  <si>
    <t>011110 (State 30)</t>
  </si>
  <si>
    <t>011111 (State 31)</t>
  </si>
  <si>
    <t>100000 (State 32)</t>
  </si>
  <si>
    <t>100001 (State 33)</t>
  </si>
  <si>
    <t>100010 (State 34)</t>
  </si>
  <si>
    <t>100011 (State 35)</t>
  </si>
  <si>
    <t>100100 (State 36)</t>
  </si>
  <si>
    <t>100101 (State 37)</t>
  </si>
  <si>
    <t>100110 (State 38)</t>
  </si>
  <si>
    <t>100111 (State 39)</t>
  </si>
  <si>
    <t>101000 (State 40)</t>
  </si>
  <si>
    <t>101001 (State 41)</t>
  </si>
  <si>
    <t>101010 (State 42)</t>
  </si>
  <si>
    <t>101011 (State 43)</t>
  </si>
  <si>
    <t>101100 (State 44)</t>
  </si>
  <si>
    <t>101101 (State 45)</t>
  </si>
  <si>
    <t>101110 (State 46)</t>
  </si>
  <si>
    <t>101111 (State 47)</t>
  </si>
  <si>
    <t>110000 (State 48)</t>
  </si>
  <si>
    <t>110001 (State 49)</t>
  </si>
  <si>
    <t>110010 (State 50)</t>
  </si>
  <si>
    <t>110011 (State 51)</t>
  </si>
  <si>
    <t>110100 (State 52)</t>
  </si>
  <si>
    <t>110101 (State 53)</t>
  </si>
  <si>
    <t>110110 (State 54)</t>
  </si>
  <si>
    <t>110111 (State 55)</t>
  </si>
  <si>
    <t>111000 (State 56)</t>
  </si>
  <si>
    <t>111001 (State 57)</t>
  </si>
  <si>
    <t>111010 (State 58)</t>
  </si>
  <si>
    <t>111011 (State 59)</t>
  </si>
  <si>
    <t>111100 (State 60)</t>
  </si>
  <si>
    <t>111101 (State 61)</t>
  </si>
  <si>
    <t>111110 (State 62)</t>
  </si>
  <si>
    <t>111111 (State 63)</t>
  </si>
  <si>
    <t>IRD</t>
  </si>
  <si>
    <t>Cond</t>
  </si>
  <si>
    <t>J</t>
  </si>
  <si>
    <t>Which Signals</t>
  </si>
  <si>
    <t>Control Path</t>
  </si>
  <si>
    <t>Data Path</t>
  </si>
  <si>
    <t>01</t>
  </si>
  <si>
    <t>100001</t>
  </si>
  <si>
    <t>0</t>
  </si>
  <si>
    <t>State 0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</si>
  <si>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</si>
  <si>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</si>
  <si>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</si>
  <si>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</si>
  <si>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</si>
  <si>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</si>
  <si>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</si>
  <si>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</si>
  <si>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</si>
  <si>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</si>
  <si>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</si>
  <si>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</si>
  <si>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</si>
  <si>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</si>
  <si>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</si>
  <si>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</si>
  <si>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</si>
  <si>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</si>
  <si>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</si>
  <si>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</si>
  <si>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State 21</t>
  </si>
  <si>
    <t>State 22</t>
  </si>
  <si>
    <t>State 23</t>
  </si>
  <si>
    <t>State 24</t>
  </si>
  <si>
    <t>State 25</t>
  </si>
  <si>
    <t>State 26</t>
  </si>
  <si>
    <t>State 27</t>
  </si>
  <si>
    <t>State 28</t>
  </si>
  <si>
    <t>State 29</t>
  </si>
  <si>
    <t>State 30</t>
  </si>
  <si>
    <t>State 31</t>
  </si>
  <si>
    <t>State 32</t>
  </si>
  <si>
    <t>State 33</t>
  </si>
  <si>
    <t>State 34</t>
  </si>
  <si>
    <t>State 35</t>
  </si>
  <si>
    <t>State 36</t>
  </si>
  <si>
    <t>State 37</t>
  </si>
  <si>
    <t>State 38</t>
  </si>
  <si>
    <t>State 39</t>
  </si>
  <si>
    <t>State 40</t>
  </si>
  <si>
    <t>State 41</t>
  </si>
  <si>
    <t>State 42</t>
  </si>
  <si>
    <t>State 43</t>
  </si>
  <si>
    <t>State 44</t>
  </si>
  <si>
    <t>State 45</t>
  </si>
  <si>
    <t>State 46</t>
  </si>
  <si>
    <t>State 47</t>
  </si>
  <si>
    <t>State 48</t>
  </si>
  <si>
    <t>State 49</t>
  </si>
  <si>
    <t>State 50</t>
  </si>
  <si>
    <t>State 51</t>
  </si>
  <si>
    <t>State 52</t>
  </si>
  <si>
    <t>State 53</t>
  </si>
  <si>
    <t>State 54</t>
  </si>
  <si>
    <t>State 55</t>
  </si>
  <si>
    <t>State 56</t>
  </si>
  <si>
    <t>State 57</t>
  </si>
  <si>
    <t>State 58</t>
  </si>
  <si>
    <t>State 59</t>
  </si>
  <si>
    <t>State 60</t>
  </si>
  <si>
    <t>State 61</t>
  </si>
  <si>
    <t>State 62</t>
  </si>
  <si>
    <t>State 63</t>
  </si>
  <si>
    <t>2 bit</t>
  </si>
  <si>
    <t>LD.MDR, DATA.SIZE, MIO.EN</t>
  </si>
  <si>
    <t>GateMDR, LD.IR</t>
  </si>
  <si>
    <t xml:space="preserve">LD.BEN, </t>
  </si>
  <si>
    <t>00</t>
  </si>
  <si>
    <t>100000</t>
  </si>
  <si>
    <t>1</t>
  </si>
  <si>
    <t>100011</t>
  </si>
  <si>
    <t>10</t>
  </si>
  <si>
    <t>010010</t>
  </si>
  <si>
    <t>011100</t>
  </si>
  <si>
    <t>ALUK=00, LD.CC, GateALU, LD.REG, SR1MUX, DATA.SIZE</t>
  </si>
  <si>
    <t>ALUK=01, LD.CC, GateALU, LD.REG, SR1MUX, DATA.SIZE</t>
  </si>
  <si>
    <t>ALUK=10, LD.CC, GateALU, LD.REG,  SR1MUX, DATA.SIZE</t>
  </si>
  <si>
    <t>LD.MAR, GateMARMUX, DATA.SIZE</t>
  </si>
  <si>
    <t>GatePC, LD.MAR, LD.PC, PCMUX = 00, DATA.SIZE</t>
  </si>
  <si>
    <t>LD.MDR, GatePC, LD.REG, DRMUX, MIO.EN, DATA.SIZE</t>
  </si>
  <si>
    <t>LD.PC, GateMDR</t>
  </si>
  <si>
    <t>GateSHF, LD.REG, LD.CC</t>
  </si>
  <si>
    <t>GatePC, ADDR2MUX=10, LD.REG, PCMUX=10</t>
  </si>
  <si>
    <t>011101</t>
  </si>
  <si>
    <t>LD.MAR, ADDR2MUX=01, ADDR1MUX, MARMUX, GateMARMUX</t>
  </si>
  <si>
    <t>000000</t>
  </si>
  <si>
    <t>LD.MDR, MIO.EN, DATA.SIZE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</si>
</sst>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3" borderId="0" xfId="0" applyNumberFormat="1" applyFill="1" applyAlignment="1">
      <alignment horizontal="right"/>
    </xf>
    <xf numFmtId="0" fontId="0" fillId="2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yed, Ethan" id="{DC3C4A00-1F8A-5C40-BCC3-DEDD7778866F}" userId="S::ezs248@my.utexas.edu::2fbfd60e-8dd8-4d19-942f-0f6bd7d5f0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10-06T10:07:18.54" personId="{DC3C4A00-1F8A-5C40-BCC3-DEDD7778866F}" id="{86F332B5-F0E3-3947-A9A0-E82EB685B31D}">
    <text>Technically XX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525F-ACE1-2140-ACF7-4EEE203520B8}">
  <dimension ref="A1:AC66"/>
  <sheetViews>
    <sheetView tabSelected="1" topLeftCell="E1" zoomScaleNormal="137" workbookViewId="0">
      <pane ySplit="2" topLeftCell="A3" activePane="bottomLeft" state="frozen"/>
      <selection pane="bottomLeft" activeCell="U5" sqref="U5"/>
    </sheetView>
  </sheetViews>
  <sheetFormatPr baseColWidth="10" defaultRowHeight="16" x14ac:dyDescent="0.2"/>
  <sheetData>
    <row r="1" spans="1:29" x14ac:dyDescent="0.2">
      <c r="A1" t="s">
        <v>90</v>
      </c>
      <c r="E1" t="s">
        <v>91</v>
      </c>
      <c r="Q1" t="s">
        <v>159</v>
      </c>
      <c r="U1" t="s">
        <v>159</v>
      </c>
      <c r="W1" t="s">
        <v>159</v>
      </c>
    </row>
    <row r="2" spans="1:29" x14ac:dyDescent="0.2">
      <c r="A2" t="s">
        <v>86</v>
      </c>
      <c r="B2" t="s">
        <v>87</v>
      </c>
      <c r="C2" t="s">
        <v>88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C2" t="s">
        <v>89</v>
      </c>
    </row>
    <row r="3" spans="1:29" x14ac:dyDescent="0.2">
      <c r="A3" s="1"/>
      <c r="B3" s="1"/>
      <c r="C3" s="1"/>
      <c r="D3" t="s">
        <v>95</v>
      </c>
      <c r="E3" s="2">
        <f>IF(ISNUMBER(SEARCH("LD.MAR", AC3)), 1, 0)</f>
        <v>0</v>
      </c>
      <c r="F3" s="2">
        <f>IF(ISNUMBER(SEARCH("LD.MDR", AC3)), 1, 0)</f>
        <v>0</v>
      </c>
      <c r="G3" s="2">
        <f t="shared" ref="G3:G35" si="0">IF(ISNUMBER(SEARCH("LD.IR", AC3)), 1, 0)</f>
        <v>0</v>
      </c>
      <c r="H3" s="2">
        <f>IF(ISNUMBER(SEARCH("LD.BEN", AC3)), 1, 0)</f>
        <v>0</v>
      </c>
      <c r="I3" s="2">
        <f>IF(ISNUMBER(SEARCH("LD.REG", AC3)), 1, 0)</f>
        <v>0</v>
      </c>
      <c r="J3" s="2">
        <f>IF(ISNUMBER(SEARCH("LD.CC", AC3)), 1, 0)</f>
        <v>0</v>
      </c>
      <c r="K3" s="2">
        <f>IF(ISNUMBER(SEARCH("LD.PC", AC3)), 1, 0)</f>
        <v>0</v>
      </c>
      <c r="L3" s="2">
        <f>IF(ISNUMBER(SEARCH("GatePC", AC3)), 1, 0)</f>
        <v>0</v>
      </c>
      <c r="M3" s="2">
        <f>IF(ISNUMBER(SEARCH("GateMDR", AC3)), 1, 0)</f>
        <v>0</v>
      </c>
      <c r="N3" s="2">
        <f>IF(ISNUMBER(SEARCH("GateALU", AC3)), 1, 0)</f>
        <v>0</v>
      </c>
      <c r="O3" s="2">
        <f>IF(ISNUMBER(SEARCH("GateMARMUX", AC3)), 1, 0)</f>
        <v>0</v>
      </c>
      <c r="P3" s="2">
        <f>IF(ISNUMBER(SEARCH("GateSHF", AC3)), 1, 0)</f>
        <v>0</v>
      </c>
      <c r="Q3" s="10" t="str">
        <f t="shared" ref="Q3:Q16" si="1">IF(ISNUMBER(SEARCH("PCMUX=*", AC3)), MID(AC3, FIND("PCMUX=", AC3) + 6, 2), "00")</f>
        <v>00</v>
      </c>
      <c r="R3" s="2">
        <f>IF(ISNUMBER(SEARCH("DRMUX", AC3)), 1, 0)</f>
        <v>0</v>
      </c>
      <c r="S3" s="2">
        <f>IF(ISNUMBER(SEARCH("SR1MUX", AC3)), 1, 0)</f>
        <v>0</v>
      </c>
      <c r="T3" s="2">
        <f>IF(ISNUMBER(SEARCH("ADDR1MUX.IR", AC3)), 1, 0)</f>
        <v>0</v>
      </c>
      <c r="U3" s="10" t="str">
        <f t="shared" ref="U3:U66" si="2">IF(ISNUMBER(SEARCH("ADDR2MUX=*", AC3)), MID(AC3, FIND("ADDR2MUX=", AC3) + 9, 2), "00")</f>
        <v>00</v>
      </c>
      <c r="V3" s="2">
        <f>IF(ISNUMBER(SEARCH("MARMUX", AC3)), 1, 0)</f>
        <v>0</v>
      </c>
      <c r="W3" s="9" t="str">
        <f>IF(ISNUMBER(SEARCH("ALUK=*", AC3)), MID(AC3, FIND("ALUK=", AC3) + 5, 2), "00")</f>
        <v>00</v>
      </c>
      <c r="X3" s="2">
        <f>IF(ISNUMBER(SEARCH("MIO.EN", AC3)), 1, 0)</f>
        <v>0</v>
      </c>
      <c r="Y3" s="2">
        <f>IF(ISNUMBER(SEARCH("R.W", AC3)), 1, 0)</f>
        <v>0</v>
      </c>
      <c r="Z3" s="2">
        <f>IF(ISNUMBER(SEARCH("DATA.SIZE", AC3)), 1, 0)</f>
        <v>0</v>
      </c>
      <c r="AA3" t="s">
        <v>22</v>
      </c>
    </row>
    <row r="4" spans="1:29" s="7" customFormat="1" x14ac:dyDescent="0.2">
      <c r="A4" s="6" t="s">
        <v>94</v>
      </c>
      <c r="B4" s="6" t="s">
        <v>163</v>
      </c>
      <c r="C4" s="6" t="s">
        <v>168</v>
      </c>
      <c r="D4" s="7" t="s">
        <v>96</v>
      </c>
      <c r="E4" s="8">
        <f t="shared" ref="E4:E66" si="3">IF(ISNUMBER(SEARCH("LD.MAR", AC4)), 1, 0)</f>
        <v>0</v>
      </c>
      <c r="F4" s="8">
        <f t="shared" ref="F4:F66" si="4">IF(ISNUMBER(SEARCH("LD.MDR", AC4)), 1, 0)</f>
        <v>0</v>
      </c>
      <c r="G4" s="8">
        <f t="shared" si="0"/>
        <v>0</v>
      </c>
      <c r="H4" s="8">
        <f t="shared" ref="H4:H66" si="5">IF(ISNUMBER(SEARCH("LD.BEN", AC4)), 1, 0)</f>
        <v>0</v>
      </c>
      <c r="I4" s="8">
        <f t="shared" ref="I4:I66" si="6">IF(ISNUMBER(SEARCH("LD.REG", AC4)), 1, 0)</f>
        <v>1</v>
      </c>
      <c r="J4" s="8">
        <f t="shared" ref="J4:J66" si="7">IF(ISNUMBER(SEARCH("LD.CC", AC4)), 1, 0)</f>
        <v>1</v>
      </c>
      <c r="K4" s="8">
        <f t="shared" ref="K4:K66" si="8">IF(ISNUMBER(SEARCH("LD.PC", AC4)), 1, 0)</f>
        <v>0</v>
      </c>
      <c r="L4" s="8">
        <f t="shared" ref="L4:L66" si="9">IF(ISNUMBER(SEARCH("GatePC", AC4)), 1, 0)</f>
        <v>0</v>
      </c>
      <c r="M4" s="8">
        <f t="shared" ref="M4:M66" si="10">IF(ISNUMBER(SEARCH("GateMDR", AC4)), 1, 0)</f>
        <v>0</v>
      </c>
      <c r="N4" s="8">
        <f t="shared" ref="N4:N66" si="11">IF(ISNUMBER(SEARCH("GateALU", AC4)), 1, 0)</f>
        <v>1</v>
      </c>
      <c r="O4" s="8">
        <f t="shared" ref="O4:O66" si="12">IF(ISNUMBER(SEARCH("GateMARMUX", AC4)), 1, 0)</f>
        <v>0</v>
      </c>
      <c r="P4" s="8">
        <f t="shared" ref="P4:P66" si="13">IF(ISNUMBER(SEARCH("GateSHF", AC4)), 1, 0)</f>
        <v>0</v>
      </c>
      <c r="Q4" s="10" t="str">
        <f t="shared" si="1"/>
        <v>00</v>
      </c>
      <c r="R4" s="8">
        <f t="shared" ref="R4:R66" si="14">IF(ISNUMBER(SEARCH("DRMUX", AC4)), 1, 0)</f>
        <v>0</v>
      </c>
      <c r="S4" s="8">
        <f t="shared" ref="S4:S66" si="15">IF(ISNUMBER(SEARCH("SR1MUX", AC4)), 1, 0)</f>
        <v>1</v>
      </c>
      <c r="T4" s="8">
        <f t="shared" ref="T4:T66" si="16">IF(ISNUMBER(SEARCH("ADDR1MUX.IR", AC4)), 1, 0)</f>
        <v>0</v>
      </c>
      <c r="U4" s="10" t="str">
        <f t="shared" si="2"/>
        <v>00</v>
      </c>
      <c r="V4" s="8">
        <f t="shared" ref="V4:V66" si="17">IF(ISNUMBER(SEARCH("MARMUX", AC4)), 1, 0)</f>
        <v>0</v>
      </c>
      <c r="W4" s="13" t="str">
        <f>IF(ISNUMBER(SEARCH("ALUK=*", AC4)), MID(AC4, FIND("ALUK=", AC4) + 5, 2), "00")</f>
        <v>00</v>
      </c>
      <c r="X4" s="8">
        <f t="shared" ref="X4:X66" si="18">IF(ISNUMBER(SEARCH("MIO.EN", AC4)), 1, 0)</f>
        <v>0</v>
      </c>
      <c r="Y4" s="8">
        <f t="shared" ref="Y4:Y66" si="19">IF(ISNUMBER(SEARCH("R.W", AC4)), 1, 0)</f>
        <v>0</v>
      </c>
      <c r="Z4" s="8">
        <f t="shared" ref="Z4:Z66" si="20">IF(ISNUMBER(SEARCH("DATA.SIZE", AC4)), 1, 0)</f>
        <v>1</v>
      </c>
      <c r="AA4" s="7" t="s">
        <v>23</v>
      </c>
      <c r="AC4" s="7" t="s">
        <v>170</v>
      </c>
    </row>
    <row r="5" spans="1:29" s="7" customFormat="1" x14ac:dyDescent="0.2">
      <c r="A5" s="6" t="s">
        <v>94</v>
      </c>
      <c r="B5" s="6" t="s">
        <v>163</v>
      </c>
      <c r="C5" s="6" t="s">
        <v>179</v>
      </c>
      <c r="D5" s="7" t="s">
        <v>97</v>
      </c>
      <c r="E5" s="8">
        <f t="shared" si="3"/>
        <v>1</v>
      </c>
      <c r="F5" s="8">
        <f t="shared" si="4"/>
        <v>0</v>
      </c>
      <c r="G5" s="8">
        <f t="shared" si="0"/>
        <v>0</v>
      </c>
      <c r="H5" s="8">
        <f t="shared" si="5"/>
        <v>0</v>
      </c>
      <c r="I5" s="8">
        <f t="shared" si="6"/>
        <v>0</v>
      </c>
      <c r="J5" s="8">
        <f t="shared" si="7"/>
        <v>0</v>
      </c>
      <c r="K5" s="8">
        <f t="shared" si="8"/>
        <v>0</v>
      </c>
      <c r="L5" s="8">
        <f t="shared" si="9"/>
        <v>0</v>
      </c>
      <c r="M5" s="8">
        <f t="shared" si="10"/>
        <v>0</v>
      </c>
      <c r="N5" s="8">
        <f t="shared" si="11"/>
        <v>0</v>
      </c>
      <c r="O5" s="8">
        <f t="shared" si="12"/>
        <v>1</v>
      </c>
      <c r="P5" s="8">
        <f t="shared" si="13"/>
        <v>0</v>
      </c>
      <c r="Q5" s="11" t="str">
        <f t="shared" si="1"/>
        <v>00</v>
      </c>
      <c r="R5" s="8">
        <f t="shared" si="14"/>
        <v>0</v>
      </c>
      <c r="S5" s="8">
        <f t="shared" si="15"/>
        <v>0</v>
      </c>
      <c r="T5" s="8">
        <f t="shared" si="16"/>
        <v>0</v>
      </c>
      <c r="U5" s="11" t="str">
        <f t="shared" si="2"/>
        <v>01</v>
      </c>
      <c r="V5" s="8">
        <f t="shared" si="17"/>
        <v>1</v>
      </c>
      <c r="W5" s="13" t="str">
        <f t="shared" ref="W5:W66" si="21">IF(ISNUMBER(SEARCH("ALUK=*", AC5)), MID(AC5, FIND("ALUK=", AC5) + 5, 2), "00")</f>
        <v>00</v>
      </c>
      <c r="X5" s="8">
        <f t="shared" si="18"/>
        <v>0</v>
      </c>
      <c r="Y5" s="8">
        <f t="shared" si="19"/>
        <v>0</v>
      </c>
      <c r="Z5" s="8">
        <f t="shared" si="20"/>
        <v>0</v>
      </c>
      <c r="AA5" s="7" t="s">
        <v>24</v>
      </c>
      <c r="AC5" s="7" t="s">
        <v>180</v>
      </c>
    </row>
    <row r="6" spans="1:29" x14ac:dyDescent="0.2">
      <c r="A6" s="1"/>
      <c r="B6" s="1"/>
      <c r="C6" s="1"/>
      <c r="D6" t="s">
        <v>98</v>
      </c>
      <c r="E6" s="2">
        <f t="shared" si="3"/>
        <v>0</v>
      </c>
      <c r="F6" s="2">
        <f t="shared" si="4"/>
        <v>0</v>
      </c>
      <c r="G6" s="2">
        <f t="shared" si="0"/>
        <v>0</v>
      </c>
      <c r="H6" s="2">
        <f t="shared" si="5"/>
        <v>0</v>
      </c>
      <c r="I6" s="2">
        <f t="shared" si="6"/>
        <v>0</v>
      </c>
      <c r="J6" s="2">
        <f t="shared" si="7"/>
        <v>0</v>
      </c>
      <c r="K6" s="2">
        <f t="shared" si="8"/>
        <v>0</v>
      </c>
      <c r="L6" s="2">
        <f t="shared" si="9"/>
        <v>0</v>
      </c>
      <c r="M6" s="2">
        <f t="shared" si="10"/>
        <v>0</v>
      </c>
      <c r="N6" s="2">
        <f t="shared" si="11"/>
        <v>0</v>
      </c>
      <c r="O6" s="2">
        <f t="shared" si="12"/>
        <v>0</v>
      </c>
      <c r="P6" s="2">
        <f t="shared" si="13"/>
        <v>0</v>
      </c>
      <c r="Q6" s="10" t="str">
        <f t="shared" si="1"/>
        <v>00</v>
      </c>
      <c r="R6" s="2">
        <f t="shared" si="14"/>
        <v>0</v>
      </c>
      <c r="S6" s="2">
        <f t="shared" si="15"/>
        <v>0</v>
      </c>
      <c r="T6" s="2">
        <f t="shared" si="16"/>
        <v>0</v>
      </c>
      <c r="U6" s="10" t="str">
        <f t="shared" si="2"/>
        <v>00</v>
      </c>
      <c r="V6" s="2">
        <f t="shared" si="17"/>
        <v>0</v>
      </c>
      <c r="W6" s="9" t="str">
        <f t="shared" si="21"/>
        <v>00</v>
      </c>
      <c r="X6" s="2">
        <f t="shared" si="18"/>
        <v>0</v>
      </c>
      <c r="Y6" s="2">
        <f t="shared" si="19"/>
        <v>0</v>
      </c>
      <c r="Z6" s="2">
        <f t="shared" si="20"/>
        <v>0</v>
      </c>
      <c r="AA6" t="s">
        <v>25</v>
      </c>
    </row>
    <row r="7" spans="1:29" x14ac:dyDescent="0.2">
      <c r="A7" s="1"/>
      <c r="B7" s="1"/>
      <c r="C7" s="1"/>
      <c r="D7" t="s">
        <v>99</v>
      </c>
      <c r="E7" s="2">
        <f t="shared" si="3"/>
        <v>0</v>
      </c>
      <c r="F7" s="2">
        <f t="shared" si="4"/>
        <v>0</v>
      </c>
      <c r="G7" s="2">
        <f t="shared" si="0"/>
        <v>0</v>
      </c>
      <c r="H7" s="2">
        <f t="shared" si="5"/>
        <v>0</v>
      </c>
      <c r="I7" s="2">
        <f t="shared" si="6"/>
        <v>0</v>
      </c>
      <c r="J7" s="2">
        <f t="shared" si="7"/>
        <v>0</v>
      </c>
      <c r="K7" s="2">
        <f t="shared" si="8"/>
        <v>0</v>
      </c>
      <c r="L7" s="2">
        <f t="shared" si="9"/>
        <v>0</v>
      </c>
      <c r="M7" s="2">
        <f t="shared" si="10"/>
        <v>0</v>
      </c>
      <c r="N7" s="2">
        <f t="shared" si="11"/>
        <v>0</v>
      </c>
      <c r="O7" s="2">
        <f t="shared" si="12"/>
        <v>0</v>
      </c>
      <c r="P7" s="2">
        <f t="shared" si="13"/>
        <v>0</v>
      </c>
      <c r="Q7" s="10" t="str">
        <f t="shared" si="1"/>
        <v>00</v>
      </c>
      <c r="R7" s="2">
        <f t="shared" si="14"/>
        <v>0</v>
      </c>
      <c r="S7" s="2">
        <f t="shared" si="15"/>
        <v>0</v>
      </c>
      <c r="T7" s="2">
        <f t="shared" si="16"/>
        <v>0</v>
      </c>
      <c r="U7" s="10" t="str">
        <f t="shared" si="2"/>
        <v>00</v>
      </c>
      <c r="V7" s="2">
        <f t="shared" si="17"/>
        <v>0</v>
      </c>
      <c r="W7" s="9" t="str">
        <f t="shared" si="21"/>
        <v>00</v>
      </c>
      <c r="X7" s="2">
        <f t="shared" si="18"/>
        <v>0</v>
      </c>
      <c r="Y7" s="2">
        <f t="shared" si="19"/>
        <v>0</v>
      </c>
      <c r="Z7" s="2">
        <f t="shared" si="20"/>
        <v>0</v>
      </c>
      <c r="AA7" t="s">
        <v>26</v>
      </c>
    </row>
    <row r="8" spans="1:29" s="7" customFormat="1" x14ac:dyDescent="0.2">
      <c r="A8" s="6" t="s">
        <v>94</v>
      </c>
      <c r="B8" s="6" t="s">
        <v>163</v>
      </c>
      <c r="C8" s="6" t="s">
        <v>168</v>
      </c>
      <c r="D8" s="7" t="s">
        <v>100</v>
      </c>
      <c r="E8" s="8">
        <f t="shared" si="3"/>
        <v>0</v>
      </c>
      <c r="F8" s="8">
        <f t="shared" si="4"/>
        <v>0</v>
      </c>
      <c r="G8" s="8">
        <f t="shared" si="0"/>
        <v>0</v>
      </c>
      <c r="H8" s="8">
        <f t="shared" si="5"/>
        <v>0</v>
      </c>
      <c r="I8" s="8">
        <f t="shared" si="6"/>
        <v>1</v>
      </c>
      <c r="J8" s="8">
        <f t="shared" si="7"/>
        <v>1</v>
      </c>
      <c r="K8" s="8">
        <f t="shared" si="8"/>
        <v>0</v>
      </c>
      <c r="L8" s="8">
        <f t="shared" si="9"/>
        <v>0</v>
      </c>
      <c r="M8" s="8">
        <f t="shared" si="10"/>
        <v>0</v>
      </c>
      <c r="N8" s="8">
        <f t="shared" si="11"/>
        <v>1</v>
      </c>
      <c r="O8" s="8">
        <f t="shared" si="12"/>
        <v>0</v>
      </c>
      <c r="P8" s="8">
        <f t="shared" si="13"/>
        <v>0</v>
      </c>
      <c r="Q8" s="10" t="str">
        <f t="shared" si="1"/>
        <v>00</v>
      </c>
      <c r="R8" s="8">
        <f t="shared" si="14"/>
        <v>0</v>
      </c>
      <c r="S8" s="8">
        <f t="shared" si="15"/>
        <v>1</v>
      </c>
      <c r="T8" s="8">
        <f t="shared" si="16"/>
        <v>0</v>
      </c>
      <c r="U8" s="10" t="str">
        <f t="shared" si="2"/>
        <v>00</v>
      </c>
      <c r="V8" s="8">
        <f t="shared" si="17"/>
        <v>0</v>
      </c>
      <c r="W8" s="13" t="str">
        <f t="shared" si="21"/>
        <v>01</v>
      </c>
      <c r="X8" s="8">
        <f t="shared" si="18"/>
        <v>0</v>
      </c>
      <c r="Y8" s="8">
        <f t="shared" si="19"/>
        <v>0</v>
      </c>
      <c r="Z8" s="8">
        <f t="shared" si="20"/>
        <v>1</v>
      </c>
      <c r="AA8" s="7" t="s">
        <v>27</v>
      </c>
      <c r="AC8" s="7" t="s">
        <v>171</v>
      </c>
    </row>
    <row r="9" spans="1:29" x14ac:dyDescent="0.2">
      <c r="A9" s="1"/>
      <c r="B9" s="1"/>
      <c r="C9" s="1"/>
      <c r="D9" t="s">
        <v>101</v>
      </c>
      <c r="E9" s="2">
        <f t="shared" si="3"/>
        <v>0</v>
      </c>
      <c r="F9" s="2">
        <f t="shared" si="4"/>
        <v>0</v>
      </c>
      <c r="G9" s="2">
        <f t="shared" si="0"/>
        <v>0</v>
      </c>
      <c r="H9" s="2">
        <f t="shared" si="5"/>
        <v>0</v>
      </c>
      <c r="I9" s="2">
        <f t="shared" si="6"/>
        <v>0</v>
      </c>
      <c r="J9" s="2">
        <f t="shared" si="7"/>
        <v>0</v>
      </c>
      <c r="K9" s="2">
        <f t="shared" si="8"/>
        <v>0</v>
      </c>
      <c r="L9" s="2">
        <f t="shared" si="9"/>
        <v>0</v>
      </c>
      <c r="M9" s="2">
        <f t="shared" si="10"/>
        <v>0</v>
      </c>
      <c r="N9" s="2">
        <f t="shared" si="11"/>
        <v>0</v>
      </c>
      <c r="O9" s="2">
        <f t="shared" si="12"/>
        <v>0</v>
      </c>
      <c r="P9" s="2">
        <f t="shared" si="13"/>
        <v>0</v>
      </c>
      <c r="Q9" s="10" t="str">
        <f t="shared" si="1"/>
        <v>00</v>
      </c>
      <c r="R9" s="2">
        <f t="shared" si="14"/>
        <v>0</v>
      </c>
      <c r="S9" s="2">
        <f t="shared" si="15"/>
        <v>0</v>
      </c>
      <c r="T9" s="2">
        <f t="shared" si="16"/>
        <v>0</v>
      </c>
      <c r="U9" s="10" t="str">
        <f t="shared" si="2"/>
        <v>00</v>
      </c>
      <c r="V9" s="2">
        <f t="shared" si="17"/>
        <v>0</v>
      </c>
      <c r="W9" s="9" t="str">
        <f t="shared" si="21"/>
        <v>00</v>
      </c>
      <c r="X9" s="2">
        <f t="shared" si="18"/>
        <v>0</v>
      </c>
      <c r="Y9" s="2">
        <f t="shared" si="19"/>
        <v>0</v>
      </c>
      <c r="Z9" s="2">
        <f t="shared" si="20"/>
        <v>0</v>
      </c>
      <c r="AA9" t="s">
        <v>28</v>
      </c>
    </row>
    <row r="10" spans="1:29" x14ac:dyDescent="0.2">
      <c r="A10" s="1"/>
      <c r="B10" s="1"/>
      <c r="C10" s="1"/>
      <c r="D10" t="s">
        <v>102</v>
      </c>
      <c r="E10" s="2">
        <f t="shared" si="3"/>
        <v>0</v>
      </c>
      <c r="F10" s="2">
        <f t="shared" si="4"/>
        <v>0</v>
      </c>
      <c r="G10" s="2">
        <f t="shared" si="0"/>
        <v>0</v>
      </c>
      <c r="H10" s="2">
        <f t="shared" si="5"/>
        <v>0</v>
      </c>
      <c r="I10" s="2">
        <f t="shared" si="6"/>
        <v>0</v>
      </c>
      <c r="J10" s="2">
        <f t="shared" si="7"/>
        <v>0</v>
      </c>
      <c r="K10" s="2">
        <f t="shared" si="8"/>
        <v>0</v>
      </c>
      <c r="L10" s="2">
        <f t="shared" si="9"/>
        <v>0</v>
      </c>
      <c r="M10" s="2">
        <f t="shared" si="10"/>
        <v>0</v>
      </c>
      <c r="N10" s="2">
        <f t="shared" si="11"/>
        <v>0</v>
      </c>
      <c r="O10" s="2">
        <f t="shared" si="12"/>
        <v>0</v>
      </c>
      <c r="P10" s="2">
        <f t="shared" si="13"/>
        <v>0</v>
      </c>
      <c r="Q10" s="10" t="str">
        <f t="shared" si="1"/>
        <v>00</v>
      </c>
      <c r="R10" s="2">
        <f t="shared" si="14"/>
        <v>0</v>
      </c>
      <c r="S10" s="2">
        <f t="shared" si="15"/>
        <v>0</v>
      </c>
      <c r="T10" s="2">
        <f t="shared" si="16"/>
        <v>0</v>
      </c>
      <c r="U10" s="10" t="str">
        <f t="shared" si="2"/>
        <v>00</v>
      </c>
      <c r="V10" s="2">
        <f t="shared" si="17"/>
        <v>0</v>
      </c>
      <c r="W10" s="9" t="str">
        <f t="shared" si="21"/>
        <v>00</v>
      </c>
      <c r="X10" s="2">
        <f t="shared" si="18"/>
        <v>0</v>
      </c>
      <c r="Y10" s="2">
        <f t="shared" si="19"/>
        <v>0</v>
      </c>
      <c r="Z10" s="2">
        <f t="shared" si="20"/>
        <v>0</v>
      </c>
      <c r="AA10" t="s">
        <v>29</v>
      </c>
    </row>
    <row r="11" spans="1:29" x14ac:dyDescent="0.2">
      <c r="A11" s="1"/>
      <c r="B11" s="1"/>
      <c r="C11" s="1"/>
      <c r="D11" t="s">
        <v>103</v>
      </c>
      <c r="E11" s="2">
        <f t="shared" si="3"/>
        <v>0</v>
      </c>
      <c r="F11" s="2">
        <f t="shared" si="4"/>
        <v>0</v>
      </c>
      <c r="G11" s="2">
        <f t="shared" si="0"/>
        <v>0</v>
      </c>
      <c r="H11" s="2">
        <f t="shared" si="5"/>
        <v>0</v>
      </c>
      <c r="I11" s="2">
        <f t="shared" si="6"/>
        <v>0</v>
      </c>
      <c r="J11" s="2">
        <f t="shared" si="7"/>
        <v>0</v>
      </c>
      <c r="K11" s="2">
        <f t="shared" si="8"/>
        <v>0</v>
      </c>
      <c r="L11" s="2">
        <f t="shared" si="9"/>
        <v>0</v>
      </c>
      <c r="M11" s="2">
        <f t="shared" si="10"/>
        <v>0</v>
      </c>
      <c r="N11" s="2">
        <f t="shared" si="11"/>
        <v>0</v>
      </c>
      <c r="O11" s="2">
        <f t="shared" si="12"/>
        <v>0</v>
      </c>
      <c r="P11" s="2">
        <f t="shared" si="13"/>
        <v>0</v>
      </c>
      <c r="Q11" s="10" t="str">
        <f t="shared" si="1"/>
        <v>00</v>
      </c>
      <c r="R11" s="2">
        <f t="shared" si="14"/>
        <v>0</v>
      </c>
      <c r="S11" s="2">
        <f t="shared" si="15"/>
        <v>0</v>
      </c>
      <c r="T11" s="2">
        <f t="shared" si="16"/>
        <v>0</v>
      </c>
      <c r="U11" s="10" t="str">
        <f t="shared" si="2"/>
        <v>00</v>
      </c>
      <c r="V11" s="2">
        <f t="shared" si="17"/>
        <v>0</v>
      </c>
      <c r="W11" s="9" t="str">
        <f t="shared" si="21"/>
        <v>00</v>
      </c>
      <c r="X11" s="2">
        <f t="shared" si="18"/>
        <v>0</v>
      </c>
      <c r="Y11" s="2">
        <f t="shared" si="19"/>
        <v>0</v>
      </c>
      <c r="Z11" s="2">
        <f t="shared" si="20"/>
        <v>0</v>
      </c>
      <c r="AA11" t="s">
        <v>30</v>
      </c>
    </row>
    <row r="12" spans="1:29" s="7" customFormat="1" x14ac:dyDescent="0.2">
      <c r="A12" s="6" t="s">
        <v>94</v>
      </c>
      <c r="B12" s="6" t="s">
        <v>163</v>
      </c>
      <c r="C12" s="6" t="s">
        <v>168</v>
      </c>
      <c r="D12" s="7" t="s">
        <v>104</v>
      </c>
      <c r="E12" s="8">
        <f t="shared" si="3"/>
        <v>0</v>
      </c>
      <c r="F12" s="8">
        <f t="shared" si="4"/>
        <v>0</v>
      </c>
      <c r="G12" s="8">
        <f t="shared" si="0"/>
        <v>0</v>
      </c>
      <c r="H12" s="8">
        <f t="shared" si="5"/>
        <v>0</v>
      </c>
      <c r="I12" s="8">
        <f t="shared" si="6"/>
        <v>1</v>
      </c>
      <c r="J12" s="8">
        <f t="shared" si="7"/>
        <v>1</v>
      </c>
      <c r="K12" s="8">
        <f t="shared" si="8"/>
        <v>0</v>
      </c>
      <c r="L12" s="8">
        <f t="shared" si="9"/>
        <v>0</v>
      </c>
      <c r="M12" s="8">
        <f t="shared" si="10"/>
        <v>0</v>
      </c>
      <c r="N12" s="8">
        <f t="shared" si="11"/>
        <v>1</v>
      </c>
      <c r="O12" s="8">
        <f t="shared" si="12"/>
        <v>0</v>
      </c>
      <c r="P12" s="8">
        <f t="shared" si="13"/>
        <v>0</v>
      </c>
      <c r="Q12" s="10" t="str">
        <f t="shared" si="1"/>
        <v>00</v>
      </c>
      <c r="R12" s="8">
        <f t="shared" si="14"/>
        <v>0</v>
      </c>
      <c r="S12" s="8">
        <f t="shared" si="15"/>
        <v>1</v>
      </c>
      <c r="T12" s="8">
        <f t="shared" si="16"/>
        <v>0</v>
      </c>
      <c r="U12" s="10" t="str">
        <f t="shared" si="2"/>
        <v>00</v>
      </c>
      <c r="V12" s="8">
        <f t="shared" si="17"/>
        <v>0</v>
      </c>
      <c r="W12" s="13" t="str">
        <f t="shared" si="21"/>
        <v>10</v>
      </c>
      <c r="X12" s="8">
        <f t="shared" si="18"/>
        <v>0</v>
      </c>
      <c r="Y12" s="8">
        <f t="shared" si="19"/>
        <v>0</v>
      </c>
      <c r="Z12" s="8">
        <f t="shared" si="20"/>
        <v>1</v>
      </c>
      <c r="AA12" s="7" t="s">
        <v>31</v>
      </c>
      <c r="AC12" s="7" t="s">
        <v>172</v>
      </c>
    </row>
    <row r="13" spans="1:29" x14ac:dyDescent="0.2">
      <c r="A13" s="1"/>
      <c r="B13" s="1"/>
      <c r="C13" s="1"/>
      <c r="D13" t="s">
        <v>105</v>
      </c>
      <c r="E13" s="2">
        <f t="shared" si="3"/>
        <v>0</v>
      </c>
      <c r="F13" s="2">
        <f t="shared" si="4"/>
        <v>0</v>
      </c>
      <c r="G13" s="2">
        <f t="shared" si="0"/>
        <v>0</v>
      </c>
      <c r="H13" s="2">
        <f t="shared" si="5"/>
        <v>0</v>
      </c>
      <c r="I13" s="2">
        <f t="shared" si="6"/>
        <v>0</v>
      </c>
      <c r="J13" s="2">
        <f t="shared" si="7"/>
        <v>0</v>
      </c>
      <c r="K13" s="2">
        <f t="shared" si="8"/>
        <v>0</v>
      </c>
      <c r="L13" s="2">
        <f t="shared" si="9"/>
        <v>0</v>
      </c>
      <c r="M13" s="2">
        <f t="shared" si="10"/>
        <v>0</v>
      </c>
      <c r="N13" s="2">
        <f t="shared" si="11"/>
        <v>0</v>
      </c>
      <c r="O13" s="2">
        <f t="shared" si="12"/>
        <v>0</v>
      </c>
      <c r="P13" s="2">
        <f t="shared" si="13"/>
        <v>0</v>
      </c>
      <c r="Q13" s="10" t="str">
        <f t="shared" si="1"/>
        <v>00</v>
      </c>
      <c r="R13" s="2">
        <f t="shared" si="14"/>
        <v>0</v>
      </c>
      <c r="S13" s="2">
        <f t="shared" si="15"/>
        <v>0</v>
      </c>
      <c r="T13" s="2">
        <f t="shared" si="16"/>
        <v>0</v>
      </c>
      <c r="U13" s="10" t="str">
        <f t="shared" si="2"/>
        <v>00</v>
      </c>
      <c r="V13" s="2">
        <f t="shared" si="17"/>
        <v>0</v>
      </c>
      <c r="W13" s="9" t="str">
        <f t="shared" si="21"/>
        <v>00</v>
      </c>
      <c r="X13" s="2">
        <f t="shared" si="18"/>
        <v>0</v>
      </c>
      <c r="Y13" s="2">
        <f t="shared" si="19"/>
        <v>0</v>
      </c>
      <c r="Z13" s="2">
        <f t="shared" si="20"/>
        <v>0</v>
      </c>
      <c r="AA13" t="s">
        <v>32</v>
      </c>
    </row>
    <row r="14" spans="1:29" x14ac:dyDescent="0.2">
      <c r="A14" s="1"/>
      <c r="B14" s="1"/>
      <c r="C14" s="1"/>
      <c r="D14" t="s">
        <v>106</v>
      </c>
      <c r="E14" s="2">
        <f t="shared" si="3"/>
        <v>0</v>
      </c>
      <c r="F14" s="2">
        <f t="shared" si="4"/>
        <v>0</v>
      </c>
      <c r="G14" s="2">
        <f t="shared" si="0"/>
        <v>0</v>
      </c>
      <c r="H14" s="2">
        <f t="shared" si="5"/>
        <v>0</v>
      </c>
      <c r="I14" s="2">
        <f t="shared" si="6"/>
        <v>0</v>
      </c>
      <c r="J14" s="2">
        <f t="shared" si="7"/>
        <v>0</v>
      </c>
      <c r="K14" s="2">
        <f t="shared" si="8"/>
        <v>0</v>
      </c>
      <c r="L14" s="2">
        <f t="shared" si="9"/>
        <v>0</v>
      </c>
      <c r="M14" s="2">
        <f t="shared" si="10"/>
        <v>0</v>
      </c>
      <c r="N14" s="2">
        <f t="shared" si="11"/>
        <v>0</v>
      </c>
      <c r="O14" s="2">
        <f t="shared" si="12"/>
        <v>0</v>
      </c>
      <c r="P14" s="2">
        <f t="shared" si="13"/>
        <v>0</v>
      </c>
      <c r="Q14" s="10" t="str">
        <f t="shared" si="1"/>
        <v>00</v>
      </c>
      <c r="R14" s="2">
        <f t="shared" si="14"/>
        <v>0</v>
      </c>
      <c r="S14" s="2">
        <f t="shared" si="15"/>
        <v>0</v>
      </c>
      <c r="T14" s="2">
        <f t="shared" si="16"/>
        <v>0</v>
      </c>
      <c r="U14" s="10" t="str">
        <f t="shared" si="2"/>
        <v>00</v>
      </c>
      <c r="V14" s="2">
        <f t="shared" si="17"/>
        <v>0</v>
      </c>
      <c r="W14" s="9" t="str">
        <f t="shared" si="21"/>
        <v>00</v>
      </c>
      <c r="X14" s="2">
        <f t="shared" si="18"/>
        <v>0</v>
      </c>
      <c r="Y14" s="2">
        <f t="shared" si="19"/>
        <v>0</v>
      </c>
      <c r="Z14" s="2">
        <f t="shared" si="20"/>
        <v>0</v>
      </c>
      <c r="AA14" t="s">
        <v>33</v>
      </c>
    </row>
    <row r="15" spans="1:29" x14ac:dyDescent="0.2">
      <c r="A15" s="1"/>
      <c r="B15" s="1"/>
      <c r="C15" s="1"/>
      <c r="D15" t="s">
        <v>107</v>
      </c>
      <c r="E15" s="2">
        <f t="shared" si="3"/>
        <v>0</v>
      </c>
      <c r="F15" s="2">
        <f t="shared" si="4"/>
        <v>0</v>
      </c>
      <c r="G15" s="2">
        <f t="shared" si="0"/>
        <v>0</v>
      </c>
      <c r="H15" s="2">
        <f t="shared" si="5"/>
        <v>0</v>
      </c>
      <c r="I15" s="2">
        <f t="shared" si="6"/>
        <v>0</v>
      </c>
      <c r="J15" s="2">
        <f t="shared" si="7"/>
        <v>0</v>
      </c>
      <c r="K15" s="2">
        <f t="shared" si="8"/>
        <v>0</v>
      </c>
      <c r="L15" s="2">
        <f t="shared" si="9"/>
        <v>0</v>
      </c>
      <c r="M15" s="2">
        <f t="shared" si="10"/>
        <v>0</v>
      </c>
      <c r="N15" s="2">
        <f t="shared" si="11"/>
        <v>0</v>
      </c>
      <c r="O15" s="2">
        <f t="shared" si="12"/>
        <v>0</v>
      </c>
      <c r="P15" s="2">
        <f t="shared" si="13"/>
        <v>0</v>
      </c>
      <c r="Q15" s="10" t="str">
        <f t="shared" si="1"/>
        <v>00</v>
      </c>
      <c r="R15" s="2">
        <f t="shared" si="14"/>
        <v>0</v>
      </c>
      <c r="S15" s="2">
        <f t="shared" si="15"/>
        <v>0</v>
      </c>
      <c r="T15" s="2">
        <f t="shared" si="16"/>
        <v>0</v>
      </c>
      <c r="U15" s="10" t="str">
        <f t="shared" si="2"/>
        <v>00</v>
      </c>
      <c r="V15" s="2">
        <f t="shared" si="17"/>
        <v>0</v>
      </c>
      <c r="W15" s="9" t="str">
        <f t="shared" si="21"/>
        <v>00</v>
      </c>
      <c r="X15" s="2">
        <f t="shared" si="18"/>
        <v>0</v>
      </c>
      <c r="Y15" s="2">
        <f t="shared" si="19"/>
        <v>0</v>
      </c>
      <c r="Z15" s="2">
        <f t="shared" si="20"/>
        <v>0</v>
      </c>
      <c r="AA15" t="s">
        <v>34</v>
      </c>
    </row>
    <row r="16" spans="1:29" s="7" customFormat="1" x14ac:dyDescent="0.2">
      <c r="A16" s="6" t="s">
        <v>94</v>
      </c>
      <c r="B16" s="6" t="s">
        <v>163</v>
      </c>
      <c r="C16" s="6" t="s">
        <v>168</v>
      </c>
      <c r="D16" s="7" t="s">
        <v>108</v>
      </c>
      <c r="E16" s="8">
        <f t="shared" si="3"/>
        <v>0</v>
      </c>
      <c r="F16" s="8">
        <f t="shared" si="4"/>
        <v>0</v>
      </c>
      <c r="G16" s="8">
        <f t="shared" si="0"/>
        <v>0</v>
      </c>
      <c r="H16" s="8">
        <f t="shared" si="5"/>
        <v>0</v>
      </c>
      <c r="I16" s="8">
        <f t="shared" si="6"/>
        <v>1</v>
      </c>
      <c r="J16" s="8">
        <f t="shared" si="7"/>
        <v>1</v>
      </c>
      <c r="K16" s="8">
        <f t="shared" si="8"/>
        <v>0</v>
      </c>
      <c r="L16" s="8">
        <f t="shared" si="9"/>
        <v>0</v>
      </c>
      <c r="M16" s="8">
        <f t="shared" si="10"/>
        <v>0</v>
      </c>
      <c r="N16" s="8">
        <f t="shared" si="11"/>
        <v>0</v>
      </c>
      <c r="O16" s="8">
        <f t="shared" si="12"/>
        <v>0</v>
      </c>
      <c r="P16" s="8">
        <f t="shared" si="13"/>
        <v>1</v>
      </c>
      <c r="Q16" s="11" t="str">
        <f t="shared" si="1"/>
        <v>00</v>
      </c>
      <c r="R16" s="8">
        <f t="shared" si="14"/>
        <v>0</v>
      </c>
      <c r="S16" s="8">
        <f t="shared" si="15"/>
        <v>0</v>
      </c>
      <c r="T16" s="8">
        <f t="shared" si="16"/>
        <v>0</v>
      </c>
      <c r="U16" s="11" t="str">
        <f t="shared" si="2"/>
        <v>00</v>
      </c>
      <c r="V16" s="8">
        <f t="shared" si="17"/>
        <v>0</v>
      </c>
      <c r="W16" s="13" t="str">
        <f t="shared" si="21"/>
        <v>00</v>
      </c>
      <c r="X16" s="8">
        <f t="shared" si="18"/>
        <v>0</v>
      </c>
      <c r="Y16" s="8">
        <f t="shared" si="19"/>
        <v>0</v>
      </c>
      <c r="Z16" s="8">
        <f t="shared" si="20"/>
        <v>0</v>
      </c>
      <c r="AA16" s="7" t="s">
        <v>35</v>
      </c>
      <c r="AC16" s="7" t="s">
        <v>177</v>
      </c>
    </row>
    <row r="17" spans="1:29" s="7" customFormat="1" x14ac:dyDescent="0.2">
      <c r="A17" s="6" t="s">
        <v>94</v>
      </c>
      <c r="B17" s="6" t="s">
        <v>163</v>
      </c>
      <c r="C17" s="6" t="s">
        <v>168</v>
      </c>
      <c r="D17" s="7" t="s">
        <v>109</v>
      </c>
      <c r="E17" s="8">
        <f t="shared" si="3"/>
        <v>0</v>
      </c>
      <c r="F17" s="8">
        <f t="shared" si="4"/>
        <v>0</v>
      </c>
      <c r="G17" s="8">
        <f t="shared" si="0"/>
        <v>0</v>
      </c>
      <c r="H17" s="8">
        <f t="shared" si="5"/>
        <v>0</v>
      </c>
      <c r="I17" s="8">
        <f t="shared" si="6"/>
        <v>1</v>
      </c>
      <c r="J17" s="8">
        <f t="shared" si="7"/>
        <v>0</v>
      </c>
      <c r="K17" s="8">
        <f t="shared" si="8"/>
        <v>0</v>
      </c>
      <c r="L17" s="8">
        <f t="shared" si="9"/>
        <v>1</v>
      </c>
      <c r="M17" s="8">
        <f t="shared" si="10"/>
        <v>0</v>
      </c>
      <c r="N17" s="8">
        <f t="shared" si="11"/>
        <v>0</v>
      </c>
      <c r="O17" s="8">
        <f t="shared" si="12"/>
        <v>0</v>
      </c>
      <c r="P17" s="8">
        <f t="shared" si="13"/>
        <v>0</v>
      </c>
      <c r="Q17" s="11" t="str">
        <f>IF(ISNUMBER(SEARCH("PCMUX=*", AC17)), MID(AC17, FIND("PCMUX=", AC17) + 6, 2), "00")</f>
        <v>10</v>
      </c>
      <c r="R17" s="8">
        <f t="shared" si="14"/>
        <v>0</v>
      </c>
      <c r="S17" s="8">
        <f t="shared" si="15"/>
        <v>0</v>
      </c>
      <c r="T17" s="8">
        <f t="shared" si="16"/>
        <v>0</v>
      </c>
      <c r="U17" s="11" t="str">
        <f>IF(ISNUMBER(SEARCH("ADDR2MUX=*", AC17)), MID(AC17, FIND("ADDR2MUX=", AC17) + 9, 2), "00")</f>
        <v>10</v>
      </c>
      <c r="V17" s="8">
        <f t="shared" si="17"/>
        <v>0</v>
      </c>
      <c r="W17" s="13" t="str">
        <f t="shared" si="21"/>
        <v>00</v>
      </c>
      <c r="X17" s="8">
        <f t="shared" si="18"/>
        <v>0</v>
      </c>
      <c r="Y17" s="8">
        <f t="shared" si="19"/>
        <v>0</v>
      </c>
      <c r="Z17" s="8">
        <f t="shared" si="20"/>
        <v>0</v>
      </c>
      <c r="AA17" s="7" t="s">
        <v>36</v>
      </c>
      <c r="AC17" s="7" t="s">
        <v>178</v>
      </c>
    </row>
    <row r="18" spans="1:29" s="7" customFormat="1" x14ac:dyDescent="0.2">
      <c r="A18" s="6" t="s">
        <v>94</v>
      </c>
      <c r="B18" s="6" t="s">
        <v>167</v>
      </c>
      <c r="C18" s="6" t="s">
        <v>169</v>
      </c>
      <c r="D18" s="7" t="s">
        <v>110</v>
      </c>
      <c r="E18" s="8">
        <f t="shared" si="3"/>
        <v>1</v>
      </c>
      <c r="F18" s="8">
        <f t="shared" si="4"/>
        <v>0</v>
      </c>
      <c r="G18" s="8">
        <f t="shared" si="0"/>
        <v>0</v>
      </c>
      <c r="H18" s="8">
        <f t="shared" si="5"/>
        <v>0</v>
      </c>
      <c r="I18" s="8">
        <f t="shared" si="6"/>
        <v>0</v>
      </c>
      <c r="J18" s="8">
        <f t="shared" si="7"/>
        <v>0</v>
      </c>
      <c r="K18" s="8">
        <f t="shared" si="8"/>
        <v>0</v>
      </c>
      <c r="L18" s="8">
        <f t="shared" si="9"/>
        <v>0</v>
      </c>
      <c r="M18" s="8">
        <f t="shared" si="10"/>
        <v>0</v>
      </c>
      <c r="N18" s="8">
        <f t="shared" si="11"/>
        <v>0</v>
      </c>
      <c r="O18" s="8">
        <f t="shared" si="12"/>
        <v>1</v>
      </c>
      <c r="P18" s="8">
        <f t="shared" si="13"/>
        <v>0</v>
      </c>
      <c r="Q18" s="11" t="str">
        <f t="shared" ref="Q18:Q66" si="22">IF(ISNUMBER(SEARCH("PCMUX=*", AC18)), MID(AC18, FIND("PCMUX=", AC18) + 6, 2), "00")</f>
        <v>00</v>
      </c>
      <c r="R18" s="8">
        <f t="shared" si="14"/>
        <v>0</v>
      </c>
      <c r="S18" s="8">
        <f t="shared" si="15"/>
        <v>0</v>
      </c>
      <c r="T18" s="8">
        <f t="shared" si="16"/>
        <v>0</v>
      </c>
      <c r="U18" s="11" t="str">
        <f t="shared" si="2"/>
        <v>00</v>
      </c>
      <c r="V18" s="8">
        <f t="shared" si="17"/>
        <v>1</v>
      </c>
      <c r="W18" s="13" t="str">
        <f t="shared" si="21"/>
        <v>00</v>
      </c>
      <c r="X18" s="8">
        <f t="shared" si="18"/>
        <v>0</v>
      </c>
      <c r="Y18" s="8">
        <f t="shared" si="19"/>
        <v>0</v>
      </c>
      <c r="Z18" s="8">
        <f t="shared" si="20"/>
        <v>1</v>
      </c>
      <c r="AA18" s="7" t="s">
        <v>37</v>
      </c>
      <c r="AC18" s="7" t="s">
        <v>173</v>
      </c>
    </row>
    <row r="19" spans="1:29" x14ac:dyDescent="0.2">
      <c r="A19" s="1"/>
      <c r="B19" s="1"/>
      <c r="C19" s="1"/>
      <c r="D19" t="s">
        <v>111</v>
      </c>
      <c r="E19" s="2">
        <f t="shared" si="3"/>
        <v>0</v>
      </c>
      <c r="F19" s="2">
        <f t="shared" si="4"/>
        <v>0</v>
      </c>
      <c r="G19" s="2">
        <f t="shared" si="0"/>
        <v>0</v>
      </c>
      <c r="H19" s="2">
        <f t="shared" si="5"/>
        <v>0</v>
      </c>
      <c r="I19" s="2">
        <f t="shared" si="6"/>
        <v>0</v>
      </c>
      <c r="J19" s="2">
        <f t="shared" si="7"/>
        <v>0</v>
      </c>
      <c r="K19" s="2">
        <f t="shared" si="8"/>
        <v>0</v>
      </c>
      <c r="L19" s="2">
        <f t="shared" si="9"/>
        <v>0</v>
      </c>
      <c r="M19" s="2">
        <f t="shared" si="10"/>
        <v>0</v>
      </c>
      <c r="N19" s="2">
        <f t="shared" si="11"/>
        <v>0</v>
      </c>
      <c r="O19" s="2">
        <f t="shared" si="12"/>
        <v>0</v>
      </c>
      <c r="P19" s="2">
        <f t="shared" si="13"/>
        <v>0</v>
      </c>
      <c r="Q19" s="10" t="str">
        <f t="shared" si="22"/>
        <v>00</v>
      </c>
      <c r="R19" s="2">
        <f t="shared" si="14"/>
        <v>0</v>
      </c>
      <c r="S19" s="2">
        <f t="shared" si="15"/>
        <v>0</v>
      </c>
      <c r="T19" s="2">
        <f t="shared" si="16"/>
        <v>0</v>
      </c>
      <c r="U19" s="10" t="str">
        <f t="shared" si="2"/>
        <v>00</v>
      </c>
      <c r="V19" s="2">
        <f t="shared" si="17"/>
        <v>0</v>
      </c>
      <c r="W19" s="9" t="str">
        <f t="shared" si="21"/>
        <v>00</v>
      </c>
      <c r="X19" s="2">
        <f t="shared" si="18"/>
        <v>0</v>
      </c>
      <c r="Y19" s="2">
        <f t="shared" si="19"/>
        <v>0</v>
      </c>
      <c r="Z19" s="2">
        <f t="shared" si="20"/>
        <v>0</v>
      </c>
      <c r="AA19" t="s">
        <v>38</v>
      </c>
    </row>
    <row r="20" spans="1:29" x14ac:dyDescent="0.2">
      <c r="A20" s="1"/>
      <c r="B20" s="1"/>
      <c r="C20" s="1"/>
      <c r="D20" t="s">
        <v>112</v>
      </c>
      <c r="E20" s="2">
        <f t="shared" si="3"/>
        <v>0</v>
      </c>
      <c r="F20" s="2">
        <f t="shared" si="4"/>
        <v>0</v>
      </c>
      <c r="G20" s="2">
        <f t="shared" si="0"/>
        <v>0</v>
      </c>
      <c r="H20" s="2">
        <f t="shared" si="5"/>
        <v>0</v>
      </c>
      <c r="I20" s="2">
        <f t="shared" si="6"/>
        <v>0</v>
      </c>
      <c r="J20" s="2">
        <f t="shared" si="7"/>
        <v>0</v>
      </c>
      <c r="K20" s="2">
        <f t="shared" si="8"/>
        <v>0</v>
      </c>
      <c r="L20" s="2">
        <f t="shared" si="9"/>
        <v>0</v>
      </c>
      <c r="M20" s="2">
        <f t="shared" si="10"/>
        <v>0</v>
      </c>
      <c r="N20" s="2">
        <f t="shared" si="11"/>
        <v>0</v>
      </c>
      <c r="O20" s="2">
        <f t="shared" si="12"/>
        <v>0</v>
      </c>
      <c r="P20" s="2">
        <f t="shared" si="13"/>
        <v>0</v>
      </c>
      <c r="Q20" s="10" t="str">
        <f t="shared" si="22"/>
        <v>00</v>
      </c>
      <c r="R20" s="2">
        <f t="shared" si="14"/>
        <v>0</v>
      </c>
      <c r="S20" s="2">
        <f t="shared" si="15"/>
        <v>0</v>
      </c>
      <c r="T20" s="2">
        <f t="shared" si="16"/>
        <v>0</v>
      </c>
      <c r="U20" s="10" t="str">
        <f t="shared" si="2"/>
        <v>00</v>
      </c>
      <c r="V20" s="2">
        <f t="shared" si="17"/>
        <v>0</v>
      </c>
      <c r="W20" s="9" t="str">
        <f t="shared" si="21"/>
        <v>00</v>
      </c>
      <c r="X20" s="2">
        <f t="shared" si="18"/>
        <v>0</v>
      </c>
      <c r="Y20" s="2">
        <f t="shared" si="19"/>
        <v>0</v>
      </c>
      <c r="Z20" s="2">
        <f t="shared" si="20"/>
        <v>0</v>
      </c>
      <c r="AA20" t="s">
        <v>39</v>
      </c>
    </row>
    <row r="21" spans="1:29" s="4" customFormat="1" x14ac:dyDescent="0.2">
      <c r="A21" s="3" t="s">
        <v>94</v>
      </c>
      <c r="B21" s="3" t="s">
        <v>163</v>
      </c>
      <c r="C21" s="3" t="s">
        <v>166</v>
      </c>
      <c r="D21" s="4" t="s">
        <v>113</v>
      </c>
      <c r="E21" s="5">
        <f>IF(ISNUMBER( SEARCH("LD.MAR",#REF!)), 1, 0)</f>
        <v>0</v>
      </c>
      <c r="F21" s="5">
        <f t="shared" si="4"/>
        <v>0</v>
      </c>
      <c r="G21" s="5">
        <f t="shared" si="0"/>
        <v>0</v>
      </c>
      <c r="H21" s="5">
        <f t="shared" si="5"/>
        <v>0</v>
      </c>
      <c r="I21" s="5">
        <f t="shared" si="6"/>
        <v>0</v>
      </c>
      <c r="J21" s="5">
        <f t="shared" si="7"/>
        <v>0</v>
      </c>
      <c r="K21" s="5">
        <f t="shared" si="8"/>
        <v>1</v>
      </c>
      <c r="L21" s="5">
        <f t="shared" si="9"/>
        <v>1</v>
      </c>
      <c r="M21" s="5">
        <f t="shared" si="10"/>
        <v>0</v>
      </c>
      <c r="N21" s="5">
        <f t="shared" si="11"/>
        <v>0</v>
      </c>
      <c r="O21" s="5">
        <f t="shared" si="12"/>
        <v>0</v>
      </c>
      <c r="P21" s="5">
        <f t="shared" si="13"/>
        <v>0</v>
      </c>
      <c r="Q21" s="10" t="str">
        <f t="shared" si="22"/>
        <v>00</v>
      </c>
      <c r="R21" s="5">
        <f t="shared" si="14"/>
        <v>0</v>
      </c>
      <c r="S21" s="5">
        <f t="shared" si="15"/>
        <v>0</v>
      </c>
      <c r="T21" s="5">
        <f t="shared" si="16"/>
        <v>0</v>
      </c>
      <c r="U21" s="10" t="str">
        <f t="shared" si="2"/>
        <v>00</v>
      </c>
      <c r="V21" s="5">
        <f t="shared" si="17"/>
        <v>0</v>
      </c>
      <c r="W21" s="12" t="str">
        <f t="shared" si="21"/>
        <v>00</v>
      </c>
      <c r="X21" s="5">
        <f t="shared" si="18"/>
        <v>0</v>
      </c>
      <c r="Y21" s="5">
        <f t="shared" si="19"/>
        <v>0</v>
      </c>
      <c r="Z21" s="5">
        <f t="shared" si="20"/>
        <v>1</v>
      </c>
      <c r="AA21" s="4" t="s">
        <v>41</v>
      </c>
      <c r="AC21" s="4" t="s">
        <v>174</v>
      </c>
    </row>
    <row r="22" spans="1:29" s="4" customFormat="1" x14ac:dyDescent="0.2">
      <c r="A22" s="3" t="s">
        <v>94</v>
      </c>
      <c r="B22" s="3" t="s">
        <v>163</v>
      </c>
      <c r="C22" s="3" t="s">
        <v>166</v>
      </c>
      <c r="D22" s="4" t="s">
        <v>114</v>
      </c>
      <c r="E22" s="5">
        <f t="shared" si="3"/>
        <v>1</v>
      </c>
      <c r="F22" s="5">
        <f t="shared" si="4"/>
        <v>0</v>
      </c>
      <c r="G22" s="5">
        <f t="shared" si="0"/>
        <v>0</v>
      </c>
      <c r="H22" s="5">
        <f t="shared" si="5"/>
        <v>0</v>
      </c>
      <c r="I22" s="5">
        <f t="shared" si="6"/>
        <v>0</v>
      </c>
      <c r="J22" s="5">
        <f t="shared" si="7"/>
        <v>0</v>
      </c>
      <c r="K22" s="5">
        <f t="shared" si="8"/>
        <v>1</v>
      </c>
      <c r="L22" s="5">
        <f t="shared" si="9"/>
        <v>1</v>
      </c>
      <c r="M22" s="5">
        <f t="shared" si="10"/>
        <v>0</v>
      </c>
      <c r="N22" s="5">
        <f t="shared" si="11"/>
        <v>0</v>
      </c>
      <c r="O22" s="5">
        <f t="shared" si="12"/>
        <v>0</v>
      </c>
      <c r="P22" s="5">
        <f t="shared" si="13"/>
        <v>0</v>
      </c>
      <c r="Q22" s="10" t="str">
        <f t="shared" si="22"/>
        <v>00</v>
      </c>
      <c r="R22" s="5">
        <f t="shared" si="14"/>
        <v>0</v>
      </c>
      <c r="S22" s="5">
        <f t="shared" si="15"/>
        <v>0</v>
      </c>
      <c r="T22" s="5">
        <f t="shared" si="16"/>
        <v>0</v>
      </c>
      <c r="U22" s="10" t="str">
        <f t="shared" si="2"/>
        <v>00</v>
      </c>
      <c r="V22" s="5">
        <f t="shared" si="17"/>
        <v>0</v>
      </c>
      <c r="W22" s="12" t="str">
        <f t="shared" si="21"/>
        <v>00</v>
      </c>
      <c r="X22" s="5">
        <f t="shared" si="18"/>
        <v>0</v>
      </c>
      <c r="Y22" s="5">
        <f t="shared" si="19"/>
        <v>0</v>
      </c>
      <c r="Z22" s="5">
        <f t="shared" si="20"/>
        <v>1</v>
      </c>
      <c r="AA22" s="4" t="s">
        <v>40</v>
      </c>
      <c r="AC22" s="4" t="s">
        <v>174</v>
      </c>
    </row>
    <row r="23" spans="1:29" x14ac:dyDescent="0.2">
      <c r="A23" s="1"/>
      <c r="B23" s="1"/>
      <c r="C23" s="1"/>
      <c r="D23" t="s">
        <v>115</v>
      </c>
      <c r="E23" s="2">
        <f t="shared" si="3"/>
        <v>0</v>
      </c>
      <c r="F23" s="2">
        <f t="shared" si="4"/>
        <v>0</v>
      </c>
      <c r="G23" s="2">
        <f t="shared" si="0"/>
        <v>0</v>
      </c>
      <c r="H23" s="2">
        <f t="shared" si="5"/>
        <v>0</v>
      </c>
      <c r="I23" s="2">
        <f t="shared" si="6"/>
        <v>0</v>
      </c>
      <c r="J23" s="2">
        <f t="shared" si="7"/>
        <v>0</v>
      </c>
      <c r="K23" s="2">
        <f t="shared" si="8"/>
        <v>0</v>
      </c>
      <c r="L23" s="2">
        <f t="shared" si="9"/>
        <v>0</v>
      </c>
      <c r="M23" s="2">
        <f t="shared" si="10"/>
        <v>0</v>
      </c>
      <c r="N23" s="2">
        <f t="shared" si="11"/>
        <v>0</v>
      </c>
      <c r="O23" s="2">
        <f t="shared" si="12"/>
        <v>0</v>
      </c>
      <c r="P23" s="2">
        <f t="shared" si="13"/>
        <v>0</v>
      </c>
      <c r="Q23" s="10" t="str">
        <f t="shared" si="22"/>
        <v>00</v>
      </c>
      <c r="R23" s="2">
        <f t="shared" si="14"/>
        <v>0</v>
      </c>
      <c r="S23" s="2">
        <f t="shared" si="15"/>
        <v>0</v>
      </c>
      <c r="T23" s="2">
        <f t="shared" si="16"/>
        <v>0</v>
      </c>
      <c r="U23" s="10" t="str">
        <f t="shared" si="2"/>
        <v>00</v>
      </c>
      <c r="V23" s="2">
        <f t="shared" si="17"/>
        <v>0</v>
      </c>
      <c r="W23" s="9" t="str">
        <f t="shared" si="21"/>
        <v>00</v>
      </c>
      <c r="X23" s="2">
        <f t="shared" si="18"/>
        <v>0</v>
      </c>
      <c r="Y23" s="2">
        <f t="shared" si="19"/>
        <v>0</v>
      </c>
      <c r="Z23" s="2">
        <f t="shared" si="20"/>
        <v>0</v>
      </c>
      <c r="AA23" t="s">
        <v>42</v>
      </c>
    </row>
    <row r="24" spans="1:29" x14ac:dyDescent="0.2">
      <c r="A24" s="1"/>
      <c r="B24" s="1"/>
      <c r="C24" s="1"/>
      <c r="D24" t="s">
        <v>116</v>
      </c>
      <c r="E24" s="2">
        <f t="shared" si="3"/>
        <v>0</v>
      </c>
      <c r="F24" s="2">
        <f t="shared" si="4"/>
        <v>0</v>
      </c>
      <c r="G24" s="2">
        <f t="shared" si="0"/>
        <v>0</v>
      </c>
      <c r="H24" s="2">
        <f t="shared" si="5"/>
        <v>0</v>
      </c>
      <c r="I24" s="2">
        <f t="shared" si="6"/>
        <v>0</v>
      </c>
      <c r="J24" s="2">
        <f t="shared" si="7"/>
        <v>0</v>
      </c>
      <c r="K24" s="2">
        <f t="shared" si="8"/>
        <v>0</v>
      </c>
      <c r="L24" s="2">
        <f t="shared" si="9"/>
        <v>0</v>
      </c>
      <c r="M24" s="2">
        <f t="shared" si="10"/>
        <v>0</v>
      </c>
      <c r="N24" s="2">
        <f t="shared" si="11"/>
        <v>0</v>
      </c>
      <c r="O24" s="2">
        <f t="shared" si="12"/>
        <v>0</v>
      </c>
      <c r="P24" s="2">
        <f t="shared" si="13"/>
        <v>0</v>
      </c>
      <c r="Q24" s="10" t="str">
        <f t="shared" si="22"/>
        <v>00</v>
      </c>
      <c r="R24" s="2">
        <f t="shared" si="14"/>
        <v>0</v>
      </c>
      <c r="S24" s="2">
        <f t="shared" si="15"/>
        <v>0</v>
      </c>
      <c r="T24" s="2">
        <f t="shared" si="16"/>
        <v>0</v>
      </c>
      <c r="U24" s="10" t="str">
        <f t="shared" si="2"/>
        <v>00</v>
      </c>
      <c r="V24" s="2">
        <f t="shared" si="17"/>
        <v>0</v>
      </c>
      <c r="W24" s="9" t="str">
        <f t="shared" si="21"/>
        <v>00</v>
      </c>
      <c r="X24" s="2">
        <f t="shared" si="18"/>
        <v>0</v>
      </c>
      <c r="Y24" s="2">
        <f t="shared" si="19"/>
        <v>0</v>
      </c>
      <c r="Z24" s="2">
        <f t="shared" si="20"/>
        <v>0</v>
      </c>
      <c r="AA24" t="s">
        <v>43</v>
      </c>
    </row>
    <row r="25" spans="1:29" x14ac:dyDescent="0.2">
      <c r="A25" s="1"/>
      <c r="B25" s="1"/>
      <c r="C25" s="1"/>
      <c r="D25" t="s">
        <v>117</v>
      </c>
      <c r="E25" s="2">
        <f t="shared" si="3"/>
        <v>0</v>
      </c>
      <c r="F25" s="2">
        <f t="shared" si="4"/>
        <v>0</v>
      </c>
      <c r="G25" s="2">
        <f t="shared" si="0"/>
        <v>0</v>
      </c>
      <c r="H25" s="2">
        <f t="shared" si="5"/>
        <v>0</v>
      </c>
      <c r="I25" s="2">
        <f t="shared" si="6"/>
        <v>0</v>
      </c>
      <c r="J25" s="2">
        <f t="shared" si="7"/>
        <v>0</v>
      </c>
      <c r="K25" s="2">
        <f t="shared" si="8"/>
        <v>0</v>
      </c>
      <c r="L25" s="2">
        <f t="shared" si="9"/>
        <v>0</v>
      </c>
      <c r="M25" s="2">
        <f t="shared" si="10"/>
        <v>0</v>
      </c>
      <c r="N25" s="2">
        <f t="shared" si="11"/>
        <v>0</v>
      </c>
      <c r="O25" s="2">
        <f t="shared" si="12"/>
        <v>0</v>
      </c>
      <c r="P25" s="2">
        <f t="shared" si="13"/>
        <v>0</v>
      </c>
      <c r="Q25" s="10" t="str">
        <f t="shared" si="22"/>
        <v>00</v>
      </c>
      <c r="R25" s="2">
        <f t="shared" si="14"/>
        <v>0</v>
      </c>
      <c r="S25" s="2">
        <f t="shared" si="15"/>
        <v>0</v>
      </c>
      <c r="T25" s="2">
        <f t="shared" si="16"/>
        <v>0</v>
      </c>
      <c r="U25" s="10" t="str">
        <f t="shared" si="2"/>
        <v>00</v>
      </c>
      <c r="V25" s="2">
        <f t="shared" si="17"/>
        <v>0</v>
      </c>
      <c r="W25" s="9" t="str">
        <f t="shared" si="21"/>
        <v>00</v>
      </c>
      <c r="X25" s="2">
        <f t="shared" si="18"/>
        <v>0</v>
      </c>
      <c r="Y25" s="2">
        <f t="shared" si="19"/>
        <v>0</v>
      </c>
      <c r="Z25" s="2">
        <f t="shared" si="20"/>
        <v>0</v>
      </c>
      <c r="AA25" t="s">
        <v>44</v>
      </c>
    </row>
    <row r="26" spans="1:29" x14ac:dyDescent="0.2">
      <c r="A26" s="1"/>
      <c r="B26" s="1"/>
      <c r="C26" s="1"/>
      <c r="D26" t="s">
        <v>118</v>
      </c>
      <c r="E26" s="2">
        <f t="shared" si="3"/>
        <v>0</v>
      </c>
      <c r="F26" s="2">
        <f t="shared" si="4"/>
        <v>0</v>
      </c>
      <c r="G26" s="2">
        <f t="shared" si="0"/>
        <v>0</v>
      </c>
      <c r="H26" s="2">
        <f t="shared" si="5"/>
        <v>0</v>
      </c>
      <c r="I26" s="2">
        <f t="shared" si="6"/>
        <v>0</v>
      </c>
      <c r="J26" s="2">
        <f t="shared" si="7"/>
        <v>0</v>
      </c>
      <c r="K26" s="2">
        <f t="shared" si="8"/>
        <v>0</v>
      </c>
      <c r="L26" s="2">
        <f t="shared" si="9"/>
        <v>0</v>
      </c>
      <c r="M26" s="2">
        <f t="shared" si="10"/>
        <v>0</v>
      </c>
      <c r="N26" s="2">
        <f t="shared" si="11"/>
        <v>0</v>
      </c>
      <c r="O26" s="2">
        <f t="shared" si="12"/>
        <v>0</v>
      </c>
      <c r="P26" s="2">
        <f t="shared" si="13"/>
        <v>0</v>
      </c>
      <c r="Q26" s="10" t="str">
        <f t="shared" si="22"/>
        <v>00</v>
      </c>
      <c r="R26" s="2">
        <f t="shared" si="14"/>
        <v>0</v>
      </c>
      <c r="S26" s="2">
        <f t="shared" si="15"/>
        <v>0</v>
      </c>
      <c r="T26" s="2">
        <f t="shared" si="16"/>
        <v>0</v>
      </c>
      <c r="U26" s="10" t="str">
        <f t="shared" si="2"/>
        <v>00</v>
      </c>
      <c r="V26" s="2">
        <f t="shared" si="17"/>
        <v>0</v>
      </c>
      <c r="W26" s="9" t="str">
        <f t="shared" si="21"/>
        <v>00</v>
      </c>
      <c r="X26" s="2">
        <f t="shared" si="18"/>
        <v>0</v>
      </c>
      <c r="Y26" s="2">
        <f t="shared" si="19"/>
        <v>0</v>
      </c>
      <c r="Z26" s="2">
        <f t="shared" si="20"/>
        <v>0</v>
      </c>
      <c r="AA26" t="s">
        <v>45</v>
      </c>
    </row>
    <row r="27" spans="1:29" x14ac:dyDescent="0.2">
      <c r="A27" s="1"/>
      <c r="B27" s="1"/>
      <c r="C27" s="1"/>
      <c r="D27" t="s">
        <v>119</v>
      </c>
      <c r="E27" s="2">
        <f t="shared" si="3"/>
        <v>0</v>
      </c>
      <c r="F27" s="2">
        <f t="shared" si="4"/>
        <v>0</v>
      </c>
      <c r="G27" s="2">
        <f t="shared" si="0"/>
        <v>0</v>
      </c>
      <c r="H27" s="2">
        <f t="shared" si="5"/>
        <v>0</v>
      </c>
      <c r="I27" s="2">
        <f t="shared" si="6"/>
        <v>0</v>
      </c>
      <c r="J27" s="2">
        <f t="shared" si="7"/>
        <v>0</v>
      </c>
      <c r="K27" s="2">
        <f t="shared" si="8"/>
        <v>0</v>
      </c>
      <c r="L27" s="2">
        <f t="shared" si="9"/>
        <v>0</v>
      </c>
      <c r="M27" s="2">
        <f t="shared" si="10"/>
        <v>0</v>
      </c>
      <c r="N27" s="2">
        <f t="shared" si="11"/>
        <v>0</v>
      </c>
      <c r="O27" s="2">
        <f t="shared" si="12"/>
        <v>0</v>
      </c>
      <c r="P27" s="2">
        <f t="shared" si="13"/>
        <v>0</v>
      </c>
      <c r="Q27" s="10" t="str">
        <f t="shared" si="22"/>
        <v>00</v>
      </c>
      <c r="R27" s="2">
        <f t="shared" si="14"/>
        <v>0</v>
      </c>
      <c r="S27" s="2">
        <f t="shared" si="15"/>
        <v>0</v>
      </c>
      <c r="T27" s="2">
        <f t="shared" si="16"/>
        <v>0</v>
      </c>
      <c r="U27" s="10" t="str">
        <f t="shared" si="2"/>
        <v>00</v>
      </c>
      <c r="V27" s="2">
        <f t="shared" si="17"/>
        <v>0</v>
      </c>
      <c r="W27" s="9" t="str">
        <f t="shared" si="21"/>
        <v>00</v>
      </c>
      <c r="X27" s="2">
        <f t="shared" si="18"/>
        <v>0</v>
      </c>
      <c r="Y27" s="2">
        <f t="shared" si="19"/>
        <v>0</v>
      </c>
      <c r="Z27" s="2">
        <f t="shared" si="20"/>
        <v>0</v>
      </c>
      <c r="AA27" t="s">
        <v>46</v>
      </c>
    </row>
    <row r="28" spans="1:29" x14ac:dyDescent="0.2">
      <c r="A28" s="1"/>
      <c r="B28" s="1"/>
      <c r="C28" s="1"/>
      <c r="D28" t="s">
        <v>120</v>
      </c>
      <c r="E28" s="2">
        <f t="shared" si="3"/>
        <v>0</v>
      </c>
      <c r="F28" s="2">
        <f t="shared" si="4"/>
        <v>0</v>
      </c>
      <c r="G28" s="2">
        <f t="shared" si="0"/>
        <v>0</v>
      </c>
      <c r="H28" s="2">
        <f t="shared" si="5"/>
        <v>0</v>
      </c>
      <c r="I28" s="2">
        <f t="shared" si="6"/>
        <v>0</v>
      </c>
      <c r="J28" s="2">
        <f t="shared" si="7"/>
        <v>0</v>
      </c>
      <c r="K28" s="2">
        <f t="shared" si="8"/>
        <v>0</v>
      </c>
      <c r="L28" s="2">
        <f t="shared" si="9"/>
        <v>0</v>
      </c>
      <c r="M28" s="2">
        <f t="shared" si="10"/>
        <v>0</v>
      </c>
      <c r="N28" s="2">
        <f t="shared" si="11"/>
        <v>0</v>
      </c>
      <c r="O28" s="2">
        <f t="shared" si="12"/>
        <v>0</v>
      </c>
      <c r="P28" s="2">
        <f t="shared" si="13"/>
        <v>0</v>
      </c>
      <c r="Q28" s="10" t="str">
        <f t="shared" si="22"/>
        <v>00</v>
      </c>
      <c r="R28" s="2">
        <f t="shared" si="14"/>
        <v>0</v>
      </c>
      <c r="S28" s="2">
        <f t="shared" si="15"/>
        <v>0</v>
      </c>
      <c r="T28" s="2">
        <f t="shared" si="16"/>
        <v>0</v>
      </c>
      <c r="U28" s="10" t="str">
        <f t="shared" si="2"/>
        <v>00</v>
      </c>
      <c r="V28" s="2">
        <f t="shared" si="17"/>
        <v>0</v>
      </c>
      <c r="W28" s="9" t="str">
        <f t="shared" si="21"/>
        <v>00</v>
      </c>
      <c r="X28" s="2">
        <f t="shared" si="18"/>
        <v>0</v>
      </c>
      <c r="Y28" s="2">
        <f t="shared" si="19"/>
        <v>0</v>
      </c>
      <c r="Z28" s="2">
        <f t="shared" si="20"/>
        <v>0</v>
      </c>
      <c r="AA28" t="s">
        <v>47</v>
      </c>
    </row>
    <row r="29" spans="1:29" x14ac:dyDescent="0.2">
      <c r="A29" s="1"/>
      <c r="B29" s="1"/>
      <c r="C29" s="1"/>
      <c r="D29" t="s">
        <v>121</v>
      </c>
      <c r="E29" s="2">
        <f t="shared" si="3"/>
        <v>0</v>
      </c>
      <c r="F29" s="2">
        <f t="shared" si="4"/>
        <v>0</v>
      </c>
      <c r="G29" s="2">
        <f t="shared" si="0"/>
        <v>0</v>
      </c>
      <c r="H29" s="2">
        <f t="shared" si="5"/>
        <v>0</v>
      </c>
      <c r="I29" s="2">
        <f t="shared" si="6"/>
        <v>0</v>
      </c>
      <c r="J29" s="2">
        <f t="shared" si="7"/>
        <v>0</v>
      </c>
      <c r="K29" s="2">
        <f t="shared" si="8"/>
        <v>0</v>
      </c>
      <c r="L29" s="2">
        <f t="shared" si="9"/>
        <v>0</v>
      </c>
      <c r="M29" s="2">
        <f t="shared" si="10"/>
        <v>0</v>
      </c>
      <c r="N29" s="2">
        <f t="shared" si="11"/>
        <v>0</v>
      </c>
      <c r="O29" s="2">
        <f t="shared" si="12"/>
        <v>0</v>
      </c>
      <c r="P29" s="2">
        <f t="shared" si="13"/>
        <v>0</v>
      </c>
      <c r="Q29" s="10" t="str">
        <f t="shared" si="22"/>
        <v>00</v>
      </c>
      <c r="R29" s="2">
        <f t="shared" si="14"/>
        <v>0</v>
      </c>
      <c r="S29" s="2">
        <f t="shared" si="15"/>
        <v>0</v>
      </c>
      <c r="T29" s="2">
        <f t="shared" si="16"/>
        <v>0</v>
      </c>
      <c r="U29" s="10" t="str">
        <f t="shared" si="2"/>
        <v>00</v>
      </c>
      <c r="V29" s="2">
        <f t="shared" si="17"/>
        <v>0</v>
      </c>
      <c r="W29" s="9" t="str">
        <f t="shared" si="21"/>
        <v>00</v>
      </c>
      <c r="X29" s="2">
        <f t="shared" si="18"/>
        <v>0</v>
      </c>
      <c r="Y29" s="2">
        <f t="shared" si="19"/>
        <v>0</v>
      </c>
      <c r="Z29" s="2">
        <f t="shared" si="20"/>
        <v>0</v>
      </c>
      <c r="AA29" t="s">
        <v>48</v>
      </c>
    </row>
    <row r="30" spans="1:29" x14ac:dyDescent="0.2">
      <c r="A30" s="1"/>
      <c r="B30" s="1"/>
      <c r="C30" s="1"/>
      <c r="D30" t="s">
        <v>122</v>
      </c>
      <c r="E30" s="2">
        <f t="shared" si="3"/>
        <v>0</v>
      </c>
      <c r="F30" s="2">
        <f t="shared" si="4"/>
        <v>0</v>
      </c>
      <c r="G30" s="2">
        <f t="shared" si="0"/>
        <v>0</v>
      </c>
      <c r="H30" s="2">
        <f t="shared" si="5"/>
        <v>0</v>
      </c>
      <c r="I30" s="2">
        <f t="shared" si="6"/>
        <v>0</v>
      </c>
      <c r="J30" s="2">
        <f t="shared" si="7"/>
        <v>0</v>
      </c>
      <c r="K30" s="2">
        <f t="shared" si="8"/>
        <v>0</v>
      </c>
      <c r="L30" s="2">
        <f t="shared" si="9"/>
        <v>0</v>
      </c>
      <c r="M30" s="2">
        <f t="shared" si="10"/>
        <v>0</v>
      </c>
      <c r="N30" s="2">
        <f t="shared" si="11"/>
        <v>0</v>
      </c>
      <c r="O30" s="2">
        <f t="shared" si="12"/>
        <v>0</v>
      </c>
      <c r="P30" s="2">
        <f t="shared" si="13"/>
        <v>0</v>
      </c>
      <c r="Q30" s="10" t="str">
        <f t="shared" si="22"/>
        <v>00</v>
      </c>
      <c r="R30" s="2">
        <f t="shared" si="14"/>
        <v>0</v>
      </c>
      <c r="S30" s="2">
        <f t="shared" si="15"/>
        <v>0</v>
      </c>
      <c r="T30" s="2">
        <f t="shared" si="16"/>
        <v>0</v>
      </c>
      <c r="U30" s="10" t="str">
        <f t="shared" si="2"/>
        <v>00</v>
      </c>
      <c r="V30" s="2">
        <f t="shared" si="17"/>
        <v>0</v>
      </c>
      <c r="W30" s="9" t="str">
        <f t="shared" si="21"/>
        <v>00</v>
      </c>
      <c r="X30" s="2">
        <f t="shared" si="18"/>
        <v>0</v>
      </c>
      <c r="Y30" s="2">
        <f t="shared" si="19"/>
        <v>0</v>
      </c>
      <c r="Z30" s="2">
        <f t="shared" si="20"/>
        <v>0</v>
      </c>
      <c r="AA30" t="s">
        <v>49</v>
      </c>
    </row>
    <row r="31" spans="1:29" s="7" customFormat="1" x14ac:dyDescent="0.2">
      <c r="A31" s="6" t="s">
        <v>94</v>
      </c>
      <c r="B31" s="6" t="s">
        <v>92</v>
      </c>
      <c r="C31" s="6" t="s">
        <v>169</v>
      </c>
      <c r="D31" s="7" t="s">
        <v>123</v>
      </c>
      <c r="E31" s="8">
        <f t="shared" si="3"/>
        <v>0</v>
      </c>
      <c r="F31" s="8">
        <f t="shared" si="4"/>
        <v>1</v>
      </c>
      <c r="G31" s="8">
        <f t="shared" si="0"/>
        <v>0</v>
      </c>
      <c r="H31" s="8">
        <f t="shared" si="5"/>
        <v>0</v>
      </c>
      <c r="I31" s="8">
        <f t="shared" si="6"/>
        <v>1</v>
      </c>
      <c r="J31" s="8">
        <f t="shared" si="7"/>
        <v>0</v>
      </c>
      <c r="K31" s="8">
        <f t="shared" si="8"/>
        <v>0</v>
      </c>
      <c r="L31" s="8">
        <f t="shared" si="9"/>
        <v>1</v>
      </c>
      <c r="M31" s="8">
        <f t="shared" si="10"/>
        <v>0</v>
      </c>
      <c r="N31" s="8">
        <f t="shared" si="11"/>
        <v>0</v>
      </c>
      <c r="O31" s="8">
        <f t="shared" si="12"/>
        <v>0</v>
      </c>
      <c r="P31" s="8">
        <f t="shared" si="13"/>
        <v>0</v>
      </c>
      <c r="Q31" s="10" t="str">
        <f t="shared" si="22"/>
        <v>00</v>
      </c>
      <c r="R31" s="8">
        <f t="shared" si="14"/>
        <v>1</v>
      </c>
      <c r="S31" s="8">
        <f t="shared" si="15"/>
        <v>0</v>
      </c>
      <c r="T31" s="8">
        <f t="shared" si="16"/>
        <v>0</v>
      </c>
      <c r="U31" s="10" t="str">
        <f t="shared" si="2"/>
        <v>00</v>
      </c>
      <c r="V31" s="8">
        <f t="shared" si="17"/>
        <v>0</v>
      </c>
      <c r="W31" s="13" t="str">
        <f t="shared" si="21"/>
        <v>00</v>
      </c>
      <c r="X31" s="8">
        <f t="shared" si="18"/>
        <v>1</v>
      </c>
      <c r="Y31" s="8">
        <f t="shared" si="19"/>
        <v>0</v>
      </c>
      <c r="Z31" s="8">
        <f t="shared" si="20"/>
        <v>1</v>
      </c>
      <c r="AA31" s="7" t="s">
        <v>50</v>
      </c>
      <c r="AC31" s="7" t="s">
        <v>175</v>
      </c>
    </row>
    <row r="32" spans="1:29" x14ac:dyDescent="0.2">
      <c r="A32" s="1" t="s">
        <v>94</v>
      </c>
      <c r="B32" s="1" t="s">
        <v>92</v>
      </c>
      <c r="C32" s="1" t="s">
        <v>179</v>
      </c>
      <c r="D32" t="s">
        <v>124</v>
      </c>
      <c r="E32" s="2">
        <f t="shared" si="3"/>
        <v>0</v>
      </c>
      <c r="F32" s="2">
        <f t="shared" si="4"/>
        <v>1</v>
      </c>
      <c r="G32" s="2">
        <f t="shared" si="0"/>
        <v>0</v>
      </c>
      <c r="H32" s="2">
        <f t="shared" si="5"/>
        <v>0</v>
      </c>
      <c r="I32" s="2">
        <f t="shared" si="6"/>
        <v>0</v>
      </c>
      <c r="J32" s="2">
        <f t="shared" si="7"/>
        <v>0</v>
      </c>
      <c r="K32" s="2">
        <f t="shared" si="8"/>
        <v>0</v>
      </c>
      <c r="L32" s="2">
        <f t="shared" si="9"/>
        <v>0</v>
      </c>
      <c r="M32" s="2">
        <f t="shared" si="10"/>
        <v>0</v>
      </c>
      <c r="N32" s="2">
        <f t="shared" si="11"/>
        <v>0</v>
      </c>
      <c r="O32" s="2">
        <f t="shared" si="12"/>
        <v>0</v>
      </c>
      <c r="P32" s="2">
        <f t="shared" si="13"/>
        <v>0</v>
      </c>
      <c r="Q32" s="10" t="str">
        <f t="shared" si="22"/>
        <v>00</v>
      </c>
      <c r="R32" s="2">
        <f t="shared" si="14"/>
        <v>0</v>
      </c>
      <c r="S32" s="2">
        <f t="shared" si="15"/>
        <v>0</v>
      </c>
      <c r="T32" s="2">
        <f t="shared" si="16"/>
        <v>0</v>
      </c>
      <c r="U32" s="10" t="str">
        <f t="shared" si="2"/>
        <v>00</v>
      </c>
      <c r="V32" s="2">
        <f t="shared" si="17"/>
        <v>0</v>
      </c>
      <c r="W32" s="9" t="str">
        <f t="shared" si="21"/>
        <v>00</v>
      </c>
      <c r="X32" s="2">
        <f t="shared" si="18"/>
        <v>1</v>
      </c>
      <c r="Y32" s="2">
        <f t="shared" si="19"/>
        <v>0</v>
      </c>
      <c r="Z32" s="2">
        <f t="shared" si="20"/>
        <v>1</v>
      </c>
      <c r="AA32" t="s">
        <v>51</v>
      </c>
      <c r="AC32" t="s">
        <v>182</v>
      </c>
    </row>
    <row r="33" spans="1:29" s="7" customFormat="1" x14ac:dyDescent="0.2">
      <c r="A33" s="6" t="s">
        <v>94</v>
      </c>
      <c r="B33" s="6" t="s">
        <v>163</v>
      </c>
      <c r="C33" s="6" t="s">
        <v>168</v>
      </c>
      <c r="D33" s="7" t="s">
        <v>125</v>
      </c>
      <c r="E33" s="8">
        <f t="shared" si="3"/>
        <v>0</v>
      </c>
      <c r="F33" s="8">
        <f t="shared" si="4"/>
        <v>0</v>
      </c>
      <c r="G33" s="8">
        <f t="shared" si="0"/>
        <v>0</v>
      </c>
      <c r="H33" s="8">
        <f t="shared" si="5"/>
        <v>0</v>
      </c>
      <c r="I33" s="8">
        <f t="shared" si="6"/>
        <v>0</v>
      </c>
      <c r="J33" s="8">
        <f t="shared" si="7"/>
        <v>0</v>
      </c>
      <c r="K33" s="8">
        <f t="shared" si="8"/>
        <v>1</v>
      </c>
      <c r="L33" s="8">
        <f t="shared" si="9"/>
        <v>0</v>
      </c>
      <c r="M33" s="8">
        <f t="shared" si="10"/>
        <v>1</v>
      </c>
      <c r="N33" s="8">
        <f t="shared" si="11"/>
        <v>0</v>
      </c>
      <c r="O33" s="8">
        <f t="shared" si="12"/>
        <v>0</v>
      </c>
      <c r="P33" s="8">
        <f t="shared" si="13"/>
        <v>0</v>
      </c>
      <c r="Q33" s="10" t="str">
        <f t="shared" si="22"/>
        <v>00</v>
      </c>
      <c r="R33" s="8">
        <f t="shared" si="14"/>
        <v>0</v>
      </c>
      <c r="S33" s="8">
        <f t="shared" si="15"/>
        <v>0</v>
      </c>
      <c r="T33" s="8">
        <f t="shared" si="16"/>
        <v>0</v>
      </c>
      <c r="U33" s="10" t="str">
        <f t="shared" si="2"/>
        <v>00</v>
      </c>
      <c r="V33" s="8">
        <f t="shared" si="17"/>
        <v>0</v>
      </c>
      <c r="W33" s="13" t="str">
        <f t="shared" si="21"/>
        <v>00</v>
      </c>
      <c r="X33" s="8">
        <f t="shared" si="18"/>
        <v>0</v>
      </c>
      <c r="Y33" s="8">
        <f t="shared" si="19"/>
        <v>0</v>
      </c>
      <c r="Z33" s="8">
        <f t="shared" si="20"/>
        <v>0</v>
      </c>
      <c r="AA33" s="7" t="s">
        <v>52</v>
      </c>
      <c r="AC33" s="7" t="s">
        <v>176</v>
      </c>
    </row>
    <row r="34" spans="1:29" x14ac:dyDescent="0.2">
      <c r="A34" s="1"/>
      <c r="B34" s="1"/>
      <c r="C34" s="1"/>
      <c r="D34" t="s">
        <v>126</v>
      </c>
      <c r="E34" s="2">
        <f t="shared" si="3"/>
        <v>0</v>
      </c>
      <c r="F34" s="2">
        <f t="shared" si="4"/>
        <v>0</v>
      </c>
      <c r="G34" s="2">
        <f t="shared" si="0"/>
        <v>0</v>
      </c>
      <c r="H34" s="2">
        <f t="shared" si="5"/>
        <v>0</v>
      </c>
      <c r="I34" s="2">
        <f t="shared" si="6"/>
        <v>0</v>
      </c>
      <c r="J34" s="2">
        <f t="shared" si="7"/>
        <v>0</v>
      </c>
      <c r="K34" s="2">
        <f t="shared" si="8"/>
        <v>0</v>
      </c>
      <c r="L34" s="2">
        <f t="shared" si="9"/>
        <v>0</v>
      </c>
      <c r="M34" s="2">
        <f t="shared" si="10"/>
        <v>0</v>
      </c>
      <c r="N34" s="2">
        <f t="shared" si="11"/>
        <v>0</v>
      </c>
      <c r="O34" s="2">
        <f t="shared" si="12"/>
        <v>0</v>
      </c>
      <c r="P34" s="2">
        <f t="shared" si="13"/>
        <v>0</v>
      </c>
      <c r="Q34" s="10" t="str">
        <f t="shared" si="22"/>
        <v>00</v>
      </c>
      <c r="R34" s="2">
        <f t="shared" si="14"/>
        <v>0</v>
      </c>
      <c r="S34" s="2">
        <f t="shared" si="15"/>
        <v>0</v>
      </c>
      <c r="T34" s="2">
        <f t="shared" si="16"/>
        <v>0</v>
      </c>
      <c r="U34" s="10" t="str">
        <f t="shared" si="2"/>
        <v>00</v>
      </c>
      <c r="V34" s="2">
        <f t="shared" si="17"/>
        <v>0</v>
      </c>
      <c r="W34" s="9" t="str">
        <f t="shared" si="21"/>
        <v>00</v>
      </c>
      <c r="X34" s="2">
        <f t="shared" si="18"/>
        <v>0</v>
      </c>
      <c r="Y34" s="2">
        <f t="shared" si="19"/>
        <v>0</v>
      </c>
      <c r="Z34" s="2">
        <f t="shared" si="20"/>
        <v>0</v>
      </c>
      <c r="AA34" t="s">
        <v>53</v>
      </c>
    </row>
    <row r="35" spans="1:29" s="15" customFormat="1" x14ac:dyDescent="0.2">
      <c r="A35" s="14" t="s">
        <v>165</v>
      </c>
      <c r="B35" s="14" t="s">
        <v>163</v>
      </c>
      <c r="C35" s="14" t="s">
        <v>181</v>
      </c>
      <c r="D35" s="15" t="s">
        <v>127</v>
      </c>
      <c r="E35" s="16">
        <f t="shared" si="3"/>
        <v>0</v>
      </c>
      <c r="F35" s="16">
        <f t="shared" si="4"/>
        <v>0</v>
      </c>
      <c r="G35" s="16">
        <f t="shared" si="0"/>
        <v>0</v>
      </c>
      <c r="H35" s="16">
        <f t="shared" si="5"/>
        <v>1</v>
      </c>
      <c r="I35" s="16">
        <f t="shared" si="6"/>
        <v>0</v>
      </c>
      <c r="J35" s="16">
        <f t="shared" si="7"/>
        <v>0</v>
      </c>
      <c r="K35" s="16">
        <f t="shared" si="8"/>
        <v>0</v>
      </c>
      <c r="L35" s="16">
        <f t="shared" si="9"/>
        <v>0</v>
      </c>
      <c r="M35" s="16">
        <f t="shared" si="10"/>
        <v>0</v>
      </c>
      <c r="N35" s="16">
        <f t="shared" si="11"/>
        <v>0</v>
      </c>
      <c r="O35" s="16">
        <f t="shared" si="12"/>
        <v>0</v>
      </c>
      <c r="P35" s="16">
        <f t="shared" si="13"/>
        <v>0</v>
      </c>
      <c r="Q35" s="10" t="str">
        <f t="shared" si="22"/>
        <v>00</v>
      </c>
      <c r="R35" s="16">
        <f t="shared" si="14"/>
        <v>0</v>
      </c>
      <c r="S35" s="16">
        <f t="shared" si="15"/>
        <v>0</v>
      </c>
      <c r="T35" s="16">
        <f t="shared" si="16"/>
        <v>0</v>
      </c>
      <c r="U35" s="10" t="str">
        <f t="shared" si="2"/>
        <v>00</v>
      </c>
      <c r="V35" s="16">
        <f t="shared" si="17"/>
        <v>0</v>
      </c>
      <c r="W35" s="17" t="str">
        <f t="shared" si="21"/>
        <v>00</v>
      </c>
      <c r="X35" s="16">
        <f t="shared" si="18"/>
        <v>0</v>
      </c>
      <c r="Y35" s="16">
        <f t="shared" si="19"/>
        <v>0</v>
      </c>
      <c r="Z35" s="16">
        <f t="shared" si="20"/>
        <v>0</v>
      </c>
      <c r="AA35" s="15" t="s">
        <v>54</v>
      </c>
      <c r="AC35" s="15" t="s">
        <v>162</v>
      </c>
    </row>
    <row r="36" spans="1:29" s="4" customFormat="1" x14ac:dyDescent="0.2">
      <c r="A36" s="3">
        <v>0</v>
      </c>
      <c r="B36" s="3" t="s">
        <v>92</v>
      </c>
      <c r="C36" s="3" t="s">
        <v>93</v>
      </c>
      <c r="D36" s="4" t="s">
        <v>128</v>
      </c>
      <c r="E36" s="5" t="s">
        <v>94</v>
      </c>
      <c r="F36" s="5">
        <v>1</v>
      </c>
      <c r="G36" s="5">
        <f>IF(ISNUMBER(SEARCH("LD.IR", AC36)), 1, 0)</f>
        <v>0</v>
      </c>
      <c r="H36" s="5">
        <f t="shared" si="5"/>
        <v>0</v>
      </c>
      <c r="I36" s="5">
        <f t="shared" si="6"/>
        <v>0</v>
      </c>
      <c r="J36" s="5">
        <f t="shared" si="7"/>
        <v>0</v>
      </c>
      <c r="K36" s="5">
        <f t="shared" si="8"/>
        <v>0</v>
      </c>
      <c r="L36" s="5">
        <f t="shared" si="9"/>
        <v>0</v>
      </c>
      <c r="M36" s="5">
        <f t="shared" si="10"/>
        <v>0</v>
      </c>
      <c r="N36" s="5">
        <f t="shared" si="11"/>
        <v>0</v>
      </c>
      <c r="O36" s="5">
        <f t="shared" si="12"/>
        <v>0</v>
      </c>
      <c r="P36" s="5">
        <f t="shared" si="13"/>
        <v>0</v>
      </c>
      <c r="Q36" s="10" t="str">
        <f t="shared" si="22"/>
        <v>00</v>
      </c>
      <c r="R36" s="5">
        <f t="shared" si="14"/>
        <v>0</v>
      </c>
      <c r="S36" s="5">
        <f t="shared" si="15"/>
        <v>0</v>
      </c>
      <c r="T36" s="5">
        <f t="shared" si="16"/>
        <v>0</v>
      </c>
      <c r="U36" s="10" t="str">
        <f t="shared" si="2"/>
        <v>00</v>
      </c>
      <c r="V36" s="5">
        <f t="shared" si="17"/>
        <v>0</v>
      </c>
      <c r="W36" s="12" t="str">
        <f t="shared" si="21"/>
        <v>00</v>
      </c>
      <c r="X36" s="5">
        <f t="shared" si="18"/>
        <v>1</v>
      </c>
      <c r="Y36" s="5">
        <f t="shared" si="19"/>
        <v>0</v>
      </c>
      <c r="Z36" s="5">
        <f t="shared" si="20"/>
        <v>1</v>
      </c>
      <c r="AA36" s="4" t="s">
        <v>55</v>
      </c>
      <c r="AC36" s="4" t="s">
        <v>160</v>
      </c>
    </row>
    <row r="37" spans="1:29" x14ac:dyDescent="0.2">
      <c r="A37" s="1"/>
      <c r="B37" s="1"/>
      <c r="C37" s="1"/>
      <c r="D37" t="s">
        <v>129</v>
      </c>
      <c r="E37" s="2">
        <f t="shared" si="3"/>
        <v>0</v>
      </c>
      <c r="F37" s="2">
        <f t="shared" si="4"/>
        <v>0</v>
      </c>
      <c r="G37" s="2">
        <f t="shared" ref="G37:G66" si="23">IF(ISNUMBER(SEARCH("LD.IR", AC37)), 1, 0)</f>
        <v>0</v>
      </c>
      <c r="H37" s="2">
        <f t="shared" si="5"/>
        <v>0</v>
      </c>
      <c r="I37" s="2">
        <f t="shared" si="6"/>
        <v>0</v>
      </c>
      <c r="J37" s="2">
        <f t="shared" si="7"/>
        <v>0</v>
      </c>
      <c r="K37" s="2">
        <f t="shared" si="8"/>
        <v>0</v>
      </c>
      <c r="L37" s="2">
        <f t="shared" si="9"/>
        <v>0</v>
      </c>
      <c r="M37" s="2">
        <f t="shared" si="10"/>
        <v>0</v>
      </c>
      <c r="N37" s="2">
        <f t="shared" si="11"/>
        <v>0</v>
      </c>
      <c r="O37" s="2">
        <f t="shared" si="12"/>
        <v>0</v>
      </c>
      <c r="P37" s="2">
        <f t="shared" si="13"/>
        <v>0</v>
      </c>
      <c r="Q37" s="10" t="str">
        <f t="shared" si="22"/>
        <v>00</v>
      </c>
      <c r="R37" s="2">
        <f t="shared" si="14"/>
        <v>0</v>
      </c>
      <c r="S37" s="2">
        <f t="shared" si="15"/>
        <v>0</v>
      </c>
      <c r="T37" s="2">
        <f t="shared" si="16"/>
        <v>0</v>
      </c>
      <c r="U37" s="10" t="str">
        <f t="shared" si="2"/>
        <v>00</v>
      </c>
      <c r="V37" s="2">
        <f t="shared" si="17"/>
        <v>0</v>
      </c>
      <c r="W37" s="9" t="str">
        <f t="shared" si="21"/>
        <v>00</v>
      </c>
      <c r="X37" s="2">
        <f t="shared" si="18"/>
        <v>0</v>
      </c>
      <c r="Y37" s="2">
        <f t="shared" si="19"/>
        <v>0</v>
      </c>
      <c r="Z37" s="2">
        <f t="shared" si="20"/>
        <v>0</v>
      </c>
      <c r="AA37" t="s">
        <v>56</v>
      </c>
    </row>
    <row r="38" spans="1:29" s="4" customFormat="1" x14ac:dyDescent="0.2">
      <c r="A38" s="3" t="s">
        <v>94</v>
      </c>
      <c r="B38" s="3" t="s">
        <v>163</v>
      </c>
      <c r="C38" s="3" t="s">
        <v>164</v>
      </c>
      <c r="D38" s="4" t="s">
        <v>130</v>
      </c>
      <c r="E38" s="5">
        <f t="shared" si="3"/>
        <v>0</v>
      </c>
      <c r="F38" s="5">
        <f t="shared" si="4"/>
        <v>0</v>
      </c>
      <c r="G38" s="5">
        <f t="shared" si="23"/>
        <v>1</v>
      </c>
      <c r="H38" s="5">
        <f t="shared" si="5"/>
        <v>0</v>
      </c>
      <c r="I38" s="5">
        <f t="shared" si="6"/>
        <v>0</v>
      </c>
      <c r="J38" s="5">
        <f t="shared" si="7"/>
        <v>0</v>
      </c>
      <c r="K38" s="5">
        <f t="shared" si="8"/>
        <v>0</v>
      </c>
      <c r="L38" s="5">
        <f t="shared" si="9"/>
        <v>0</v>
      </c>
      <c r="M38" s="5">
        <f t="shared" si="10"/>
        <v>1</v>
      </c>
      <c r="N38" s="5">
        <f t="shared" si="11"/>
        <v>0</v>
      </c>
      <c r="O38" s="5">
        <f t="shared" si="12"/>
        <v>0</v>
      </c>
      <c r="P38" s="5">
        <f t="shared" si="13"/>
        <v>0</v>
      </c>
      <c r="Q38" s="10" t="str">
        <f t="shared" si="22"/>
        <v>00</v>
      </c>
      <c r="R38" s="5">
        <f t="shared" si="14"/>
        <v>0</v>
      </c>
      <c r="S38" s="5">
        <f t="shared" si="15"/>
        <v>0</v>
      </c>
      <c r="T38" s="5">
        <f t="shared" si="16"/>
        <v>0</v>
      </c>
      <c r="U38" s="10" t="str">
        <f t="shared" si="2"/>
        <v>00</v>
      </c>
      <c r="V38" s="5">
        <f t="shared" si="17"/>
        <v>0</v>
      </c>
      <c r="W38" s="12" t="str">
        <f t="shared" si="21"/>
        <v>00</v>
      </c>
      <c r="X38" s="5">
        <f t="shared" si="18"/>
        <v>0</v>
      </c>
      <c r="Y38" s="5">
        <f t="shared" si="19"/>
        <v>0</v>
      </c>
      <c r="Z38" s="5">
        <f t="shared" si="20"/>
        <v>0</v>
      </c>
      <c r="AA38" s="4" t="s">
        <v>57</v>
      </c>
      <c r="AC38" s="4" t="s">
        <v>161</v>
      </c>
    </row>
    <row r="39" spans="1:29" x14ac:dyDescent="0.2">
      <c r="A39" s="1"/>
      <c r="B39" s="1"/>
      <c r="C39" s="1"/>
      <c r="D39" t="s">
        <v>131</v>
      </c>
      <c r="E39" s="2">
        <f t="shared" si="3"/>
        <v>0</v>
      </c>
      <c r="F39" s="2">
        <f t="shared" si="4"/>
        <v>0</v>
      </c>
      <c r="G39" s="2">
        <f t="shared" si="23"/>
        <v>0</v>
      </c>
      <c r="H39" s="2">
        <f t="shared" si="5"/>
        <v>0</v>
      </c>
      <c r="I39" s="2">
        <f t="shared" si="6"/>
        <v>0</v>
      </c>
      <c r="J39" s="2">
        <f t="shared" si="7"/>
        <v>0</v>
      </c>
      <c r="K39" s="2">
        <f t="shared" si="8"/>
        <v>0</v>
      </c>
      <c r="L39" s="2">
        <f t="shared" si="9"/>
        <v>0</v>
      </c>
      <c r="M39" s="2">
        <f t="shared" si="10"/>
        <v>0</v>
      </c>
      <c r="N39" s="2">
        <f t="shared" si="11"/>
        <v>0</v>
      </c>
      <c r="O39" s="2">
        <f t="shared" si="12"/>
        <v>0</v>
      </c>
      <c r="P39" s="2">
        <f t="shared" si="13"/>
        <v>0</v>
      </c>
      <c r="Q39" s="10" t="str">
        <f t="shared" si="22"/>
        <v>00</v>
      </c>
      <c r="R39" s="2">
        <f t="shared" si="14"/>
        <v>0</v>
      </c>
      <c r="S39" s="2">
        <f t="shared" si="15"/>
        <v>0</v>
      </c>
      <c r="T39" s="2">
        <f t="shared" si="16"/>
        <v>0</v>
      </c>
      <c r="U39" s="10" t="str">
        <f t="shared" si="2"/>
        <v>00</v>
      </c>
      <c r="V39" s="2">
        <f t="shared" si="17"/>
        <v>0</v>
      </c>
      <c r="W39" s="9" t="str">
        <f t="shared" si="21"/>
        <v>00</v>
      </c>
      <c r="X39" s="2">
        <f t="shared" si="18"/>
        <v>0</v>
      </c>
      <c r="Y39" s="2">
        <f t="shared" si="19"/>
        <v>0</v>
      </c>
      <c r="Z39" s="2">
        <f t="shared" si="20"/>
        <v>0</v>
      </c>
      <c r="AA39" t="s">
        <v>58</v>
      </c>
    </row>
    <row r="40" spans="1:29" x14ac:dyDescent="0.2">
      <c r="A40" s="1"/>
      <c r="B40" s="1"/>
      <c r="C40" s="1"/>
      <c r="D40" t="s">
        <v>132</v>
      </c>
      <c r="E40" s="2">
        <f t="shared" si="3"/>
        <v>0</v>
      </c>
      <c r="F40" s="2">
        <f t="shared" si="4"/>
        <v>0</v>
      </c>
      <c r="G40" s="2">
        <f t="shared" si="23"/>
        <v>0</v>
      </c>
      <c r="H40" s="2">
        <f t="shared" si="5"/>
        <v>0</v>
      </c>
      <c r="I40" s="2">
        <f t="shared" si="6"/>
        <v>0</v>
      </c>
      <c r="J40" s="2">
        <f t="shared" si="7"/>
        <v>0</v>
      </c>
      <c r="K40" s="2">
        <f t="shared" si="8"/>
        <v>0</v>
      </c>
      <c r="L40" s="2">
        <f t="shared" si="9"/>
        <v>0</v>
      </c>
      <c r="M40" s="2">
        <f t="shared" si="10"/>
        <v>0</v>
      </c>
      <c r="N40" s="2">
        <f t="shared" si="11"/>
        <v>0</v>
      </c>
      <c r="O40" s="2">
        <f t="shared" si="12"/>
        <v>0</v>
      </c>
      <c r="P40" s="2">
        <f t="shared" si="13"/>
        <v>0</v>
      </c>
      <c r="Q40" s="10" t="str">
        <f t="shared" si="22"/>
        <v>00</v>
      </c>
      <c r="R40" s="2">
        <f t="shared" si="14"/>
        <v>0</v>
      </c>
      <c r="S40" s="2">
        <f t="shared" si="15"/>
        <v>0</v>
      </c>
      <c r="T40" s="2">
        <f t="shared" si="16"/>
        <v>0</v>
      </c>
      <c r="U40" s="10" t="str">
        <f t="shared" si="2"/>
        <v>00</v>
      </c>
      <c r="V40" s="2">
        <f t="shared" si="17"/>
        <v>0</v>
      </c>
      <c r="W40" s="9" t="str">
        <f t="shared" si="21"/>
        <v>00</v>
      </c>
      <c r="X40" s="2">
        <f t="shared" si="18"/>
        <v>0</v>
      </c>
      <c r="Y40" s="2">
        <f t="shared" si="19"/>
        <v>0</v>
      </c>
      <c r="Z40" s="2">
        <f t="shared" si="20"/>
        <v>0</v>
      </c>
      <c r="AA40" t="s">
        <v>59</v>
      </c>
    </row>
    <row r="41" spans="1:29" x14ac:dyDescent="0.2">
      <c r="A41" s="1"/>
      <c r="B41" s="1"/>
      <c r="C41" s="1"/>
      <c r="D41" t="s">
        <v>133</v>
      </c>
      <c r="E41" s="2">
        <f t="shared" si="3"/>
        <v>0</v>
      </c>
      <c r="F41" s="2">
        <f t="shared" si="4"/>
        <v>0</v>
      </c>
      <c r="G41" s="2">
        <f t="shared" si="23"/>
        <v>0</v>
      </c>
      <c r="H41" s="2">
        <f t="shared" si="5"/>
        <v>0</v>
      </c>
      <c r="I41" s="2">
        <f t="shared" si="6"/>
        <v>0</v>
      </c>
      <c r="J41" s="2">
        <f t="shared" si="7"/>
        <v>0</v>
      </c>
      <c r="K41" s="2">
        <f t="shared" si="8"/>
        <v>0</v>
      </c>
      <c r="L41" s="2">
        <f t="shared" si="9"/>
        <v>0</v>
      </c>
      <c r="M41" s="2">
        <f t="shared" si="10"/>
        <v>0</v>
      </c>
      <c r="N41" s="2">
        <f t="shared" si="11"/>
        <v>0</v>
      </c>
      <c r="O41" s="2">
        <f t="shared" si="12"/>
        <v>0</v>
      </c>
      <c r="P41" s="2">
        <f t="shared" si="13"/>
        <v>0</v>
      </c>
      <c r="Q41" s="10" t="str">
        <f t="shared" si="22"/>
        <v>00</v>
      </c>
      <c r="R41" s="2">
        <f t="shared" si="14"/>
        <v>0</v>
      </c>
      <c r="S41" s="2">
        <f t="shared" si="15"/>
        <v>0</v>
      </c>
      <c r="T41" s="2">
        <f t="shared" si="16"/>
        <v>0</v>
      </c>
      <c r="U41" s="10" t="str">
        <f t="shared" si="2"/>
        <v>00</v>
      </c>
      <c r="V41" s="2">
        <f t="shared" si="17"/>
        <v>0</v>
      </c>
      <c r="W41" s="9" t="str">
        <f t="shared" si="21"/>
        <v>00</v>
      </c>
      <c r="X41" s="2">
        <f t="shared" si="18"/>
        <v>0</v>
      </c>
      <c r="Y41" s="2">
        <f t="shared" si="19"/>
        <v>0</v>
      </c>
      <c r="Z41" s="2">
        <f t="shared" si="20"/>
        <v>0</v>
      </c>
      <c r="AA41" t="s">
        <v>60</v>
      </c>
    </row>
    <row r="42" spans="1:29" x14ac:dyDescent="0.2">
      <c r="A42" s="1"/>
      <c r="B42" s="1"/>
      <c r="C42" s="1"/>
      <c r="D42" t="s">
        <v>134</v>
      </c>
      <c r="E42" s="2">
        <f t="shared" si="3"/>
        <v>0</v>
      </c>
      <c r="F42" s="2">
        <f t="shared" si="4"/>
        <v>0</v>
      </c>
      <c r="G42" s="2">
        <f t="shared" si="23"/>
        <v>0</v>
      </c>
      <c r="H42" s="2">
        <f t="shared" si="5"/>
        <v>0</v>
      </c>
      <c r="I42" s="2">
        <f t="shared" si="6"/>
        <v>0</v>
      </c>
      <c r="J42" s="2">
        <f t="shared" si="7"/>
        <v>0</v>
      </c>
      <c r="K42" s="2">
        <f t="shared" si="8"/>
        <v>0</v>
      </c>
      <c r="L42" s="2">
        <f t="shared" si="9"/>
        <v>0</v>
      </c>
      <c r="M42" s="2">
        <f t="shared" si="10"/>
        <v>0</v>
      </c>
      <c r="N42" s="2">
        <f t="shared" si="11"/>
        <v>0</v>
      </c>
      <c r="O42" s="2">
        <f t="shared" si="12"/>
        <v>0</v>
      </c>
      <c r="P42" s="2">
        <f t="shared" si="13"/>
        <v>0</v>
      </c>
      <c r="Q42" s="10" t="str">
        <f t="shared" si="22"/>
        <v>00</v>
      </c>
      <c r="R42" s="2">
        <f t="shared" si="14"/>
        <v>0</v>
      </c>
      <c r="S42" s="2">
        <f t="shared" si="15"/>
        <v>0</v>
      </c>
      <c r="T42" s="2">
        <f t="shared" si="16"/>
        <v>0</v>
      </c>
      <c r="U42" s="10" t="str">
        <f t="shared" si="2"/>
        <v>00</v>
      </c>
      <c r="V42" s="2">
        <f t="shared" si="17"/>
        <v>0</v>
      </c>
      <c r="W42" s="9" t="str">
        <f t="shared" si="21"/>
        <v>00</v>
      </c>
      <c r="X42" s="2">
        <f t="shared" si="18"/>
        <v>0</v>
      </c>
      <c r="Y42" s="2">
        <f t="shared" si="19"/>
        <v>0</v>
      </c>
      <c r="Z42" s="2">
        <f t="shared" si="20"/>
        <v>0</v>
      </c>
      <c r="AA42" t="s">
        <v>61</v>
      </c>
    </row>
    <row r="43" spans="1:29" x14ac:dyDescent="0.2">
      <c r="A43" s="1"/>
      <c r="B43" s="1"/>
      <c r="C43" s="1"/>
      <c r="D43" t="s">
        <v>135</v>
      </c>
      <c r="E43" s="2">
        <f t="shared" si="3"/>
        <v>0</v>
      </c>
      <c r="F43" s="2">
        <f t="shared" si="4"/>
        <v>0</v>
      </c>
      <c r="G43" s="2">
        <f t="shared" si="23"/>
        <v>0</v>
      </c>
      <c r="H43" s="2">
        <f t="shared" si="5"/>
        <v>0</v>
      </c>
      <c r="I43" s="2">
        <f t="shared" si="6"/>
        <v>0</v>
      </c>
      <c r="J43" s="2">
        <f t="shared" si="7"/>
        <v>0</v>
      </c>
      <c r="K43" s="2">
        <f t="shared" si="8"/>
        <v>0</v>
      </c>
      <c r="L43" s="2">
        <f t="shared" si="9"/>
        <v>0</v>
      </c>
      <c r="M43" s="2">
        <f t="shared" si="10"/>
        <v>0</v>
      </c>
      <c r="N43" s="2">
        <f t="shared" si="11"/>
        <v>0</v>
      </c>
      <c r="O43" s="2">
        <f t="shared" si="12"/>
        <v>0</v>
      </c>
      <c r="P43" s="2">
        <f t="shared" si="13"/>
        <v>0</v>
      </c>
      <c r="Q43" s="10" t="str">
        <f t="shared" si="22"/>
        <v>00</v>
      </c>
      <c r="R43" s="2">
        <f t="shared" si="14"/>
        <v>0</v>
      </c>
      <c r="S43" s="2">
        <f t="shared" si="15"/>
        <v>0</v>
      </c>
      <c r="T43" s="2">
        <f t="shared" si="16"/>
        <v>0</v>
      </c>
      <c r="U43" s="10" t="str">
        <f t="shared" si="2"/>
        <v>00</v>
      </c>
      <c r="V43" s="2">
        <f t="shared" si="17"/>
        <v>0</v>
      </c>
      <c r="W43" s="9" t="str">
        <f t="shared" si="21"/>
        <v>00</v>
      </c>
      <c r="X43" s="2">
        <f t="shared" si="18"/>
        <v>0</v>
      </c>
      <c r="Y43" s="2">
        <f t="shared" si="19"/>
        <v>0</v>
      </c>
      <c r="Z43" s="2">
        <f t="shared" si="20"/>
        <v>0</v>
      </c>
      <c r="AA43" t="s">
        <v>62</v>
      </c>
    </row>
    <row r="44" spans="1:29" x14ac:dyDescent="0.2">
      <c r="A44" s="1"/>
      <c r="B44" s="1"/>
      <c r="C44" s="1"/>
      <c r="D44" t="s">
        <v>136</v>
      </c>
      <c r="E44" s="2">
        <f t="shared" si="3"/>
        <v>0</v>
      </c>
      <c r="F44" s="2">
        <f t="shared" si="4"/>
        <v>0</v>
      </c>
      <c r="G44" s="2">
        <f t="shared" si="23"/>
        <v>0</v>
      </c>
      <c r="H44" s="2">
        <f t="shared" si="5"/>
        <v>0</v>
      </c>
      <c r="I44" s="2">
        <f t="shared" si="6"/>
        <v>0</v>
      </c>
      <c r="J44" s="2">
        <f t="shared" si="7"/>
        <v>0</v>
      </c>
      <c r="K44" s="2">
        <f t="shared" si="8"/>
        <v>0</v>
      </c>
      <c r="L44" s="2">
        <f t="shared" si="9"/>
        <v>0</v>
      </c>
      <c r="M44" s="2">
        <f t="shared" si="10"/>
        <v>0</v>
      </c>
      <c r="N44" s="2">
        <f t="shared" si="11"/>
        <v>0</v>
      </c>
      <c r="O44" s="2">
        <f t="shared" si="12"/>
        <v>0</v>
      </c>
      <c r="P44" s="2">
        <f t="shared" si="13"/>
        <v>0</v>
      </c>
      <c r="Q44" s="10" t="str">
        <f t="shared" si="22"/>
        <v>00</v>
      </c>
      <c r="R44" s="2">
        <f t="shared" si="14"/>
        <v>0</v>
      </c>
      <c r="S44" s="2">
        <f t="shared" si="15"/>
        <v>0</v>
      </c>
      <c r="T44" s="2">
        <f t="shared" si="16"/>
        <v>0</v>
      </c>
      <c r="U44" s="10" t="str">
        <f t="shared" si="2"/>
        <v>00</v>
      </c>
      <c r="V44" s="2">
        <f t="shared" si="17"/>
        <v>0</v>
      </c>
      <c r="W44" s="9" t="str">
        <f t="shared" si="21"/>
        <v>00</v>
      </c>
      <c r="X44" s="2">
        <f t="shared" si="18"/>
        <v>0</v>
      </c>
      <c r="Y44" s="2">
        <f t="shared" si="19"/>
        <v>0</v>
      </c>
      <c r="Z44" s="2">
        <f t="shared" si="20"/>
        <v>0</v>
      </c>
      <c r="AA44" t="s">
        <v>63</v>
      </c>
    </row>
    <row r="45" spans="1:29" x14ac:dyDescent="0.2">
      <c r="A45" s="1"/>
      <c r="B45" s="1"/>
      <c r="C45" s="1"/>
      <c r="D45" t="s">
        <v>137</v>
      </c>
      <c r="E45" s="2">
        <f t="shared" si="3"/>
        <v>0</v>
      </c>
      <c r="F45" s="2">
        <f t="shared" si="4"/>
        <v>0</v>
      </c>
      <c r="G45" s="2">
        <f t="shared" si="23"/>
        <v>0</v>
      </c>
      <c r="H45" s="2">
        <f t="shared" si="5"/>
        <v>0</v>
      </c>
      <c r="I45" s="2">
        <f t="shared" si="6"/>
        <v>0</v>
      </c>
      <c r="J45" s="2">
        <f t="shared" si="7"/>
        <v>0</v>
      </c>
      <c r="K45" s="2">
        <f t="shared" si="8"/>
        <v>0</v>
      </c>
      <c r="L45" s="2">
        <f t="shared" si="9"/>
        <v>0</v>
      </c>
      <c r="M45" s="2">
        <f t="shared" si="10"/>
        <v>0</v>
      </c>
      <c r="N45" s="2">
        <f t="shared" si="11"/>
        <v>0</v>
      </c>
      <c r="O45" s="2">
        <f t="shared" si="12"/>
        <v>0</v>
      </c>
      <c r="P45" s="2">
        <f t="shared" si="13"/>
        <v>0</v>
      </c>
      <c r="Q45" s="10" t="str">
        <f t="shared" si="22"/>
        <v>00</v>
      </c>
      <c r="R45" s="2">
        <f t="shared" si="14"/>
        <v>0</v>
      </c>
      <c r="S45" s="2">
        <f t="shared" si="15"/>
        <v>0</v>
      </c>
      <c r="T45" s="2">
        <f t="shared" si="16"/>
        <v>0</v>
      </c>
      <c r="U45" s="10" t="str">
        <f t="shared" si="2"/>
        <v>00</v>
      </c>
      <c r="V45" s="2">
        <f t="shared" si="17"/>
        <v>0</v>
      </c>
      <c r="W45" s="9" t="str">
        <f t="shared" si="21"/>
        <v>00</v>
      </c>
      <c r="X45" s="2">
        <f t="shared" si="18"/>
        <v>0</v>
      </c>
      <c r="Y45" s="2">
        <f t="shared" si="19"/>
        <v>0</v>
      </c>
      <c r="Z45" s="2">
        <f t="shared" si="20"/>
        <v>0</v>
      </c>
      <c r="AA45" t="s">
        <v>64</v>
      </c>
    </row>
    <row r="46" spans="1:29" x14ac:dyDescent="0.2">
      <c r="A46" s="1"/>
      <c r="B46" s="1"/>
      <c r="C46" s="1"/>
      <c r="D46" t="s">
        <v>138</v>
      </c>
      <c r="E46" s="2">
        <f t="shared" si="3"/>
        <v>0</v>
      </c>
      <c r="F46" s="2">
        <f t="shared" si="4"/>
        <v>0</v>
      </c>
      <c r="G46" s="2">
        <f t="shared" si="23"/>
        <v>0</v>
      </c>
      <c r="H46" s="2">
        <f t="shared" si="5"/>
        <v>0</v>
      </c>
      <c r="I46" s="2">
        <f t="shared" si="6"/>
        <v>0</v>
      </c>
      <c r="J46" s="2">
        <f t="shared" si="7"/>
        <v>0</v>
      </c>
      <c r="K46" s="2">
        <f t="shared" si="8"/>
        <v>0</v>
      </c>
      <c r="L46" s="2">
        <f t="shared" si="9"/>
        <v>0</v>
      </c>
      <c r="M46" s="2">
        <f t="shared" si="10"/>
        <v>0</v>
      </c>
      <c r="N46" s="2">
        <f t="shared" si="11"/>
        <v>0</v>
      </c>
      <c r="O46" s="2">
        <f t="shared" si="12"/>
        <v>0</v>
      </c>
      <c r="P46" s="2">
        <f t="shared" si="13"/>
        <v>0</v>
      </c>
      <c r="Q46" s="10" t="str">
        <f t="shared" si="22"/>
        <v>00</v>
      </c>
      <c r="R46" s="2">
        <f t="shared" si="14"/>
        <v>0</v>
      </c>
      <c r="S46" s="2">
        <f t="shared" si="15"/>
        <v>0</v>
      </c>
      <c r="T46" s="2">
        <f t="shared" si="16"/>
        <v>0</v>
      </c>
      <c r="U46" s="10" t="str">
        <f t="shared" si="2"/>
        <v>00</v>
      </c>
      <c r="V46" s="2">
        <f t="shared" si="17"/>
        <v>0</v>
      </c>
      <c r="W46" s="9" t="str">
        <f t="shared" si="21"/>
        <v>00</v>
      </c>
      <c r="X46" s="2">
        <f t="shared" si="18"/>
        <v>0</v>
      </c>
      <c r="Y46" s="2">
        <f t="shared" si="19"/>
        <v>0</v>
      </c>
      <c r="Z46" s="2">
        <f t="shared" si="20"/>
        <v>0</v>
      </c>
      <c r="AA46" t="s">
        <v>65</v>
      </c>
    </row>
    <row r="47" spans="1:29" x14ac:dyDescent="0.2">
      <c r="A47" s="1"/>
      <c r="B47" s="1"/>
      <c r="C47" s="1"/>
      <c r="D47" t="s">
        <v>139</v>
      </c>
      <c r="E47" s="2">
        <f t="shared" si="3"/>
        <v>0</v>
      </c>
      <c r="F47" s="2">
        <f t="shared" si="4"/>
        <v>0</v>
      </c>
      <c r="G47" s="2">
        <f t="shared" si="23"/>
        <v>0</v>
      </c>
      <c r="H47" s="2">
        <f t="shared" si="5"/>
        <v>0</v>
      </c>
      <c r="I47" s="2">
        <f t="shared" si="6"/>
        <v>0</v>
      </c>
      <c r="J47" s="2">
        <f t="shared" si="7"/>
        <v>0</v>
      </c>
      <c r="K47" s="2">
        <f t="shared" si="8"/>
        <v>0</v>
      </c>
      <c r="L47" s="2">
        <f t="shared" si="9"/>
        <v>0</v>
      </c>
      <c r="M47" s="2">
        <f t="shared" si="10"/>
        <v>0</v>
      </c>
      <c r="N47" s="2">
        <f t="shared" si="11"/>
        <v>0</v>
      </c>
      <c r="O47" s="2">
        <f t="shared" si="12"/>
        <v>0</v>
      </c>
      <c r="P47" s="2">
        <f t="shared" si="13"/>
        <v>0</v>
      </c>
      <c r="Q47" s="10" t="str">
        <f t="shared" si="22"/>
        <v>00</v>
      </c>
      <c r="R47" s="2">
        <f t="shared" si="14"/>
        <v>0</v>
      </c>
      <c r="S47" s="2">
        <f t="shared" si="15"/>
        <v>0</v>
      </c>
      <c r="T47" s="2">
        <f t="shared" si="16"/>
        <v>0</v>
      </c>
      <c r="U47" s="10" t="str">
        <f t="shared" si="2"/>
        <v>00</v>
      </c>
      <c r="V47" s="2">
        <f t="shared" si="17"/>
        <v>0</v>
      </c>
      <c r="W47" s="9" t="str">
        <f t="shared" si="21"/>
        <v>00</v>
      </c>
      <c r="X47" s="2">
        <f t="shared" si="18"/>
        <v>0</v>
      </c>
      <c r="Y47" s="2">
        <f t="shared" si="19"/>
        <v>0</v>
      </c>
      <c r="Z47" s="2">
        <f t="shared" si="20"/>
        <v>0</v>
      </c>
      <c r="AA47" t="s">
        <v>66</v>
      </c>
    </row>
    <row r="48" spans="1:29" x14ac:dyDescent="0.2">
      <c r="A48" s="1"/>
      <c r="B48" s="1"/>
      <c r="C48" s="1"/>
      <c r="D48" t="s">
        <v>140</v>
      </c>
      <c r="E48" s="2">
        <f t="shared" si="3"/>
        <v>0</v>
      </c>
      <c r="F48" s="2">
        <f t="shared" si="4"/>
        <v>0</v>
      </c>
      <c r="G48" s="2">
        <f t="shared" si="23"/>
        <v>0</v>
      </c>
      <c r="H48" s="2">
        <f t="shared" si="5"/>
        <v>0</v>
      </c>
      <c r="I48" s="2">
        <f t="shared" si="6"/>
        <v>0</v>
      </c>
      <c r="J48" s="2">
        <f t="shared" si="7"/>
        <v>0</v>
      </c>
      <c r="K48" s="2">
        <f t="shared" si="8"/>
        <v>0</v>
      </c>
      <c r="L48" s="2">
        <f t="shared" si="9"/>
        <v>0</v>
      </c>
      <c r="M48" s="2">
        <f t="shared" si="10"/>
        <v>0</v>
      </c>
      <c r="N48" s="2">
        <f t="shared" si="11"/>
        <v>0</v>
      </c>
      <c r="O48" s="2">
        <f t="shared" si="12"/>
        <v>0</v>
      </c>
      <c r="P48" s="2">
        <f t="shared" si="13"/>
        <v>0</v>
      </c>
      <c r="Q48" s="10" t="str">
        <f t="shared" si="22"/>
        <v>00</v>
      </c>
      <c r="R48" s="2">
        <f t="shared" si="14"/>
        <v>0</v>
      </c>
      <c r="S48" s="2">
        <f t="shared" si="15"/>
        <v>0</v>
      </c>
      <c r="T48" s="2">
        <f t="shared" si="16"/>
        <v>0</v>
      </c>
      <c r="U48" s="10" t="str">
        <f t="shared" si="2"/>
        <v>00</v>
      </c>
      <c r="V48" s="2">
        <f t="shared" si="17"/>
        <v>0</v>
      </c>
      <c r="W48" s="9" t="str">
        <f t="shared" si="21"/>
        <v>00</v>
      </c>
      <c r="X48" s="2">
        <f t="shared" si="18"/>
        <v>0</v>
      </c>
      <c r="Y48" s="2">
        <f t="shared" si="19"/>
        <v>0</v>
      </c>
      <c r="Z48" s="2">
        <f t="shared" si="20"/>
        <v>0</v>
      </c>
      <c r="AA48" t="s">
        <v>67</v>
      </c>
    </row>
    <row r="49" spans="1:27" x14ac:dyDescent="0.2">
      <c r="A49" s="1"/>
      <c r="B49" s="1"/>
      <c r="C49" s="1"/>
      <c r="D49" t="s">
        <v>141</v>
      </c>
      <c r="E49" s="2">
        <f t="shared" si="3"/>
        <v>0</v>
      </c>
      <c r="F49" s="2">
        <f t="shared" si="4"/>
        <v>0</v>
      </c>
      <c r="G49" s="2">
        <f t="shared" si="23"/>
        <v>0</v>
      </c>
      <c r="H49" s="2">
        <f t="shared" si="5"/>
        <v>0</v>
      </c>
      <c r="I49" s="2">
        <f t="shared" si="6"/>
        <v>0</v>
      </c>
      <c r="J49" s="2">
        <f t="shared" si="7"/>
        <v>0</v>
      </c>
      <c r="K49" s="2">
        <f t="shared" si="8"/>
        <v>0</v>
      </c>
      <c r="L49" s="2">
        <f t="shared" si="9"/>
        <v>0</v>
      </c>
      <c r="M49" s="2">
        <f t="shared" si="10"/>
        <v>0</v>
      </c>
      <c r="N49" s="2">
        <f t="shared" si="11"/>
        <v>0</v>
      </c>
      <c r="O49" s="2">
        <f t="shared" si="12"/>
        <v>0</v>
      </c>
      <c r="P49" s="2">
        <f t="shared" si="13"/>
        <v>0</v>
      </c>
      <c r="Q49" s="10" t="str">
        <f t="shared" si="22"/>
        <v>00</v>
      </c>
      <c r="R49" s="2">
        <f t="shared" si="14"/>
        <v>0</v>
      </c>
      <c r="S49" s="2">
        <f t="shared" si="15"/>
        <v>0</v>
      </c>
      <c r="T49" s="2">
        <f t="shared" si="16"/>
        <v>0</v>
      </c>
      <c r="U49" s="10" t="str">
        <f t="shared" si="2"/>
        <v>00</v>
      </c>
      <c r="V49" s="2">
        <f t="shared" si="17"/>
        <v>0</v>
      </c>
      <c r="W49" s="9" t="str">
        <f t="shared" si="21"/>
        <v>00</v>
      </c>
      <c r="X49" s="2">
        <f t="shared" si="18"/>
        <v>0</v>
      </c>
      <c r="Y49" s="2">
        <f t="shared" si="19"/>
        <v>0</v>
      </c>
      <c r="Z49" s="2">
        <f t="shared" si="20"/>
        <v>0</v>
      </c>
      <c r="AA49" t="s">
        <v>68</v>
      </c>
    </row>
    <row r="50" spans="1:27" x14ac:dyDescent="0.2">
      <c r="A50" s="1"/>
      <c r="B50" s="1"/>
      <c r="C50" s="1"/>
      <c r="D50" t="s">
        <v>142</v>
      </c>
      <c r="E50" s="2">
        <f t="shared" si="3"/>
        <v>0</v>
      </c>
      <c r="F50" s="2">
        <f t="shared" si="4"/>
        <v>0</v>
      </c>
      <c r="G50" s="2">
        <f t="shared" si="23"/>
        <v>0</v>
      </c>
      <c r="H50" s="2">
        <f t="shared" si="5"/>
        <v>0</v>
      </c>
      <c r="I50" s="2">
        <f t="shared" si="6"/>
        <v>0</v>
      </c>
      <c r="J50" s="2">
        <f t="shared" si="7"/>
        <v>0</v>
      </c>
      <c r="K50" s="2">
        <f t="shared" si="8"/>
        <v>0</v>
      </c>
      <c r="L50" s="2">
        <f t="shared" si="9"/>
        <v>0</v>
      </c>
      <c r="M50" s="2">
        <f t="shared" si="10"/>
        <v>0</v>
      </c>
      <c r="N50" s="2">
        <f t="shared" si="11"/>
        <v>0</v>
      </c>
      <c r="O50" s="2">
        <f t="shared" si="12"/>
        <v>0</v>
      </c>
      <c r="P50" s="2">
        <f t="shared" si="13"/>
        <v>0</v>
      </c>
      <c r="Q50" s="10" t="str">
        <f t="shared" si="22"/>
        <v>00</v>
      </c>
      <c r="R50" s="2">
        <f t="shared" si="14"/>
        <v>0</v>
      </c>
      <c r="S50" s="2">
        <f t="shared" si="15"/>
        <v>0</v>
      </c>
      <c r="T50" s="2">
        <f t="shared" si="16"/>
        <v>0</v>
      </c>
      <c r="U50" s="10" t="str">
        <f t="shared" si="2"/>
        <v>00</v>
      </c>
      <c r="V50" s="2">
        <f t="shared" si="17"/>
        <v>0</v>
      </c>
      <c r="W50" s="9" t="str">
        <f t="shared" si="21"/>
        <v>00</v>
      </c>
      <c r="X50" s="2">
        <f t="shared" si="18"/>
        <v>0</v>
      </c>
      <c r="Y50" s="2">
        <f t="shared" si="19"/>
        <v>0</v>
      </c>
      <c r="Z50" s="2">
        <f t="shared" si="20"/>
        <v>0</v>
      </c>
      <c r="AA50" t="s">
        <v>69</v>
      </c>
    </row>
    <row r="51" spans="1:27" x14ac:dyDescent="0.2">
      <c r="A51" s="1"/>
      <c r="B51" s="1"/>
      <c r="C51" s="1"/>
      <c r="D51" t="s">
        <v>143</v>
      </c>
      <c r="E51" s="2">
        <f t="shared" si="3"/>
        <v>0</v>
      </c>
      <c r="F51" s="2">
        <f t="shared" si="4"/>
        <v>0</v>
      </c>
      <c r="G51" s="2">
        <f t="shared" si="23"/>
        <v>0</v>
      </c>
      <c r="H51" s="2">
        <f t="shared" si="5"/>
        <v>0</v>
      </c>
      <c r="I51" s="2">
        <f t="shared" si="6"/>
        <v>0</v>
      </c>
      <c r="J51" s="2">
        <f t="shared" si="7"/>
        <v>0</v>
      </c>
      <c r="K51" s="2">
        <f t="shared" si="8"/>
        <v>0</v>
      </c>
      <c r="L51" s="2">
        <f t="shared" si="9"/>
        <v>0</v>
      </c>
      <c r="M51" s="2">
        <f t="shared" si="10"/>
        <v>0</v>
      </c>
      <c r="N51" s="2">
        <f t="shared" si="11"/>
        <v>0</v>
      </c>
      <c r="O51" s="2">
        <f t="shared" si="12"/>
        <v>0</v>
      </c>
      <c r="P51" s="2">
        <f t="shared" si="13"/>
        <v>0</v>
      </c>
      <c r="Q51" s="10" t="str">
        <f t="shared" si="22"/>
        <v>00</v>
      </c>
      <c r="R51" s="2">
        <f t="shared" si="14"/>
        <v>0</v>
      </c>
      <c r="S51" s="2">
        <f t="shared" si="15"/>
        <v>0</v>
      </c>
      <c r="T51" s="2">
        <f t="shared" si="16"/>
        <v>0</v>
      </c>
      <c r="U51" s="10" t="str">
        <f t="shared" si="2"/>
        <v>00</v>
      </c>
      <c r="V51" s="2">
        <f t="shared" si="17"/>
        <v>0</v>
      </c>
      <c r="W51" s="9" t="str">
        <f t="shared" si="21"/>
        <v>00</v>
      </c>
      <c r="X51" s="2">
        <f t="shared" si="18"/>
        <v>0</v>
      </c>
      <c r="Y51" s="2">
        <f t="shared" si="19"/>
        <v>0</v>
      </c>
      <c r="Z51" s="2">
        <f t="shared" si="20"/>
        <v>0</v>
      </c>
      <c r="AA51" t="s">
        <v>70</v>
      </c>
    </row>
    <row r="52" spans="1:27" x14ac:dyDescent="0.2">
      <c r="A52" s="1"/>
      <c r="B52" s="1"/>
      <c r="C52" s="1"/>
      <c r="D52" t="s">
        <v>144</v>
      </c>
      <c r="E52" s="2">
        <f t="shared" si="3"/>
        <v>0</v>
      </c>
      <c r="F52" s="2">
        <f t="shared" si="4"/>
        <v>0</v>
      </c>
      <c r="G52" s="2">
        <f t="shared" si="23"/>
        <v>0</v>
      </c>
      <c r="H52" s="2">
        <f t="shared" si="5"/>
        <v>0</v>
      </c>
      <c r="I52" s="2">
        <f t="shared" si="6"/>
        <v>0</v>
      </c>
      <c r="J52" s="2">
        <f t="shared" si="7"/>
        <v>0</v>
      </c>
      <c r="K52" s="2">
        <f t="shared" si="8"/>
        <v>0</v>
      </c>
      <c r="L52" s="2">
        <f t="shared" si="9"/>
        <v>0</v>
      </c>
      <c r="M52" s="2">
        <f t="shared" si="10"/>
        <v>0</v>
      </c>
      <c r="N52" s="2">
        <f t="shared" si="11"/>
        <v>0</v>
      </c>
      <c r="O52" s="2">
        <f t="shared" si="12"/>
        <v>0</v>
      </c>
      <c r="P52" s="2">
        <f t="shared" si="13"/>
        <v>0</v>
      </c>
      <c r="Q52" s="10" t="str">
        <f t="shared" si="22"/>
        <v>00</v>
      </c>
      <c r="R52" s="2">
        <f t="shared" si="14"/>
        <v>0</v>
      </c>
      <c r="S52" s="2">
        <f t="shared" si="15"/>
        <v>0</v>
      </c>
      <c r="T52" s="2">
        <f t="shared" si="16"/>
        <v>0</v>
      </c>
      <c r="U52" s="10" t="str">
        <f t="shared" si="2"/>
        <v>00</v>
      </c>
      <c r="V52" s="2">
        <f t="shared" si="17"/>
        <v>0</v>
      </c>
      <c r="W52" s="9" t="str">
        <f t="shared" si="21"/>
        <v>00</v>
      </c>
      <c r="X52" s="2">
        <f t="shared" si="18"/>
        <v>0</v>
      </c>
      <c r="Y52" s="2">
        <f t="shared" si="19"/>
        <v>0</v>
      </c>
      <c r="Z52" s="2">
        <f t="shared" si="20"/>
        <v>0</v>
      </c>
      <c r="AA52" t="s">
        <v>71</v>
      </c>
    </row>
    <row r="53" spans="1:27" x14ac:dyDescent="0.2">
      <c r="A53" s="1"/>
      <c r="B53" s="1"/>
      <c r="C53" s="1"/>
      <c r="D53" t="s">
        <v>145</v>
      </c>
      <c r="E53" s="2">
        <f t="shared" si="3"/>
        <v>0</v>
      </c>
      <c r="F53" s="2">
        <f t="shared" si="4"/>
        <v>0</v>
      </c>
      <c r="G53" s="2">
        <f t="shared" si="23"/>
        <v>0</v>
      </c>
      <c r="H53" s="2">
        <f t="shared" si="5"/>
        <v>0</v>
      </c>
      <c r="I53" s="2">
        <f t="shared" si="6"/>
        <v>0</v>
      </c>
      <c r="J53" s="2">
        <f t="shared" si="7"/>
        <v>0</v>
      </c>
      <c r="K53" s="2">
        <f t="shared" si="8"/>
        <v>0</v>
      </c>
      <c r="L53" s="2">
        <f t="shared" si="9"/>
        <v>0</v>
      </c>
      <c r="M53" s="2">
        <f t="shared" si="10"/>
        <v>0</v>
      </c>
      <c r="N53" s="2">
        <f t="shared" si="11"/>
        <v>0</v>
      </c>
      <c r="O53" s="2">
        <f t="shared" si="12"/>
        <v>0</v>
      </c>
      <c r="P53" s="2">
        <f t="shared" si="13"/>
        <v>0</v>
      </c>
      <c r="Q53" s="10" t="str">
        <f t="shared" si="22"/>
        <v>00</v>
      </c>
      <c r="R53" s="2">
        <f t="shared" si="14"/>
        <v>0</v>
      </c>
      <c r="S53" s="2">
        <f t="shared" si="15"/>
        <v>0</v>
      </c>
      <c r="T53" s="2">
        <f t="shared" si="16"/>
        <v>0</v>
      </c>
      <c r="U53" s="10" t="str">
        <f t="shared" si="2"/>
        <v>00</v>
      </c>
      <c r="V53" s="2">
        <f t="shared" si="17"/>
        <v>0</v>
      </c>
      <c r="W53" s="9" t="str">
        <f t="shared" si="21"/>
        <v>00</v>
      </c>
      <c r="X53" s="2">
        <f t="shared" si="18"/>
        <v>0</v>
      </c>
      <c r="Y53" s="2">
        <f t="shared" si="19"/>
        <v>0</v>
      </c>
      <c r="Z53" s="2">
        <f t="shared" si="20"/>
        <v>0</v>
      </c>
      <c r="AA53" t="s">
        <v>72</v>
      </c>
    </row>
    <row r="54" spans="1:27" x14ac:dyDescent="0.2">
      <c r="A54" s="1"/>
      <c r="B54" s="1"/>
      <c r="C54" s="1"/>
      <c r="D54" t="s">
        <v>146</v>
      </c>
      <c r="E54" s="2">
        <f t="shared" si="3"/>
        <v>0</v>
      </c>
      <c r="F54" s="2">
        <f t="shared" si="4"/>
        <v>0</v>
      </c>
      <c r="G54" s="2">
        <f t="shared" si="23"/>
        <v>0</v>
      </c>
      <c r="H54" s="2">
        <f t="shared" si="5"/>
        <v>0</v>
      </c>
      <c r="I54" s="2">
        <f t="shared" si="6"/>
        <v>0</v>
      </c>
      <c r="J54" s="2">
        <f t="shared" si="7"/>
        <v>0</v>
      </c>
      <c r="K54" s="2">
        <f t="shared" si="8"/>
        <v>0</v>
      </c>
      <c r="L54" s="2">
        <f t="shared" si="9"/>
        <v>0</v>
      </c>
      <c r="M54" s="2">
        <f t="shared" si="10"/>
        <v>0</v>
      </c>
      <c r="N54" s="2">
        <f t="shared" si="11"/>
        <v>0</v>
      </c>
      <c r="O54" s="2">
        <f t="shared" si="12"/>
        <v>0</v>
      </c>
      <c r="P54" s="2">
        <f t="shared" si="13"/>
        <v>0</v>
      </c>
      <c r="Q54" s="10" t="str">
        <f t="shared" si="22"/>
        <v>00</v>
      </c>
      <c r="R54" s="2">
        <f t="shared" si="14"/>
        <v>0</v>
      </c>
      <c r="S54" s="2">
        <f t="shared" si="15"/>
        <v>0</v>
      </c>
      <c r="T54" s="2">
        <f t="shared" si="16"/>
        <v>0</v>
      </c>
      <c r="U54" s="10" t="str">
        <f t="shared" si="2"/>
        <v>00</v>
      </c>
      <c r="V54" s="2">
        <f t="shared" si="17"/>
        <v>0</v>
      </c>
      <c r="W54" s="9" t="str">
        <f t="shared" si="21"/>
        <v>00</v>
      </c>
      <c r="X54" s="2">
        <f t="shared" si="18"/>
        <v>0</v>
      </c>
      <c r="Y54" s="2">
        <f t="shared" si="19"/>
        <v>0</v>
      </c>
      <c r="Z54" s="2">
        <f t="shared" si="20"/>
        <v>0</v>
      </c>
      <c r="AA54" t="s">
        <v>73</v>
      </c>
    </row>
    <row r="55" spans="1:27" x14ac:dyDescent="0.2">
      <c r="A55" s="1"/>
      <c r="B55" s="1"/>
      <c r="C55" s="1"/>
      <c r="D55" t="s">
        <v>147</v>
      </c>
      <c r="E55" s="2">
        <f t="shared" si="3"/>
        <v>0</v>
      </c>
      <c r="F55" s="2">
        <f t="shared" si="4"/>
        <v>0</v>
      </c>
      <c r="G55" s="2">
        <f t="shared" si="23"/>
        <v>0</v>
      </c>
      <c r="H55" s="2">
        <f t="shared" si="5"/>
        <v>0</v>
      </c>
      <c r="I55" s="2">
        <f t="shared" si="6"/>
        <v>0</v>
      </c>
      <c r="J55" s="2">
        <f t="shared" si="7"/>
        <v>0</v>
      </c>
      <c r="K55" s="2">
        <f t="shared" si="8"/>
        <v>0</v>
      </c>
      <c r="L55" s="2">
        <f t="shared" si="9"/>
        <v>0</v>
      </c>
      <c r="M55" s="2">
        <f t="shared" si="10"/>
        <v>0</v>
      </c>
      <c r="N55" s="2">
        <f t="shared" si="11"/>
        <v>0</v>
      </c>
      <c r="O55" s="2">
        <f t="shared" si="12"/>
        <v>0</v>
      </c>
      <c r="P55" s="2">
        <f t="shared" si="13"/>
        <v>0</v>
      </c>
      <c r="Q55" s="10" t="str">
        <f t="shared" si="22"/>
        <v>00</v>
      </c>
      <c r="R55" s="2">
        <f t="shared" si="14"/>
        <v>0</v>
      </c>
      <c r="S55" s="2">
        <f t="shared" si="15"/>
        <v>0</v>
      </c>
      <c r="T55" s="2">
        <f t="shared" si="16"/>
        <v>0</v>
      </c>
      <c r="U55" s="10" t="str">
        <f t="shared" si="2"/>
        <v>00</v>
      </c>
      <c r="V55" s="2">
        <f t="shared" si="17"/>
        <v>0</v>
      </c>
      <c r="W55" s="9" t="str">
        <f t="shared" si="21"/>
        <v>00</v>
      </c>
      <c r="X55" s="2">
        <f t="shared" si="18"/>
        <v>0</v>
      </c>
      <c r="Y55" s="2">
        <f t="shared" si="19"/>
        <v>0</v>
      </c>
      <c r="Z55" s="2">
        <f t="shared" si="20"/>
        <v>0</v>
      </c>
      <c r="AA55" t="s">
        <v>74</v>
      </c>
    </row>
    <row r="56" spans="1:27" x14ac:dyDescent="0.2">
      <c r="A56" s="1"/>
      <c r="B56" s="1"/>
      <c r="C56" s="1"/>
      <c r="D56" t="s">
        <v>148</v>
      </c>
      <c r="E56" s="2">
        <f t="shared" si="3"/>
        <v>0</v>
      </c>
      <c r="F56" s="2">
        <f t="shared" si="4"/>
        <v>0</v>
      </c>
      <c r="G56" s="2">
        <f t="shared" si="23"/>
        <v>0</v>
      </c>
      <c r="H56" s="2">
        <f t="shared" si="5"/>
        <v>0</v>
      </c>
      <c r="I56" s="2">
        <f t="shared" si="6"/>
        <v>0</v>
      </c>
      <c r="J56" s="2">
        <f t="shared" si="7"/>
        <v>0</v>
      </c>
      <c r="K56" s="2">
        <f t="shared" si="8"/>
        <v>0</v>
      </c>
      <c r="L56" s="2">
        <f t="shared" si="9"/>
        <v>0</v>
      </c>
      <c r="M56" s="2">
        <f t="shared" si="10"/>
        <v>0</v>
      </c>
      <c r="N56" s="2">
        <f t="shared" si="11"/>
        <v>0</v>
      </c>
      <c r="O56" s="2">
        <f t="shared" si="12"/>
        <v>0</v>
      </c>
      <c r="P56" s="2">
        <f t="shared" si="13"/>
        <v>0</v>
      </c>
      <c r="Q56" s="10" t="str">
        <f t="shared" si="22"/>
        <v>00</v>
      </c>
      <c r="R56" s="2">
        <f t="shared" si="14"/>
        <v>0</v>
      </c>
      <c r="S56" s="2">
        <f t="shared" si="15"/>
        <v>0</v>
      </c>
      <c r="T56" s="2">
        <f t="shared" si="16"/>
        <v>0</v>
      </c>
      <c r="U56" s="10" t="str">
        <f t="shared" si="2"/>
        <v>00</v>
      </c>
      <c r="V56" s="2">
        <f t="shared" si="17"/>
        <v>0</v>
      </c>
      <c r="W56" s="9" t="str">
        <f t="shared" si="21"/>
        <v>00</v>
      </c>
      <c r="X56" s="2">
        <f t="shared" si="18"/>
        <v>0</v>
      </c>
      <c r="Y56" s="2">
        <f t="shared" si="19"/>
        <v>0</v>
      </c>
      <c r="Z56" s="2">
        <f t="shared" si="20"/>
        <v>0</v>
      </c>
      <c r="AA56" t="s">
        <v>75</v>
      </c>
    </row>
    <row r="57" spans="1:27" x14ac:dyDescent="0.2">
      <c r="A57" s="1"/>
      <c r="B57" s="1"/>
      <c r="C57" s="1"/>
      <c r="D57" t="s">
        <v>149</v>
      </c>
      <c r="E57" s="2">
        <f t="shared" si="3"/>
        <v>0</v>
      </c>
      <c r="F57" s="2">
        <f t="shared" si="4"/>
        <v>0</v>
      </c>
      <c r="G57" s="2">
        <f t="shared" si="23"/>
        <v>0</v>
      </c>
      <c r="H57" s="2">
        <f t="shared" si="5"/>
        <v>0</v>
      </c>
      <c r="I57" s="2">
        <f t="shared" si="6"/>
        <v>0</v>
      </c>
      <c r="J57" s="2">
        <f t="shared" si="7"/>
        <v>0</v>
      </c>
      <c r="K57" s="2">
        <f t="shared" si="8"/>
        <v>0</v>
      </c>
      <c r="L57" s="2">
        <f t="shared" si="9"/>
        <v>0</v>
      </c>
      <c r="M57" s="2">
        <f t="shared" si="10"/>
        <v>0</v>
      </c>
      <c r="N57" s="2">
        <f t="shared" si="11"/>
        <v>0</v>
      </c>
      <c r="O57" s="2">
        <f t="shared" si="12"/>
        <v>0</v>
      </c>
      <c r="P57" s="2">
        <f t="shared" si="13"/>
        <v>0</v>
      </c>
      <c r="Q57" s="10" t="str">
        <f t="shared" si="22"/>
        <v>00</v>
      </c>
      <c r="R57" s="2">
        <f t="shared" si="14"/>
        <v>0</v>
      </c>
      <c r="S57" s="2">
        <f t="shared" si="15"/>
        <v>0</v>
      </c>
      <c r="T57" s="2">
        <f t="shared" si="16"/>
        <v>0</v>
      </c>
      <c r="U57" s="10" t="str">
        <f t="shared" si="2"/>
        <v>00</v>
      </c>
      <c r="V57" s="2">
        <f t="shared" si="17"/>
        <v>0</v>
      </c>
      <c r="W57" s="9" t="str">
        <f t="shared" si="21"/>
        <v>00</v>
      </c>
      <c r="X57" s="2">
        <f t="shared" si="18"/>
        <v>0</v>
      </c>
      <c r="Y57" s="2">
        <f t="shared" si="19"/>
        <v>0</v>
      </c>
      <c r="Z57" s="2">
        <f t="shared" si="20"/>
        <v>0</v>
      </c>
      <c r="AA57" t="s">
        <v>76</v>
      </c>
    </row>
    <row r="58" spans="1:27" x14ac:dyDescent="0.2">
      <c r="A58" s="1"/>
      <c r="B58" s="1"/>
      <c r="C58" s="1"/>
      <c r="D58" t="s">
        <v>150</v>
      </c>
      <c r="E58" s="2">
        <f t="shared" si="3"/>
        <v>0</v>
      </c>
      <c r="F58" s="2">
        <f t="shared" si="4"/>
        <v>0</v>
      </c>
      <c r="G58" s="2">
        <f t="shared" si="23"/>
        <v>0</v>
      </c>
      <c r="H58" s="2">
        <f t="shared" si="5"/>
        <v>0</v>
      </c>
      <c r="I58" s="2">
        <f t="shared" si="6"/>
        <v>0</v>
      </c>
      <c r="J58" s="2">
        <f t="shared" si="7"/>
        <v>0</v>
      </c>
      <c r="K58" s="2">
        <f t="shared" si="8"/>
        <v>0</v>
      </c>
      <c r="L58" s="2">
        <f t="shared" si="9"/>
        <v>0</v>
      </c>
      <c r="M58" s="2">
        <f t="shared" si="10"/>
        <v>0</v>
      </c>
      <c r="N58" s="2">
        <f t="shared" si="11"/>
        <v>0</v>
      </c>
      <c r="O58" s="2">
        <f t="shared" si="12"/>
        <v>0</v>
      </c>
      <c r="P58" s="2">
        <f t="shared" si="13"/>
        <v>0</v>
      </c>
      <c r="Q58" s="10" t="str">
        <f t="shared" si="22"/>
        <v>00</v>
      </c>
      <c r="R58" s="2">
        <f t="shared" si="14"/>
        <v>0</v>
      </c>
      <c r="S58" s="2">
        <f t="shared" si="15"/>
        <v>0</v>
      </c>
      <c r="T58" s="2">
        <f t="shared" si="16"/>
        <v>0</v>
      </c>
      <c r="U58" s="10" t="str">
        <f t="shared" si="2"/>
        <v>00</v>
      </c>
      <c r="V58" s="2">
        <f t="shared" si="17"/>
        <v>0</v>
      </c>
      <c r="W58" s="9" t="str">
        <f t="shared" si="21"/>
        <v>00</v>
      </c>
      <c r="X58" s="2">
        <f t="shared" si="18"/>
        <v>0</v>
      </c>
      <c r="Y58" s="2">
        <f t="shared" si="19"/>
        <v>0</v>
      </c>
      <c r="Z58" s="2">
        <f t="shared" si="20"/>
        <v>0</v>
      </c>
      <c r="AA58" t="s">
        <v>77</v>
      </c>
    </row>
    <row r="59" spans="1:27" x14ac:dyDescent="0.2">
      <c r="A59" s="1"/>
      <c r="B59" s="1"/>
      <c r="C59" s="1"/>
      <c r="D59" t="s">
        <v>151</v>
      </c>
      <c r="E59" s="2">
        <f t="shared" si="3"/>
        <v>0</v>
      </c>
      <c r="F59" s="2">
        <f t="shared" si="4"/>
        <v>0</v>
      </c>
      <c r="G59" s="2">
        <f t="shared" si="23"/>
        <v>0</v>
      </c>
      <c r="H59" s="2">
        <f t="shared" si="5"/>
        <v>0</v>
      </c>
      <c r="I59" s="2">
        <f t="shared" si="6"/>
        <v>0</v>
      </c>
      <c r="J59" s="2">
        <f t="shared" si="7"/>
        <v>0</v>
      </c>
      <c r="K59" s="2">
        <f t="shared" si="8"/>
        <v>0</v>
      </c>
      <c r="L59" s="2">
        <f t="shared" si="9"/>
        <v>0</v>
      </c>
      <c r="M59" s="2">
        <f t="shared" si="10"/>
        <v>0</v>
      </c>
      <c r="N59" s="2">
        <f t="shared" si="11"/>
        <v>0</v>
      </c>
      <c r="O59" s="2">
        <f t="shared" si="12"/>
        <v>0</v>
      </c>
      <c r="P59" s="2">
        <f t="shared" si="13"/>
        <v>0</v>
      </c>
      <c r="Q59" s="10" t="str">
        <f t="shared" si="22"/>
        <v>00</v>
      </c>
      <c r="R59" s="2">
        <f t="shared" si="14"/>
        <v>0</v>
      </c>
      <c r="S59" s="2">
        <f t="shared" si="15"/>
        <v>0</v>
      </c>
      <c r="T59" s="2">
        <f t="shared" si="16"/>
        <v>0</v>
      </c>
      <c r="U59" s="10" t="str">
        <f t="shared" si="2"/>
        <v>00</v>
      </c>
      <c r="V59" s="2">
        <f t="shared" si="17"/>
        <v>0</v>
      </c>
      <c r="W59" s="9" t="str">
        <f t="shared" si="21"/>
        <v>00</v>
      </c>
      <c r="X59" s="2">
        <f t="shared" si="18"/>
        <v>0</v>
      </c>
      <c r="Y59" s="2">
        <f t="shared" si="19"/>
        <v>0</v>
      </c>
      <c r="Z59" s="2">
        <f t="shared" si="20"/>
        <v>0</v>
      </c>
      <c r="AA59" t="s">
        <v>78</v>
      </c>
    </row>
    <row r="60" spans="1:27" x14ac:dyDescent="0.2">
      <c r="A60" s="1"/>
      <c r="B60" s="1"/>
      <c r="C60" s="1"/>
      <c r="D60" t="s">
        <v>152</v>
      </c>
      <c r="E60" s="2">
        <f t="shared" si="3"/>
        <v>0</v>
      </c>
      <c r="F60" s="2">
        <f t="shared" si="4"/>
        <v>0</v>
      </c>
      <c r="G60" s="2">
        <f t="shared" si="23"/>
        <v>0</v>
      </c>
      <c r="H60" s="2">
        <f t="shared" si="5"/>
        <v>0</v>
      </c>
      <c r="I60" s="2">
        <f t="shared" si="6"/>
        <v>0</v>
      </c>
      <c r="J60" s="2">
        <f t="shared" si="7"/>
        <v>0</v>
      </c>
      <c r="K60" s="2">
        <f t="shared" si="8"/>
        <v>0</v>
      </c>
      <c r="L60" s="2">
        <f t="shared" si="9"/>
        <v>0</v>
      </c>
      <c r="M60" s="2">
        <f t="shared" si="10"/>
        <v>0</v>
      </c>
      <c r="N60" s="2">
        <f t="shared" si="11"/>
        <v>0</v>
      </c>
      <c r="O60" s="2">
        <f t="shared" si="12"/>
        <v>0</v>
      </c>
      <c r="P60" s="2">
        <f t="shared" si="13"/>
        <v>0</v>
      </c>
      <c r="Q60" s="10" t="str">
        <f t="shared" si="22"/>
        <v>00</v>
      </c>
      <c r="R60" s="2">
        <f t="shared" si="14"/>
        <v>0</v>
      </c>
      <c r="S60" s="2">
        <f t="shared" si="15"/>
        <v>0</v>
      </c>
      <c r="T60" s="2">
        <f t="shared" si="16"/>
        <v>0</v>
      </c>
      <c r="U60" s="10" t="str">
        <f t="shared" si="2"/>
        <v>00</v>
      </c>
      <c r="V60" s="2">
        <f t="shared" si="17"/>
        <v>0</v>
      </c>
      <c r="W60" s="9" t="str">
        <f t="shared" si="21"/>
        <v>00</v>
      </c>
      <c r="X60" s="2">
        <f t="shared" si="18"/>
        <v>0</v>
      </c>
      <c r="Y60" s="2">
        <f t="shared" si="19"/>
        <v>0</v>
      </c>
      <c r="Z60" s="2">
        <f t="shared" si="20"/>
        <v>0</v>
      </c>
      <c r="AA60" t="s">
        <v>79</v>
      </c>
    </row>
    <row r="61" spans="1:27" x14ac:dyDescent="0.2">
      <c r="A61" s="1"/>
      <c r="B61" s="1"/>
      <c r="C61" s="1"/>
      <c r="D61" t="s">
        <v>153</v>
      </c>
      <c r="E61" s="2">
        <f t="shared" si="3"/>
        <v>0</v>
      </c>
      <c r="F61" s="2">
        <f t="shared" si="4"/>
        <v>0</v>
      </c>
      <c r="G61" s="2">
        <f t="shared" si="23"/>
        <v>0</v>
      </c>
      <c r="H61" s="2">
        <f t="shared" si="5"/>
        <v>0</v>
      </c>
      <c r="I61" s="2">
        <f t="shared" si="6"/>
        <v>0</v>
      </c>
      <c r="J61" s="2">
        <f t="shared" si="7"/>
        <v>0</v>
      </c>
      <c r="K61" s="2">
        <f t="shared" si="8"/>
        <v>0</v>
      </c>
      <c r="L61" s="2">
        <f t="shared" si="9"/>
        <v>0</v>
      </c>
      <c r="M61" s="2">
        <f t="shared" si="10"/>
        <v>0</v>
      </c>
      <c r="N61" s="2">
        <f t="shared" si="11"/>
        <v>0</v>
      </c>
      <c r="O61" s="2">
        <f t="shared" si="12"/>
        <v>0</v>
      </c>
      <c r="P61" s="2">
        <f t="shared" si="13"/>
        <v>0</v>
      </c>
      <c r="Q61" s="10" t="str">
        <f t="shared" si="22"/>
        <v>00</v>
      </c>
      <c r="R61" s="2">
        <f t="shared" si="14"/>
        <v>0</v>
      </c>
      <c r="S61" s="2">
        <f t="shared" si="15"/>
        <v>0</v>
      </c>
      <c r="T61" s="2">
        <f t="shared" si="16"/>
        <v>0</v>
      </c>
      <c r="U61" s="10" t="str">
        <f t="shared" si="2"/>
        <v>00</v>
      </c>
      <c r="V61" s="2">
        <f t="shared" si="17"/>
        <v>0</v>
      </c>
      <c r="W61" s="9" t="str">
        <f t="shared" si="21"/>
        <v>00</v>
      </c>
      <c r="X61" s="2">
        <f t="shared" si="18"/>
        <v>0</v>
      </c>
      <c r="Y61" s="2">
        <f t="shared" si="19"/>
        <v>0</v>
      </c>
      <c r="Z61" s="2">
        <f t="shared" si="20"/>
        <v>0</v>
      </c>
      <c r="AA61" t="s">
        <v>80</v>
      </c>
    </row>
    <row r="62" spans="1:27" x14ac:dyDescent="0.2">
      <c r="A62" s="1"/>
      <c r="B62" s="1"/>
      <c r="C62" s="1"/>
      <c r="D62" t="s">
        <v>154</v>
      </c>
      <c r="E62" s="2">
        <f t="shared" si="3"/>
        <v>0</v>
      </c>
      <c r="F62" s="2">
        <f t="shared" si="4"/>
        <v>0</v>
      </c>
      <c r="G62" s="2">
        <f t="shared" si="23"/>
        <v>0</v>
      </c>
      <c r="H62" s="2">
        <f t="shared" si="5"/>
        <v>0</v>
      </c>
      <c r="I62" s="2">
        <f t="shared" si="6"/>
        <v>0</v>
      </c>
      <c r="J62" s="2">
        <f t="shared" si="7"/>
        <v>0</v>
      </c>
      <c r="K62" s="2">
        <f t="shared" si="8"/>
        <v>0</v>
      </c>
      <c r="L62" s="2">
        <f t="shared" si="9"/>
        <v>0</v>
      </c>
      <c r="M62" s="2">
        <f t="shared" si="10"/>
        <v>0</v>
      </c>
      <c r="N62" s="2">
        <f t="shared" si="11"/>
        <v>0</v>
      </c>
      <c r="O62" s="2">
        <f t="shared" si="12"/>
        <v>0</v>
      </c>
      <c r="P62" s="2">
        <f t="shared" si="13"/>
        <v>0</v>
      </c>
      <c r="Q62" s="10" t="str">
        <f t="shared" si="22"/>
        <v>00</v>
      </c>
      <c r="R62" s="2">
        <f t="shared" si="14"/>
        <v>0</v>
      </c>
      <c r="S62" s="2">
        <f t="shared" si="15"/>
        <v>0</v>
      </c>
      <c r="T62" s="2">
        <f t="shared" si="16"/>
        <v>0</v>
      </c>
      <c r="U62" s="10" t="str">
        <f t="shared" si="2"/>
        <v>00</v>
      </c>
      <c r="V62" s="2">
        <f t="shared" si="17"/>
        <v>0</v>
      </c>
      <c r="W62" s="9" t="str">
        <f t="shared" si="21"/>
        <v>00</v>
      </c>
      <c r="X62" s="2">
        <f t="shared" si="18"/>
        <v>0</v>
      </c>
      <c r="Y62" s="2">
        <f t="shared" si="19"/>
        <v>0</v>
      </c>
      <c r="Z62" s="2">
        <f t="shared" si="20"/>
        <v>0</v>
      </c>
      <c r="AA62" t="s">
        <v>81</v>
      </c>
    </row>
    <row r="63" spans="1:27" x14ac:dyDescent="0.2">
      <c r="A63" s="1"/>
      <c r="B63" s="1"/>
      <c r="C63" s="1"/>
      <c r="D63" t="s">
        <v>155</v>
      </c>
      <c r="E63" s="2">
        <f t="shared" si="3"/>
        <v>0</v>
      </c>
      <c r="F63" s="2">
        <f t="shared" si="4"/>
        <v>0</v>
      </c>
      <c r="G63" s="2">
        <f t="shared" si="23"/>
        <v>0</v>
      </c>
      <c r="H63" s="2">
        <f t="shared" si="5"/>
        <v>0</v>
      </c>
      <c r="I63" s="2">
        <f t="shared" si="6"/>
        <v>0</v>
      </c>
      <c r="J63" s="2">
        <f t="shared" si="7"/>
        <v>0</v>
      </c>
      <c r="K63" s="2">
        <f t="shared" si="8"/>
        <v>0</v>
      </c>
      <c r="L63" s="2">
        <f t="shared" si="9"/>
        <v>0</v>
      </c>
      <c r="M63" s="2">
        <f t="shared" si="10"/>
        <v>0</v>
      </c>
      <c r="N63" s="2">
        <f t="shared" si="11"/>
        <v>0</v>
      </c>
      <c r="O63" s="2">
        <f t="shared" si="12"/>
        <v>0</v>
      </c>
      <c r="P63" s="2">
        <f t="shared" si="13"/>
        <v>0</v>
      </c>
      <c r="Q63" s="10" t="str">
        <f t="shared" si="22"/>
        <v>00</v>
      </c>
      <c r="R63" s="2">
        <f t="shared" si="14"/>
        <v>0</v>
      </c>
      <c r="S63" s="2">
        <f t="shared" si="15"/>
        <v>0</v>
      </c>
      <c r="T63" s="2">
        <f t="shared" si="16"/>
        <v>0</v>
      </c>
      <c r="U63" s="10" t="str">
        <f t="shared" si="2"/>
        <v>00</v>
      </c>
      <c r="V63" s="2">
        <f t="shared" si="17"/>
        <v>0</v>
      </c>
      <c r="W63" s="9" t="str">
        <f t="shared" si="21"/>
        <v>00</v>
      </c>
      <c r="X63" s="2">
        <f t="shared" si="18"/>
        <v>0</v>
      </c>
      <c r="Y63" s="2">
        <f t="shared" si="19"/>
        <v>0</v>
      </c>
      <c r="Z63" s="2">
        <f t="shared" si="20"/>
        <v>0</v>
      </c>
      <c r="AA63" t="s">
        <v>82</v>
      </c>
    </row>
    <row r="64" spans="1:27" x14ac:dyDescent="0.2">
      <c r="A64" s="1"/>
      <c r="B64" s="1"/>
      <c r="C64" s="1"/>
      <c r="D64" t="s">
        <v>156</v>
      </c>
      <c r="E64" s="2">
        <f t="shared" si="3"/>
        <v>0</v>
      </c>
      <c r="F64" s="2">
        <f t="shared" si="4"/>
        <v>0</v>
      </c>
      <c r="G64" s="2">
        <f t="shared" si="23"/>
        <v>0</v>
      </c>
      <c r="H64" s="2">
        <f t="shared" si="5"/>
        <v>0</v>
      </c>
      <c r="I64" s="2">
        <f t="shared" si="6"/>
        <v>0</v>
      </c>
      <c r="J64" s="2">
        <f t="shared" si="7"/>
        <v>0</v>
      </c>
      <c r="K64" s="2">
        <f t="shared" si="8"/>
        <v>0</v>
      </c>
      <c r="L64" s="2">
        <f t="shared" si="9"/>
        <v>0</v>
      </c>
      <c r="M64" s="2">
        <f t="shared" si="10"/>
        <v>0</v>
      </c>
      <c r="N64" s="2">
        <f t="shared" si="11"/>
        <v>0</v>
      </c>
      <c r="O64" s="2">
        <f t="shared" si="12"/>
        <v>0</v>
      </c>
      <c r="P64" s="2">
        <f t="shared" si="13"/>
        <v>0</v>
      </c>
      <c r="Q64" s="10" t="str">
        <f t="shared" si="22"/>
        <v>00</v>
      </c>
      <c r="R64" s="2">
        <f t="shared" si="14"/>
        <v>0</v>
      </c>
      <c r="S64" s="2">
        <f t="shared" si="15"/>
        <v>0</v>
      </c>
      <c r="T64" s="2">
        <f t="shared" si="16"/>
        <v>0</v>
      </c>
      <c r="U64" s="10" t="str">
        <f t="shared" si="2"/>
        <v>00</v>
      </c>
      <c r="V64" s="2">
        <f t="shared" si="17"/>
        <v>0</v>
      </c>
      <c r="W64" s="9" t="str">
        <f t="shared" si="21"/>
        <v>00</v>
      </c>
      <c r="X64" s="2">
        <f t="shared" si="18"/>
        <v>0</v>
      </c>
      <c r="Y64" s="2">
        <f t="shared" si="19"/>
        <v>0</v>
      </c>
      <c r="Z64" s="2">
        <f t="shared" si="20"/>
        <v>0</v>
      </c>
      <c r="AA64" t="s">
        <v>83</v>
      </c>
    </row>
    <row r="65" spans="1:27" x14ac:dyDescent="0.2">
      <c r="A65" s="1"/>
      <c r="B65" s="1"/>
      <c r="C65" s="1"/>
      <c r="D65" t="s">
        <v>157</v>
      </c>
      <c r="E65" s="2">
        <f t="shared" si="3"/>
        <v>0</v>
      </c>
      <c r="F65" s="2">
        <f t="shared" si="4"/>
        <v>0</v>
      </c>
      <c r="G65" s="2">
        <f t="shared" si="23"/>
        <v>0</v>
      </c>
      <c r="H65" s="2">
        <f t="shared" si="5"/>
        <v>0</v>
      </c>
      <c r="I65" s="2">
        <f t="shared" si="6"/>
        <v>0</v>
      </c>
      <c r="J65" s="2">
        <f t="shared" si="7"/>
        <v>0</v>
      </c>
      <c r="K65" s="2">
        <f t="shared" si="8"/>
        <v>0</v>
      </c>
      <c r="L65" s="2">
        <f t="shared" si="9"/>
        <v>0</v>
      </c>
      <c r="M65" s="2">
        <f t="shared" si="10"/>
        <v>0</v>
      </c>
      <c r="N65" s="2">
        <f t="shared" si="11"/>
        <v>0</v>
      </c>
      <c r="O65" s="2">
        <f t="shared" si="12"/>
        <v>0</v>
      </c>
      <c r="P65" s="2">
        <f t="shared" si="13"/>
        <v>0</v>
      </c>
      <c r="Q65" s="10" t="str">
        <f t="shared" si="22"/>
        <v>00</v>
      </c>
      <c r="R65" s="2">
        <f t="shared" si="14"/>
        <v>0</v>
      </c>
      <c r="S65" s="2">
        <f t="shared" si="15"/>
        <v>0</v>
      </c>
      <c r="T65" s="2">
        <f t="shared" si="16"/>
        <v>0</v>
      </c>
      <c r="U65" s="10" t="str">
        <f t="shared" si="2"/>
        <v>00</v>
      </c>
      <c r="V65" s="2">
        <f t="shared" si="17"/>
        <v>0</v>
      </c>
      <c r="W65" s="9" t="str">
        <f t="shared" si="21"/>
        <v>00</v>
      </c>
      <c r="X65" s="2">
        <f t="shared" si="18"/>
        <v>0</v>
      </c>
      <c r="Y65" s="2">
        <f t="shared" si="19"/>
        <v>0</v>
      </c>
      <c r="Z65" s="2">
        <f t="shared" si="20"/>
        <v>0</v>
      </c>
      <c r="AA65" t="s">
        <v>84</v>
      </c>
    </row>
    <row r="66" spans="1:27" x14ac:dyDescent="0.2">
      <c r="A66" s="1"/>
      <c r="B66" s="1"/>
      <c r="C66" s="1"/>
      <c r="D66" t="s">
        <v>158</v>
      </c>
      <c r="E66" s="2">
        <f t="shared" si="3"/>
        <v>0</v>
      </c>
      <c r="F66" s="2">
        <f t="shared" si="4"/>
        <v>0</v>
      </c>
      <c r="G66" s="2">
        <f t="shared" si="23"/>
        <v>0</v>
      </c>
      <c r="H66" s="2">
        <f t="shared" si="5"/>
        <v>0</v>
      </c>
      <c r="I66" s="2">
        <f t="shared" si="6"/>
        <v>0</v>
      </c>
      <c r="J66" s="2">
        <f t="shared" si="7"/>
        <v>0</v>
      </c>
      <c r="K66" s="2">
        <f t="shared" si="8"/>
        <v>0</v>
      </c>
      <c r="L66" s="2">
        <f t="shared" si="9"/>
        <v>0</v>
      </c>
      <c r="M66" s="2">
        <f t="shared" si="10"/>
        <v>0</v>
      </c>
      <c r="N66" s="2">
        <f t="shared" si="11"/>
        <v>0</v>
      </c>
      <c r="O66" s="2">
        <f t="shared" si="12"/>
        <v>0</v>
      </c>
      <c r="P66" s="2">
        <f t="shared" si="13"/>
        <v>0</v>
      </c>
      <c r="Q66" s="10" t="str">
        <f t="shared" si="22"/>
        <v>00</v>
      </c>
      <c r="R66" s="2">
        <f t="shared" si="14"/>
        <v>0</v>
      </c>
      <c r="S66" s="2">
        <f t="shared" si="15"/>
        <v>0</v>
      </c>
      <c r="T66" s="2">
        <f t="shared" si="16"/>
        <v>0</v>
      </c>
      <c r="U66" s="10" t="str">
        <f t="shared" si="2"/>
        <v>00</v>
      </c>
      <c r="V66" s="2">
        <f t="shared" si="17"/>
        <v>0</v>
      </c>
      <c r="W66" s="9" t="str">
        <f t="shared" si="21"/>
        <v>00</v>
      </c>
      <c r="X66" s="2">
        <f t="shared" si="18"/>
        <v>0</v>
      </c>
      <c r="Y66" s="2">
        <f t="shared" si="19"/>
        <v>0</v>
      </c>
      <c r="Z66" s="2">
        <f t="shared" si="20"/>
        <v>0</v>
      </c>
      <c r="AA66" t="s">
        <v>85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Ethan</dc:creator>
  <cp:lastModifiedBy>Syed, Ethan</cp:lastModifiedBy>
  <dcterms:created xsi:type="dcterms:W3CDTF">2023-09-29T22:01:33Z</dcterms:created>
  <dcterms:modified xsi:type="dcterms:W3CDTF">2023-10-08T18:22:15Z</dcterms:modified>
</cp:coreProperties>
</file>