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than Nguyen\Desktop\Compare 2\"/>
    </mc:Choice>
  </mc:AlternateContent>
  <xr:revisionPtr revIDLastSave="0" documentId="13_ncr:1_{2F6FEB64-2BFC-4025-88F9-8804D84DFE89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 Entry" sheetId="2" r:id="rId1"/>
    <sheet name="Conv Tables" sheetId="3" r:id="rId2"/>
  </sheets>
  <definedNames>
    <definedName name="_Hlk32994821" localSheetId="0">'Data Entry'!$A$48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0" i="2" l="1"/>
  <c r="B71" i="2" l="1"/>
  <c r="B70" i="2"/>
  <c r="H70" i="2" s="1"/>
  <c r="B69" i="2"/>
  <c r="B68" i="2"/>
  <c r="B67" i="2"/>
  <c r="B66" i="2"/>
  <c r="B65" i="2"/>
  <c r="C65" i="2" s="1"/>
  <c r="B64" i="2"/>
  <c r="B63" i="2"/>
  <c r="H63" i="2" s="1"/>
  <c r="B62" i="2"/>
  <c r="B61" i="2"/>
  <c r="B60" i="2"/>
  <c r="H60" i="2" s="1"/>
  <c r="B59" i="2"/>
  <c r="B58" i="2"/>
  <c r="H58" i="2" s="1"/>
  <c r="B57" i="2"/>
  <c r="H57" i="2" s="1"/>
  <c r="B56" i="2"/>
  <c r="B55" i="2"/>
  <c r="B54" i="2"/>
  <c r="B53" i="2"/>
  <c r="B52" i="2"/>
  <c r="B51" i="2"/>
  <c r="D6" i="3"/>
  <c r="H6" i="3"/>
  <c r="G6" i="3"/>
  <c r="F6" i="3"/>
  <c r="F50" i="2"/>
  <c r="G50" i="2"/>
  <c r="C6" i="3"/>
  <c r="E6" i="3"/>
  <c r="F61" i="2" l="1"/>
  <c r="H61" i="2"/>
  <c r="G64" i="2"/>
  <c r="H64" i="2"/>
  <c r="D65" i="2"/>
  <c r="H65" i="2"/>
  <c r="E56" i="2"/>
  <c r="H56" i="2"/>
  <c r="C66" i="2"/>
  <c r="H66" i="2"/>
  <c r="F68" i="2"/>
  <c r="H68" i="2"/>
  <c r="C64" i="2"/>
  <c r="G51" i="2"/>
  <c r="H51" i="2"/>
  <c r="F53" i="2"/>
  <c r="H53" i="2"/>
  <c r="F69" i="2"/>
  <c r="H69" i="2"/>
  <c r="C59" i="2"/>
  <c r="H59" i="2"/>
  <c r="E62" i="2"/>
  <c r="H62" i="2"/>
  <c r="F64" i="2"/>
  <c r="F67" i="2"/>
  <c r="H67" i="2"/>
  <c r="F52" i="2"/>
  <c r="H52" i="2"/>
  <c r="F54" i="2"/>
  <c r="H54" i="2"/>
  <c r="F55" i="2"/>
  <c r="H55" i="2"/>
  <c r="F71" i="2"/>
  <c r="H71" i="2"/>
  <c r="D71" i="2"/>
  <c r="C67" i="2"/>
  <c r="E61" i="2"/>
  <c r="E58" i="2"/>
  <c r="C55" i="2"/>
  <c r="D53" i="2"/>
  <c r="E52" i="2"/>
  <c r="D59" i="2"/>
  <c r="D70" i="2"/>
  <c r="C54" i="2"/>
  <c r="C58" i="2"/>
  <c r="D58" i="2"/>
  <c r="F59" i="2"/>
  <c r="C51" i="2"/>
  <c r="E51" i="2"/>
  <c r="G71" i="2"/>
  <c r="C71" i="2"/>
  <c r="E59" i="2"/>
  <c r="E71" i="2"/>
  <c r="G70" i="2"/>
  <c r="C70" i="2"/>
  <c r="E70" i="2"/>
  <c r="G59" i="2"/>
  <c r="E64" i="2"/>
  <c r="D51" i="2"/>
  <c r="E57" i="2"/>
  <c r="F58" i="2"/>
  <c r="G63" i="2"/>
  <c r="D63" i="2"/>
  <c r="G62" i="2"/>
  <c r="F65" i="2"/>
  <c r="D62" i="2"/>
  <c r="F66" i="2"/>
  <c r="C63" i="2"/>
  <c r="F70" i="2"/>
  <c r="G52" i="2"/>
  <c r="F62" i="2"/>
  <c r="G58" i="2"/>
  <c r="C62" i="2"/>
  <c r="F63" i="2"/>
  <c r="C53" i="2"/>
  <c r="C52" i="2"/>
  <c r="E63" i="2"/>
  <c r="G61" i="2"/>
  <c r="D60" i="2"/>
  <c r="G60" i="2"/>
  <c r="C61" i="2"/>
  <c r="C60" i="2"/>
  <c r="D61" i="2"/>
  <c r="F60" i="2"/>
  <c r="E60" i="2"/>
  <c r="D69" i="2"/>
  <c r="D68" i="2"/>
  <c r="D56" i="2"/>
  <c r="E65" i="2"/>
  <c r="E53" i="2"/>
  <c r="G69" i="2"/>
  <c r="G57" i="2"/>
  <c r="E69" i="2"/>
  <c r="E67" i="2"/>
  <c r="E55" i="2"/>
  <c r="E66" i="2"/>
  <c r="G68" i="2"/>
  <c r="G56" i="2"/>
  <c r="C69" i="2"/>
  <c r="C57" i="2"/>
  <c r="D66" i="2"/>
  <c r="D54" i="2"/>
  <c r="G67" i="2"/>
  <c r="G55" i="2"/>
  <c r="E68" i="2"/>
  <c r="D57" i="2"/>
  <c r="D67" i="2"/>
  <c r="D55" i="2"/>
  <c r="G66" i="2"/>
  <c r="G54" i="2"/>
  <c r="D64" i="2"/>
  <c r="D52" i="2"/>
  <c r="F57" i="2"/>
  <c r="G65" i="2"/>
  <c r="G53" i="2"/>
  <c r="E54" i="2"/>
  <c r="C68" i="2"/>
  <c r="C56" i="2"/>
  <c r="F56" i="2"/>
  <c r="F51" i="2"/>
  <c r="D50" i="2"/>
  <c r="E50" i="2"/>
  <c r="C50" i="2"/>
  <c r="A70" i="2" l="1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71" i="2" l="1"/>
</calcChain>
</file>

<file path=xl/sharedStrings.xml><?xml version="1.0" encoding="utf-8"?>
<sst xmlns="http://schemas.openxmlformats.org/spreadsheetml/2006/main" count="119" uniqueCount="98">
  <si>
    <t>Form/Template Revision History:</t>
  </si>
  <si>
    <t>Rev</t>
  </si>
  <si>
    <t>DCO #</t>
  </si>
  <si>
    <t>Effective Date</t>
  </si>
  <si>
    <t>Description of Change</t>
  </si>
  <si>
    <t>Line #</t>
  </si>
  <si>
    <t>Part #</t>
  </si>
  <si>
    <t>Part Number</t>
  </si>
  <si>
    <t>Delta-to-Target "Spec" Limits (+/- inches)</t>
  </si>
  <si>
    <t>Adjust tables below to align with the Customer Drawings</t>
  </si>
  <si>
    <t>These tables are for sample measurements.  Not needed for 100% Inspection or a Single Part</t>
  </si>
  <si>
    <t>__________________________________________________________________________________________</t>
  </si>
  <si>
    <t>Full Part #</t>
  </si>
  <si>
    <t>DimA</t>
  </si>
  <si>
    <t>Right Cam Minor</t>
  </si>
  <si>
    <t>Left Cam Minor</t>
  </si>
  <si>
    <t>Total Part Qty</t>
  </si>
  <si>
    <t>Date Inspected</t>
  </si>
  <si>
    <t>Top Level Engineering Specification</t>
  </si>
  <si>
    <t>Lot Number</t>
  </si>
  <si>
    <t>Notes (NCR, etc)</t>
  </si>
  <si>
    <t>E</t>
  </si>
  <si>
    <t>23-058</t>
  </si>
  <si>
    <t>Rev 9 update; ALIF-X will now have 2 orientations (1 screw up / 2 screws down) &amp; (2 screws up / 1 screw down); Thread change from M5 to M4; Thread change from M5 to M4; Cam Assy clearance</t>
  </si>
  <si>
    <t>Ø4.70 Thread Pin</t>
  </si>
  <si>
    <t>F</t>
  </si>
  <si>
    <t>23-082</t>
  </si>
  <si>
    <t>Rev 10 update; no impact to inspection criteria; update company name</t>
  </si>
  <si>
    <t>G</t>
  </si>
  <si>
    <t>24-006</t>
  </si>
  <si>
    <t xml:space="preserve">Inspected by: </t>
  </si>
  <si>
    <t>Rev 11 drawing update. Removal of Left (THRU), Center (THRU), Right (THRU), Left, Center, and Right measurements.</t>
  </si>
  <si>
    <t>Rev 12 drawing update.</t>
  </si>
  <si>
    <t>24-024</t>
  </si>
  <si>
    <t>H</t>
  </si>
  <si>
    <t>DimB</t>
  </si>
  <si>
    <t>DimC</t>
  </si>
  <si>
    <t>I</t>
  </si>
  <si>
    <t>24-068</t>
  </si>
  <si>
    <t>Rev 13 drawing update.</t>
  </si>
  <si>
    <t>Updated part number references to include ".C".</t>
  </si>
  <si>
    <t>24-072</t>
  </si>
  <si>
    <t>J</t>
  </si>
  <si>
    <t>D.L12.01.C</t>
  </si>
  <si>
    <t>D.L12.02.C</t>
  </si>
  <si>
    <t>D.L12.03.C</t>
  </si>
  <si>
    <t>D.L23.01.C</t>
  </si>
  <si>
    <t>D.L23.02.C</t>
  </si>
  <si>
    <t>D.L23.03.C</t>
  </si>
  <si>
    <t>D.L34.01.C</t>
  </si>
  <si>
    <t>D.L34.02.C</t>
  </si>
  <si>
    <t>D.L34.03.C</t>
  </si>
  <si>
    <t>D.L45.01.C</t>
  </si>
  <si>
    <t>D.L45.02.C</t>
  </si>
  <si>
    <t>D.L45.03.C</t>
  </si>
  <si>
    <t>D.L51.01.C</t>
  </si>
  <si>
    <t>D.L51.02.C</t>
  </si>
  <si>
    <t>D.L51.03.C</t>
  </si>
  <si>
    <t>D.L56.01.C</t>
  </si>
  <si>
    <t>D.L56.02.C</t>
  </si>
  <si>
    <t>D.L56.03.C</t>
  </si>
  <si>
    <t>D.L61.01.C</t>
  </si>
  <si>
    <t>D.L61.02.C</t>
  </si>
  <si>
    <t>D.L61.03.C</t>
  </si>
  <si>
    <t>K</t>
  </si>
  <si>
    <t>25-012</t>
  </si>
  <si>
    <t>Updated to drawing Rev 14 (no inspection changes).</t>
  </si>
  <si>
    <t>Master Job #</t>
  </si>
  <si>
    <t>Traveler #</t>
  </si>
  <si>
    <r>
      <t xml:space="preserve">Notes: 
</t>
    </r>
    <r>
      <rPr>
        <sz val="9"/>
        <rFont val="Century Gothic"/>
        <family val="2"/>
      </rPr>
      <t xml:space="preserve">* Bracketed Italics are recommendations to help make the data entry more consistent.  Remove bracketed statements, rows and/or replace any placeholders (such at [x]) with "Upright Text" as appropriate.
* Get the Random Part # Sampling Plan from QA prior to entering the Measurement Data.  Max ten (10) different part numbers without Random # Tab adjustment.
* Final Process Tolerances are 0.001" (0.03mm) tighter on each side than the drawing to compensate for any measurement variation during future measurements.
* * All AQL sampled parts meet acceptance criteria or 100% inspection is required.
* Adjust naming of dimension measurements as needed.
* Adjust Row 5 as necessary.
* Adjust number of rows below if neccesary. 
* Use Page One for data entry.  Go to the Page Two to confirm that all measurments are within the Delta-to-Target (DtT) Process Control Limits.
* Record the full Part Numbers below such as D.L12.01.C, D.L34.02.C, D.L56.03.C. </t>
    </r>
  </si>
  <si>
    <t>L</t>
  </si>
  <si>
    <t>25-056</t>
  </si>
  <si>
    <t>Updated to drawing Rev 15 (no dimensional changes), removal of the second signature, removal of warning limits</t>
  </si>
  <si>
    <r>
      <t xml:space="preserve">CMD-D.L00.00.C "aprevo ALIF-X" Rev </t>
    </r>
    <r>
      <rPr>
        <sz val="10"/>
        <color rgb="FF0070C0"/>
        <rFont val="Century Gothic"/>
        <family val="2"/>
      </rPr>
      <t>15</t>
    </r>
  </si>
  <si>
    <t>{{Item 1}}</t>
  </si>
  <si>
    <t>{{Item 2}}</t>
  </si>
  <si>
    <t>{{Item 3}}</t>
  </si>
  <si>
    <t>{{Item 4}}</t>
  </si>
  <si>
    <t>{{Item 5}}</t>
  </si>
  <si>
    <t>{{Item 6}}</t>
  </si>
  <si>
    <t>{{Item 7}}</t>
  </si>
  <si>
    <t>{{Item 8}}</t>
  </si>
  <si>
    <t>{{Item 9}}</t>
  </si>
  <si>
    <t>{{Item 10}}</t>
  </si>
  <si>
    <t>{{Item 11}}</t>
  </si>
  <si>
    <t>{{Item 12}}</t>
  </si>
  <si>
    <t>{{Item 13}}</t>
  </si>
  <si>
    <t>{{Item 14}}</t>
  </si>
  <si>
    <t>{{Item 15}}</t>
  </si>
  <si>
    <t>{{Item 16}}</t>
  </si>
  <si>
    <t>{{Item 17}}</t>
  </si>
  <si>
    <t>{{Item 18}}</t>
  </si>
  <si>
    <t>{{Item 19}}</t>
  </si>
  <si>
    <t>{{Item 20}}</t>
  </si>
  <si>
    <t>{{Item 21}}</t>
  </si>
  <si>
    <t>{{Lot Number}}</t>
  </si>
  <si>
    <t>{{Total Quantity}}</t>
  </si>
  <si>
    <t>{{Job Number}}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</si>
</sst>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0.000"/>
    <numFmt numFmtId="166" formatCode="ddmmmyyyy"/>
  </numFmts>
  <fonts count="19" x14ac:knownFonts="1">
    <font>
      <sz val="10"/>
      <name val="Arial"/>
    </font>
    <font>
      <b/>
      <sz val="13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entury Gothic"/>
      <family val="2"/>
    </font>
    <font>
      <b/>
      <sz val="10"/>
      <name val="Century Gothic"/>
      <family val="2"/>
    </font>
    <font>
      <sz val="10"/>
      <color rgb="FF0070C0"/>
      <name val="Century Gothic"/>
      <family val="2"/>
    </font>
    <font>
      <sz val="10"/>
      <color theme="4"/>
      <name val="Century Gothic"/>
      <family val="2"/>
    </font>
    <font>
      <sz val="10"/>
      <color rgb="FFC00000"/>
      <name val="Century Gothic"/>
      <family val="2"/>
    </font>
    <font>
      <sz val="10"/>
      <name val="Century Gothic"/>
      <family val="2"/>
    </font>
    <font>
      <b/>
      <sz val="11"/>
      <color theme="1" tint="0.24994659260841701"/>
      <name val="Arial"/>
      <family val="2"/>
    </font>
    <font>
      <sz val="11"/>
      <name val="Arial"/>
      <family val="2"/>
    </font>
    <font>
      <b/>
      <sz val="11"/>
      <color theme="7"/>
      <name val="Arial"/>
      <family val="2"/>
    </font>
    <font>
      <b/>
      <sz val="9"/>
      <name val="Century Gothic"/>
      <family val="2"/>
    </font>
    <font>
      <sz val="9"/>
      <name val="Century Gothic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Fill="0" applyBorder="0" applyProtection="0">
      <alignment horizontal="left"/>
    </xf>
    <xf numFmtId="9" fontId="2" fillId="0" borderId="0" applyFill="0" applyBorder="0" applyProtection="0">
      <alignment horizontal="center" vertical="center"/>
    </xf>
    <xf numFmtId="0" fontId="3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49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2" fontId="0" fillId="0" borderId="1" xfId="0" applyNumberFormat="1" applyBorder="1" applyAlignment="1">
      <alignment horizontal="center"/>
    </xf>
    <xf numFmtId="165" fontId="3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2" fontId="0" fillId="0" borderId="1" xfId="0" applyNumberFormat="1" applyBorder="1"/>
    <xf numFmtId="0" fontId="0" fillId="0" borderId="1" xfId="0" applyBorder="1"/>
    <xf numFmtId="0" fontId="5" fillId="0" borderId="0" xfId="0" applyFont="1"/>
    <xf numFmtId="0" fontId="5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0" xfId="0" applyFont="1"/>
    <xf numFmtId="0" fontId="13" fillId="0" borderId="0" xfId="1" applyFont="1">
      <alignment horizontal="left"/>
    </xf>
    <xf numFmtId="0" fontId="14" fillId="0" borderId="0" xfId="0" applyFont="1" applyAlignment="1">
      <alignment horizontal="center"/>
    </xf>
    <xf numFmtId="9" fontId="15" fillId="0" borderId="0" xfId="2" applyFont="1">
      <alignment horizontal="center" vertical="center"/>
    </xf>
    <xf numFmtId="0" fontId="14" fillId="0" borderId="0" xfId="0" applyFont="1"/>
    <xf numFmtId="1" fontId="8" fillId="0" borderId="1" xfId="0" applyNumberFormat="1" applyFont="1" applyBorder="1" applyAlignment="1">
      <alignment horizontal="center" vertical="center"/>
    </xf>
    <xf numFmtId="2" fontId="17" fillId="2" borderId="1" xfId="0" quotePrefix="1" applyNumberFormat="1" applyFont="1" applyFill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wrapText="1"/>
    </xf>
    <xf numFmtId="164" fontId="8" fillId="4" borderId="5" xfId="0" applyNumberFormat="1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2" fontId="10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/>
    </xf>
    <xf numFmtId="0" fontId="16" fillId="3" borderId="1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/>
    <xf numFmtId="166" fontId="3" fillId="4" borderId="2" xfId="0" applyNumberFormat="1" applyFont="1" applyFill="1" applyBorder="1" applyAlignment="1">
      <alignment horizontal="center"/>
    </xf>
    <xf numFmtId="166" fontId="3" fillId="4" borderId="3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left" wrapText="1"/>
    </xf>
    <xf numFmtId="0" fontId="3" fillId="4" borderId="4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18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2" fontId="16" fillId="2" borderId="2" xfId="0" applyNumberFormat="1" applyFont="1" applyFill="1" applyBorder="1" applyAlignment="1">
      <alignment horizontal="center" vertical="center" wrapText="1"/>
    </xf>
    <xf numFmtId="2" fontId="16" fillId="2" borderId="3" xfId="0" applyNumberFormat="1" applyFont="1" applyFill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left" vertical="top" wrapText="1"/>
    </xf>
    <xf numFmtId="2" fontId="16" fillId="0" borderId="4" xfId="0" applyNumberFormat="1" applyFont="1" applyBorder="1" applyAlignment="1">
      <alignment horizontal="left" vertical="top" wrapText="1"/>
    </xf>
    <xf numFmtId="2" fontId="16" fillId="0" borderId="3" xfId="0" applyNumberFormat="1" applyFont="1" applyBorder="1" applyAlignment="1">
      <alignment horizontal="left" vertical="top" wrapText="1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</cellXfs>
  <cellStyles count="4">
    <cellStyle name="Activity" xfId="1" xr:uid="{00000000-0005-0000-0000-000000000000}"/>
    <cellStyle name="Normal" xfId="0" builtinId="0"/>
    <cellStyle name="Normal 2" xfId="3" xr:uid="{00000000-0005-0000-0000-000002000000}"/>
    <cellStyle name="Percent Complete" xfId="2" xr:uid="{00000000-0005-0000-0000-000003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4047-66BC-4595-9419-E1CF89BDCD35}">
  <dimension ref="A1:K84"/>
  <sheetViews>
    <sheetView showGridLines="0" tabSelected="1" view="pageLayout" zoomScaleNormal="100" workbookViewId="0">
      <selection activeCell="E6" sqref="E6:F6"/>
    </sheetView>
  </sheetViews>
  <sheetFormatPr defaultColWidth="9.1640625" defaultRowHeight="14.4" x14ac:dyDescent="0.55000000000000004"/>
  <cols>
    <col min="1" max="1" width="12.83203125" style="11" customWidth="1"/>
    <col min="2" max="2" width="18.27734375" style="12" customWidth="1"/>
    <col min="3" max="3" width="12.1640625" style="11" customWidth="1"/>
    <col min="4" max="4" width="14.27734375" style="11" customWidth="1"/>
    <col min="5" max="5" width="13.27734375" style="11" customWidth="1"/>
    <col min="6" max="6" width="16.71875" style="11" customWidth="1"/>
    <col min="7" max="7" width="19.5546875" style="11" customWidth="1"/>
    <col min="8" max="9" width="9.1640625" style="11" customWidth="1"/>
    <col min="10" max="11" width="9.27734375" style="11" customWidth="1"/>
    <col min="12" max="16384" width="9.1640625" style="11"/>
  </cols>
  <sheetData>
    <row r="1" spans="1:11" ht="30.6" customHeight="1" x14ac:dyDescent="0.55000000000000004">
      <c r="A1" s="13" t="s">
        <v>67</v>
      </c>
      <c r="B1" s="81" t="s">
        <v>97</v>
      </c>
      <c r="C1" s="14" t="s">
        <v>16</v>
      </c>
      <c r="D1" s="82" t="s">
        <v>96</v>
      </c>
      <c r="E1" s="14" t="s">
        <v>17</v>
      </c>
      <c r="F1" s="15"/>
      <c r="G1" s="37" t="s">
        <v>18</v>
      </c>
      <c r="H1" s="65" t="s">
        <v>73</v>
      </c>
      <c r="I1" s="66"/>
      <c r="J1" s="66"/>
      <c r="K1" s="67"/>
    </row>
    <row r="2" spans="1:11" ht="22.15" customHeight="1" x14ac:dyDescent="0.55000000000000004">
      <c r="A2" s="68" t="s">
        <v>7</v>
      </c>
      <c r="B2" s="70"/>
      <c r="C2" s="68" t="s">
        <v>19</v>
      </c>
      <c r="D2" s="70"/>
      <c r="E2" s="68" t="s">
        <v>68</v>
      </c>
      <c r="F2" s="70"/>
      <c r="G2" s="68" t="s">
        <v>20</v>
      </c>
      <c r="H2" s="69"/>
      <c r="I2" s="69"/>
      <c r="J2" s="69"/>
      <c r="K2" s="70"/>
    </row>
    <row r="3" spans="1:11" ht="21" customHeight="1" x14ac:dyDescent="0.55000000000000004">
      <c r="A3" s="83" t="s">
        <v>74</v>
      </c>
      <c r="B3" s="84"/>
      <c r="C3" s="83" t="s">
        <v>95</v>
      </c>
      <c r="D3" s="84"/>
      <c r="E3" s="79"/>
      <c r="F3" s="80"/>
      <c r="G3" s="71"/>
      <c r="H3" s="71"/>
      <c r="I3" s="71"/>
      <c r="J3" s="71"/>
      <c r="K3" s="71"/>
    </row>
    <row r="4" spans="1:11" ht="18.600000000000001" customHeight="1" x14ac:dyDescent="0.55000000000000004">
      <c r="A4" s="83" t="s">
        <v>75</v>
      </c>
      <c r="B4" s="84"/>
      <c r="C4" s="83" t="s">
        <v>95</v>
      </c>
      <c r="D4" s="84"/>
      <c r="E4" s="79"/>
      <c r="F4" s="80"/>
      <c r="G4" s="71"/>
      <c r="H4" s="71"/>
      <c r="I4" s="71"/>
      <c r="J4" s="71"/>
      <c r="K4" s="71"/>
    </row>
    <row r="5" spans="1:11" ht="18.600000000000001" customHeight="1" x14ac:dyDescent="0.55000000000000004">
      <c r="A5" s="83" t="s">
        <v>76</v>
      </c>
      <c r="B5" s="84"/>
      <c r="C5" s="83" t="s">
        <v>95</v>
      </c>
      <c r="D5" s="84"/>
      <c r="E5" s="79"/>
      <c r="F5" s="80"/>
      <c r="G5" s="71"/>
      <c r="H5" s="71"/>
      <c r="I5" s="71"/>
      <c r="J5" s="71"/>
      <c r="K5" s="71"/>
    </row>
    <row r="6" spans="1:11" ht="19.149999999999999" customHeight="1" x14ac:dyDescent="0.55000000000000004">
      <c r="A6" s="83" t="s">
        <v>77</v>
      </c>
      <c r="B6" s="84"/>
      <c r="C6" s="83" t="s">
        <v>95</v>
      </c>
      <c r="D6" s="84"/>
      <c r="E6" s="79"/>
      <c r="F6" s="80"/>
      <c r="G6" s="71"/>
      <c r="H6" s="71"/>
      <c r="I6" s="71"/>
      <c r="J6" s="71"/>
      <c r="K6" s="71"/>
    </row>
    <row r="7" spans="1:11" ht="19.899999999999999" customHeight="1" x14ac:dyDescent="0.55000000000000004">
      <c r="A7" s="83" t="s">
        <v>78</v>
      </c>
      <c r="B7" s="84"/>
      <c r="C7" s="83" t="s">
        <v>95</v>
      </c>
      <c r="D7" s="84"/>
      <c r="E7" s="79"/>
      <c r="F7" s="80"/>
      <c r="G7" s="71"/>
      <c r="H7" s="71"/>
      <c r="I7" s="71"/>
      <c r="J7" s="71"/>
      <c r="K7" s="71"/>
    </row>
    <row r="8" spans="1:11" ht="22.9" customHeight="1" x14ac:dyDescent="0.55000000000000004">
      <c r="A8" s="83" t="s">
        <v>79</v>
      </c>
      <c r="B8" s="84"/>
      <c r="C8" s="83" t="s">
        <v>95</v>
      </c>
      <c r="D8" s="84"/>
      <c r="E8" s="79"/>
      <c r="F8" s="80"/>
      <c r="G8" s="71"/>
      <c r="H8" s="71"/>
      <c r="I8" s="71"/>
      <c r="J8" s="71"/>
      <c r="K8" s="71"/>
    </row>
    <row r="9" spans="1:11" ht="22.9" customHeight="1" x14ac:dyDescent="0.55000000000000004">
      <c r="A9" s="83" t="s">
        <v>80</v>
      </c>
      <c r="B9" s="84"/>
      <c r="C9" s="83" t="s">
        <v>95</v>
      </c>
      <c r="D9" s="84"/>
      <c r="E9" s="79"/>
      <c r="F9" s="80"/>
      <c r="G9" s="71"/>
      <c r="H9" s="71"/>
      <c r="I9" s="71"/>
      <c r="J9" s="71"/>
      <c r="K9" s="71"/>
    </row>
    <row r="10" spans="1:11" ht="22.9" customHeight="1" x14ac:dyDescent="0.55000000000000004">
      <c r="A10" s="83" t="s">
        <v>81</v>
      </c>
      <c r="B10" s="84"/>
      <c r="C10" s="83" t="s">
        <v>95</v>
      </c>
      <c r="D10" s="84"/>
      <c r="E10" s="79"/>
      <c r="F10" s="80"/>
      <c r="G10" s="71"/>
      <c r="H10" s="71"/>
      <c r="I10" s="71"/>
      <c r="J10" s="71"/>
      <c r="K10" s="71"/>
    </row>
    <row r="11" spans="1:11" ht="22.9" customHeight="1" x14ac:dyDescent="0.55000000000000004">
      <c r="A11" s="83" t="s">
        <v>82</v>
      </c>
      <c r="B11" s="84"/>
      <c r="C11" s="83" t="s">
        <v>95</v>
      </c>
      <c r="D11" s="84"/>
      <c r="E11" s="79"/>
      <c r="F11" s="80"/>
      <c r="G11" s="71"/>
      <c r="H11" s="71"/>
      <c r="I11" s="71"/>
      <c r="J11" s="71"/>
      <c r="K11" s="71"/>
    </row>
    <row r="12" spans="1:11" ht="22.9" customHeight="1" x14ac:dyDescent="0.55000000000000004">
      <c r="A12" s="83" t="s">
        <v>83</v>
      </c>
      <c r="B12" s="84"/>
      <c r="C12" s="83" t="s">
        <v>95</v>
      </c>
      <c r="D12" s="84"/>
      <c r="E12" s="79"/>
      <c r="F12" s="80"/>
      <c r="G12" s="71"/>
      <c r="H12" s="71"/>
      <c r="I12" s="71"/>
      <c r="J12" s="71"/>
      <c r="K12" s="71"/>
    </row>
    <row r="13" spans="1:11" ht="22.9" customHeight="1" x14ac:dyDescent="0.55000000000000004">
      <c r="A13" s="83" t="s">
        <v>84</v>
      </c>
      <c r="B13" s="84"/>
      <c r="C13" s="83" t="s">
        <v>95</v>
      </c>
      <c r="D13" s="84"/>
      <c r="E13" s="79"/>
      <c r="F13" s="80"/>
      <c r="G13" s="71"/>
      <c r="H13" s="71"/>
      <c r="I13" s="71"/>
      <c r="J13" s="71"/>
      <c r="K13" s="71"/>
    </row>
    <row r="14" spans="1:11" ht="22.9" customHeight="1" x14ac:dyDescent="0.55000000000000004">
      <c r="A14" s="83" t="s">
        <v>85</v>
      </c>
      <c r="B14" s="84"/>
      <c r="C14" s="83" t="s">
        <v>95</v>
      </c>
      <c r="D14" s="84"/>
      <c r="E14" s="79"/>
      <c r="F14" s="80"/>
      <c r="G14" s="71"/>
      <c r="H14" s="71"/>
      <c r="I14" s="71"/>
      <c r="J14" s="71"/>
      <c r="K14" s="71"/>
    </row>
    <row r="15" spans="1:11" ht="22.9" customHeight="1" x14ac:dyDescent="0.55000000000000004">
      <c r="A15" s="83" t="s">
        <v>86</v>
      </c>
      <c r="B15" s="84"/>
      <c r="C15" s="83" t="s">
        <v>95</v>
      </c>
      <c r="D15" s="84"/>
      <c r="E15" s="79"/>
      <c r="F15" s="80"/>
      <c r="G15" s="71"/>
      <c r="H15" s="71"/>
      <c r="I15" s="71"/>
      <c r="J15" s="71"/>
      <c r="K15" s="71"/>
    </row>
    <row r="16" spans="1:11" ht="22.9" customHeight="1" x14ac:dyDescent="0.55000000000000004">
      <c r="A16" s="83" t="s">
        <v>87</v>
      </c>
      <c r="B16" s="84"/>
      <c r="C16" s="83" t="s">
        <v>95</v>
      </c>
      <c r="D16" s="84"/>
      <c r="E16" s="79"/>
      <c r="F16" s="80"/>
      <c r="G16" s="71"/>
      <c r="H16" s="71"/>
      <c r="I16" s="71"/>
      <c r="J16" s="71"/>
      <c r="K16" s="71"/>
    </row>
    <row r="17" spans="1:11" ht="22.9" customHeight="1" x14ac:dyDescent="0.55000000000000004">
      <c r="A17" s="83" t="s">
        <v>88</v>
      </c>
      <c r="B17" s="84"/>
      <c r="C17" s="83" t="s">
        <v>95</v>
      </c>
      <c r="D17" s="84"/>
      <c r="E17" s="79"/>
      <c r="F17" s="80"/>
      <c r="G17" s="71"/>
      <c r="H17" s="71"/>
      <c r="I17" s="71"/>
      <c r="J17" s="71"/>
      <c r="K17" s="71"/>
    </row>
    <row r="18" spans="1:11" ht="22.9" customHeight="1" x14ac:dyDescent="0.55000000000000004">
      <c r="A18" s="83" t="s">
        <v>89</v>
      </c>
      <c r="B18" s="84"/>
      <c r="C18" s="83" t="s">
        <v>95</v>
      </c>
      <c r="D18" s="84"/>
      <c r="E18" s="79"/>
      <c r="F18" s="80"/>
      <c r="G18" s="71"/>
      <c r="H18" s="71"/>
      <c r="I18" s="71"/>
      <c r="J18" s="71"/>
      <c r="K18" s="71"/>
    </row>
    <row r="19" spans="1:11" ht="22.9" customHeight="1" x14ac:dyDescent="0.55000000000000004">
      <c r="A19" s="83" t="s">
        <v>90</v>
      </c>
      <c r="B19" s="84"/>
      <c r="C19" s="83" t="s">
        <v>95</v>
      </c>
      <c r="D19" s="84"/>
      <c r="E19" s="79"/>
      <c r="F19" s="80"/>
      <c r="G19" s="71"/>
      <c r="H19" s="71"/>
      <c r="I19" s="71"/>
      <c r="J19" s="71"/>
      <c r="K19" s="71"/>
    </row>
    <row r="20" spans="1:11" ht="22.9" customHeight="1" x14ac:dyDescent="0.55000000000000004">
      <c r="A20" s="83" t="s">
        <v>91</v>
      </c>
      <c r="B20" s="84"/>
      <c r="C20" s="83" t="s">
        <v>95</v>
      </c>
      <c r="D20" s="84"/>
      <c r="E20" s="79"/>
      <c r="F20" s="80"/>
      <c r="G20" s="71"/>
      <c r="H20" s="71"/>
      <c r="I20" s="71"/>
      <c r="J20" s="71"/>
      <c r="K20" s="71"/>
    </row>
    <row r="21" spans="1:11" ht="22.9" customHeight="1" x14ac:dyDescent="0.55000000000000004">
      <c r="A21" s="83" t="s">
        <v>92</v>
      </c>
      <c r="B21" s="84"/>
      <c r="C21" s="83" t="s">
        <v>95</v>
      </c>
      <c r="D21" s="84"/>
      <c r="E21" s="79"/>
      <c r="F21" s="80"/>
      <c r="G21" s="71"/>
      <c r="H21" s="71"/>
      <c r="I21" s="71"/>
      <c r="J21" s="71"/>
      <c r="K21" s="71"/>
    </row>
    <row r="22" spans="1:11" ht="22.9" customHeight="1" x14ac:dyDescent="0.55000000000000004">
      <c r="A22" s="83" t="s">
        <v>93</v>
      </c>
      <c r="B22" s="84"/>
      <c r="C22" s="83" t="s">
        <v>95</v>
      </c>
      <c r="D22" s="84"/>
      <c r="E22" s="79"/>
      <c r="F22" s="80"/>
      <c r="G22" s="71"/>
      <c r="H22" s="71"/>
      <c r="I22" s="71"/>
      <c r="J22" s="71"/>
      <c r="K22" s="71"/>
    </row>
    <row r="23" spans="1:11" ht="22.9" customHeight="1" x14ac:dyDescent="0.55000000000000004">
      <c r="A23" s="83" t="s">
        <v>94</v>
      </c>
      <c r="B23" s="84"/>
      <c r="C23" s="83" t="s">
        <v>95</v>
      </c>
      <c r="D23" s="84"/>
      <c r="E23" s="79"/>
      <c r="F23" s="80"/>
      <c r="G23" s="71"/>
      <c r="H23" s="71"/>
      <c r="I23" s="71"/>
      <c r="J23" s="71"/>
      <c r="K23" s="71"/>
    </row>
    <row r="24" spans="1:11" ht="33.6" customHeight="1" x14ac:dyDescent="0.55000000000000004">
      <c r="A24" s="16"/>
      <c r="B24" s="16"/>
      <c r="C24" s="16"/>
      <c r="D24" s="16"/>
      <c r="E24" s="16"/>
      <c r="F24" s="16"/>
      <c r="G24" s="38"/>
      <c r="H24" s="38"/>
      <c r="I24" s="38"/>
      <c r="J24" s="38"/>
      <c r="K24" s="38"/>
    </row>
    <row r="25" spans="1:11" ht="174.6" customHeight="1" x14ac:dyDescent="0.55000000000000004">
      <c r="A25" s="76" t="s">
        <v>69</v>
      </c>
      <c r="B25" s="77"/>
      <c r="C25" s="77"/>
      <c r="D25" s="77"/>
      <c r="E25" s="77"/>
      <c r="F25" s="77"/>
      <c r="G25" s="77"/>
      <c r="H25" s="77"/>
      <c r="I25" s="77"/>
      <c r="J25" s="77"/>
      <c r="K25" s="78"/>
    </row>
    <row r="26" spans="1:11" ht="28.9" customHeight="1" x14ac:dyDescent="0.55000000000000004">
      <c r="A26" s="30" t="s">
        <v>5</v>
      </c>
      <c r="B26" s="30" t="s">
        <v>7</v>
      </c>
      <c r="C26" s="30" t="s">
        <v>13</v>
      </c>
      <c r="D26" s="31" t="s">
        <v>35</v>
      </c>
      <c r="E26" s="32" t="s">
        <v>36</v>
      </c>
      <c r="F26" s="33" t="s">
        <v>14</v>
      </c>
      <c r="G26" s="33" t="s">
        <v>15</v>
      </c>
      <c r="H26" s="34" t="s">
        <v>24</v>
      </c>
    </row>
    <row r="27" spans="1:11" ht="16.75" customHeight="1" x14ac:dyDescent="0.55000000000000004">
      <c r="A27" s="23">
        <v>1</v>
      </c>
      <c r="B27" s="17"/>
      <c r="C27" s="35"/>
      <c r="D27" s="35"/>
      <c r="E27" s="35"/>
      <c r="F27" s="36"/>
      <c r="G27" s="36"/>
      <c r="H27" s="36"/>
    </row>
    <row r="28" spans="1:11" ht="16.75" customHeight="1" x14ac:dyDescent="0.55000000000000004">
      <c r="A28" s="23">
        <v>2</v>
      </c>
      <c r="B28" s="17"/>
      <c r="C28" s="35"/>
      <c r="D28" s="35"/>
      <c r="E28" s="35"/>
      <c r="F28" s="36"/>
      <c r="G28" s="36"/>
      <c r="H28" s="36"/>
    </row>
    <row r="29" spans="1:11" ht="16.75" customHeight="1" x14ac:dyDescent="0.55000000000000004">
      <c r="A29" s="23">
        <v>3</v>
      </c>
      <c r="B29" s="17"/>
      <c r="C29" s="35"/>
      <c r="D29" s="35"/>
      <c r="E29" s="35"/>
      <c r="F29" s="36"/>
      <c r="G29" s="36"/>
      <c r="H29" s="36"/>
    </row>
    <row r="30" spans="1:11" ht="16.75" customHeight="1" x14ac:dyDescent="0.55000000000000004">
      <c r="A30" s="23">
        <v>4</v>
      </c>
      <c r="B30" s="17"/>
      <c r="C30" s="35"/>
      <c r="D30" s="35"/>
      <c r="E30" s="35"/>
      <c r="F30" s="36"/>
      <c r="G30" s="36"/>
      <c r="H30" s="36"/>
    </row>
    <row r="31" spans="1:11" ht="16.75" customHeight="1" x14ac:dyDescent="0.55000000000000004">
      <c r="A31" s="23">
        <v>5</v>
      </c>
      <c r="B31" s="17"/>
      <c r="C31" s="35"/>
      <c r="D31" s="35"/>
      <c r="E31" s="35"/>
      <c r="F31" s="36"/>
      <c r="G31" s="36"/>
      <c r="H31" s="36"/>
    </row>
    <row r="32" spans="1:11" ht="16.75" customHeight="1" x14ac:dyDescent="0.55000000000000004">
      <c r="A32" s="23">
        <v>6</v>
      </c>
      <c r="B32" s="17"/>
      <c r="C32" s="35"/>
      <c r="D32" s="35"/>
      <c r="E32" s="35"/>
      <c r="F32" s="36"/>
      <c r="G32" s="36"/>
      <c r="H32" s="36"/>
    </row>
    <row r="33" spans="1:8" ht="16.75" customHeight="1" x14ac:dyDescent="0.55000000000000004">
      <c r="A33" s="23">
        <v>7</v>
      </c>
      <c r="B33" s="17"/>
      <c r="C33" s="35"/>
      <c r="D33" s="35"/>
      <c r="E33" s="35"/>
      <c r="F33" s="36"/>
      <c r="G33" s="36"/>
      <c r="H33" s="36"/>
    </row>
    <row r="34" spans="1:8" ht="16.75" customHeight="1" x14ac:dyDescent="0.55000000000000004">
      <c r="A34" s="23">
        <v>8</v>
      </c>
      <c r="B34" s="17"/>
      <c r="C34" s="35"/>
      <c r="D34" s="35"/>
      <c r="E34" s="35"/>
      <c r="F34" s="36"/>
      <c r="G34" s="36"/>
      <c r="H34" s="36"/>
    </row>
    <row r="35" spans="1:8" ht="16.75" customHeight="1" x14ac:dyDescent="0.55000000000000004">
      <c r="A35" s="23">
        <v>9</v>
      </c>
      <c r="B35" s="17"/>
      <c r="C35" s="35"/>
      <c r="D35" s="35"/>
      <c r="E35" s="35"/>
      <c r="F35" s="36"/>
      <c r="G35" s="36"/>
      <c r="H35" s="36"/>
    </row>
    <row r="36" spans="1:8" ht="16.75" customHeight="1" x14ac:dyDescent="0.55000000000000004">
      <c r="A36" s="23">
        <v>10</v>
      </c>
      <c r="B36" s="17"/>
      <c r="C36" s="35"/>
      <c r="D36" s="35"/>
      <c r="E36" s="35"/>
      <c r="F36" s="36"/>
      <c r="G36" s="36"/>
      <c r="H36" s="36"/>
    </row>
    <row r="37" spans="1:8" ht="16.75" customHeight="1" x14ac:dyDescent="0.55000000000000004">
      <c r="A37" s="23">
        <v>11</v>
      </c>
      <c r="B37" s="17"/>
      <c r="C37" s="35"/>
      <c r="D37" s="35"/>
      <c r="E37" s="35"/>
      <c r="F37" s="36"/>
      <c r="G37" s="36"/>
      <c r="H37" s="36"/>
    </row>
    <row r="38" spans="1:8" ht="16.75" customHeight="1" x14ac:dyDescent="0.55000000000000004">
      <c r="A38" s="23">
        <v>12</v>
      </c>
      <c r="B38" s="17"/>
      <c r="C38" s="35"/>
      <c r="D38" s="35"/>
      <c r="E38" s="35"/>
      <c r="F38" s="36"/>
      <c r="G38" s="36"/>
      <c r="H38" s="36"/>
    </row>
    <row r="39" spans="1:8" ht="16.149999999999999" customHeight="1" x14ac:dyDescent="0.55000000000000004">
      <c r="A39" s="23">
        <v>13</v>
      </c>
      <c r="B39" s="17"/>
      <c r="C39" s="35"/>
      <c r="D39" s="35"/>
      <c r="E39" s="35"/>
      <c r="F39" s="36"/>
      <c r="G39" s="36"/>
      <c r="H39" s="36"/>
    </row>
    <row r="40" spans="1:8" ht="16.149999999999999" customHeight="1" x14ac:dyDescent="0.55000000000000004">
      <c r="A40" s="23">
        <v>14</v>
      </c>
      <c r="B40" s="17"/>
      <c r="C40" s="35"/>
      <c r="D40" s="35"/>
      <c r="E40" s="35"/>
      <c r="F40" s="36"/>
      <c r="G40" s="36"/>
      <c r="H40" s="36"/>
    </row>
    <row r="41" spans="1:8" ht="16.149999999999999" customHeight="1" x14ac:dyDescent="0.55000000000000004">
      <c r="A41" s="23">
        <v>15</v>
      </c>
      <c r="B41" s="17"/>
      <c r="C41" s="35"/>
      <c r="D41" s="35"/>
      <c r="E41" s="35"/>
      <c r="F41" s="36"/>
      <c r="G41" s="36"/>
      <c r="H41" s="36"/>
    </row>
    <row r="42" spans="1:8" ht="16.149999999999999" customHeight="1" x14ac:dyDescent="0.55000000000000004">
      <c r="A42" s="23">
        <v>16</v>
      </c>
      <c r="B42" s="17"/>
      <c r="C42" s="35"/>
      <c r="D42" s="35"/>
      <c r="E42" s="35"/>
      <c r="F42" s="36"/>
      <c r="G42" s="36"/>
      <c r="H42" s="36"/>
    </row>
    <row r="43" spans="1:8" ht="16.149999999999999" customHeight="1" x14ac:dyDescent="0.55000000000000004">
      <c r="A43" s="23">
        <v>17</v>
      </c>
      <c r="B43" s="17"/>
      <c r="C43" s="35"/>
      <c r="D43" s="35"/>
      <c r="E43" s="35"/>
      <c r="F43" s="36"/>
      <c r="G43" s="36"/>
      <c r="H43" s="36"/>
    </row>
    <row r="44" spans="1:8" ht="16.149999999999999" customHeight="1" x14ac:dyDescent="0.55000000000000004">
      <c r="A44" s="23">
        <v>18</v>
      </c>
      <c r="B44" s="17"/>
      <c r="C44" s="35"/>
      <c r="D44" s="35"/>
      <c r="E44" s="35"/>
      <c r="F44" s="36"/>
      <c r="G44" s="36"/>
      <c r="H44" s="36"/>
    </row>
    <row r="45" spans="1:8" ht="16.149999999999999" customHeight="1" x14ac:dyDescent="0.55000000000000004">
      <c r="A45" s="23">
        <v>19</v>
      </c>
      <c r="B45" s="17"/>
      <c r="C45" s="35"/>
      <c r="D45" s="35"/>
      <c r="E45" s="35"/>
      <c r="F45" s="36"/>
      <c r="G45" s="36"/>
      <c r="H45" s="36"/>
    </row>
    <row r="46" spans="1:8" ht="16.149999999999999" customHeight="1" x14ac:dyDescent="0.55000000000000004">
      <c r="A46" s="23">
        <v>20</v>
      </c>
      <c r="B46" s="17"/>
      <c r="C46" s="35"/>
      <c r="D46" s="35"/>
      <c r="E46" s="35"/>
      <c r="F46" s="36"/>
      <c r="G46" s="36"/>
      <c r="H46" s="36"/>
    </row>
    <row r="47" spans="1:8" ht="16.149999999999999" customHeight="1" x14ac:dyDescent="0.55000000000000004">
      <c r="A47" s="23">
        <v>21</v>
      </c>
      <c r="B47" s="17"/>
      <c r="C47" s="35"/>
      <c r="D47" s="35"/>
      <c r="E47" s="35"/>
      <c r="F47" s="36"/>
      <c r="G47" s="36"/>
      <c r="H47" s="36"/>
    </row>
    <row r="48" spans="1:8" ht="31.9" customHeight="1" x14ac:dyDescent="0.55000000000000004">
      <c r="A48" s="73"/>
      <c r="B48" s="73"/>
      <c r="C48" s="73"/>
      <c r="D48" s="73"/>
      <c r="E48" s="73"/>
      <c r="F48" s="73"/>
      <c r="G48" s="73"/>
    </row>
    <row r="49" spans="1:9" ht="34.15" customHeight="1" x14ac:dyDescent="0.55000000000000004">
      <c r="A49" s="74" t="s">
        <v>8</v>
      </c>
      <c r="B49" s="75"/>
      <c r="C49" s="24">
        <v>0.5</v>
      </c>
      <c r="D49" s="24">
        <v>0.5</v>
      </c>
      <c r="E49" s="24">
        <v>0.5</v>
      </c>
      <c r="F49" s="24">
        <v>0.15</v>
      </c>
      <c r="G49" s="24">
        <v>0.15</v>
      </c>
      <c r="H49" s="24">
        <v>0.1</v>
      </c>
      <c r="I49" s="18"/>
    </row>
    <row r="50" spans="1:9" ht="42" customHeight="1" x14ac:dyDescent="0.55000000000000004">
      <c r="A50" s="25" t="str">
        <f>'Data Entry'!A26</f>
        <v>Line #</v>
      </c>
      <c r="B50" s="26" t="s">
        <v>12</v>
      </c>
      <c r="C50" s="27" t="str">
        <f t="shared" ref="C50:H50" si="0">C26</f>
        <v>DimA</v>
      </c>
      <c r="D50" s="27" t="str">
        <f t="shared" si="0"/>
        <v>DimB</v>
      </c>
      <c r="E50" s="27" t="str">
        <f t="shared" si="0"/>
        <v>DimC</v>
      </c>
      <c r="F50" s="27" t="str">
        <f t="shared" si="0"/>
        <v>Right Cam Minor</v>
      </c>
      <c r="G50" s="27" t="str">
        <f t="shared" si="0"/>
        <v>Left Cam Minor</v>
      </c>
      <c r="H50" s="27" t="str">
        <f t="shared" si="0"/>
        <v>Ø4.70 Thread Pin</v>
      </c>
      <c r="I50" s="18"/>
    </row>
    <row r="51" spans="1:9" ht="16.149999999999999" customHeight="1" x14ac:dyDescent="0.55000000000000004">
      <c r="A51" s="28">
        <f>'Data Entry'!A27</f>
        <v>1</v>
      </c>
      <c r="B51" s="28">
        <f>B27</f>
        <v>0</v>
      </c>
      <c r="C51" s="29" t="e">
        <f>ROUND(-VLOOKUP($B51,'Conv Tables'!$B$6:$G$32,2,FALSE)+C27,2)</f>
        <v>#N/A</v>
      </c>
      <c r="D51" s="29" t="e">
        <f>ROUND(-VLOOKUP($B51,'Conv Tables'!$B$6:$G$32,3,FALSE)+D27,2)</f>
        <v>#N/A</v>
      </c>
      <c r="E51" s="29" t="e">
        <f>ROUND(-VLOOKUP($B51,'Conv Tables'!$B$6:$G$32,4,FALSE)+E27,2)</f>
        <v>#N/A</v>
      </c>
      <c r="F51" s="29" t="e">
        <f>ROUND(-VLOOKUP($B51,'Conv Tables'!B7:H27,5,FALSE)+F27,2)</f>
        <v>#N/A</v>
      </c>
      <c r="G51" s="29" t="e">
        <f>ROUND(-VLOOKUP($B51,'Conv Tables'!B7:H32,6,FALSE)+G27,2)</f>
        <v>#N/A</v>
      </c>
      <c r="H51" s="29" t="e">
        <f>ROUND(-VLOOKUP($B51,'Conv Tables'!B7:H32,7,FALSE)+H27,2)</f>
        <v>#N/A</v>
      </c>
      <c r="I51" s="18"/>
    </row>
    <row r="52" spans="1:9" ht="16.149999999999999" customHeight="1" x14ac:dyDescent="0.55000000000000004">
      <c r="A52" s="28">
        <f>'Data Entry'!A28</f>
        <v>2</v>
      </c>
      <c r="B52" s="28">
        <f t="shared" ref="B52:B71" si="1">B28</f>
        <v>0</v>
      </c>
      <c r="C52" s="29" t="e">
        <f>ROUND(-VLOOKUP($B52,'Conv Tables'!$B$6:$G$32,2,FALSE)+C28,2)</f>
        <v>#N/A</v>
      </c>
      <c r="D52" s="29" t="e">
        <f>ROUND(-VLOOKUP($B52,'Conv Tables'!$B$6:$G$32,3,FALSE)+D28,2)</f>
        <v>#N/A</v>
      </c>
      <c r="E52" s="29" t="e">
        <f>ROUND(-VLOOKUP($B52,'Conv Tables'!$B$6:$G$32,4,FALSE)+E28,2)</f>
        <v>#N/A</v>
      </c>
      <c r="F52" s="29" t="e">
        <f>ROUND(-VLOOKUP($B52,'Conv Tables'!B8:H28,5,FALSE)+F28,2)</f>
        <v>#N/A</v>
      </c>
      <c r="G52" s="29" t="e">
        <f>ROUND(-VLOOKUP($B52,'Conv Tables'!B8:H33,6,FALSE)+G28,2)</f>
        <v>#N/A</v>
      </c>
      <c r="H52" s="29" t="e">
        <f>ROUND(-VLOOKUP($B52,'Conv Tables'!B8:H33,7,FALSE)+H28,2)</f>
        <v>#N/A</v>
      </c>
      <c r="I52" s="18"/>
    </row>
    <row r="53" spans="1:9" ht="16.149999999999999" customHeight="1" x14ac:dyDescent="0.55000000000000004">
      <c r="A53" s="28">
        <f>'Data Entry'!A29</f>
        <v>3</v>
      </c>
      <c r="B53" s="28">
        <f t="shared" si="1"/>
        <v>0</v>
      </c>
      <c r="C53" s="29" t="e">
        <f>ROUND(-VLOOKUP($B53,'Conv Tables'!$B$6:$G$32,2,FALSE)+C29,2)</f>
        <v>#N/A</v>
      </c>
      <c r="D53" s="29" t="e">
        <f>ROUND(-VLOOKUP($B53,'Conv Tables'!$B$6:$G$32,3,FALSE)+D29,2)</f>
        <v>#N/A</v>
      </c>
      <c r="E53" s="29" t="e">
        <f>ROUND(-VLOOKUP($B53,'Conv Tables'!$B$6:$G$32,4,FALSE)+E29,2)</f>
        <v>#N/A</v>
      </c>
      <c r="F53" s="29" t="e">
        <f>ROUND(-VLOOKUP($B53,'Conv Tables'!B9:H29,5,FALSE)+F29,2)</f>
        <v>#N/A</v>
      </c>
      <c r="G53" s="29" t="e">
        <f>ROUND(-VLOOKUP($B53,'Conv Tables'!B9:H34,6,FALSE)+G29,2)</f>
        <v>#N/A</v>
      </c>
      <c r="H53" s="29" t="e">
        <f>ROUND(-VLOOKUP($B53,'Conv Tables'!B9:H34,7,FALSE)+H29,2)</f>
        <v>#N/A</v>
      </c>
      <c r="I53" s="18"/>
    </row>
    <row r="54" spans="1:9" ht="16.149999999999999" customHeight="1" x14ac:dyDescent="0.55000000000000004">
      <c r="A54" s="28">
        <f>'Data Entry'!A30</f>
        <v>4</v>
      </c>
      <c r="B54" s="28">
        <f t="shared" si="1"/>
        <v>0</v>
      </c>
      <c r="C54" s="29" t="e">
        <f>ROUND(-VLOOKUP($B54,'Conv Tables'!$B$6:$G$32,2,FALSE)+C30,2)</f>
        <v>#N/A</v>
      </c>
      <c r="D54" s="29" t="e">
        <f>ROUND(-VLOOKUP($B54,'Conv Tables'!$B$6:$G$32,3,FALSE)+D30,2)</f>
        <v>#N/A</v>
      </c>
      <c r="E54" s="29" t="e">
        <f>ROUND(-VLOOKUP($B54,'Conv Tables'!$B$6:$G$32,4,FALSE)+E30,2)</f>
        <v>#N/A</v>
      </c>
      <c r="F54" s="29" t="e">
        <f>ROUND(-VLOOKUP($B54,'Conv Tables'!B10:H30,5,FALSE)+F30,2)</f>
        <v>#N/A</v>
      </c>
      <c r="G54" s="29" t="e">
        <f>ROUND(-VLOOKUP($B54,'Conv Tables'!B10:H35,6,FALSE)+G30,2)</f>
        <v>#N/A</v>
      </c>
      <c r="H54" s="29" t="e">
        <f>ROUND(-VLOOKUP($B54,'Conv Tables'!B10:H35,7,FALSE)+H30,2)</f>
        <v>#N/A</v>
      </c>
      <c r="I54" s="18"/>
    </row>
    <row r="55" spans="1:9" ht="16.149999999999999" customHeight="1" x14ac:dyDescent="0.55000000000000004">
      <c r="A55" s="28">
        <f>'Data Entry'!A31</f>
        <v>5</v>
      </c>
      <c r="B55" s="28">
        <f t="shared" si="1"/>
        <v>0</v>
      </c>
      <c r="C55" s="29" t="e">
        <f>ROUND(-VLOOKUP($B55,'Conv Tables'!$B$6:$G$32,2,FALSE)+C31,2)</f>
        <v>#N/A</v>
      </c>
      <c r="D55" s="29" t="e">
        <f>ROUND(-VLOOKUP($B55,'Conv Tables'!$B$6:$G$32,3,FALSE)+D31,2)</f>
        <v>#N/A</v>
      </c>
      <c r="E55" s="29" t="e">
        <f>ROUND(-VLOOKUP($B55,'Conv Tables'!$B$6:$G$32,4,FALSE)+E31,2)</f>
        <v>#N/A</v>
      </c>
      <c r="F55" s="29" t="e">
        <f>ROUND(-VLOOKUP($B55,'Conv Tables'!B11:H31,5,FALSE)+F31,2)</f>
        <v>#N/A</v>
      </c>
      <c r="G55" s="29" t="e">
        <f>ROUND(-VLOOKUP($B55,'Conv Tables'!B11:H36,6,FALSE)+G31,2)</f>
        <v>#N/A</v>
      </c>
      <c r="H55" s="29" t="e">
        <f>ROUND(-VLOOKUP($B55,'Conv Tables'!B11:H36,7,FALSE)+H31,2)</f>
        <v>#N/A</v>
      </c>
      <c r="I55" s="18"/>
    </row>
    <row r="56" spans="1:9" ht="16.149999999999999" customHeight="1" x14ac:dyDescent="0.55000000000000004">
      <c r="A56" s="28">
        <f>'Data Entry'!A32</f>
        <v>6</v>
      </c>
      <c r="B56" s="28">
        <f t="shared" si="1"/>
        <v>0</v>
      </c>
      <c r="C56" s="29" t="e">
        <f>ROUND(-VLOOKUP($B56,'Conv Tables'!$B$6:$G$32,2,FALSE)+C32,2)</f>
        <v>#N/A</v>
      </c>
      <c r="D56" s="29" t="e">
        <f>ROUND(-VLOOKUP($B56,'Conv Tables'!$B$6:$G$32,3,FALSE)+D32,2)</f>
        <v>#N/A</v>
      </c>
      <c r="E56" s="29" t="e">
        <f>ROUND(-VLOOKUP($B56,'Conv Tables'!$B$6:$G$32,4,FALSE)+E32,2)</f>
        <v>#N/A</v>
      </c>
      <c r="F56" s="29" t="e">
        <f>ROUND(-VLOOKUP($B56,'Conv Tables'!B12:H32,5,FALSE)+F32,2)</f>
        <v>#N/A</v>
      </c>
      <c r="G56" s="29" t="e">
        <f>ROUND(-VLOOKUP($B56,'Conv Tables'!B12:H37,6,FALSE)+G32,2)</f>
        <v>#N/A</v>
      </c>
      <c r="H56" s="29" t="e">
        <f>ROUND(-VLOOKUP($B56,'Conv Tables'!B12:H37,7,FALSE)+H32,2)</f>
        <v>#N/A</v>
      </c>
      <c r="I56" s="18"/>
    </row>
    <row r="57" spans="1:9" ht="16.149999999999999" customHeight="1" x14ac:dyDescent="0.55000000000000004">
      <c r="A57" s="28">
        <f>'Data Entry'!A33</f>
        <v>7</v>
      </c>
      <c r="B57" s="28">
        <f t="shared" si="1"/>
        <v>0</v>
      </c>
      <c r="C57" s="29" t="e">
        <f>ROUND(-VLOOKUP($B57,'Conv Tables'!$B$6:$G$32,2,FALSE)+C33,2)</f>
        <v>#N/A</v>
      </c>
      <c r="D57" s="29" t="e">
        <f>ROUND(-VLOOKUP($B57,'Conv Tables'!$B$6:$G$32,3,FALSE)+D33,2)</f>
        <v>#N/A</v>
      </c>
      <c r="E57" s="29" t="e">
        <f>ROUND(-VLOOKUP($B57,'Conv Tables'!$B$6:$G$32,4,FALSE)+E33,2)</f>
        <v>#N/A</v>
      </c>
      <c r="F57" s="29" t="e">
        <f>ROUND(-VLOOKUP($B57,'Conv Tables'!B13:H33,5,FALSE)+F33,2)</f>
        <v>#N/A</v>
      </c>
      <c r="G57" s="29" t="e">
        <f>ROUND(-VLOOKUP($B57,'Conv Tables'!B13:H38,6,FALSE)+G33,2)</f>
        <v>#N/A</v>
      </c>
      <c r="H57" s="29" t="e">
        <f>ROUND(-VLOOKUP($B57,'Conv Tables'!B13:H38,7,FALSE)+H33,2)</f>
        <v>#N/A</v>
      </c>
      <c r="I57" s="18"/>
    </row>
    <row r="58" spans="1:9" ht="16.149999999999999" customHeight="1" x14ac:dyDescent="0.55000000000000004">
      <c r="A58" s="28">
        <f>'Data Entry'!A34</f>
        <v>8</v>
      </c>
      <c r="B58" s="28">
        <f t="shared" si="1"/>
        <v>0</v>
      </c>
      <c r="C58" s="29" t="e">
        <f>ROUND(-VLOOKUP($B58,'Conv Tables'!$B$6:$G$32,2,FALSE)+C34,2)</f>
        <v>#N/A</v>
      </c>
      <c r="D58" s="29" t="e">
        <f>ROUND(-VLOOKUP($B58,'Conv Tables'!$B$6:$G$32,3,FALSE)+D34,2)</f>
        <v>#N/A</v>
      </c>
      <c r="E58" s="29" t="e">
        <f>ROUND(-VLOOKUP($B58,'Conv Tables'!$B$6:$G$32,4,FALSE)+E34,2)</f>
        <v>#N/A</v>
      </c>
      <c r="F58" s="29" t="e">
        <f>ROUND(-VLOOKUP($B58,'Conv Tables'!B14:H34,5,FALSE)+F34,2)</f>
        <v>#N/A</v>
      </c>
      <c r="G58" s="29" t="e">
        <f>ROUND(-VLOOKUP($B58,'Conv Tables'!B14:H39,6,FALSE)+G34,2)</f>
        <v>#N/A</v>
      </c>
      <c r="H58" s="29" t="e">
        <f>ROUND(-VLOOKUP($B58,'Conv Tables'!B14:H39,7,FALSE)+H34,2)</f>
        <v>#N/A</v>
      </c>
      <c r="I58" s="18"/>
    </row>
    <row r="59" spans="1:9" ht="16.149999999999999" customHeight="1" x14ac:dyDescent="0.55000000000000004">
      <c r="A59" s="28">
        <f>'Data Entry'!A35</f>
        <v>9</v>
      </c>
      <c r="B59" s="28">
        <f t="shared" si="1"/>
        <v>0</v>
      </c>
      <c r="C59" s="29" t="e">
        <f>ROUND(-VLOOKUP($B59,'Conv Tables'!$B$6:$G$32,2,FALSE)+C35,2)</f>
        <v>#N/A</v>
      </c>
      <c r="D59" s="29" t="e">
        <f>ROUND(-VLOOKUP($B59,'Conv Tables'!$B$6:$G$32,3,FALSE)+D35,2)</f>
        <v>#N/A</v>
      </c>
      <c r="E59" s="29" t="e">
        <f>ROUND(-VLOOKUP($B59,'Conv Tables'!$B$6:$G$32,4,FALSE)+E35,2)</f>
        <v>#N/A</v>
      </c>
      <c r="F59" s="29" t="e">
        <f>ROUND(-VLOOKUP($B59,'Conv Tables'!B15:H35,5,FALSE)+F35,2)</f>
        <v>#N/A</v>
      </c>
      <c r="G59" s="29" t="e">
        <f>ROUND(-VLOOKUP($B59,'Conv Tables'!B15:H40,6,FALSE)+G35,2)</f>
        <v>#N/A</v>
      </c>
      <c r="H59" s="29" t="e">
        <f>ROUND(-VLOOKUP($B59,'Conv Tables'!B15:H40,7,FALSE)+H35,2)</f>
        <v>#N/A</v>
      </c>
      <c r="I59" s="18"/>
    </row>
    <row r="60" spans="1:9" ht="16.149999999999999" customHeight="1" x14ac:dyDescent="0.55000000000000004">
      <c r="A60" s="28">
        <f>'Data Entry'!A36</f>
        <v>10</v>
      </c>
      <c r="B60" s="28">
        <f t="shared" si="1"/>
        <v>0</v>
      </c>
      <c r="C60" s="29" t="e">
        <f>ROUND(-VLOOKUP($B60,'Conv Tables'!$B$6:$G$32,2,FALSE)+C36,2)</f>
        <v>#N/A</v>
      </c>
      <c r="D60" s="29" t="e">
        <f>ROUND(-VLOOKUP($B60,'Conv Tables'!$B$6:$G$32,3,FALSE)+D36,2)</f>
        <v>#N/A</v>
      </c>
      <c r="E60" s="29" t="e">
        <f>ROUND(-VLOOKUP($B60,'Conv Tables'!$B$6:$G$32,4,FALSE)+E36,2)</f>
        <v>#N/A</v>
      </c>
      <c r="F60" s="29" t="e">
        <f>ROUND(-VLOOKUP($B60,'Conv Tables'!B16:H36,5,FALSE)+F36,2)</f>
        <v>#N/A</v>
      </c>
      <c r="G60" s="29" t="e">
        <f>ROUND(-VLOOKUP($B60,'Conv Tables'!B16:H41,6,FALSE)+G36,2)</f>
        <v>#N/A</v>
      </c>
      <c r="H60" s="29" t="e">
        <f>ROUND(-VLOOKUP($B60,'Conv Tables'!B16:H41,7,FALSE)+H36,2)</f>
        <v>#N/A</v>
      </c>
      <c r="I60" s="18"/>
    </row>
    <row r="61" spans="1:9" ht="16.149999999999999" customHeight="1" x14ac:dyDescent="0.55000000000000004">
      <c r="A61" s="28">
        <f>'Data Entry'!A37</f>
        <v>11</v>
      </c>
      <c r="B61" s="28">
        <f t="shared" si="1"/>
        <v>0</v>
      </c>
      <c r="C61" s="29" t="e">
        <f>ROUND(-VLOOKUP($B61,'Conv Tables'!$B$6:$G$32,2,FALSE)+C37,2)</f>
        <v>#N/A</v>
      </c>
      <c r="D61" s="29" t="e">
        <f>ROUND(-VLOOKUP($B61,'Conv Tables'!$B$6:$G$32,3,FALSE)+D37,2)</f>
        <v>#N/A</v>
      </c>
      <c r="E61" s="29" t="e">
        <f>ROUND(-VLOOKUP($B61,'Conv Tables'!$B$6:$G$32,4,FALSE)+E37,2)</f>
        <v>#N/A</v>
      </c>
      <c r="F61" s="29" t="e">
        <f>ROUND(-VLOOKUP($B61,'Conv Tables'!B17:H37,5,FALSE)+F37,2)</f>
        <v>#N/A</v>
      </c>
      <c r="G61" s="29" t="e">
        <f>ROUND(-VLOOKUP($B61,'Conv Tables'!B17:H42,6,FALSE)+G37,2)</f>
        <v>#N/A</v>
      </c>
      <c r="H61" s="29" t="e">
        <f>ROUND(-VLOOKUP($B61,'Conv Tables'!B17:H42,7,FALSE)+H37,2)</f>
        <v>#N/A</v>
      </c>
      <c r="I61" s="18"/>
    </row>
    <row r="62" spans="1:9" ht="16.149999999999999" customHeight="1" x14ac:dyDescent="0.55000000000000004">
      <c r="A62" s="28">
        <f>'Data Entry'!A38</f>
        <v>12</v>
      </c>
      <c r="B62" s="28">
        <f t="shared" si="1"/>
        <v>0</v>
      </c>
      <c r="C62" s="29" t="e">
        <f>ROUND(-VLOOKUP($B62,'Conv Tables'!$B$6:$G$32,2,FALSE)+C38,2)</f>
        <v>#N/A</v>
      </c>
      <c r="D62" s="29" t="e">
        <f>ROUND(-VLOOKUP($B62,'Conv Tables'!$B$6:$G$32,3,FALSE)+D38,2)</f>
        <v>#N/A</v>
      </c>
      <c r="E62" s="29" t="e">
        <f>ROUND(-VLOOKUP($B62,'Conv Tables'!$B$6:$G$32,4,FALSE)+E38,2)</f>
        <v>#N/A</v>
      </c>
      <c r="F62" s="29" t="e">
        <f>ROUND(-VLOOKUP($B62,'Conv Tables'!B18:H38,5,FALSE)+F38,2)</f>
        <v>#N/A</v>
      </c>
      <c r="G62" s="29" t="e">
        <f>ROUND(-VLOOKUP($B62,'Conv Tables'!B18:H43,6,FALSE)+G38,2)</f>
        <v>#N/A</v>
      </c>
      <c r="H62" s="29" t="e">
        <f>ROUND(-VLOOKUP($B62,'Conv Tables'!B18:H43,7,FALSE)+H38,2)</f>
        <v>#N/A</v>
      </c>
      <c r="I62" s="18"/>
    </row>
    <row r="63" spans="1:9" ht="16.149999999999999" customHeight="1" x14ac:dyDescent="0.55000000000000004">
      <c r="A63" s="28">
        <f>'Data Entry'!A39</f>
        <v>13</v>
      </c>
      <c r="B63" s="28">
        <f t="shared" si="1"/>
        <v>0</v>
      </c>
      <c r="C63" s="29" t="e">
        <f>ROUND(-VLOOKUP($B63,'Conv Tables'!$B$6:$G$32,2,FALSE)+C39,2)</f>
        <v>#N/A</v>
      </c>
      <c r="D63" s="29" t="e">
        <f>ROUND(-VLOOKUP($B63,'Conv Tables'!$B$6:$G$32,3,FALSE)+D39,2)</f>
        <v>#N/A</v>
      </c>
      <c r="E63" s="29" t="e">
        <f>ROUND(-VLOOKUP($B63,'Conv Tables'!$B$6:$G$32,4,FALSE)+E39,2)</f>
        <v>#N/A</v>
      </c>
      <c r="F63" s="29" t="e">
        <f>ROUND(-VLOOKUP($B63,'Conv Tables'!B19:H39,5,FALSE)+F39,2)</f>
        <v>#N/A</v>
      </c>
      <c r="G63" s="29" t="e">
        <f>ROUND(-VLOOKUP($B63,'Conv Tables'!B19:H44,6,FALSE)+G39,2)</f>
        <v>#N/A</v>
      </c>
      <c r="H63" s="29" t="e">
        <f>ROUND(-VLOOKUP($B63,'Conv Tables'!B19:H44,7,FALSE)+H39,2)</f>
        <v>#N/A</v>
      </c>
      <c r="I63" s="18"/>
    </row>
    <row r="64" spans="1:9" ht="16.149999999999999" customHeight="1" x14ac:dyDescent="0.55000000000000004">
      <c r="A64" s="28">
        <f>'Data Entry'!A40</f>
        <v>14</v>
      </c>
      <c r="B64" s="28">
        <f t="shared" si="1"/>
        <v>0</v>
      </c>
      <c r="C64" s="29" t="e">
        <f>ROUND(-VLOOKUP($B64,'Conv Tables'!$B$6:$G$32,2,FALSE)+C40,2)</f>
        <v>#N/A</v>
      </c>
      <c r="D64" s="29" t="e">
        <f>ROUND(-VLOOKUP($B64,'Conv Tables'!$B$6:$G$32,3,FALSE)+D40,2)</f>
        <v>#N/A</v>
      </c>
      <c r="E64" s="29" t="e">
        <f>ROUND(-VLOOKUP($B64,'Conv Tables'!$B$6:$G$32,4,FALSE)+E40,2)</f>
        <v>#N/A</v>
      </c>
      <c r="F64" s="29" t="e">
        <f>ROUND(-VLOOKUP($B64,'Conv Tables'!B20:H40,5,FALSE)+F40,2)</f>
        <v>#N/A</v>
      </c>
      <c r="G64" s="29" t="e">
        <f>ROUND(-VLOOKUP($B64,'Conv Tables'!B20:H45,6,FALSE)+G40,2)</f>
        <v>#N/A</v>
      </c>
      <c r="H64" s="29" t="e">
        <f>ROUND(-VLOOKUP($B64,'Conv Tables'!B20:H45,7,FALSE)+H40,2)</f>
        <v>#N/A</v>
      </c>
      <c r="I64" s="18"/>
    </row>
    <row r="65" spans="1:9" ht="16.149999999999999" customHeight="1" x14ac:dyDescent="0.55000000000000004">
      <c r="A65" s="28">
        <f>'Data Entry'!A41</f>
        <v>15</v>
      </c>
      <c r="B65" s="28">
        <f t="shared" si="1"/>
        <v>0</v>
      </c>
      <c r="C65" s="29" t="e">
        <f>ROUND(-VLOOKUP($B65,'Conv Tables'!$B$6:$G$32,2,FALSE)+C41,2)</f>
        <v>#N/A</v>
      </c>
      <c r="D65" s="29" t="e">
        <f>ROUND(-VLOOKUP($B65,'Conv Tables'!$B$6:$G$32,3,FALSE)+D41,2)</f>
        <v>#N/A</v>
      </c>
      <c r="E65" s="29" t="e">
        <f>ROUND(-VLOOKUP($B65,'Conv Tables'!$B$6:$G$32,4,FALSE)+E41,2)</f>
        <v>#N/A</v>
      </c>
      <c r="F65" s="29" t="e">
        <f>ROUND(-VLOOKUP($B65,'Conv Tables'!B21:H41,5,FALSE)+F41,2)</f>
        <v>#N/A</v>
      </c>
      <c r="G65" s="29" t="e">
        <f>ROUND(-VLOOKUP($B65,'Conv Tables'!B21:H46,6,FALSE)+G41,2)</f>
        <v>#N/A</v>
      </c>
      <c r="H65" s="29" t="e">
        <f>ROUND(-VLOOKUP($B65,'Conv Tables'!B21:H46,7,FALSE)+H41,2)</f>
        <v>#N/A</v>
      </c>
      <c r="I65" s="18"/>
    </row>
    <row r="66" spans="1:9" ht="16.149999999999999" customHeight="1" x14ac:dyDescent="0.55000000000000004">
      <c r="A66" s="28">
        <f>'Data Entry'!A42</f>
        <v>16</v>
      </c>
      <c r="B66" s="28">
        <f t="shared" si="1"/>
        <v>0</v>
      </c>
      <c r="C66" s="29" t="e">
        <f>ROUND(-VLOOKUP($B66,'Conv Tables'!$B$6:$G$32,2,FALSE)+C42,2)</f>
        <v>#N/A</v>
      </c>
      <c r="D66" s="29" t="e">
        <f>ROUND(-VLOOKUP($B66,'Conv Tables'!$B$6:$G$32,3,FALSE)+D42,2)</f>
        <v>#N/A</v>
      </c>
      <c r="E66" s="29" t="e">
        <f>ROUND(-VLOOKUP($B66,'Conv Tables'!$B$6:$G$32,4,FALSE)+E42,2)</f>
        <v>#N/A</v>
      </c>
      <c r="F66" s="29" t="e">
        <f>ROUND(-VLOOKUP($B66,'Conv Tables'!B22:H42,5,FALSE)+F42,2)</f>
        <v>#N/A</v>
      </c>
      <c r="G66" s="29" t="e">
        <f>ROUND(-VLOOKUP($B66,'Conv Tables'!B22:H47,6,FALSE)+G42,2)</f>
        <v>#N/A</v>
      </c>
      <c r="H66" s="29" t="e">
        <f>ROUND(-VLOOKUP($B66,'Conv Tables'!B22:H47,7,FALSE)+H42,2)</f>
        <v>#N/A</v>
      </c>
      <c r="I66" s="18"/>
    </row>
    <row r="67" spans="1:9" ht="16.149999999999999" customHeight="1" x14ac:dyDescent="0.55000000000000004">
      <c r="A67" s="28">
        <f>'Data Entry'!A43</f>
        <v>17</v>
      </c>
      <c r="B67" s="28">
        <f t="shared" si="1"/>
        <v>0</v>
      </c>
      <c r="C67" s="29" t="e">
        <f>ROUND(-VLOOKUP($B67,'Conv Tables'!$B$6:$G$32,2,FALSE)+C43,2)</f>
        <v>#N/A</v>
      </c>
      <c r="D67" s="29" t="e">
        <f>ROUND(-VLOOKUP($B67,'Conv Tables'!$B$6:$G$32,3,FALSE)+D43,2)</f>
        <v>#N/A</v>
      </c>
      <c r="E67" s="29" t="e">
        <f>ROUND(-VLOOKUP($B67,'Conv Tables'!$B$6:$G$32,4,FALSE)+E43,2)</f>
        <v>#N/A</v>
      </c>
      <c r="F67" s="29" t="e">
        <f>ROUND(-VLOOKUP($B67,'Conv Tables'!B23:H43,5,FALSE)+F43,2)</f>
        <v>#N/A</v>
      </c>
      <c r="G67" s="29" t="e">
        <f>ROUND(-VLOOKUP($B67,'Conv Tables'!B23:H48,6,FALSE)+G43,2)</f>
        <v>#N/A</v>
      </c>
      <c r="H67" s="29" t="e">
        <f>ROUND(-VLOOKUP($B67,'Conv Tables'!B23:H48,7,FALSE)+H43,2)</f>
        <v>#N/A</v>
      </c>
      <c r="I67" s="18"/>
    </row>
    <row r="68" spans="1:9" ht="16.149999999999999" customHeight="1" x14ac:dyDescent="0.55000000000000004">
      <c r="A68" s="28">
        <f>'Data Entry'!A44</f>
        <v>18</v>
      </c>
      <c r="B68" s="28">
        <f t="shared" si="1"/>
        <v>0</v>
      </c>
      <c r="C68" s="29" t="e">
        <f>ROUND(-VLOOKUP($B68,'Conv Tables'!$B$6:$G$32,2,FALSE)+C44,2)</f>
        <v>#N/A</v>
      </c>
      <c r="D68" s="29" t="e">
        <f>ROUND(-VLOOKUP($B68,'Conv Tables'!$B$6:$G$32,3,FALSE)+D44,2)</f>
        <v>#N/A</v>
      </c>
      <c r="E68" s="29" t="e">
        <f>ROUND(-VLOOKUP($B68,'Conv Tables'!$B$6:$G$32,4,FALSE)+E44,2)</f>
        <v>#N/A</v>
      </c>
      <c r="F68" s="29" t="e">
        <f>ROUND(-VLOOKUP($B68,'Conv Tables'!B24:H44,5,FALSE)+F44,2)</f>
        <v>#N/A</v>
      </c>
      <c r="G68" s="29" t="e">
        <f>ROUND(-VLOOKUP($B68,'Conv Tables'!B24:H49,6,FALSE)+G44,2)</f>
        <v>#N/A</v>
      </c>
      <c r="H68" s="29" t="e">
        <f>ROUND(-VLOOKUP($B68,'Conv Tables'!B24:H49,7,FALSE)+H44,2)</f>
        <v>#N/A</v>
      </c>
      <c r="I68" s="18"/>
    </row>
    <row r="69" spans="1:9" ht="16.149999999999999" customHeight="1" x14ac:dyDescent="0.55000000000000004">
      <c r="A69" s="28">
        <f>'Data Entry'!A45</f>
        <v>19</v>
      </c>
      <c r="B69" s="28">
        <f t="shared" si="1"/>
        <v>0</v>
      </c>
      <c r="C69" s="29" t="e">
        <f>ROUND(-VLOOKUP($B69,'Conv Tables'!$B$6:$G$32,2,FALSE)+C45,2)</f>
        <v>#N/A</v>
      </c>
      <c r="D69" s="29" t="e">
        <f>ROUND(-VLOOKUP($B69,'Conv Tables'!$B$6:$G$32,3,FALSE)+D45,2)</f>
        <v>#N/A</v>
      </c>
      <c r="E69" s="29" t="e">
        <f>ROUND(-VLOOKUP($B69,'Conv Tables'!$B$6:$G$32,4,FALSE)+E45,2)</f>
        <v>#N/A</v>
      </c>
      <c r="F69" s="29" t="e">
        <f>ROUND(-VLOOKUP($B69,'Conv Tables'!B25:H45,5,FALSE)+F45,2)</f>
        <v>#N/A</v>
      </c>
      <c r="G69" s="29" t="e">
        <f>ROUND(-VLOOKUP($B69,'Conv Tables'!B25:H50,6,FALSE)+G45,2)</f>
        <v>#N/A</v>
      </c>
      <c r="H69" s="29" t="e">
        <f>ROUND(-VLOOKUP($B69,'Conv Tables'!B25:H50,7,FALSE)+H45,2)</f>
        <v>#N/A</v>
      </c>
      <c r="I69" s="18"/>
    </row>
    <row r="70" spans="1:9" ht="16.149999999999999" customHeight="1" x14ac:dyDescent="0.55000000000000004">
      <c r="A70" s="28">
        <f>'Data Entry'!A46</f>
        <v>20</v>
      </c>
      <c r="B70" s="28">
        <f t="shared" si="1"/>
        <v>0</v>
      </c>
      <c r="C70" s="29" t="e">
        <f>ROUND(-VLOOKUP($B70,'Conv Tables'!$B$6:$G$32,2,FALSE)+C46,2)</f>
        <v>#N/A</v>
      </c>
      <c r="D70" s="29" t="e">
        <f>ROUND(-VLOOKUP($B70,'Conv Tables'!$B$6:$G$32,3,FALSE)+D46,2)</f>
        <v>#N/A</v>
      </c>
      <c r="E70" s="29" t="e">
        <f>ROUND(-VLOOKUP($B70,'Conv Tables'!$B$6:$G$32,4,FALSE)+E46,2)</f>
        <v>#N/A</v>
      </c>
      <c r="F70" s="29" t="e">
        <f>ROUND(-VLOOKUP($B70,'Conv Tables'!B26:H46,5,FALSE)+F46,2)</f>
        <v>#N/A</v>
      </c>
      <c r="G70" s="29" t="e">
        <f>ROUND(-VLOOKUP($B70,'Conv Tables'!B26:H51,6,FALSE)+G46,2)</f>
        <v>#N/A</v>
      </c>
      <c r="H70" s="29" t="e">
        <f>ROUND(-VLOOKUP($B70,'Conv Tables'!B26:H51,7,FALSE)+H46,2)</f>
        <v>#N/A</v>
      </c>
      <c r="I70" s="18"/>
    </row>
    <row r="71" spans="1:9" ht="16.149999999999999" customHeight="1" x14ac:dyDescent="0.55000000000000004">
      <c r="A71" s="28">
        <f>'Data Entry'!A47</f>
        <v>21</v>
      </c>
      <c r="B71" s="28">
        <f t="shared" si="1"/>
        <v>0</v>
      </c>
      <c r="C71" s="29" t="e">
        <f>ROUND(-VLOOKUP($B71,'Conv Tables'!$B$6:$G$32,2,FALSE)+C47,2)</f>
        <v>#N/A</v>
      </c>
      <c r="D71" s="29" t="e">
        <f>ROUND(-VLOOKUP($B71,'Conv Tables'!$B$6:$G$32,3,FALSE)+D47,2)</f>
        <v>#N/A</v>
      </c>
      <c r="E71" s="29" t="e">
        <f>ROUND(-VLOOKUP($B71,'Conv Tables'!$B$6:$G$32,4,FALSE)+E47,2)</f>
        <v>#N/A</v>
      </c>
      <c r="F71" s="29" t="e">
        <f>ROUND(-VLOOKUP($B71,'Conv Tables'!B27:H47,5,FALSE)+F47,2)</f>
        <v>#N/A</v>
      </c>
      <c r="G71" s="29" t="e">
        <f>ROUND(-VLOOKUP($B71,'Conv Tables'!B27:H52,6,FALSE)+G47,2)</f>
        <v>#N/A</v>
      </c>
      <c r="H71" s="29" t="e">
        <f>ROUND(-VLOOKUP($B71,'Conv Tables'!B27:H52,7,FALSE)+H47,2)</f>
        <v>#N/A</v>
      </c>
      <c r="I71" s="18"/>
    </row>
    <row r="72" spans="1:9" ht="57" customHeight="1" x14ac:dyDescent="0.55000000000000004">
      <c r="A72" s="46" t="s">
        <v>11</v>
      </c>
      <c r="B72" s="2"/>
      <c r="C72" s="46"/>
      <c r="D72" s="46"/>
      <c r="E72" s="46"/>
      <c r="F72" s="46"/>
      <c r="G72" s="46"/>
      <c r="H72" s="18"/>
      <c r="I72" s="18"/>
    </row>
    <row r="73" spans="1:9" ht="28.15" customHeight="1" x14ac:dyDescent="0.55000000000000004">
      <c r="A73" s="72" t="s">
        <v>30</v>
      </c>
      <c r="B73" s="72"/>
      <c r="C73" s="72"/>
      <c r="D73" s="72"/>
      <c r="E73" s="72"/>
      <c r="F73" s="72"/>
      <c r="G73" s="72"/>
      <c r="H73" s="18"/>
      <c r="I73" s="18"/>
    </row>
    <row r="74" spans="1:9" x14ac:dyDescent="0.55000000000000004">
      <c r="A74" s="22"/>
      <c r="B74" s="20"/>
      <c r="C74" s="22"/>
      <c r="D74" s="22"/>
      <c r="E74" s="22"/>
      <c r="F74" s="22"/>
      <c r="G74" s="22"/>
      <c r="H74" s="18"/>
      <c r="I74" s="18"/>
    </row>
    <row r="75" spans="1:9" x14ac:dyDescent="0.55000000000000004">
      <c r="A75" s="19" t="s">
        <v>0</v>
      </c>
      <c r="B75" s="20"/>
      <c r="C75" s="20"/>
      <c r="D75" s="20"/>
      <c r="E75" s="21"/>
      <c r="F75" s="20"/>
      <c r="G75" s="20"/>
      <c r="H75" s="22"/>
      <c r="I75" s="22"/>
    </row>
    <row r="76" spans="1:9" ht="16.5" customHeight="1" x14ac:dyDescent="0.55000000000000004">
      <c r="A76" s="39" t="s">
        <v>1</v>
      </c>
      <c r="B76" s="39" t="s">
        <v>2</v>
      </c>
      <c r="C76" s="63" t="s">
        <v>3</v>
      </c>
      <c r="D76" s="64"/>
      <c r="E76" s="62" t="s">
        <v>4</v>
      </c>
      <c r="F76" s="62"/>
      <c r="G76" s="62"/>
      <c r="H76" s="62"/>
      <c r="I76" s="62"/>
    </row>
    <row r="77" spans="1:9" ht="26.25" customHeight="1" x14ac:dyDescent="0.55000000000000004">
      <c r="A77" s="42" t="s">
        <v>70</v>
      </c>
      <c r="B77" s="43" t="s">
        <v>71</v>
      </c>
      <c r="C77" s="57">
        <v>45799</v>
      </c>
      <c r="D77" s="58"/>
      <c r="E77" s="59" t="s">
        <v>72</v>
      </c>
      <c r="F77" s="60"/>
      <c r="G77" s="60"/>
      <c r="H77" s="60"/>
      <c r="I77" s="61"/>
    </row>
    <row r="78" spans="1:9" ht="16.5" customHeight="1" x14ac:dyDescent="0.55000000000000004">
      <c r="A78" s="40" t="s">
        <v>64</v>
      </c>
      <c r="B78" s="41" t="s">
        <v>65</v>
      </c>
      <c r="C78" s="47">
        <v>45688</v>
      </c>
      <c r="D78" s="48"/>
      <c r="E78" s="49" t="s">
        <v>66</v>
      </c>
      <c r="F78" s="50"/>
      <c r="G78" s="50"/>
      <c r="H78" s="50"/>
      <c r="I78" s="51"/>
    </row>
    <row r="79" spans="1:9" ht="16.5" customHeight="1" x14ac:dyDescent="0.55000000000000004">
      <c r="A79" s="40" t="s">
        <v>42</v>
      </c>
      <c r="B79" s="41" t="s">
        <v>41</v>
      </c>
      <c r="C79" s="47">
        <v>45593</v>
      </c>
      <c r="D79" s="48"/>
      <c r="E79" s="49" t="s">
        <v>40</v>
      </c>
      <c r="F79" s="50"/>
      <c r="G79" s="50"/>
      <c r="H79" s="50"/>
      <c r="I79" s="51"/>
    </row>
    <row r="80" spans="1:9" ht="16.5" customHeight="1" x14ac:dyDescent="0.55000000000000004">
      <c r="A80" s="40" t="s">
        <v>37</v>
      </c>
      <c r="B80" s="41" t="s">
        <v>38</v>
      </c>
      <c r="C80" s="47">
        <v>45582</v>
      </c>
      <c r="D80" s="48"/>
      <c r="E80" s="49" t="s">
        <v>39</v>
      </c>
      <c r="F80" s="50"/>
      <c r="G80" s="50"/>
      <c r="H80" s="50"/>
      <c r="I80" s="51"/>
    </row>
    <row r="81" spans="1:9" ht="16.5" customHeight="1" x14ac:dyDescent="0.55000000000000004">
      <c r="A81" s="40" t="s">
        <v>34</v>
      </c>
      <c r="B81" s="41" t="s">
        <v>33</v>
      </c>
      <c r="C81" s="47">
        <v>45379</v>
      </c>
      <c r="D81" s="48"/>
      <c r="E81" s="49" t="s">
        <v>32</v>
      </c>
      <c r="F81" s="50"/>
      <c r="G81" s="50"/>
      <c r="H81" s="50"/>
      <c r="I81" s="51"/>
    </row>
    <row r="82" spans="1:9" ht="30" customHeight="1" x14ac:dyDescent="0.55000000000000004">
      <c r="A82" s="42" t="s">
        <v>28</v>
      </c>
      <c r="B82" s="43" t="s">
        <v>29</v>
      </c>
      <c r="C82" s="47">
        <v>45365</v>
      </c>
      <c r="D82" s="48"/>
      <c r="E82" s="59" t="s">
        <v>31</v>
      </c>
      <c r="F82" s="60"/>
      <c r="G82" s="60"/>
      <c r="H82" s="60"/>
      <c r="I82" s="61"/>
    </row>
    <row r="83" spans="1:9" x14ac:dyDescent="0.55000000000000004">
      <c r="A83" s="42" t="s">
        <v>25</v>
      </c>
      <c r="B83" s="43" t="s">
        <v>26</v>
      </c>
      <c r="C83" s="57">
        <v>45260</v>
      </c>
      <c r="D83" s="58"/>
      <c r="E83" s="59" t="s">
        <v>27</v>
      </c>
      <c r="F83" s="60"/>
      <c r="G83" s="60"/>
      <c r="H83" s="60"/>
      <c r="I83" s="61"/>
    </row>
    <row r="84" spans="1:9" ht="46.9" customHeight="1" x14ac:dyDescent="0.55000000000000004">
      <c r="A84" s="44" t="s">
        <v>21</v>
      </c>
      <c r="B84" s="45" t="s">
        <v>22</v>
      </c>
      <c r="C84" s="55">
        <v>45131</v>
      </c>
      <c r="D84" s="56"/>
      <c r="E84" s="52" t="s">
        <v>23</v>
      </c>
      <c r="F84" s="53"/>
      <c r="G84" s="53"/>
      <c r="H84" s="53"/>
      <c r="I84" s="54"/>
    </row>
  </sheetData>
  <mergeCells count="111">
    <mergeCell ref="A23:B23"/>
    <mergeCell ref="C23:D23"/>
    <mergeCell ref="E23:F23"/>
    <mergeCell ref="G23:K23"/>
    <mergeCell ref="A21:B21"/>
    <mergeCell ref="C21:D21"/>
    <mergeCell ref="E21:F21"/>
    <mergeCell ref="G21:K21"/>
    <mergeCell ref="A22:B22"/>
    <mergeCell ref="C22:D22"/>
    <mergeCell ref="E22:F22"/>
    <mergeCell ref="G22:K22"/>
    <mergeCell ref="A19:B19"/>
    <mergeCell ref="C19:D19"/>
    <mergeCell ref="E19:F19"/>
    <mergeCell ref="G19:K19"/>
    <mergeCell ref="A20:B20"/>
    <mergeCell ref="C20:D20"/>
    <mergeCell ref="E20:F20"/>
    <mergeCell ref="G20:K20"/>
    <mergeCell ref="A17:B17"/>
    <mergeCell ref="C17:D17"/>
    <mergeCell ref="E17:F17"/>
    <mergeCell ref="G17:K17"/>
    <mergeCell ref="A18:B18"/>
    <mergeCell ref="C18:D18"/>
    <mergeCell ref="E18:F18"/>
    <mergeCell ref="G18:K18"/>
    <mergeCell ref="A15:B15"/>
    <mergeCell ref="C15:D15"/>
    <mergeCell ref="E15:F15"/>
    <mergeCell ref="G15:K15"/>
    <mergeCell ref="A16:B16"/>
    <mergeCell ref="C16:D16"/>
    <mergeCell ref="E16:F16"/>
    <mergeCell ref="G16:K16"/>
    <mergeCell ref="A13:B13"/>
    <mergeCell ref="C13:D13"/>
    <mergeCell ref="E13:F13"/>
    <mergeCell ref="G13:K13"/>
    <mergeCell ref="A14:B14"/>
    <mergeCell ref="C14:D14"/>
    <mergeCell ref="E14:F14"/>
    <mergeCell ref="G14:K14"/>
    <mergeCell ref="A12:B12"/>
    <mergeCell ref="C12:D12"/>
    <mergeCell ref="E12:F12"/>
    <mergeCell ref="G12:K12"/>
    <mergeCell ref="A9:B9"/>
    <mergeCell ref="C9:D9"/>
    <mergeCell ref="E9:F9"/>
    <mergeCell ref="G9:K9"/>
    <mergeCell ref="A10:B10"/>
    <mergeCell ref="C10:D10"/>
    <mergeCell ref="E10:F10"/>
    <mergeCell ref="G10:K10"/>
    <mergeCell ref="A2:B2"/>
    <mergeCell ref="A3:B3"/>
    <mergeCell ref="A4:B4"/>
    <mergeCell ref="A5:B5"/>
    <mergeCell ref="A6:B6"/>
    <mergeCell ref="A11:B11"/>
    <mergeCell ref="C11:D11"/>
    <mergeCell ref="E11:F11"/>
    <mergeCell ref="G11:K11"/>
    <mergeCell ref="E2:F2"/>
    <mergeCell ref="C3:D3"/>
    <mergeCell ref="C4:D4"/>
    <mergeCell ref="C5:D5"/>
    <mergeCell ref="C6:D6"/>
    <mergeCell ref="C7:D7"/>
    <mergeCell ref="C8:D8"/>
    <mergeCell ref="E3:F3"/>
    <mergeCell ref="E4:F4"/>
    <mergeCell ref="E5:F5"/>
    <mergeCell ref="E6:F6"/>
    <mergeCell ref="E7:F7"/>
    <mergeCell ref="E8:F8"/>
    <mergeCell ref="E76:I76"/>
    <mergeCell ref="C76:D76"/>
    <mergeCell ref="C77:D77"/>
    <mergeCell ref="E77:I77"/>
    <mergeCell ref="H1:K1"/>
    <mergeCell ref="G2:K2"/>
    <mergeCell ref="A7:B7"/>
    <mergeCell ref="C80:D80"/>
    <mergeCell ref="E80:I80"/>
    <mergeCell ref="G3:K3"/>
    <mergeCell ref="G4:K4"/>
    <mergeCell ref="G5:K5"/>
    <mergeCell ref="G6:K6"/>
    <mergeCell ref="G7:K7"/>
    <mergeCell ref="A73:G73"/>
    <mergeCell ref="A48:G48"/>
    <mergeCell ref="A49:B49"/>
    <mergeCell ref="C78:D78"/>
    <mergeCell ref="E78:I78"/>
    <mergeCell ref="C79:D79"/>
    <mergeCell ref="G8:K8"/>
    <mergeCell ref="A25:K25"/>
    <mergeCell ref="A8:B8"/>
    <mergeCell ref="C2:D2"/>
    <mergeCell ref="C81:D81"/>
    <mergeCell ref="E81:I81"/>
    <mergeCell ref="E84:I84"/>
    <mergeCell ref="C84:D84"/>
    <mergeCell ref="C83:D83"/>
    <mergeCell ref="E83:I83"/>
    <mergeCell ref="C82:D82"/>
    <mergeCell ref="E82:I82"/>
    <mergeCell ref="E79:I79"/>
  </mergeCells>
  <phoneticPr fontId="4" type="noConversion"/>
  <conditionalFormatting sqref="C51:C71">
    <cfRule type="cellIs" dxfId="11" priority="23" operator="lessThan">
      <formula>-$C$49</formula>
    </cfRule>
    <cfRule type="cellIs" dxfId="10" priority="24" operator="greaterThan">
      <formula>$C$49</formula>
    </cfRule>
  </conditionalFormatting>
  <conditionalFormatting sqref="C51:E71">
    <cfRule type="cellIs" dxfId="9" priority="19" operator="lessThan">
      <formula>-0.5</formula>
    </cfRule>
    <cfRule type="cellIs" dxfId="8" priority="20" operator="greaterThan">
      <formula>0.5</formula>
    </cfRule>
  </conditionalFormatting>
  <conditionalFormatting sqref="C66:E71">
    <cfRule type="cellIs" dxfId="7" priority="57" stopIfTrue="1" operator="lessThan">
      <formula>-#REF!</formula>
    </cfRule>
    <cfRule type="cellIs" dxfId="6" priority="58" operator="lessThan">
      <formula>-#REF!</formula>
    </cfRule>
    <cfRule type="cellIs" dxfId="5" priority="59" stopIfTrue="1" operator="greaterThan">
      <formula>#REF!</formula>
    </cfRule>
    <cfRule type="cellIs" dxfId="4" priority="60" operator="greaterThan">
      <formula>#REF!</formula>
    </cfRule>
  </conditionalFormatting>
  <conditionalFormatting sqref="F51:H71">
    <cfRule type="cellIs" dxfId="3" priority="7" operator="lessThan">
      <formula>-0.15</formula>
    </cfRule>
    <cfRule type="cellIs" dxfId="2" priority="8" operator="greaterThan">
      <formula>0.15</formula>
    </cfRule>
  </conditionalFormatting>
  <conditionalFormatting sqref="H51:H71">
    <cfRule type="cellIs" dxfId="1" priority="3" operator="lessThan">
      <formula>-0.1</formula>
    </cfRule>
    <cfRule type="cellIs" dxfId="0" priority="4" operator="greaterThan">
      <formula>0.1</formula>
    </cfRule>
  </conditionalFormatting>
  <pageMargins left="0.7" right="0.7" top="0.93333333333333302" bottom="0.75" header="0.3" footer="0.3"/>
  <pageSetup scale="63" fitToWidth="0" fitToHeight="3" orientation="portrait" r:id="rId1"/>
  <headerFooter>
    <oddHeader>&amp;LSpiTrex 3D&amp;K000000
Template&amp;CDimension Measurement Template
CMD-D.L00.00.C "aprevo ALIF-X"&amp;RNo. F-825-276
Rev:L&amp;K000000
Date:22May 2025</oddHeader>
    <oddFooter>&amp;CFor Internal and Customer Use Only&amp;RCONFIDENTIAL</oddFooter>
  </headerFooter>
  <rowBreaks count="1" manualBreakCount="1">
    <brk id="4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79BE-E84F-49FF-8F51-907038C9684E}">
  <dimension ref="B2:H32"/>
  <sheetViews>
    <sheetView workbookViewId="0">
      <selection activeCell="B8" sqref="B8"/>
    </sheetView>
  </sheetViews>
  <sheetFormatPr defaultRowHeight="12.3" x14ac:dyDescent="0.4"/>
  <cols>
    <col min="2" max="2" width="22.44140625" style="1" customWidth="1"/>
    <col min="3" max="3" width="11.44140625" style="3" bestFit="1" customWidth="1"/>
    <col min="4" max="4" width="11.83203125" style="3" customWidth="1"/>
    <col min="5" max="5" width="12.27734375" customWidth="1"/>
    <col min="6" max="6" width="11.1640625" customWidth="1"/>
    <col min="7" max="7" width="10.83203125" customWidth="1"/>
  </cols>
  <sheetData>
    <row r="2" spans="2:8" x14ac:dyDescent="0.4">
      <c r="B2" s="5" t="s">
        <v>9</v>
      </c>
    </row>
    <row r="3" spans="2:8" x14ac:dyDescent="0.4">
      <c r="B3" s="5" t="s">
        <v>10</v>
      </c>
      <c r="C3" s="1"/>
      <c r="D3"/>
    </row>
    <row r="5" spans="2:8" x14ac:dyDescent="0.4">
      <c r="B5" s="2"/>
      <c r="C5" s="2"/>
      <c r="D5" s="2"/>
    </row>
    <row r="6" spans="2:8" ht="36.9" x14ac:dyDescent="0.4">
      <c r="B6" s="4" t="s">
        <v>6</v>
      </c>
      <c r="C6" s="7" t="str">
        <f>'Data Entry'!C26</f>
        <v>DimA</v>
      </c>
      <c r="D6" s="7" t="str">
        <f>'Data Entry'!D26</f>
        <v>DimB</v>
      </c>
      <c r="E6" s="7" t="str">
        <f>'Data Entry'!E26</f>
        <v>DimC</v>
      </c>
      <c r="F6" s="7" t="str">
        <f>'Data Entry'!F26</f>
        <v>Right Cam Minor</v>
      </c>
      <c r="G6" s="7" t="str">
        <f>'Data Entry'!G26</f>
        <v>Left Cam Minor</v>
      </c>
      <c r="H6" s="7" t="str">
        <f>'Data Entry'!H26</f>
        <v>Ø4.70 Thread Pin</v>
      </c>
    </row>
    <row r="7" spans="2:8" x14ac:dyDescent="0.4">
      <c r="B7" s="4" t="s">
        <v>43</v>
      </c>
      <c r="C7" s="8"/>
      <c r="D7" s="8"/>
      <c r="E7" s="8"/>
      <c r="F7" s="6">
        <v>3.4</v>
      </c>
      <c r="G7" s="6">
        <v>3.4</v>
      </c>
      <c r="H7" s="6">
        <v>4.7</v>
      </c>
    </row>
    <row r="8" spans="2:8" x14ac:dyDescent="0.4">
      <c r="B8" s="4" t="s">
        <v>44</v>
      </c>
      <c r="C8" s="8"/>
      <c r="D8" s="8"/>
      <c r="E8" s="8"/>
      <c r="F8" s="6">
        <v>3.4</v>
      </c>
      <c r="G8" s="6">
        <v>3.4</v>
      </c>
      <c r="H8" s="6">
        <v>4.7</v>
      </c>
    </row>
    <row r="9" spans="2:8" x14ac:dyDescent="0.4">
      <c r="B9" s="4" t="s">
        <v>45</v>
      </c>
      <c r="C9" s="8"/>
      <c r="D9" s="8"/>
      <c r="E9" s="8"/>
      <c r="F9" s="6">
        <v>3.4</v>
      </c>
      <c r="G9" s="6">
        <v>3.4</v>
      </c>
      <c r="H9" s="6">
        <v>4.7</v>
      </c>
    </row>
    <row r="10" spans="2:8" x14ac:dyDescent="0.4">
      <c r="B10" s="4" t="s">
        <v>46</v>
      </c>
      <c r="C10" s="8"/>
      <c r="D10" s="8"/>
      <c r="E10" s="8"/>
      <c r="F10" s="6">
        <v>3.4</v>
      </c>
      <c r="G10" s="6">
        <v>3.4</v>
      </c>
      <c r="H10" s="6">
        <v>4.7</v>
      </c>
    </row>
    <row r="11" spans="2:8" x14ac:dyDescent="0.4">
      <c r="B11" s="4" t="s">
        <v>47</v>
      </c>
      <c r="C11" s="8"/>
      <c r="D11" s="8"/>
      <c r="E11" s="8"/>
      <c r="F11" s="6">
        <v>3.4</v>
      </c>
      <c r="G11" s="6">
        <v>3.4</v>
      </c>
      <c r="H11" s="6">
        <v>4.7</v>
      </c>
    </row>
    <row r="12" spans="2:8" x14ac:dyDescent="0.4">
      <c r="B12" s="4" t="s">
        <v>48</v>
      </c>
      <c r="C12" s="8"/>
      <c r="D12" s="8"/>
      <c r="E12" s="8"/>
      <c r="F12" s="6">
        <v>3.4</v>
      </c>
      <c r="G12" s="6">
        <v>3.4</v>
      </c>
      <c r="H12" s="6">
        <v>4.7</v>
      </c>
    </row>
    <row r="13" spans="2:8" x14ac:dyDescent="0.4">
      <c r="B13" s="4" t="s">
        <v>49</v>
      </c>
      <c r="C13" s="8"/>
      <c r="D13" s="8"/>
      <c r="E13" s="8"/>
      <c r="F13" s="6">
        <v>3.4</v>
      </c>
      <c r="G13" s="6">
        <v>3.4</v>
      </c>
      <c r="H13" s="6">
        <v>4.7</v>
      </c>
    </row>
    <row r="14" spans="2:8" x14ac:dyDescent="0.4">
      <c r="B14" s="4" t="s">
        <v>50</v>
      </c>
      <c r="C14" s="8"/>
      <c r="D14" s="8"/>
      <c r="E14" s="8"/>
      <c r="F14" s="6">
        <v>3.4</v>
      </c>
      <c r="G14" s="6">
        <v>3.4</v>
      </c>
      <c r="H14" s="6">
        <v>4.7</v>
      </c>
    </row>
    <row r="15" spans="2:8" x14ac:dyDescent="0.4">
      <c r="B15" s="4" t="s">
        <v>51</v>
      </c>
      <c r="C15" s="8"/>
      <c r="D15" s="8"/>
      <c r="E15" s="8"/>
      <c r="F15" s="6">
        <v>3.4</v>
      </c>
      <c r="G15" s="6">
        <v>3.4</v>
      </c>
      <c r="H15" s="6">
        <v>4.7</v>
      </c>
    </row>
    <row r="16" spans="2:8" x14ac:dyDescent="0.4">
      <c r="B16" s="4" t="s">
        <v>52</v>
      </c>
      <c r="C16" s="8"/>
      <c r="D16" s="8"/>
      <c r="E16" s="8"/>
      <c r="F16" s="6">
        <v>3.4</v>
      </c>
      <c r="G16" s="6">
        <v>3.4</v>
      </c>
      <c r="H16" s="6">
        <v>4.7</v>
      </c>
    </row>
    <row r="17" spans="2:8" x14ac:dyDescent="0.4">
      <c r="B17" s="4" t="s">
        <v>53</v>
      </c>
      <c r="C17" s="8"/>
      <c r="D17" s="8"/>
      <c r="E17" s="8"/>
      <c r="F17" s="6">
        <v>3.4</v>
      </c>
      <c r="G17" s="6">
        <v>3.4</v>
      </c>
      <c r="H17" s="6">
        <v>4.7</v>
      </c>
    </row>
    <row r="18" spans="2:8" x14ac:dyDescent="0.4">
      <c r="B18" s="4" t="s">
        <v>54</v>
      </c>
      <c r="C18" s="8"/>
      <c r="D18" s="8"/>
      <c r="E18" s="8"/>
      <c r="F18" s="6">
        <v>3.4</v>
      </c>
      <c r="G18" s="6">
        <v>3.4</v>
      </c>
      <c r="H18" s="6">
        <v>4.7</v>
      </c>
    </row>
    <row r="19" spans="2:8" x14ac:dyDescent="0.4">
      <c r="B19" s="4" t="s">
        <v>55</v>
      </c>
      <c r="C19" s="8"/>
      <c r="D19" s="8"/>
      <c r="E19" s="8"/>
      <c r="F19" s="6">
        <v>3.4</v>
      </c>
      <c r="G19" s="6">
        <v>3.4</v>
      </c>
      <c r="H19" s="6">
        <v>4.7</v>
      </c>
    </row>
    <row r="20" spans="2:8" x14ac:dyDescent="0.4">
      <c r="B20" s="4" t="s">
        <v>56</v>
      </c>
      <c r="C20" s="8"/>
      <c r="D20" s="8"/>
      <c r="E20" s="8"/>
      <c r="F20" s="6">
        <v>3.4</v>
      </c>
      <c r="G20" s="6">
        <v>3.4</v>
      </c>
      <c r="H20" s="6">
        <v>4.7</v>
      </c>
    </row>
    <row r="21" spans="2:8" x14ac:dyDescent="0.4">
      <c r="B21" s="4" t="s">
        <v>57</v>
      </c>
      <c r="C21" s="8"/>
      <c r="D21" s="8"/>
      <c r="E21" s="8"/>
      <c r="F21" s="6">
        <v>3.4</v>
      </c>
      <c r="G21" s="6">
        <v>3.4</v>
      </c>
      <c r="H21" s="6">
        <v>4.7</v>
      </c>
    </row>
    <row r="22" spans="2:8" x14ac:dyDescent="0.4">
      <c r="B22" s="4" t="s">
        <v>58</v>
      </c>
      <c r="C22" s="8"/>
      <c r="D22" s="8"/>
      <c r="E22" s="8"/>
      <c r="F22" s="6">
        <v>3.4</v>
      </c>
      <c r="G22" s="6">
        <v>3.4</v>
      </c>
      <c r="H22" s="6">
        <v>4.7</v>
      </c>
    </row>
    <row r="23" spans="2:8" x14ac:dyDescent="0.4">
      <c r="B23" s="4" t="s">
        <v>59</v>
      </c>
      <c r="C23" s="8"/>
      <c r="D23" s="8"/>
      <c r="E23" s="8"/>
      <c r="F23" s="6">
        <v>3.4</v>
      </c>
      <c r="G23" s="6">
        <v>3.4</v>
      </c>
      <c r="H23" s="6">
        <v>4.7</v>
      </c>
    </row>
    <row r="24" spans="2:8" x14ac:dyDescent="0.4">
      <c r="B24" s="4" t="s">
        <v>60</v>
      </c>
      <c r="C24" s="8"/>
      <c r="D24" s="8"/>
      <c r="E24" s="8"/>
      <c r="F24" s="6">
        <v>3.4</v>
      </c>
      <c r="G24" s="6">
        <v>3.4</v>
      </c>
      <c r="H24" s="6">
        <v>4.7</v>
      </c>
    </row>
    <row r="25" spans="2:8" x14ac:dyDescent="0.4">
      <c r="B25" s="4" t="s">
        <v>61</v>
      </c>
      <c r="C25" s="8"/>
      <c r="D25" s="8"/>
      <c r="E25" s="8"/>
      <c r="F25" s="6">
        <v>3.4</v>
      </c>
      <c r="G25" s="6">
        <v>3.4</v>
      </c>
      <c r="H25" s="6">
        <v>4.7</v>
      </c>
    </row>
    <row r="26" spans="2:8" x14ac:dyDescent="0.4">
      <c r="B26" s="4" t="s">
        <v>62</v>
      </c>
      <c r="C26" s="8"/>
      <c r="D26" s="8"/>
      <c r="E26" s="8"/>
      <c r="F26" s="6">
        <v>3.4</v>
      </c>
      <c r="G26" s="6">
        <v>3.4</v>
      </c>
      <c r="H26" s="6">
        <v>4.7</v>
      </c>
    </row>
    <row r="27" spans="2:8" x14ac:dyDescent="0.4">
      <c r="B27" s="4" t="s">
        <v>63</v>
      </c>
      <c r="C27" s="8"/>
      <c r="D27" s="8"/>
      <c r="E27" s="8"/>
      <c r="F27" s="6">
        <v>3.4</v>
      </c>
      <c r="G27" s="6">
        <v>3.4</v>
      </c>
      <c r="H27" s="6">
        <v>4.7</v>
      </c>
    </row>
    <row r="28" spans="2:8" x14ac:dyDescent="0.4">
      <c r="B28" s="4"/>
      <c r="C28" s="8"/>
      <c r="D28" s="8"/>
      <c r="E28" s="9"/>
      <c r="F28" s="10"/>
      <c r="G28" s="10"/>
      <c r="H28" s="6"/>
    </row>
    <row r="29" spans="2:8" x14ac:dyDescent="0.4">
      <c r="B29" s="4"/>
      <c r="C29" s="8"/>
      <c r="D29" s="8"/>
      <c r="E29" s="9"/>
      <c r="F29" s="10"/>
      <c r="G29" s="10"/>
      <c r="H29" s="6"/>
    </row>
    <row r="30" spans="2:8" x14ac:dyDescent="0.4">
      <c r="B30" s="4"/>
      <c r="C30" s="8"/>
      <c r="D30" s="8"/>
      <c r="E30" s="9"/>
      <c r="F30" s="10"/>
      <c r="G30" s="10"/>
      <c r="H30" s="6"/>
    </row>
    <row r="31" spans="2:8" x14ac:dyDescent="0.4">
      <c r="B31" s="4"/>
      <c r="C31" s="8"/>
      <c r="D31" s="8"/>
      <c r="E31" s="9"/>
      <c r="F31" s="10"/>
      <c r="G31" s="10"/>
      <c r="H31" s="6"/>
    </row>
    <row r="32" spans="2:8" x14ac:dyDescent="0.4">
      <c r="B32" s="4"/>
      <c r="C32" s="8"/>
      <c r="D32" s="8"/>
      <c r="E32" s="9"/>
      <c r="F32" s="10"/>
      <c r="G32" s="10"/>
      <c r="H32" s="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 Entry</vt:lpstr>
      <vt:lpstr>Conv Tables</vt:lpstr>
      <vt:lpstr>'Data Entry'!_Hlk32994821</vt:lpstr>
    </vt:vector>
  </TitlesOfParts>
  <Company>Additive Innovations,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Yang</dc:creator>
  <cp:lastModifiedBy>Ethan Nguyen</cp:lastModifiedBy>
  <cp:lastPrinted>2025-01-30T22:38:57Z</cp:lastPrinted>
  <dcterms:created xsi:type="dcterms:W3CDTF">2006-01-23T19:37:33Z</dcterms:created>
  <dcterms:modified xsi:type="dcterms:W3CDTF">2025-09-03T21:43:34Z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TC101514341033</vt:lpwstr>
  </property>
</Properties>
</file>