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234\OneDrive\Desktop\MGMT 170\Spreadsheets\"/>
    </mc:Choice>
  </mc:AlternateContent>
  <xr:revisionPtr revIDLastSave="0" documentId="13_ncr:1_{FD9112BA-CBF8-4A2C-810F-3F0041FA8C63}" xr6:coauthVersionLast="47" xr6:coauthVersionMax="47" xr10:uidLastSave="{00000000-0000-0000-0000-000000000000}"/>
  <bookViews>
    <workbookView xWindow="22932" yWindow="-108" windowWidth="23256" windowHeight="12576" tabRatio="607" firstSheet="1" activeTab="3" xr2:uid="{00000000-000D-0000-FFFF-FFFF00000000}"/>
  </bookViews>
  <sheets>
    <sheet name="Rental Income and Expense Stops" sheetId="10" r:id="rId1"/>
    <sheet name="Financial Leverage" sheetId="1" r:id="rId2"/>
    <sheet name="Proforma NOI" sheetId="8" r:id="rId3"/>
    <sheet name="Constant Payment Mortgage" sheetId="7" r:id="rId4"/>
    <sheet name="Partitioning the IRR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8" l="1"/>
  <c r="E5" i="1"/>
  <c r="D27" i="8" l="1"/>
  <c r="D19" i="1"/>
  <c r="C6" i="7" l="1"/>
  <c r="D21" i="8" l="1"/>
  <c r="E3" i="8"/>
  <c r="C15" i="8"/>
  <c r="D23" i="8"/>
  <c r="D4" i="8"/>
  <c r="E5" i="8" l="1"/>
  <c r="E9" i="10"/>
  <c r="D9" i="10"/>
  <c r="C14" i="10"/>
  <c r="C5" i="10"/>
  <c r="E8" i="10"/>
  <c r="D8" i="10" l="1"/>
  <c r="F8" i="10" s="1"/>
  <c r="D8" i="8" s="1"/>
  <c r="D22" i="8" l="1"/>
  <c r="F5" i="8"/>
  <c r="D24" i="8"/>
  <c r="E24" i="8" l="1"/>
  <c r="E6" i="8"/>
  <c r="D6" i="8" s="1"/>
  <c r="D22" i="1" l="1"/>
  <c r="B11" i="7" l="1"/>
  <c r="B12" i="7" s="1"/>
  <c r="B13" i="7" s="1"/>
  <c r="B14" i="7" s="1"/>
  <c r="B15" i="7" s="1"/>
  <c r="B16" i="7" l="1"/>
  <c r="B17" i="7" s="1"/>
  <c r="B18" i="7" s="1"/>
  <c r="B19" i="7" s="1"/>
  <c r="B20" i="7" s="1"/>
  <c r="B21" i="7" l="1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F5" i="2" l="1"/>
  <c r="G5" i="2" s="1"/>
  <c r="H5" i="2" s="1"/>
  <c r="I5" i="2" s="1"/>
  <c r="J5" i="2" s="1"/>
  <c r="K5" i="2" s="1"/>
  <c r="L5" i="2" s="1"/>
  <c r="M5" i="2" s="1"/>
  <c r="N5" i="2" s="1"/>
  <c r="O6" i="2"/>
  <c r="C6" i="2"/>
  <c r="F9" i="2" l="1"/>
  <c r="F8" i="2"/>
  <c r="N7" i="2"/>
  <c r="O7" i="2" s="1"/>
  <c r="C7" i="2"/>
  <c r="F3" i="2"/>
  <c r="G3" i="2" s="1"/>
  <c r="H3" i="2" s="1"/>
  <c r="I3" i="2" s="1"/>
  <c r="J3" i="2" s="1"/>
  <c r="K3" i="2" s="1"/>
  <c r="L3" i="2" s="1"/>
  <c r="M3" i="2" s="1"/>
  <c r="N3" i="2" s="1"/>
  <c r="C5" i="2" l="1"/>
  <c r="O5" i="2"/>
  <c r="G8" i="2"/>
  <c r="G9" i="2"/>
  <c r="H9" i="2" l="1"/>
  <c r="I9" i="2" s="1"/>
  <c r="J9" i="2" s="1"/>
  <c r="K9" i="2" s="1"/>
  <c r="L9" i="2" s="1"/>
  <c r="M9" i="2" s="1"/>
  <c r="N9" i="2" s="1"/>
  <c r="H8" i="2"/>
  <c r="I8" i="2" s="1"/>
  <c r="J8" i="2" s="1"/>
  <c r="K8" i="2" s="1"/>
  <c r="L8" i="2" s="1"/>
  <c r="M8" i="2" s="1"/>
  <c r="N8" i="2" s="1"/>
  <c r="O8" i="2" s="1"/>
  <c r="C4" i="2"/>
  <c r="O4" i="2"/>
  <c r="C9" i="2" l="1"/>
  <c r="O9" i="2"/>
  <c r="C8" i="2"/>
  <c r="O10" i="2" l="1"/>
  <c r="C10" i="2" l="1"/>
  <c r="D17" i="1"/>
  <c r="E19" i="1" s="1"/>
  <c r="E6" i="1" l="1"/>
  <c r="D6" i="1" s="1"/>
  <c r="E4" i="7" l="1"/>
  <c r="C7" i="7" s="1"/>
  <c r="C10" i="7"/>
  <c r="D11" i="1" l="1"/>
  <c r="E11" i="1" s="1"/>
  <c r="F11" i="1" s="1"/>
  <c r="E10" i="7"/>
  <c r="D16" i="8" l="1"/>
  <c r="E16" i="8" s="1"/>
  <c r="F16" i="8" s="1"/>
  <c r="E365" i="7"/>
  <c r="E353" i="7"/>
  <c r="E341" i="7"/>
  <c r="E329" i="7"/>
  <c r="E317" i="7"/>
  <c r="E305" i="7"/>
  <c r="E293" i="7"/>
  <c r="E281" i="7"/>
  <c r="E269" i="7"/>
  <c r="E257" i="7"/>
  <c r="E245" i="7"/>
  <c r="E233" i="7"/>
  <c r="E221" i="7"/>
  <c r="E209" i="7"/>
  <c r="E197" i="7"/>
  <c r="E185" i="7"/>
  <c r="E173" i="7"/>
  <c r="E161" i="7"/>
  <c r="E149" i="7"/>
  <c r="E137" i="7"/>
  <c r="E125" i="7"/>
  <c r="E113" i="7"/>
  <c r="E101" i="7"/>
  <c r="E89" i="7"/>
  <c r="E77" i="7"/>
  <c r="E65" i="7"/>
  <c r="E53" i="7"/>
  <c r="E41" i="7"/>
  <c r="E29" i="7"/>
  <c r="E17" i="7"/>
  <c r="E361" i="7"/>
  <c r="E349" i="7"/>
  <c r="E337" i="7"/>
  <c r="E325" i="7"/>
  <c r="E313" i="7"/>
  <c r="E301" i="7"/>
  <c r="E289" i="7"/>
  <c r="E277" i="7"/>
  <c r="E265" i="7"/>
  <c r="E253" i="7"/>
  <c r="E241" i="7"/>
  <c r="E229" i="7"/>
  <c r="E217" i="7"/>
  <c r="E205" i="7"/>
  <c r="E193" i="7"/>
  <c r="E181" i="7"/>
  <c r="E169" i="7"/>
  <c r="E157" i="7"/>
  <c r="E145" i="7"/>
  <c r="E133" i="7"/>
  <c r="E121" i="7"/>
  <c r="E109" i="7"/>
  <c r="E97" i="7"/>
  <c r="E85" i="7"/>
  <c r="E73" i="7"/>
  <c r="E61" i="7"/>
  <c r="E49" i="7"/>
  <c r="E37" i="7"/>
  <c r="E25" i="7"/>
  <c r="E13" i="7"/>
  <c r="D10" i="7"/>
  <c r="E356" i="7"/>
  <c r="E342" i="7"/>
  <c r="E327" i="7"/>
  <c r="E312" i="7"/>
  <c r="E298" i="7"/>
  <c r="E284" i="7"/>
  <c r="E270" i="7"/>
  <c r="E255" i="7"/>
  <c r="E240" i="7"/>
  <c r="E226" i="7"/>
  <c r="E212" i="7"/>
  <c r="E198" i="7"/>
  <c r="E183" i="7"/>
  <c r="E168" i="7"/>
  <c r="E154" i="7"/>
  <c r="E140" i="7"/>
  <c r="E126" i="7"/>
  <c r="E111" i="7"/>
  <c r="E96" i="7"/>
  <c r="E82" i="7"/>
  <c r="E68" i="7"/>
  <c r="E54" i="7"/>
  <c r="E39" i="7"/>
  <c r="E24" i="7"/>
  <c r="E340" i="7"/>
  <c r="E254" i="7"/>
  <c r="E196" i="7"/>
  <c r="E139" i="7"/>
  <c r="E95" i="7"/>
  <c r="E38" i="7"/>
  <c r="E123" i="7"/>
  <c r="E94" i="7"/>
  <c r="E36" i="7"/>
  <c r="E200" i="7"/>
  <c r="E42" i="7"/>
  <c r="E369" i="7"/>
  <c r="E355" i="7"/>
  <c r="E311" i="7"/>
  <c r="E297" i="7"/>
  <c r="E283" i="7"/>
  <c r="E268" i="7"/>
  <c r="E225" i="7"/>
  <c r="E211" i="7"/>
  <c r="E182" i="7"/>
  <c r="E153" i="7"/>
  <c r="E124" i="7"/>
  <c r="E110" i="7"/>
  <c r="E81" i="7"/>
  <c r="E52" i="7"/>
  <c r="E138" i="7"/>
  <c r="E80" i="7"/>
  <c r="E171" i="7"/>
  <c r="E368" i="7"/>
  <c r="E354" i="7"/>
  <c r="E339" i="7"/>
  <c r="E324" i="7"/>
  <c r="E310" i="7"/>
  <c r="E296" i="7"/>
  <c r="E282" i="7"/>
  <c r="E267" i="7"/>
  <c r="E252" i="7"/>
  <c r="E238" i="7"/>
  <c r="E224" i="7"/>
  <c r="E210" i="7"/>
  <c r="E195" i="7"/>
  <c r="E180" i="7"/>
  <c r="E152" i="7"/>
  <c r="E108" i="7"/>
  <c r="E51" i="7"/>
  <c r="E22" i="7"/>
  <c r="E228" i="7"/>
  <c r="E367" i="7"/>
  <c r="E352" i="7"/>
  <c r="E338" i="7"/>
  <c r="E323" i="7"/>
  <c r="E309" i="7"/>
  <c r="E295" i="7"/>
  <c r="E280" i="7"/>
  <c r="E266" i="7"/>
  <c r="E251" i="7"/>
  <c r="E237" i="7"/>
  <c r="E223" i="7"/>
  <c r="E208" i="7"/>
  <c r="E194" i="7"/>
  <c r="E179" i="7"/>
  <c r="E165" i="7"/>
  <c r="E151" i="7"/>
  <c r="E136" i="7"/>
  <c r="E122" i="7"/>
  <c r="E107" i="7"/>
  <c r="E93" i="7"/>
  <c r="E79" i="7"/>
  <c r="E64" i="7"/>
  <c r="E50" i="7"/>
  <c r="E35" i="7"/>
  <c r="E21" i="7"/>
  <c r="E264" i="7"/>
  <c r="E178" i="7"/>
  <c r="E150" i="7"/>
  <c r="E120" i="7"/>
  <c r="E92" i="7"/>
  <c r="E78" i="7"/>
  <c r="E48" i="7"/>
  <c r="E258" i="7"/>
  <c r="E27" i="7"/>
  <c r="E366" i="7"/>
  <c r="E351" i="7"/>
  <c r="E336" i="7"/>
  <c r="E322" i="7"/>
  <c r="E308" i="7"/>
  <c r="E294" i="7"/>
  <c r="E279" i="7"/>
  <c r="E250" i="7"/>
  <c r="E236" i="7"/>
  <c r="E222" i="7"/>
  <c r="E207" i="7"/>
  <c r="E192" i="7"/>
  <c r="E164" i="7"/>
  <c r="E135" i="7"/>
  <c r="E106" i="7"/>
  <c r="E63" i="7"/>
  <c r="E34" i="7"/>
  <c r="E20" i="7"/>
  <c r="E214" i="7"/>
  <c r="E364" i="7"/>
  <c r="E350" i="7"/>
  <c r="E335" i="7"/>
  <c r="E321" i="7"/>
  <c r="E307" i="7"/>
  <c r="E292" i="7"/>
  <c r="E278" i="7"/>
  <c r="E263" i="7"/>
  <c r="E249" i="7"/>
  <c r="E235" i="7"/>
  <c r="E220" i="7"/>
  <c r="E206" i="7"/>
  <c r="E191" i="7"/>
  <c r="E177" i="7"/>
  <c r="E163" i="7"/>
  <c r="E148" i="7"/>
  <c r="E134" i="7"/>
  <c r="E119" i="7"/>
  <c r="E105" i="7"/>
  <c r="E91" i="7"/>
  <c r="E76" i="7"/>
  <c r="E62" i="7"/>
  <c r="E47" i="7"/>
  <c r="E33" i="7"/>
  <c r="E19" i="7"/>
  <c r="E115" i="7"/>
  <c r="E86" i="7"/>
  <c r="E43" i="7"/>
  <c r="E344" i="7"/>
  <c r="E315" i="7"/>
  <c r="E243" i="7"/>
  <c r="E99" i="7"/>
  <c r="E363" i="7"/>
  <c r="E348" i="7"/>
  <c r="E334" i="7"/>
  <c r="E320" i="7"/>
  <c r="E306" i="7"/>
  <c r="E291" i="7"/>
  <c r="E276" i="7"/>
  <c r="E262" i="7"/>
  <c r="E248" i="7"/>
  <c r="E234" i="7"/>
  <c r="E219" i="7"/>
  <c r="E204" i="7"/>
  <c r="E190" i="7"/>
  <c r="E176" i="7"/>
  <c r="E162" i="7"/>
  <c r="E147" i="7"/>
  <c r="E132" i="7"/>
  <c r="E118" i="7"/>
  <c r="E104" i="7"/>
  <c r="E90" i="7"/>
  <c r="E75" i="7"/>
  <c r="E60" i="7"/>
  <c r="E46" i="7"/>
  <c r="E32" i="7"/>
  <c r="E18" i="7"/>
  <c r="E160" i="7"/>
  <c r="E131" i="7"/>
  <c r="E103" i="7"/>
  <c r="E74" i="7"/>
  <c r="E45" i="7"/>
  <c r="E31" i="7"/>
  <c r="E15" i="7"/>
  <c r="E331" i="7"/>
  <c r="E230" i="7"/>
  <c r="E129" i="7"/>
  <c r="E14" i="7"/>
  <c r="E330" i="7"/>
  <c r="E186" i="7"/>
  <c r="E70" i="7"/>
  <c r="E362" i="7"/>
  <c r="E347" i="7"/>
  <c r="E333" i="7"/>
  <c r="E319" i="7"/>
  <c r="E304" i="7"/>
  <c r="E290" i="7"/>
  <c r="E275" i="7"/>
  <c r="E261" i="7"/>
  <c r="E247" i="7"/>
  <c r="E232" i="7"/>
  <c r="E218" i="7"/>
  <c r="E203" i="7"/>
  <c r="E189" i="7"/>
  <c r="E175" i="7"/>
  <c r="E146" i="7"/>
  <c r="E117" i="7"/>
  <c r="E88" i="7"/>
  <c r="E59" i="7"/>
  <c r="E16" i="7"/>
  <c r="E287" i="7"/>
  <c r="E187" i="7"/>
  <c r="E28" i="7"/>
  <c r="E272" i="7"/>
  <c r="E114" i="7"/>
  <c r="E360" i="7"/>
  <c r="E346" i="7"/>
  <c r="E332" i="7"/>
  <c r="E318" i="7"/>
  <c r="E303" i="7"/>
  <c r="E288" i="7"/>
  <c r="E274" i="7"/>
  <c r="E260" i="7"/>
  <c r="E246" i="7"/>
  <c r="E231" i="7"/>
  <c r="E216" i="7"/>
  <c r="E202" i="7"/>
  <c r="E188" i="7"/>
  <c r="E174" i="7"/>
  <c r="E159" i="7"/>
  <c r="E144" i="7"/>
  <c r="E130" i="7"/>
  <c r="E116" i="7"/>
  <c r="E102" i="7"/>
  <c r="E87" i="7"/>
  <c r="E72" i="7"/>
  <c r="E58" i="7"/>
  <c r="E44" i="7"/>
  <c r="E30" i="7"/>
  <c r="E316" i="7"/>
  <c r="E215" i="7"/>
  <c r="E143" i="7"/>
  <c r="E71" i="7"/>
  <c r="E300" i="7"/>
  <c r="E156" i="7"/>
  <c r="E56" i="7"/>
  <c r="E359" i="7"/>
  <c r="E345" i="7"/>
  <c r="E302" i="7"/>
  <c r="E273" i="7"/>
  <c r="E259" i="7"/>
  <c r="E244" i="7"/>
  <c r="E201" i="7"/>
  <c r="E172" i="7"/>
  <c r="E158" i="7"/>
  <c r="E100" i="7"/>
  <c r="E57" i="7"/>
  <c r="E358" i="7"/>
  <c r="E286" i="7"/>
  <c r="E142" i="7"/>
  <c r="E84" i="7"/>
  <c r="E12" i="7"/>
  <c r="F10" i="7"/>
  <c r="E357" i="7"/>
  <c r="E343" i="7"/>
  <c r="E328" i="7"/>
  <c r="E314" i="7"/>
  <c r="E299" i="7"/>
  <c r="E285" i="7"/>
  <c r="E271" i="7"/>
  <c r="E256" i="7"/>
  <c r="E242" i="7"/>
  <c r="E227" i="7"/>
  <c r="E213" i="7"/>
  <c r="E199" i="7"/>
  <c r="E184" i="7"/>
  <c r="E170" i="7"/>
  <c r="E155" i="7"/>
  <c r="E141" i="7"/>
  <c r="E127" i="7"/>
  <c r="E112" i="7"/>
  <c r="E98" i="7"/>
  <c r="E83" i="7"/>
  <c r="E69" i="7"/>
  <c r="E55" i="7"/>
  <c r="E40" i="7"/>
  <c r="E26" i="7"/>
  <c r="E11" i="7"/>
  <c r="E326" i="7"/>
  <c r="E239" i="7"/>
  <c r="E167" i="7"/>
  <c r="E67" i="7"/>
  <c r="E23" i="7"/>
  <c r="E166" i="7"/>
  <c r="E66" i="7"/>
  <c r="E128" i="7"/>
  <c r="C11" i="7" l="1"/>
  <c r="D11" i="7" s="1"/>
  <c r="F11" i="7" l="1"/>
  <c r="C12" i="7" l="1"/>
  <c r="D12" i="7" s="1"/>
  <c r="F12" i="7" l="1"/>
  <c r="C13" i="7" s="1"/>
  <c r="F13" i="7" l="1"/>
  <c r="D13" i="7"/>
  <c r="C14" i="7" l="1"/>
  <c r="D14" i="7" s="1"/>
  <c r="F14" i="7" l="1"/>
  <c r="C15" i="7" s="1"/>
  <c r="D15" i="7" s="1"/>
  <c r="F15" i="7" l="1"/>
  <c r="C16" i="7" s="1"/>
  <c r="D16" i="7" s="1"/>
  <c r="F16" i="7" l="1"/>
  <c r="C17" i="7" s="1"/>
  <c r="D17" i="7" s="1"/>
  <c r="F17" i="7" l="1"/>
  <c r="C18" i="7" s="1"/>
  <c r="D18" i="7" s="1"/>
  <c r="F18" i="7" l="1"/>
  <c r="C19" i="7" s="1"/>
  <c r="D19" i="7" s="1"/>
  <c r="F19" i="7" l="1"/>
  <c r="C20" i="7" s="1"/>
  <c r="D20" i="7" s="1"/>
  <c r="F20" i="7" l="1"/>
  <c r="C21" i="7" s="1"/>
  <c r="D21" i="7" s="1"/>
  <c r="F21" i="7" l="1"/>
  <c r="C22" i="7" s="1"/>
  <c r="D22" i="7" s="1"/>
  <c r="F22" i="7" l="1"/>
  <c r="C23" i="7" s="1"/>
  <c r="D23" i="7" s="1"/>
  <c r="F23" i="7" l="1"/>
  <c r="C24" i="7" s="1"/>
  <c r="D24" i="7" s="1"/>
  <c r="F24" i="7" l="1"/>
  <c r="C25" i="7" s="1"/>
  <c r="D25" i="7" s="1"/>
  <c r="F25" i="7" l="1"/>
  <c r="C26" i="7" s="1"/>
  <c r="D26" i="7" s="1"/>
  <c r="F26" i="7" l="1"/>
  <c r="C27" i="7" s="1"/>
  <c r="D27" i="7" s="1"/>
  <c r="F27" i="7" l="1"/>
  <c r="C28" i="7" s="1"/>
  <c r="D28" i="7" s="1"/>
  <c r="F28" i="7" l="1"/>
  <c r="C29" i="7" s="1"/>
  <c r="D29" i="7" s="1"/>
  <c r="F29" i="7" l="1"/>
  <c r="C30" i="7" s="1"/>
  <c r="D30" i="7" s="1"/>
  <c r="F30" i="7" l="1"/>
  <c r="C31" i="7" s="1"/>
  <c r="D31" i="7" s="1"/>
  <c r="F31" i="7" l="1"/>
  <c r="C32" i="7" s="1"/>
  <c r="D32" i="7" s="1"/>
  <c r="F32" i="7" l="1"/>
  <c r="C33" i="7" s="1"/>
  <c r="D33" i="7" s="1"/>
  <c r="F33" i="7" l="1"/>
  <c r="C34" i="7" s="1"/>
  <c r="D34" i="7" s="1"/>
  <c r="F34" i="7" l="1"/>
  <c r="C35" i="7" s="1"/>
  <c r="D35" i="7" s="1"/>
  <c r="F35" i="7" l="1"/>
  <c r="C36" i="7" s="1"/>
  <c r="D36" i="7" s="1"/>
  <c r="F36" i="7" l="1"/>
  <c r="C37" i="7" s="1"/>
  <c r="D37" i="7" s="1"/>
  <c r="F37" i="7" l="1"/>
  <c r="C38" i="7" s="1"/>
  <c r="D38" i="7" s="1"/>
  <c r="F38" i="7" l="1"/>
  <c r="C39" i="7" s="1"/>
  <c r="D39" i="7" s="1"/>
  <c r="F39" i="7" l="1"/>
  <c r="C40" i="7" s="1"/>
  <c r="D40" i="7" s="1"/>
  <c r="F40" i="7" l="1"/>
  <c r="C41" i="7" s="1"/>
  <c r="D41" i="7" s="1"/>
  <c r="F41" i="7" l="1"/>
  <c r="C42" i="7" s="1"/>
  <c r="D42" i="7" s="1"/>
  <c r="F42" i="7" l="1"/>
  <c r="C43" i="7" s="1"/>
  <c r="D43" i="7" s="1"/>
  <c r="F43" i="7" l="1"/>
  <c r="C44" i="7" s="1"/>
  <c r="D44" i="7" s="1"/>
  <c r="F44" i="7" l="1"/>
  <c r="C45" i="7" s="1"/>
  <c r="D45" i="7" s="1"/>
  <c r="F45" i="7" l="1"/>
  <c r="C46" i="7" s="1"/>
  <c r="D46" i="7" s="1"/>
  <c r="F46" i="7" l="1"/>
  <c r="C47" i="7" s="1"/>
  <c r="D47" i="7" s="1"/>
  <c r="F47" i="7" l="1"/>
  <c r="C48" i="7" s="1"/>
  <c r="D48" i="7" s="1"/>
  <c r="F48" i="7" l="1"/>
  <c r="C49" i="7" s="1"/>
  <c r="D49" i="7" s="1"/>
  <c r="F49" i="7" l="1"/>
  <c r="C50" i="7" s="1"/>
  <c r="D50" i="7" s="1"/>
  <c r="F50" i="7" l="1"/>
  <c r="C51" i="7" s="1"/>
  <c r="D51" i="7" s="1"/>
  <c r="F51" i="7" l="1"/>
  <c r="C52" i="7" s="1"/>
  <c r="D52" i="7" s="1"/>
  <c r="F52" i="7" l="1"/>
  <c r="C53" i="7" s="1"/>
  <c r="D53" i="7" s="1"/>
  <c r="F53" i="7" l="1"/>
  <c r="C54" i="7" s="1"/>
  <c r="D54" i="7" s="1"/>
  <c r="F54" i="7" l="1"/>
  <c r="C55" i="7" s="1"/>
  <c r="D55" i="7" s="1"/>
  <c r="F55" i="7" l="1"/>
  <c r="C56" i="7" s="1"/>
  <c r="D56" i="7" s="1"/>
  <c r="F56" i="7" l="1"/>
  <c r="C57" i="7" s="1"/>
  <c r="D57" i="7" s="1"/>
  <c r="F57" i="7" l="1"/>
  <c r="C58" i="7" s="1"/>
  <c r="D58" i="7" l="1"/>
  <c r="F58" i="7"/>
  <c r="C59" i="7" s="1"/>
  <c r="D59" i="7" s="1"/>
  <c r="F59" i="7" l="1"/>
  <c r="C60" i="7" s="1"/>
  <c r="D60" i="7" s="1"/>
  <c r="F60" i="7" l="1"/>
  <c r="C61" i="7" s="1"/>
  <c r="D61" i="7" s="1"/>
  <c r="F61" i="7" l="1"/>
  <c r="C62" i="7" s="1"/>
  <c r="D62" i="7" s="1"/>
  <c r="F62" i="7" l="1"/>
  <c r="C63" i="7" s="1"/>
  <c r="D63" i="7" s="1"/>
  <c r="F63" i="7" l="1"/>
  <c r="C64" i="7" s="1"/>
  <c r="D64" i="7" s="1"/>
  <c r="F64" i="7" l="1"/>
  <c r="C65" i="7" s="1"/>
  <c r="D65" i="7" s="1"/>
  <c r="F65" i="7" l="1"/>
  <c r="C66" i="7" s="1"/>
  <c r="D66" i="7" s="1"/>
  <c r="F66" i="7" l="1"/>
  <c r="C67" i="7" s="1"/>
  <c r="D67" i="7" l="1"/>
  <c r="F67" i="7"/>
  <c r="C68" i="7" s="1"/>
  <c r="D68" i="7" s="1"/>
  <c r="F68" i="7" l="1"/>
  <c r="C69" i="7" s="1"/>
  <c r="D69" i="7" s="1"/>
  <c r="F69" i="7" l="1"/>
  <c r="C70" i="7" s="1"/>
  <c r="D70" i="7" s="1"/>
  <c r="F70" i="7" l="1"/>
  <c r="C71" i="7" s="1"/>
  <c r="D71" i="7" s="1"/>
  <c r="F71" i="7" l="1"/>
  <c r="C72" i="7" s="1"/>
  <c r="D72" i="7" s="1"/>
  <c r="F72" i="7" l="1"/>
  <c r="C73" i="7" s="1"/>
  <c r="D73" i="7" s="1"/>
  <c r="F73" i="7" l="1"/>
  <c r="C74" i="7" s="1"/>
  <c r="D74" i="7" s="1"/>
  <c r="F74" i="7" l="1"/>
  <c r="C75" i="7" s="1"/>
  <c r="D75" i="7" s="1"/>
  <c r="F75" i="7" l="1"/>
  <c r="C76" i="7" s="1"/>
  <c r="D76" i="7" s="1"/>
  <c r="F76" i="7" l="1"/>
  <c r="C77" i="7" s="1"/>
  <c r="D77" i="7" s="1"/>
  <c r="F77" i="7" l="1"/>
  <c r="C78" i="7" s="1"/>
  <c r="D78" i="7" s="1"/>
  <c r="F78" i="7" l="1"/>
  <c r="C79" i="7" s="1"/>
  <c r="D79" i="7" s="1"/>
  <c r="F79" i="7" l="1"/>
  <c r="C80" i="7" s="1"/>
  <c r="D80" i="7" s="1"/>
  <c r="F80" i="7" l="1"/>
  <c r="C81" i="7" s="1"/>
  <c r="D81" i="7" s="1"/>
  <c r="F81" i="7" l="1"/>
  <c r="C82" i="7" s="1"/>
  <c r="D82" i="7" s="1"/>
  <c r="F82" i="7" l="1"/>
  <c r="C83" i="7" s="1"/>
  <c r="D83" i="7" l="1"/>
  <c r="F83" i="7"/>
  <c r="C84" i="7" s="1"/>
  <c r="D84" i="7" s="1"/>
  <c r="F84" i="7" l="1"/>
  <c r="C85" i="7" s="1"/>
  <c r="D85" i="7" s="1"/>
  <c r="F85" i="7" l="1"/>
  <c r="C86" i="7" s="1"/>
  <c r="D86" i="7" l="1"/>
  <c r="F86" i="7"/>
  <c r="C87" i="7" s="1"/>
  <c r="D87" i="7" s="1"/>
  <c r="F87" i="7" l="1"/>
  <c r="C88" i="7" s="1"/>
  <c r="D88" i="7" s="1"/>
  <c r="F88" i="7" l="1"/>
  <c r="C89" i="7" s="1"/>
  <c r="D89" i="7" s="1"/>
  <c r="F89" i="7" l="1"/>
  <c r="C90" i="7" s="1"/>
  <c r="D90" i="7" s="1"/>
  <c r="F90" i="7" l="1"/>
  <c r="C91" i="7" s="1"/>
  <c r="D91" i="7" s="1"/>
  <c r="F91" i="7" l="1"/>
  <c r="C92" i="7" s="1"/>
  <c r="D92" i="7" s="1"/>
  <c r="F92" i="7" l="1"/>
  <c r="C93" i="7" s="1"/>
  <c r="D93" i="7" s="1"/>
  <c r="F93" i="7" l="1"/>
  <c r="C94" i="7" s="1"/>
  <c r="D94" i="7" s="1"/>
  <c r="F94" i="7" l="1"/>
  <c r="C95" i="7" s="1"/>
  <c r="D95" i="7" s="1"/>
  <c r="F95" i="7" l="1"/>
  <c r="C96" i="7" s="1"/>
  <c r="D96" i="7" s="1"/>
  <c r="F96" i="7" l="1"/>
  <c r="C97" i="7" s="1"/>
  <c r="D97" i="7" s="1"/>
  <c r="F97" i="7" l="1"/>
  <c r="C98" i="7" s="1"/>
  <c r="D98" i="7" s="1"/>
  <c r="F98" i="7" l="1"/>
  <c r="C99" i="7" s="1"/>
  <c r="D99" i="7" s="1"/>
  <c r="F99" i="7" l="1"/>
  <c r="C100" i="7" s="1"/>
  <c r="D100" i="7" s="1"/>
  <c r="F100" i="7" l="1"/>
  <c r="C101" i="7" s="1"/>
  <c r="D101" i="7" s="1"/>
  <c r="F101" i="7" l="1"/>
  <c r="C102" i="7" s="1"/>
  <c r="D102" i="7" s="1"/>
  <c r="F102" i="7" l="1"/>
  <c r="C103" i="7" s="1"/>
  <c r="D103" i="7" s="1"/>
  <c r="F103" i="7" l="1"/>
  <c r="C104" i="7" s="1"/>
  <c r="D104" i="7" s="1"/>
  <c r="F104" i="7" l="1"/>
  <c r="C105" i="7" s="1"/>
  <c r="D105" i="7" s="1"/>
  <c r="F105" i="7" l="1"/>
  <c r="C106" i="7" s="1"/>
  <c r="D106" i="7" s="1"/>
  <c r="F106" i="7" l="1"/>
  <c r="C107" i="7" s="1"/>
  <c r="D107" i="7" l="1"/>
  <c r="F107" i="7"/>
  <c r="C108" i="7" s="1"/>
  <c r="D108" i="7" s="1"/>
  <c r="F108" i="7" l="1"/>
  <c r="C109" i="7" s="1"/>
  <c r="D109" i="7" s="1"/>
  <c r="F109" i="7" l="1"/>
  <c r="C110" i="7" s="1"/>
  <c r="D110" i="7" s="1"/>
  <c r="F110" i="7" l="1"/>
  <c r="C111" i="7" s="1"/>
  <c r="D111" i="7" s="1"/>
  <c r="F111" i="7" l="1"/>
  <c r="C112" i="7" l="1"/>
  <c r="D112" i="7" s="1"/>
  <c r="F112" i="7" l="1"/>
  <c r="C113" i="7" s="1"/>
  <c r="D113" i="7" s="1"/>
  <c r="F113" i="7" l="1"/>
  <c r="C114" i="7" s="1"/>
  <c r="D114" i="7" s="1"/>
  <c r="F114" i="7" l="1"/>
  <c r="C115" i="7" s="1"/>
  <c r="D115" i="7" s="1"/>
  <c r="F115" i="7" l="1"/>
  <c r="C116" i="7" s="1"/>
  <c r="D116" i="7" s="1"/>
  <c r="F116" i="7" l="1"/>
  <c r="C117" i="7" s="1"/>
  <c r="D117" i="7" s="1"/>
  <c r="F117" i="7" l="1"/>
  <c r="C118" i="7" s="1"/>
  <c r="D118" i="7" s="1"/>
  <c r="F118" i="7" l="1"/>
  <c r="C119" i="7" s="1"/>
  <c r="D119" i="7" s="1"/>
  <c r="F119" i="7" l="1"/>
  <c r="C120" i="7" s="1"/>
  <c r="D120" i="7" s="1"/>
  <c r="F120" i="7" l="1"/>
  <c r="C121" i="7" s="1"/>
  <c r="D121" i="7" s="1"/>
  <c r="F121" i="7" l="1"/>
  <c r="C122" i="7" s="1"/>
  <c r="D122" i="7" s="1"/>
  <c r="F122" i="7" l="1"/>
  <c r="C123" i="7" s="1"/>
  <c r="D123" i="7" s="1"/>
  <c r="F123" i="7" l="1"/>
  <c r="C124" i="7" s="1"/>
  <c r="D124" i="7" s="1"/>
  <c r="F124" i="7" l="1"/>
  <c r="C125" i="7" s="1"/>
  <c r="D125" i="7" s="1"/>
  <c r="F125" i="7" l="1"/>
  <c r="C126" i="7" s="1"/>
  <c r="D126" i="7" s="1"/>
  <c r="F126" i="7" l="1"/>
  <c r="C127" i="7" s="1"/>
  <c r="D127" i="7" s="1"/>
  <c r="F127" i="7" l="1"/>
  <c r="C128" i="7" s="1"/>
  <c r="D128" i="7" s="1"/>
  <c r="F128" i="7" l="1"/>
  <c r="C129" i="7" s="1"/>
  <c r="D129" i="7" s="1"/>
  <c r="F129" i="7" l="1"/>
  <c r="C130" i="7" s="1"/>
  <c r="D130" i="7" s="1"/>
  <c r="F130" i="7" l="1"/>
  <c r="C131" i="7" s="1"/>
  <c r="D131" i="7" s="1"/>
  <c r="F131" i="7" l="1"/>
  <c r="C132" i="7" s="1"/>
  <c r="D132" i="7" s="1"/>
  <c r="F132" i="7" l="1"/>
  <c r="C133" i="7" s="1"/>
  <c r="D133" i="7" s="1"/>
  <c r="F133" i="7" l="1"/>
  <c r="C134" i="7" s="1"/>
  <c r="D134" i="7" s="1"/>
  <c r="F134" i="7" l="1"/>
  <c r="C135" i="7" s="1"/>
  <c r="D135" i="7" s="1"/>
  <c r="F135" i="7" l="1"/>
  <c r="C136" i="7" s="1"/>
  <c r="D136" i="7" s="1"/>
  <c r="F136" i="7" l="1"/>
  <c r="C137" i="7" s="1"/>
  <c r="D137" i="7" s="1"/>
  <c r="F137" i="7" l="1"/>
  <c r="C138" i="7" s="1"/>
  <c r="D138" i="7" s="1"/>
  <c r="F138" i="7" l="1"/>
  <c r="C139" i="7" s="1"/>
  <c r="D139" i="7" s="1"/>
  <c r="F139" i="7" l="1"/>
  <c r="C140" i="7" s="1"/>
  <c r="D140" i="7" s="1"/>
  <c r="F140" i="7" l="1"/>
  <c r="C141" i="7" s="1"/>
  <c r="D141" i="7" s="1"/>
  <c r="F141" i="7" l="1"/>
  <c r="C142" i="7" s="1"/>
  <c r="D142" i="7" s="1"/>
  <c r="F142" i="7" l="1"/>
  <c r="C143" i="7" s="1"/>
  <c r="D143" i="7" s="1"/>
  <c r="F143" i="7" l="1"/>
  <c r="C144" i="7" s="1"/>
  <c r="D144" i="7" s="1"/>
  <c r="F144" i="7" l="1"/>
  <c r="C145" i="7" s="1"/>
  <c r="D145" i="7" s="1"/>
  <c r="F145" i="7" l="1"/>
  <c r="C146" i="7" s="1"/>
  <c r="D146" i="7" s="1"/>
  <c r="F146" i="7" l="1"/>
  <c r="C147" i="7" s="1"/>
  <c r="D147" i="7" s="1"/>
  <c r="F147" i="7" l="1"/>
  <c r="C148" i="7" s="1"/>
  <c r="D148" i="7" s="1"/>
  <c r="F148" i="7" l="1"/>
  <c r="C149" i="7" s="1"/>
  <c r="D149" i="7" s="1"/>
  <c r="F149" i="7" l="1"/>
  <c r="C150" i="7" s="1"/>
  <c r="D150" i="7" s="1"/>
  <c r="F150" i="7" l="1"/>
  <c r="C151" i="7" s="1"/>
  <c r="D151" i="7" s="1"/>
  <c r="F151" i="7" l="1"/>
  <c r="C152" i="7" s="1"/>
  <c r="D152" i="7" s="1"/>
  <c r="F152" i="7" l="1"/>
  <c r="C153" i="7" s="1"/>
  <c r="D153" i="7" s="1"/>
  <c r="F153" i="7" l="1"/>
  <c r="C154" i="7" s="1"/>
  <c r="D154" i="7" s="1"/>
  <c r="F154" i="7" l="1"/>
  <c r="C155" i="7" s="1"/>
  <c r="D155" i="7" s="1"/>
  <c r="F155" i="7" l="1"/>
  <c r="C156" i="7" s="1"/>
  <c r="D156" i="7" s="1"/>
  <c r="F156" i="7" l="1"/>
  <c r="C157" i="7" s="1"/>
  <c r="D157" i="7" s="1"/>
  <c r="F157" i="7" l="1"/>
  <c r="C158" i="7" l="1"/>
  <c r="D158" i="7" s="1"/>
  <c r="F158" i="7" l="1"/>
  <c r="C159" i="7" l="1"/>
  <c r="D159" i="7" s="1"/>
  <c r="F159" i="7" l="1"/>
  <c r="C160" i="7" s="1"/>
  <c r="D160" i="7" s="1"/>
  <c r="F160" i="7" l="1"/>
  <c r="C161" i="7" s="1"/>
  <c r="D161" i="7" s="1"/>
  <c r="F161" i="7" l="1"/>
  <c r="C162" i="7" s="1"/>
  <c r="D162" i="7" s="1"/>
  <c r="F162" i="7" l="1"/>
  <c r="C163" i="7" s="1"/>
  <c r="D163" i="7" s="1"/>
  <c r="F163" i="7" l="1"/>
  <c r="C164" i="7" l="1"/>
  <c r="D164" i="7" s="1"/>
  <c r="F164" i="7" l="1"/>
  <c r="C165" i="7" s="1"/>
  <c r="D165" i="7" s="1"/>
  <c r="F165" i="7" l="1"/>
  <c r="C166" i="7" s="1"/>
  <c r="D166" i="7" l="1"/>
  <c r="F166" i="7"/>
  <c r="C167" i="7" s="1"/>
  <c r="D167" i="7" s="1"/>
  <c r="F167" i="7" l="1"/>
  <c r="C168" i="7" s="1"/>
  <c r="D168" i="7" s="1"/>
  <c r="F168" i="7" l="1"/>
  <c r="C169" i="7" l="1"/>
  <c r="D169" i="7" s="1"/>
  <c r="F169" i="7" l="1"/>
  <c r="C170" i="7" l="1"/>
  <c r="D170" i="7" s="1"/>
  <c r="F170" i="7" l="1"/>
  <c r="C171" i="7" l="1"/>
  <c r="D171" i="7" s="1"/>
  <c r="F171" i="7" l="1"/>
  <c r="C172" i="7" s="1"/>
  <c r="D172" i="7" s="1"/>
  <c r="F172" i="7" l="1"/>
  <c r="C173" i="7" s="1"/>
  <c r="D173" i="7" s="1"/>
  <c r="F173" i="7" l="1"/>
  <c r="C174" i="7" s="1"/>
  <c r="D174" i="7" s="1"/>
  <c r="F174" i="7" l="1"/>
  <c r="C175" i="7" s="1"/>
  <c r="D175" i="7" s="1"/>
  <c r="F175" i="7" l="1"/>
  <c r="C176" i="7" l="1"/>
  <c r="D176" i="7" s="1"/>
  <c r="F176" i="7" l="1"/>
  <c r="C177" i="7" s="1"/>
  <c r="D177" i="7" s="1"/>
  <c r="F177" i="7" l="1"/>
  <c r="C178" i="7" s="1"/>
  <c r="D178" i="7" s="1"/>
  <c r="F178" i="7" l="1"/>
  <c r="C179" i="7" l="1"/>
  <c r="D179" i="7" s="1"/>
  <c r="F179" i="7" l="1"/>
  <c r="C180" i="7" l="1"/>
  <c r="D180" i="7" s="1"/>
  <c r="F180" i="7" l="1"/>
  <c r="C181" i="7" s="1"/>
  <c r="D181" i="7" s="1"/>
  <c r="F181" i="7" l="1"/>
  <c r="C182" i="7" s="1"/>
  <c r="D182" i="7" s="1"/>
  <c r="F182" i="7" l="1"/>
  <c r="C183" i="7" s="1"/>
  <c r="D183" i="7" s="1"/>
  <c r="F183" i="7" l="1"/>
  <c r="C184" i="7" l="1"/>
  <c r="D184" i="7" s="1"/>
  <c r="F184" i="7" l="1"/>
  <c r="C185" i="7" s="1"/>
  <c r="D185" i="7" l="1"/>
  <c r="F185" i="7"/>
  <c r="C186" i="7" s="1"/>
  <c r="D186" i="7" s="1"/>
  <c r="F186" i="7" l="1"/>
  <c r="C187" i="7" s="1"/>
  <c r="D187" i="7" s="1"/>
  <c r="F187" i="7" l="1"/>
  <c r="C188" i="7" s="1"/>
  <c r="D188" i="7" s="1"/>
  <c r="F188" i="7" l="1"/>
  <c r="C189" i="7" s="1"/>
  <c r="D189" i="7" s="1"/>
  <c r="F189" i="7" l="1"/>
  <c r="C190" i="7" s="1"/>
  <c r="D190" i="7" s="1"/>
  <c r="F190" i="7" l="1"/>
  <c r="C191" i="7" s="1"/>
  <c r="D191" i="7" s="1"/>
  <c r="F191" i="7" l="1"/>
  <c r="C192" i="7" s="1"/>
  <c r="D192" i="7" s="1"/>
  <c r="F192" i="7" l="1"/>
  <c r="C193" i="7" s="1"/>
  <c r="D193" i="7" s="1"/>
  <c r="F193" i="7" l="1"/>
  <c r="C194" i="7" s="1"/>
  <c r="D194" i="7" s="1"/>
  <c r="F194" i="7" l="1"/>
  <c r="C195" i="7" s="1"/>
  <c r="D195" i="7" s="1"/>
  <c r="F195" i="7" l="1"/>
  <c r="C196" i="7" s="1"/>
  <c r="D196" i="7" s="1"/>
  <c r="F196" i="7" l="1"/>
  <c r="C197" i="7" s="1"/>
  <c r="D197" i="7" s="1"/>
  <c r="F197" i="7" l="1"/>
  <c r="C198" i="7" s="1"/>
  <c r="D198" i="7" s="1"/>
  <c r="F198" i="7" l="1"/>
  <c r="C199" i="7" s="1"/>
  <c r="D199" i="7" s="1"/>
  <c r="F199" i="7" l="1"/>
  <c r="C200" i="7" s="1"/>
  <c r="D200" i="7" s="1"/>
  <c r="F200" i="7" l="1"/>
  <c r="C201" i="7" s="1"/>
  <c r="D201" i="7" s="1"/>
  <c r="F201" i="7" l="1"/>
  <c r="C202" i="7" l="1"/>
  <c r="D202" i="7" s="1"/>
  <c r="F202" i="7" l="1"/>
  <c r="C203" i="7" s="1"/>
  <c r="D203" i="7" s="1"/>
  <c r="F203" i="7" l="1"/>
  <c r="C204" i="7" s="1"/>
  <c r="D204" i="7" s="1"/>
  <c r="F204" i="7" l="1"/>
  <c r="C205" i="7" l="1"/>
  <c r="D205" i="7" s="1"/>
  <c r="F205" i="7" l="1"/>
  <c r="C206" i="7" l="1"/>
  <c r="D206" i="7" s="1"/>
  <c r="F206" i="7" l="1"/>
  <c r="C207" i="7" l="1"/>
  <c r="D207" i="7" s="1"/>
  <c r="F207" i="7" l="1"/>
  <c r="C208" i="7" s="1"/>
  <c r="D208" i="7" s="1"/>
  <c r="F208" i="7" l="1"/>
  <c r="C209" i="7" s="1"/>
  <c r="D209" i="7" s="1"/>
  <c r="F209" i="7" l="1"/>
  <c r="C210" i="7" s="1"/>
  <c r="D210" i="7" s="1"/>
  <c r="F210" i="7" l="1"/>
  <c r="C211" i="7" s="1"/>
  <c r="D211" i="7" s="1"/>
  <c r="F211" i="7" l="1"/>
  <c r="C212" i="7" s="1"/>
  <c r="D212" i="7" s="1"/>
  <c r="F212" i="7" l="1"/>
  <c r="C213" i="7" l="1"/>
  <c r="D213" i="7" s="1"/>
  <c r="F213" i="7" l="1"/>
  <c r="C214" i="7" s="1"/>
  <c r="D214" i="7" s="1"/>
  <c r="F214" i="7" l="1"/>
  <c r="C215" i="7" s="1"/>
  <c r="D215" i="7" s="1"/>
  <c r="F215" i="7" l="1"/>
  <c r="C216" i="7" s="1"/>
  <c r="D216" i="7" s="1"/>
  <c r="F216" i="7" l="1"/>
  <c r="C217" i="7" l="1"/>
  <c r="D217" i="7" s="1"/>
  <c r="F217" i="7" l="1"/>
  <c r="C218" i="7" s="1"/>
  <c r="D218" i="7" s="1"/>
  <c r="F218" i="7" l="1"/>
  <c r="C219" i="7" s="1"/>
  <c r="D219" i="7" s="1"/>
  <c r="F219" i="7" l="1"/>
  <c r="C220" i="7" l="1"/>
  <c r="D220" i="7" s="1"/>
  <c r="F220" i="7" l="1"/>
  <c r="C221" i="7" s="1"/>
  <c r="D221" i="7" s="1"/>
  <c r="F221" i="7" l="1"/>
  <c r="C222" i="7" l="1"/>
  <c r="D222" i="7" s="1"/>
  <c r="F222" i="7" l="1"/>
  <c r="C223" i="7" s="1"/>
  <c r="D223" i="7" s="1"/>
  <c r="F223" i="7" l="1"/>
  <c r="C224" i="7" s="1"/>
  <c r="D224" i="7" s="1"/>
  <c r="F224" i="7" l="1"/>
  <c r="C225" i="7" s="1"/>
  <c r="D225" i="7" s="1"/>
  <c r="F225" i="7" l="1"/>
  <c r="C226" i="7" s="1"/>
  <c r="D226" i="7" s="1"/>
  <c r="F226" i="7" l="1"/>
  <c r="C227" i="7" s="1"/>
  <c r="D227" i="7" s="1"/>
  <c r="F227" i="7" l="1"/>
  <c r="C228" i="7" s="1"/>
  <c r="D228" i="7" s="1"/>
  <c r="F228" i="7" l="1"/>
  <c r="C229" i="7" s="1"/>
  <c r="D229" i="7" s="1"/>
  <c r="F229" i="7" l="1"/>
  <c r="C230" i="7" s="1"/>
  <c r="D230" i="7" s="1"/>
  <c r="F230" i="7" l="1"/>
  <c r="C231" i="7" s="1"/>
  <c r="D231" i="7" s="1"/>
  <c r="F231" i="7" l="1"/>
  <c r="C232" i="7" s="1"/>
  <c r="D232" i="7" s="1"/>
  <c r="F232" i="7" l="1"/>
  <c r="C233" i="7" s="1"/>
  <c r="D233" i="7" s="1"/>
  <c r="F233" i="7" l="1"/>
  <c r="C234" i="7" s="1"/>
  <c r="D234" i="7" s="1"/>
  <c r="F234" i="7" l="1"/>
  <c r="C235" i="7" l="1"/>
  <c r="D235" i="7" s="1"/>
  <c r="F235" i="7" l="1"/>
  <c r="C236" i="7" s="1"/>
  <c r="D236" i="7" s="1"/>
  <c r="F236" i="7" l="1"/>
  <c r="C237" i="7" l="1"/>
  <c r="D237" i="7" s="1"/>
  <c r="F237" i="7" l="1"/>
  <c r="C238" i="7" l="1"/>
  <c r="D238" i="7" s="1"/>
  <c r="F238" i="7" l="1"/>
  <c r="C239" i="7" l="1"/>
  <c r="D239" i="7" s="1"/>
  <c r="F239" i="7" l="1"/>
  <c r="C240" i="7" l="1"/>
  <c r="D240" i="7" s="1"/>
  <c r="F240" i="7" l="1"/>
  <c r="C241" i="7" l="1"/>
  <c r="D241" i="7" s="1"/>
  <c r="F241" i="7" l="1"/>
  <c r="C242" i="7" l="1"/>
  <c r="D242" i="7" s="1"/>
  <c r="F242" i="7" l="1"/>
  <c r="C243" i="7" s="1"/>
  <c r="D243" i="7" s="1"/>
  <c r="F243" i="7" l="1"/>
  <c r="C244" i="7" s="1"/>
  <c r="D244" i="7" s="1"/>
  <c r="F244" i="7" l="1"/>
  <c r="C245" i="7" s="1"/>
  <c r="D245" i="7" s="1"/>
  <c r="F245" i="7" l="1"/>
  <c r="C246" i="7" s="1"/>
  <c r="D246" i="7" s="1"/>
  <c r="F246" i="7" l="1"/>
  <c r="C247" i="7" s="1"/>
  <c r="D247" i="7" s="1"/>
  <c r="F247" i="7" l="1"/>
  <c r="C248" i="7" s="1"/>
  <c r="D248" i="7" s="1"/>
  <c r="F248" i="7" l="1"/>
  <c r="C249" i="7" l="1"/>
  <c r="D249" i="7" s="1"/>
  <c r="F249" i="7" l="1"/>
  <c r="C250" i="7" s="1"/>
  <c r="D250" i="7" s="1"/>
  <c r="F250" i="7" l="1"/>
  <c r="C251" i="7" s="1"/>
  <c r="D251" i="7" s="1"/>
  <c r="F251" i="7" l="1"/>
  <c r="C252" i="7" s="1"/>
  <c r="D252" i="7" s="1"/>
  <c r="F252" i="7" l="1"/>
  <c r="C253" i="7" s="1"/>
  <c r="D253" i="7" s="1"/>
  <c r="F253" i="7" l="1"/>
  <c r="C254" i="7" s="1"/>
  <c r="D254" i="7" s="1"/>
  <c r="F254" i="7" l="1"/>
  <c r="C255" i="7" s="1"/>
  <c r="D255" i="7" s="1"/>
  <c r="F255" i="7" l="1"/>
  <c r="C256" i="7" s="1"/>
  <c r="D256" i="7" s="1"/>
  <c r="F256" i="7" l="1"/>
  <c r="C257" i="7" s="1"/>
  <c r="D257" i="7" s="1"/>
  <c r="F257" i="7" l="1"/>
  <c r="C258" i="7" s="1"/>
  <c r="D258" i="7" s="1"/>
  <c r="F258" i="7" l="1"/>
  <c r="C259" i="7" l="1"/>
  <c r="D259" i="7" s="1"/>
  <c r="F259" i="7" l="1"/>
  <c r="C260" i="7" l="1"/>
  <c r="D260" i="7" s="1"/>
  <c r="F260" i="7" l="1"/>
  <c r="C261" i="7" l="1"/>
  <c r="D261" i="7" s="1"/>
  <c r="F261" i="7" l="1"/>
  <c r="C262" i="7" l="1"/>
  <c r="D262" i="7" s="1"/>
  <c r="F262" i="7" l="1"/>
  <c r="C263" i="7" s="1"/>
  <c r="D263" i="7" s="1"/>
  <c r="F263" i="7" l="1"/>
  <c r="C264" i="7" s="1"/>
  <c r="D264" i="7" s="1"/>
  <c r="F264" i="7" l="1"/>
  <c r="C265" i="7" s="1"/>
  <c r="D265" i="7" s="1"/>
  <c r="F265" i="7" l="1"/>
  <c r="C266" i="7" l="1"/>
  <c r="D266" i="7" s="1"/>
  <c r="F266" i="7" l="1"/>
  <c r="C267" i="7" s="1"/>
  <c r="D267" i="7" l="1"/>
  <c r="F267" i="7"/>
  <c r="C268" i="7" s="1"/>
  <c r="D268" i="7" s="1"/>
  <c r="F268" i="7" l="1"/>
  <c r="C269" i="7" s="1"/>
  <c r="D269" i="7" l="1"/>
  <c r="F269" i="7"/>
  <c r="C270" i="7" s="1"/>
  <c r="D270" i="7" s="1"/>
  <c r="F270" i="7" l="1"/>
  <c r="C271" i="7" s="1"/>
  <c r="D271" i="7" s="1"/>
  <c r="F271" i="7" l="1"/>
  <c r="C272" i="7" s="1"/>
  <c r="D272" i="7" s="1"/>
  <c r="F272" i="7" l="1"/>
  <c r="C273" i="7" s="1"/>
  <c r="D273" i="7" s="1"/>
  <c r="F273" i="7" l="1"/>
  <c r="C274" i="7" s="1"/>
  <c r="D274" i="7" s="1"/>
  <c r="F274" i="7" l="1"/>
  <c r="C275" i="7" l="1"/>
  <c r="D275" i="7" s="1"/>
  <c r="F275" i="7" l="1"/>
  <c r="C276" i="7" s="1"/>
  <c r="D276" i="7" s="1"/>
  <c r="F276" i="7" l="1"/>
  <c r="C277" i="7" s="1"/>
  <c r="D277" i="7" s="1"/>
  <c r="F277" i="7" l="1"/>
  <c r="C278" i="7" s="1"/>
  <c r="D278" i="7" s="1"/>
  <c r="F278" i="7" l="1"/>
  <c r="C279" i="7" l="1"/>
  <c r="D279" i="7" s="1"/>
  <c r="F279" i="7" l="1"/>
  <c r="C280" i="7" s="1"/>
  <c r="D280" i="7" s="1"/>
  <c r="F280" i="7" l="1"/>
  <c r="C281" i="7" s="1"/>
  <c r="D281" i="7" s="1"/>
  <c r="F281" i="7" l="1"/>
  <c r="C282" i="7" s="1"/>
  <c r="D282" i="7" s="1"/>
  <c r="F282" i="7" l="1"/>
  <c r="C283" i="7" s="1"/>
  <c r="D283" i="7" s="1"/>
  <c r="F283" i="7" l="1"/>
  <c r="C284" i="7" s="1"/>
  <c r="D284" i="7" s="1"/>
  <c r="F284" i="7" l="1"/>
  <c r="C285" i="7" s="1"/>
  <c r="D285" i="7" s="1"/>
  <c r="F285" i="7" l="1"/>
  <c r="C286" i="7" s="1"/>
  <c r="D286" i="7" s="1"/>
  <c r="F286" i="7" l="1"/>
  <c r="C287" i="7" s="1"/>
  <c r="D287" i="7" s="1"/>
  <c r="F287" i="7" l="1"/>
  <c r="C288" i="7" s="1"/>
  <c r="D288" i="7" s="1"/>
  <c r="F288" i="7" l="1"/>
  <c r="C289" i="7" s="1"/>
  <c r="D289" i="7" s="1"/>
  <c r="F289" i="7" l="1"/>
  <c r="C290" i="7" s="1"/>
  <c r="D290" i="7" s="1"/>
  <c r="F290" i="7" l="1"/>
  <c r="C291" i="7" s="1"/>
  <c r="D291" i="7" l="1"/>
  <c r="F291" i="7"/>
  <c r="C292" i="7" s="1"/>
  <c r="D292" i="7" s="1"/>
  <c r="F292" i="7" l="1"/>
  <c r="C293" i="7" s="1"/>
  <c r="D293" i="7" s="1"/>
  <c r="F293" i="7" l="1"/>
  <c r="C294" i="7" l="1"/>
  <c r="D294" i="7" s="1"/>
  <c r="F294" i="7" l="1"/>
  <c r="C295" i="7" l="1"/>
  <c r="D295" i="7" s="1"/>
  <c r="F295" i="7" l="1"/>
  <c r="C296" i="7" s="1"/>
  <c r="D296" i="7" s="1"/>
  <c r="F296" i="7" l="1"/>
  <c r="C297" i="7" l="1"/>
  <c r="D297" i="7" s="1"/>
  <c r="F297" i="7" l="1"/>
  <c r="C298" i="7" l="1"/>
  <c r="D298" i="7" s="1"/>
  <c r="F298" i="7" l="1"/>
  <c r="C299" i="7" s="1"/>
  <c r="D299" i="7" s="1"/>
  <c r="F299" i="7" l="1"/>
  <c r="C300" i="7" s="1"/>
  <c r="D300" i="7" s="1"/>
  <c r="F300" i="7" l="1"/>
  <c r="C301" i="7" s="1"/>
  <c r="D301" i="7" s="1"/>
  <c r="F301" i="7" l="1"/>
  <c r="C302" i="7" s="1"/>
  <c r="D302" i="7" s="1"/>
  <c r="F302" i="7" l="1"/>
  <c r="C303" i="7" s="1"/>
  <c r="D303" i="7" s="1"/>
  <c r="F303" i="7" l="1"/>
  <c r="C304" i="7" s="1"/>
  <c r="D304" i="7" s="1"/>
  <c r="F304" i="7" l="1"/>
  <c r="C305" i="7" l="1"/>
  <c r="D305" i="7" s="1"/>
  <c r="F305" i="7" l="1"/>
  <c r="C306" i="7" l="1"/>
  <c r="D306" i="7" s="1"/>
  <c r="F306" i="7" l="1"/>
  <c r="C307" i="7" l="1"/>
  <c r="D307" i="7" s="1"/>
  <c r="F307" i="7" l="1"/>
  <c r="C308" i="7" s="1"/>
  <c r="D308" i="7" s="1"/>
  <c r="F308" i="7" l="1"/>
  <c r="C309" i="7" s="1"/>
  <c r="D309" i="7" s="1"/>
  <c r="F309" i="7" l="1"/>
  <c r="C310" i="7" s="1"/>
  <c r="D310" i="7" s="1"/>
  <c r="F310" i="7" l="1"/>
  <c r="C311" i="7" s="1"/>
  <c r="D311" i="7" s="1"/>
  <c r="F311" i="7" l="1"/>
  <c r="C312" i="7" s="1"/>
  <c r="D312" i="7" s="1"/>
  <c r="F312" i="7" l="1"/>
  <c r="C313" i="7" s="1"/>
  <c r="D313" i="7" s="1"/>
  <c r="F313" i="7" l="1"/>
  <c r="C314" i="7" s="1"/>
  <c r="D314" i="7" s="1"/>
  <c r="F314" i="7" l="1"/>
  <c r="C315" i="7" s="1"/>
  <c r="D315" i="7" s="1"/>
  <c r="F315" i="7" l="1"/>
  <c r="C316" i="7" s="1"/>
  <c r="D316" i="7" s="1"/>
  <c r="F316" i="7" l="1"/>
  <c r="C317" i="7" s="1"/>
  <c r="D317" i="7" s="1"/>
  <c r="F317" i="7" l="1"/>
  <c r="C318" i="7" s="1"/>
  <c r="D318" i="7" s="1"/>
  <c r="F318" i="7" l="1"/>
  <c r="C319" i="7" s="1"/>
  <c r="D319" i="7" s="1"/>
  <c r="F319" i="7" l="1"/>
  <c r="C320" i="7" l="1"/>
  <c r="D320" i="7" s="1"/>
  <c r="F320" i="7" l="1"/>
  <c r="C321" i="7" l="1"/>
  <c r="D321" i="7" s="1"/>
  <c r="E370" i="7"/>
  <c r="F321" i="7" l="1"/>
  <c r="C322" i="7" l="1"/>
  <c r="D322" i="7" s="1"/>
  <c r="E12" i="1"/>
  <c r="E21" i="1"/>
  <c r="E22" i="1" s="1"/>
  <c r="F322" i="7" l="1"/>
  <c r="C323" i="7" s="1"/>
  <c r="D13" i="1"/>
  <c r="E23" i="1"/>
  <c r="D24" i="1" s="1"/>
  <c r="D323" i="7" l="1"/>
  <c r="F323" i="7"/>
  <c r="C324" i="7" s="1"/>
  <c r="D324" i="7" s="1"/>
  <c r="D14" i="10"/>
  <c r="F14" i="10" s="1"/>
  <c r="E14" i="10" s="1"/>
  <c r="F9" i="10"/>
  <c r="C15" i="10"/>
  <c r="D15" i="10" s="1"/>
  <c r="F324" i="7" l="1"/>
  <c r="C325" i="7" s="1"/>
  <c r="D325" i="7" s="1"/>
  <c r="F15" i="10"/>
  <c r="D19" i="10"/>
  <c r="D9" i="8"/>
  <c r="F10" i="10"/>
  <c r="F17" i="10" s="1"/>
  <c r="D10" i="10"/>
  <c r="E15" i="10"/>
  <c r="E19" i="10" s="1"/>
  <c r="C19" i="10"/>
  <c r="F325" i="7" l="1"/>
  <c r="C326" i="7" s="1"/>
  <c r="D326" i="7" s="1"/>
  <c r="D11" i="10"/>
  <c r="F11" i="10" s="1"/>
  <c r="D17" i="10"/>
  <c r="C17" i="10" s="1"/>
  <c r="E17" i="10" s="1"/>
  <c r="D10" i="8"/>
  <c r="D11" i="8"/>
  <c r="F19" i="10"/>
  <c r="F326" i="7" l="1"/>
  <c r="E26" i="8"/>
  <c r="E27" i="8" s="1"/>
  <c r="E17" i="8"/>
  <c r="D14" i="8"/>
  <c r="C327" i="7" l="1"/>
  <c r="D327" i="7" s="1"/>
  <c r="D18" i="8"/>
  <c r="E28" i="8"/>
  <c r="D29" i="8" s="1"/>
  <c r="F327" i="7" l="1"/>
  <c r="C328" i="7" s="1"/>
  <c r="D328" i="7" s="1"/>
  <c r="F328" i="7" l="1"/>
  <c r="C329" i="7" s="1"/>
  <c r="D329" i="7" s="1"/>
  <c r="F329" i="7" l="1"/>
  <c r="C330" i="7" s="1"/>
  <c r="D330" i="7" s="1"/>
  <c r="F330" i="7" l="1"/>
  <c r="C331" i="7" l="1"/>
  <c r="D331" i="7" s="1"/>
  <c r="F331" i="7" l="1"/>
  <c r="C332" i="7" s="1"/>
  <c r="D332" i="7" s="1"/>
  <c r="F332" i="7" l="1"/>
  <c r="C333" i="7" l="1"/>
  <c r="D333" i="7" s="1"/>
  <c r="F333" i="7" l="1"/>
  <c r="C334" i="7" s="1"/>
  <c r="D334" i="7" s="1"/>
  <c r="F334" i="7" l="1"/>
  <c r="C335" i="7" l="1"/>
  <c r="D335" i="7" s="1"/>
  <c r="F335" i="7" l="1"/>
  <c r="C336" i="7" l="1"/>
  <c r="D336" i="7" s="1"/>
  <c r="F336" i="7" l="1"/>
  <c r="C337" i="7" s="1"/>
  <c r="D337" i="7" s="1"/>
  <c r="F337" i="7" l="1"/>
  <c r="C338" i="7" s="1"/>
  <c r="D338" i="7" s="1"/>
  <c r="F338" i="7" l="1"/>
  <c r="C339" i="7" s="1"/>
  <c r="D339" i="7" s="1"/>
  <c r="F339" i="7" l="1"/>
  <c r="C340" i="7" l="1"/>
  <c r="D340" i="7" s="1"/>
  <c r="F340" i="7" l="1"/>
  <c r="C341" i="7" l="1"/>
  <c r="D341" i="7" s="1"/>
  <c r="F341" i="7" l="1"/>
  <c r="C342" i="7" s="1"/>
  <c r="D342" i="7" s="1"/>
  <c r="F342" i="7" l="1"/>
  <c r="C343" i="7" s="1"/>
  <c r="D343" i="7" s="1"/>
  <c r="F343" i="7" l="1"/>
  <c r="C344" i="7" l="1"/>
  <c r="D344" i="7" s="1"/>
  <c r="F344" i="7" l="1"/>
  <c r="C345" i="7" l="1"/>
  <c r="D345" i="7" s="1"/>
  <c r="F345" i="7" l="1"/>
  <c r="C346" i="7" s="1"/>
  <c r="D346" i="7" s="1"/>
  <c r="F346" i="7" l="1"/>
  <c r="C347" i="7" s="1"/>
  <c r="D347" i="7" s="1"/>
  <c r="F347" i="7" l="1"/>
  <c r="C348" i="7" s="1"/>
  <c r="D348" i="7" l="1"/>
  <c r="F348" i="7"/>
  <c r="C349" i="7" s="1"/>
  <c r="D349" i="7" s="1"/>
  <c r="F349" i="7" l="1"/>
  <c r="C350" i="7" s="1"/>
  <c r="D350" i="7" s="1"/>
  <c r="F350" i="7" l="1"/>
  <c r="C351" i="7" s="1"/>
  <c r="D351" i="7" s="1"/>
  <c r="F351" i="7" l="1"/>
  <c r="C352" i="7" s="1"/>
  <c r="D352" i="7" s="1"/>
  <c r="F352" i="7" l="1"/>
  <c r="C353" i="7" s="1"/>
  <c r="D353" i="7" s="1"/>
  <c r="F353" i="7" l="1"/>
  <c r="C354" i="7" l="1"/>
  <c r="D354" i="7" s="1"/>
  <c r="F354" i="7" l="1"/>
  <c r="C355" i="7" s="1"/>
  <c r="D355" i="7" s="1"/>
  <c r="F355" i="7" l="1"/>
  <c r="C356" i="7" l="1"/>
  <c r="F356" i="7" s="1"/>
  <c r="C357" i="7" l="1"/>
  <c r="D357" i="7" s="1"/>
  <c r="D356" i="7"/>
  <c r="F357" i="7" l="1"/>
  <c r="C358" i="7" l="1"/>
  <c r="D358" i="7" l="1"/>
  <c r="F358" i="7"/>
  <c r="C359" i="7" l="1"/>
  <c r="F359" i="7" s="1"/>
  <c r="C360" i="7" l="1"/>
  <c r="D360" i="7" s="1"/>
  <c r="D359" i="7"/>
  <c r="F360" i="7" l="1"/>
  <c r="C361" i="7" s="1"/>
  <c r="F361" i="7" s="1"/>
  <c r="C362" i="7" l="1"/>
  <c r="D362" i="7" s="1"/>
  <c r="D361" i="7"/>
  <c r="F362" i="7" l="1"/>
  <c r="C363" i="7" s="1"/>
  <c r="D363" i="7" l="1"/>
  <c r="F363" i="7"/>
  <c r="C364" i="7" l="1"/>
  <c r="D364" i="7" s="1"/>
  <c r="F364" i="7" l="1"/>
  <c r="C365" i="7" l="1"/>
  <c r="D365" i="7" s="1"/>
  <c r="F365" i="7" l="1"/>
  <c r="C366" i="7" l="1"/>
  <c r="D366" i="7" s="1"/>
  <c r="F366" i="7" l="1"/>
  <c r="C367" i="7" l="1"/>
  <c r="D367" i="7" s="1"/>
  <c r="F367" i="7" l="1"/>
  <c r="C368" i="7" s="1"/>
  <c r="D368" i="7" s="1"/>
  <c r="F368" i="7" l="1"/>
  <c r="C369" i="7" s="1"/>
  <c r="F369" i="7" l="1"/>
  <c r="D369" i="7"/>
  <c r="D370" i="7" s="1"/>
  <c r="C370" i="7"/>
</calcChain>
</file>

<file path=xl/sharedStrings.xml><?xml version="1.0" encoding="utf-8"?>
<sst xmlns="http://schemas.openxmlformats.org/spreadsheetml/2006/main" count="121" uniqueCount="91">
  <si>
    <t>LOAN AMOUNT:</t>
  </si>
  <si>
    <t>FINANCIAL LEVERAGE</t>
  </si>
  <si>
    <t>LOAN TO VALUE RATIO (LTV):</t>
  </si>
  <si>
    <t>TAX DEPRECIATION:</t>
  </si>
  <si>
    <t>DEPRECIABLE PORTION OF INVESTMENT:</t>
  </si>
  <si>
    <t>RES</t>
  </si>
  <si>
    <t>BEFORE TAX CASH FLOW (BTCF):</t>
  </si>
  <si>
    <t>NET OPERATING INCOME (NOI):</t>
  </si>
  <si>
    <t>PARTITIONING THE IRR</t>
  </si>
  <si>
    <t>INVESTMENT</t>
  </si>
  <si>
    <t>PROFIT</t>
  </si>
  <si>
    <t>A</t>
  </si>
  <si>
    <t>B</t>
  </si>
  <si>
    <t>C</t>
  </si>
  <si>
    <t>D</t>
  </si>
  <si>
    <t>E</t>
  </si>
  <si>
    <t>IRR</t>
  </si>
  <si>
    <t>TAXES (FEDERAL AND STATE):</t>
  </si>
  <si>
    <t>F</t>
  </si>
  <si>
    <t>G</t>
  </si>
  <si>
    <t>*</t>
  </si>
  <si>
    <t>CONSTANT PAYMENT MORTGAGE</t>
  </si>
  <si>
    <t>n</t>
  </si>
  <si>
    <t>i</t>
  </si>
  <si>
    <t>PV</t>
  </si>
  <si>
    <t>PMT</t>
  </si>
  <si>
    <t>FV</t>
  </si>
  <si>
    <t>RESIDENTIAL OR NON-RESIDENTIAL:</t>
  </si>
  <si>
    <t>INTEREST-ONLY</t>
  </si>
  <si>
    <t>Annual Contract Interest Rate</t>
  </si>
  <si>
    <t>ANNUAL CONTRACT INTEREST RATE:</t>
  </si>
  <si>
    <t>BLUE = INPUT CHANGE</t>
  </si>
  <si>
    <t>BOLD ITALICS = OUTPUT CHANGE</t>
  </si>
  <si>
    <t>BUILDING TO COST RATIO (VARIES BY PROPERTY):</t>
  </si>
  <si>
    <t>EQUITY INVESTMENT (DOWN PAYMENT):</t>
  </si>
  <si>
    <t>ANNUAL TAX DEPRECIATION:</t>
  </si>
  <si>
    <t>PURCHASE PRICE:</t>
  </si>
  <si>
    <t>(CAP RATE = NOI ÷ PURCHASE PRICE)</t>
  </si>
  <si>
    <t>TAXABLE INCOME:</t>
  </si>
  <si>
    <t>(PURCHASE PRICE = NOI ÷ CAP RATE)</t>
  </si>
  <si>
    <t>(NOI = CAP RATE x PURCHASE PRICE)</t>
  </si>
  <si>
    <t>AFTER TAX CASH FLOW (ATCF):</t>
  </si>
  <si>
    <t>*Note: Taxes and tax benefits depend on individual income tax circumstances - consult an accountant</t>
  </si>
  <si>
    <r>
      <t xml:space="preserve">(LTV = LOAN AMOUNT </t>
    </r>
    <r>
      <rPr>
        <sz val="36"/>
        <color theme="1"/>
        <rFont val="Calibri"/>
        <family val="2"/>
      </rPr>
      <t>÷ PRICE OR VALUE)</t>
    </r>
  </si>
  <si>
    <t>(BTCF = NOI - MORTAGE PAYMENTS - CAP EX)</t>
  </si>
  <si>
    <t>(ATCF = BTCF - TAXES)</t>
  </si>
  <si>
    <t>(TAXABLE INCOME = NOI - TAX DEPRECIATION - INTEREST)</t>
  </si>
  <si>
    <r>
      <t xml:space="preserve">(DSCR = NOI </t>
    </r>
    <r>
      <rPr>
        <sz val="36"/>
        <color theme="1"/>
        <rFont val="Calibri"/>
        <family val="2"/>
      </rPr>
      <t>÷ MORTAGE PAYMENTS)</t>
    </r>
  </si>
  <si>
    <t>(RENTAL INCOME + ANCILLARY INCOME)</t>
  </si>
  <si>
    <t>ANNUAL REVENUE:</t>
  </si>
  <si>
    <t>ANNUAL OPERATING EXPENSES:</t>
  </si>
  <si>
    <t>ANNUAL OPERATING INCOME:</t>
  </si>
  <si>
    <t>ANNUAL EXPENSE REIMBURSEMENTS:</t>
  </si>
  <si>
    <t>(After Tax ROE = ATCF ÷ EQUITY)</t>
  </si>
  <si>
    <t>(REVENUE - OPERATING EXPENSES)</t>
  </si>
  <si>
    <t>(NOI = REVENUE - OPERATING EXPENSES + EXPENSE REIMBURSEMENTS)</t>
  </si>
  <si>
    <t>(UTILITIES, REPAIRS AND MAINTENANCE, PROPERTY TAXES, INSURANCE, ETC.)</t>
  </si>
  <si>
    <t>(DSCR = NOI ÷ MORTAGE PAYMENTS)</t>
  </si>
  <si>
    <t>(DEPENDS ON WHETHER IT IS A GROSS, EXPENSE STOP, OR TRIPLE NET LEASE)</t>
  </si>
  <si>
    <t>INVESTMENT CAPITALIZATION RATE (CAP RATE):</t>
  </si>
  <si>
    <t>(BEFORE TAX ROE = BTCF ÷ EQUITY)</t>
  </si>
  <si>
    <t>PROFORMA NET OPERATING INCOME</t>
  </si>
  <si>
    <t>Annual Debt Service Constant</t>
  </si>
  <si>
    <t>PSF is "Per Square Foot" of the Building;  RSF is "Rentable Square feet"</t>
  </si>
  <si>
    <t>Rental Income + Expense Reimbursements Paid by Tenants:</t>
  </si>
  <si>
    <t>Operating Expenses Paid by Tenants (based on % Leased):</t>
  </si>
  <si>
    <t>Expense Stop Amount (based on 100% of RSF):</t>
  </si>
  <si>
    <t>Expense Reimbursement Calculation for the Leased Space:</t>
  </si>
  <si>
    <t>Operating Income Before Expense Reimbursements (PSF):</t>
  </si>
  <si>
    <t>Operating Income Before Expense Reimbursements:</t>
  </si>
  <si>
    <t>Current Operating Expenses (based on 100% of RSF):</t>
  </si>
  <si>
    <t>Current Rental Income (based on % Leased):</t>
  </si>
  <si>
    <t>Annual</t>
  </si>
  <si>
    <t>PSF per Year</t>
  </si>
  <si>
    <t>Monthly</t>
  </si>
  <si>
    <t>PSF per Month</t>
  </si>
  <si>
    <t>Square Feet Leased:</t>
  </si>
  <si>
    <t>Percentage Leased:</t>
  </si>
  <si>
    <t>Rentable Square Feet:</t>
  </si>
  <si>
    <t>RENTAL INCOME, EXPENSE STOPS AND EXPENSE REIMBURSEMENTS</t>
  </si>
  <si>
    <t>Net Operating Income (NOI):</t>
  </si>
  <si>
    <t>BEFORE TAX CASH RETURN ON EQUITY (ROE):</t>
  </si>
  <si>
    <t>AFTER TAX CASH RETURN ON EQUITY (ROE):</t>
  </si>
  <si>
    <t>ANNUAL DEBT SERVICE PAYMENTS (P + I):</t>
  </si>
  <si>
    <t>INTEREST</t>
  </si>
  <si>
    <t>PRINCIPAL</t>
  </si>
  <si>
    <t>PAYMENT</t>
  </si>
  <si>
    <t>LOAN BALANCE</t>
  </si>
  <si>
    <t>(AFTER TAX ROE = ATCF ÷ EQUITY)</t>
  </si>
  <si>
    <t>NOT</t>
  </si>
  <si>
    <t>(TAXABLE INCOME = NOI - INTEREST - TAX DEPRECIATION)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</si>
</sst>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&quot;$&quot;#,##0.00;[Red]&quot;$&quot;#,##0.00"/>
    <numFmt numFmtId="167" formatCode="_(* #,##0_);_(* \(#,##0\);_(* &quot;-&quot;??_);_(@_)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i/>
      <sz val="36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18"/>
      <color theme="1"/>
      <name val="Arial"/>
      <family val="2"/>
    </font>
    <font>
      <b/>
      <u/>
      <sz val="18"/>
      <color theme="1"/>
      <name val="Arial"/>
      <family val="2"/>
    </font>
    <font>
      <sz val="11"/>
      <color theme="1"/>
      <name val="Arial"/>
      <family val="2"/>
    </font>
    <font>
      <u/>
      <sz val="18"/>
      <color theme="1"/>
      <name val="Arial"/>
      <family val="2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sz val="24"/>
      <color rgb="FF7030A0"/>
      <name val="Calibri"/>
      <family val="2"/>
      <scheme val="minor"/>
    </font>
    <font>
      <sz val="24"/>
      <color rgb="FF0070C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u/>
      <sz val="24"/>
      <color rgb="FF7030A0"/>
      <name val="Calibri"/>
      <family val="2"/>
      <scheme val="minor"/>
    </font>
    <font>
      <u/>
      <sz val="24"/>
      <color rgb="FF0070C0"/>
      <name val="Calibri"/>
      <family val="2"/>
      <scheme val="minor"/>
    </font>
    <font>
      <u/>
      <sz val="24"/>
      <color rgb="FFFF000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rgb="FF0070C0"/>
      <name val="Calibri"/>
      <family val="2"/>
      <scheme val="minor"/>
    </font>
    <font>
      <b/>
      <sz val="36"/>
      <color rgb="FF00B0F0"/>
      <name val="Calibri"/>
      <family val="2"/>
      <scheme val="minor"/>
    </font>
    <font>
      <b/>
      <i/>
      <sz val="36"/>
      <name val="Calibri"/>
      <family val="2"/>
      <scheme val="minor"/>
    </font>
    <font>
      <b/>
      <sz val="36"/>
      <color theme="4"/>
      <name val="Calibri"/>
      <family val="2"/>
      <scheme val="minor"/>
    </font>
    <font>
      <b/>
      <i/>
      <sz val="18"/>
      <name val="Arial"/>
      <family val="2"/>
    </font>
    <font>
      <b/>
      <sz val="36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u/>
      <sz val="36"/>
      <name val="Calibri"/>
      <family val="2"/>
      <scheme val="minor"/>
    </font>
    <font>
      <sz val="36"/>
      <color theme="1"/>
      <name val="Calibri"/>
      <family val="2"/>
    </font>
    <font>
      <b/>
      <i/>
      <u/>
      <sz val="36"/>
      <color theme="1"/>
      <name val="Calibri"/>
      <family val="2"/>
      <scheme val="minor"/>
    </font>
    <font>
      <b/>
      <u/>
      <sz val="36"/>
      <color theme="4"/>
      <name val="Calibri"/>
      <family val="2"/>
      <scheme val="minor"/>
    </font>
    <font>
      <b/>
      <i/>
      <u val="singleAccounting"/>
      <sz val="36"/>
      <name val="Calibri"/>
      <family val="2"/>
      <scheme val="minor"/>
    </font>
    <font>
      <b/>
      <i/>
      <u val="singleAccounting"/>
      <sz val="36"/>
      <color theme="1"/>
      <name val="Calibri"/>
      <family val="2"/>
      <scheme val="minor"/>
    </font>
    <font>
      <u/>
      <sz val="36"/>
      <name val="Calibri"/>
      <family val="2"/>
      <scheme val="minor"/>
    </font>
    <font>
      <u val="singleAccounting"/>
      <sz val="36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name val="Calibri"/>
      <family val="2"/>
      <scheme val="minor"/>
    </font>
    <font>
      <u val="singleAccounting"/>
      <sz val="20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b/>
      <u val="singleAccounting"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EE0D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6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7" fontId="15" fillId="0" borderId="0" xfId="0" applyNumberFormat="1" applyFont="1" applyAlignment="1">
      <alignment horizontal="center"/>
    </xf>
    <xf numFmtId="7" fontId="16" fillId="0" borderId="0" xfId="0" applyNumberFormat="1" applyFont="1" applyAlignment="1">
      <alignment horizontal="center"/>
    </xf>
    <xf numFmtId="8" fontId="17" fillId="0" borderId="0" xfId="0" applyNumberFormat="1" applyFont="1" applyAlignment="1">
      <alignment horizontal="center"/>
    </xf>
    <xf numFmtId="7" fontId="18" fillId="0" borderId="0" xfId="0" applyNumberFormat="1" applyFont="1" applyFill="1" applyAlignment="1">
      <alignment horizontal="center"/>
    </xf>
    <xf numFmtId="7" fontId="19" fillId="0" borderId="0" xfId="0" applyNumberFormat="1" applyFont="1" applyAlignment="1">
      <alignment horizontal="center"/>
    </xf>
    <xf numFmtId="7" fontId="20" fillId="0" borderId="0" xfId="0" applyNumberFormat="1" applyFont="1" applyAlignment="1">
      <alignment horizontal="center"/>
    </xf>
    <xf numFmtId="8" fontId="21" fillId="0" borderId="0" xfId="0" applyNumberFormat="1" applyFont="1" applyAlignment="1">
      <alignment horizontal="center"/>
    </xf>
    <xf numFmtId="7" fontId="22" fillId="0" borderId="0" xfId="0" applyNumberFormat="1" applyFont="1" applyAlignment="1">
      <alignment horizontal="center"/>
    </xf>
    <xf numFmtId="7" fontId="23" fillId="0" borderId="0" xfId="0" applyNumberFormat="1" applyFont="1" applyAlignment="1">
      <alignment horizontal="center"/>
    </xf>
    <xf numFmtId="8" fontId="24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12" fillId="0" borderId="0" xfId="0" applyFont="1" applyBorder="1" applyAlignment="1">
      <alignment horizontal="center"/>
    </xf>
    <xf numFmtId="8" fontId="12" fillId="0" borderId="0" xfId="1" applyNumberFormat="1" applyFont="1" applyBorder="1" applyAlignment="1">
      <alignment horizontal="center"/>
    </xf>
    <xf numFmtId="165" fontId="12" fillId="0" borderId="0" xfId="2" applyNumberFormat="1" applyFont="1" applyBorder="1" applyAlignment="1">
      <alignment horizontal="center"/>
    </xf>
    <xf numFmtId="6" fontId="2" fillId="0" borderId="0" xfId="0" applyNumberFormat="1" applyFont="1" applyAlignment="1">
      <alignment vertical="center"/>
    </xf>
    <xf numFmtId="10" fontId="4" fillId="5" borderId="1" xfId="2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6" fontId="3" fillId="0" borderId="0" xfId="0" applyNumberFormat="1" applyFont="1" applyAlignment="1">
      <alignment vertical="center"/>
    </xf>
    <xf numFmtId="10" fontId="4" fillId="6" borderId="1" xfId="2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0" fontId="26" fillId="7" borderId="1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10" fontId="27" fillId="5" borderId="0" xfId="2" applyNumberFormat="1" applyFont="1" applyFill="1" applyBorder="1" applyAlignment="1">
      <alignment vertical="center"/>
    </xf>
    <xf numFmtId="6" fontId="35" fillId="0" borderId="0" xfId="1" applyNumberFormat="1" applyFont="1" applyFill="1" applyAlignment="1">
      <alignment horizontal="left" vertical="center"/>
    </xf>
    <xf numFmtId="6" fontId="2" fillId="0" borderId="0" xfId="1" applyNumberFormat="1" applyFont="1" applyFill="1" applyAlignment="1">
      <alignment vertical="center"/>
    </xf>
    <xf numFmtId="0" fontId="2" fillId="0" borderId="0" xfId="0" applyFont="1" applyFill="1"/>
    <xf numFmtId="0" fontId="14" fillId="0" borderId="0" xfId="0" applyFont="1" applyAlignment="1">
      <alignment vertical="center"/>
    </xf>
    <xf numFmtId="0" fontId="26" fillId="0" borderId="1" xfId="0" applyFont="1" applyBorder="1" applyAlignment="1">
      <alignment horizontal="center"/>
    </xf>
    <xf numFmtId="165" fontId="26" fillId="0" borderId="1" xfId="2" applyNumberFormat="1" applyFont="1" applyBorder="1" applyAlignment="1">
      <alignment horizontal="center"/>
    </xf>
    <xf numFmtId="8" fontId="26" fillId="0" borderId="1" xfId="1" applyNumberFormat="1" applyFont="1" applyBorder="1" applyAlignment="1">
      <alignment horizontal="center"/>
    </xf>
    <xf numFmtId="8" fontId="26" fillId="8" borderId="1" xfId="1" applyNumberFormat="1" applyFont="1" applyFill="1" applyBorder="1" applyAlignment="1">
      <alignment horizontal="center"/>
    </xf>
    <xf numFmtId="165" fontId="26" fillId="0" borderId="2" xfId="2" applyNumberFormat="1" applyFont="1" applyBorder="1" applyAlignment="1">
      <alignment horizontal="center"/>
    </xf>
    <xf numFmtId="8" fontId="12" fillId="0" borderId="0" xfId="1" applyNumberFormat="1" applyFont="1" applyAlignment="1">
      <alignment horizontal="left"/>
    </xf>
    <xf numFmtId="10" fontId="27" fillId="10" borderId="0" xfId="2" applyNumberFormat="1" applyFont="1" applyFill="1" applyBorder="1" applyAlignment="1">
      <alignment vertical="center"/>
    </xf>
    <xf numFmtId="10" fontId="25" fillId="5" borderId="0" xfId="2" applyNumberFormat="1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6" fontId="37" fillId="10" borderId="0" xfId="1" applyNumberFormat="1" applyFont="1" applyFill="1" applyBorder="1" applyAlignment="1">
      <alignment vertical="center"/>
    </xf>
    <xf numFmtId="6" fontId="4" fillId="10" borderId="0" xfId="1" applyNumberFormat="1" applyFont="1" applyFill="1" applyBorder="1" applyAlignment="1">
      <alignment vertical="center"/>
    </xf>
    <xf numFmtId="6" fontId="30" fillId="10" borderId="0" xfId="1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64" fontId="27" fillId="4" borderId="0" xfId="2" applyNumberFormat="1" applyFont="1" applyFill="1" applyBorder="1" applyAlignment="1">
      <alignment vertical="center"/>
    </xf>
    <xf numFmtId="6" fontId="2" fillId="4" borderId="7" xfId="1" applyNumberFormat="1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6" fontId="29" fillId="4" borderId="10" xfId="1" applyNumberFormat="1" applyFont="1" applyFill="1" applyBorder="1" applyAlignment="1">
      <alignment vertical="center"/>
    </xf>
    <xf numFmtId="6" fontId="39" fillId="4" borderId="0" xfId="1" applyNumberFormat="1" applyFont="1" applyFill="1" applyBorder="1" applyAlignment="1">
      <alignment vertical="center"/>
    </xf>
    <xf numFmtId="6" fontId="27" fillId="4" borderId="12" xfId="1" applyNumberFormat="1" applyFont="1" applyFill="1" applyBorder="1" applyAlignment="1">
      <alignment horizontal="center" vertical="center"/>
    </xf>
    <xf numFmtId="6" fontId="2" fillId="4" borderId="11" xfId="1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10" fontId="25" fillId="5" borderId="4" xfId="2" applyNumberFormat="1" applyFont="1" applyFill="1" applyBorder="1" applyAlignment="1">
      <alignment vertical="center"/>
    </xf>
    <xf numFmtId="6" fontId="4" fillId="5" borderId="5" xfId="1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6" fontId="2" fillId="5" borderId="7" xfId="1" applyNumberFormat="1" applyFont="1" applyFill="1" applyBorder="1" applyAlignment="1">
      <alignment vertical="center"/>
    </xf>
    <xf numFmtId="164" fontId="5" fillId="5" borderId="0" xfId="2" applyNumberFormat="1" applyFont="1" applyFill="1" applyBorder="1" applyAlignment="1">
      <alignment vertical="center"/>
    </xf>
    <xf numFmtId="6" fontId="4" fillId="5" borderId="7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6" fontId="2" fillId="5" borderId="10" xfId="0" applyNumberFormat="1" applyFont="1" applyFill="1" applyBorder="1" applyAlignment="1">
      <alignment vertical="center"/>
    </xf>
    <xf numFmtId="6" fontId="38" fillId="5" borderId="0" xfId="1" applyNumberFormat="1" applyFont="1" applyFill="1" applyBorder="1" applyAlignment="1">
      <alignment vertical="center"/>
    </xf>
    <xf numFmtId="40" fontId="4" fillId="5" borderId="11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6" fontId="2" fillId="2" borderId="5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64" fontId="27" fillId="2" borderId="0" xfId="2" applyNumberFormat="1" applyFont="1" applyFill="1" applyBorder="1" applyAlignment="1">
      <alignment vertical="center"/>
    </xf>
    <xf numFmtId="6" fontId="2" fillId="2" borderId="7" xfId="0" applyNumberFormat="1" applyFont="1" applyFill="1" applyBorder="1" applyAlignment="1">
      <alignment vertical="center"/>
    </xf>
    <xf numFmtId="6" fontId="4" fillId="2" borderId="0" xfId="0" applyNumberFormat="1" applyFont="1" applyFill="1" applyBorder="1" applyAlignment="1">
      <alignment vertical="center"/>
    </xf>
    <xf numFmtId="0" fontId="27" fillId="2" borderId="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right" vertical="center"/>
    </xf>
    <xf numFmtId="6" fontId="36" fillId="2" borderId="10" xfId="0" applyNumberFormat="1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6" fontId="4" fillId="6" borderId="5" xfId="0" applyNumberFormat="1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164" fontId="30" fillId="6" borderId="0" xfId="2" applyNumberFormat="1" applyFont="1" applyFill="1" applyBorder="1" applyAlignment="1">
      <alignment vertical="center"/>
    </xf>
    <xf numFmtId="6" fontId="34" fillId="6" borderId="7" xfId="0" applyNumberFormat="1" applyFont="1" applyFill="1" applyBorder="1" applyAlignment="1">
      <alignment vertical="center"/>
    </xf>
    <xf numFmtId="6" fontId="4" fillId="6" borderId="7" xfId="0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/>
    </xf>
    <xf numFmtId="0" fontId="8" fillId="4" borderId="4" xfId="0" applyFont="1" applyFill="1" applyBorder="1"/>
    <xf numFmtId="0" fontId="10" fillId="9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8" fontId="7" fillId="9" borderId="9" xfId="0" applyNumberFormat="1" applyFont="1" applyFill="1" applyBorder="1" applyAlignment="1">
      <alignment vertical="center"/>
    </xf>
    <xf numFmtId="8" fontId="7" fillId="9" borderId="12" xfId="0" applyNumberFormat="1" applyFont="1" applyFill="1" applyBorder="1" applyAlignment="1">
      <alignment vertical="center"/>
    </xf>
    <xf numFmtId="8" fontId="7" fillId="4" borderId="9" xfId="0" applyNumberFormat="1" applyFont="1" applyFill="1" applyBorder="1" applyAlignment="1">
      <alignment horizontal="center" vertical="center"/>
    </xf>
    <xf numFmtId="8" fontId="7" fillId="4" borderId="12" xfId="0" applyNumberFormat="1" applyFont="1" applyFill="1" applyBorder="1" applyAlignment="1">
      <alignment horizontal="center" vertical="center"/>
    </xf>
    <xf numFmtId="8" fontId="7" fillId="5" borderId="10" xfId="0" applyNumberFormat="1" applyFont="1" applyFill="1" applyBorder="1" applyAlignment="1">
      <alignment horizontal="center" vertical="center"/>
    </xf>
    <xf numFmtId="8" fontId="7" fillId="5" borderId="11" xfId="0" applyNumberFormat="1" applyFont="1" applyFill="1" applyBorder="1" applyAlignment="1">
      <alignment horizontal="center" vertical="center"/>
    </xf>
    <xf numFmtId="164" fontId="31" fillId="3" borderId="8" xfId="0" applyNumberFormat="1" applyFont="1" applyFill="1" applyBorder="1" applyAlignment="1">
      <alignment horizontal="right" vertical="center"/>
    </xf>
    <xf numFmtId="164" fontId="31" fillId="3" borderId="13" xfId="0" applyNumberFormat="1" applyFont="1" applyFill="1" applyBorder="1" applyAlignment="1">
      <alignment horizontal="right" vertical="center"/>
    </xf>
    <xf numFmtId="6" fontId="27" fillId="4" borderId="5" xfId="1" applyNumberFormat="1" applyFont="1" applyFill="1" applyBorder="1" applyAlignment="1">
      <alignment vertical="center"/>
    </xf>
    <xf numFmtId="0" fontId="30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6" fontId="30" fillId="10" borderId="15" xfId="1" applyNumberFormat="1" applyFont="1" applyFill="1" applyBorder="1" applyAlignment="1">
      <alignment vertical="center"/>
    </xf>
    <xf numFmtId="6" fontId="4" fillId="10" borderId="16" xfId="1" applyNumberFormat="1" applyFont="1" applyFill="1" applyBorder="1" applyAlignment="1">
      <alignment vertical="center"/>
    </xf>
    <xf numFmtId="0" fontId="30" fillId="10" borderId="17" xfId="0" applyFont="1" applyFill="1" applyBorder="1" applyAlignment="1">
      <alignment vertical="center"/>
    </xf>
    <xf numFmtId="6" fontId="4" fillId="10" borderId="18" xfId="1" applyNumberFormat="1" applyFont="1" applyFill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32" fillId="10" borderId="19" xfId="0" applyFont="1" applyFill="1" applyBorder="1" applyAlignment="1">
      <alignment vertical="center"/>
    </xf>
    <xf numFmtId="10" fontId="27" fillId="10" borderId="20" xfId="2" applyNumberFormat="1" applyFont="1" applyFill="1" applyBorder="1" applyAlignment="1">
      <alignment vertical="center"/>
    </xf>
    <xf numFmtId="10" fontId="25" fillId="10" borderId="20" xfId="2" applyNumberFormat="1" applyFont="1" applyFill="1" applyBorder="1" applyAlignment="1">
      <alignment vertical="center"/>
    </xf>
    <xf numFmtId="44" fontId="42" fillId="0" borderId="0" xfId="0" applyNumberFormat="1" applyFont="1" applyAlignment="1">
      <alignment horizontal="left" vertical="center"/>
    </xf>
    <xf numFmtId="8" fontId="44" fillId="0" borderId="0" xfId="1" applyNumberFormat="1" applyFont="1" applyBorder="1" applyAlignment="1">
      <alignment vertical="center"/>
    </xf>
    <xf numFmtId="166" fontId="42" fillId="11" borderId="9" xfId="1" applyNumberFormat="1" applyFont="1" applyFill="1" applyBorder="1" applyAlignment="1">
      <alignment vertical="center"/>
    </xf>
    <xf numFmtId="44" fontId="44" fillId="11" borderId="8" xfId="1" applyFont="1" applyFill="1" applyBorder="1" applyAlignment="1">
      <alignment horizontal="right" vertical="center"/>
    </xf>
    <xf numFmtId="166" fontId="42" fillId="11" borderId="7" xfId="1" applyNumberFormat="1" applyFont="1" applyFill="1" applyBorder="1" applyAlignment="1">
      <alignment vertical="center"/>
    </xf>
    <xf numFmtId="166" fontId="42" fillId="11" borderId="0" xfId="1" applyNumberFormat="1" applyFont="1" applyFill="1" applyBorder="1" applyAlignment="1">
      <alignment vertical="center"/>
    </xf>
    <xf numFmtId="44" fontId="44" fillId="11" borderId="6" xfId="1" applyFont="1" applyFill="1" applyBorder="1" applyAlignment="1">
      <alignment horizontal="right" vertical="center"/>
    </xf>
    <xf numFmtId="44" fontId="47" fillId="0" borderId="0" xfId="1" applyFont="1" applyBorder="1" applyAlignment="1">
      <alignment horizontal="right" vertical="center"/>
    </xf>
    <xf numFmtId="44" fontId="47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4" fillId="0" borderId="0" xfId="1" applyFont="1"/>
    <xf numFmtId="44" fontId="47" fillId="0" borderId="0" xfId="1" applyFont="1" applyBorder="1" applyAlignment="1">
      <alignment horizontal="center"/>
    </xf>
    <xf numFmtId="43" fontId="44" fillId="0" borderId="0" xfId="3" applyFont="1" applyBorder="1"/>
    <xf numFmtId="44" fontId="44" fillId="0" borderId="0" xfId="1" applyFont="1" applyBorder="1" applyAlignment="1">
      <alignment horizontal="right"/>
    </xf>
    <xf numFmtId="167" fontId="44" fillId="12" borderId="1" xfId="3" applyNumberFormat="1" applyFont="1" applyFill="1" applyBorder="1" applyAlignment="1">
      <alignment vertical="center"/>
    </xf>
    <xf numFmtId="44" fontId="44" fillId="0" borderId="0" xfId="1" applyFont="1" applyBorder="1" applyAlignment="1">
      <alignment horizontal="right" vertical="center"/>
    </xf>
    <xf numFmtId="9" fontId="44" fillId="3" borderId="1" xfId="2" applyFont="1" applyFill="1" applyBorder="1" applyAlignment="1">
      <alignment vertical="center"/>
    </xf>
    <xf numFmtId="167" fontId="44" fillId="3" borderId="1" xfId="3" applyNumberFormat="1" applyFont="1" applyFill="1" applyBorder="1" applyAlignment="1">
      <alignment vertical="center"/>
    </xf>
    <xf numFmtId="44" fontId="44" fillId="13" borderId="0" xfId="1" applyFont="1" applyFill="1" applyBorder="1" applyAlignment="1">
      <alignment horizontal="right" vertical="center"/>
    </xf>
    <xf numFmtId="166" fontId="44" fillId="13" borderId="0" xfId="1" applyNumberFormat="1" applyFont="1" applyFill="1" applyBorder="1" applyAlignment="1">
      <alignment vertical="center"/>
    </xf>
    <xf numFmtId="44" fontId="42" fillId="13" borderId="0" xfId="0" applyNumberFormat="1" applyFont="1" applyFill="1" applyAlignment="1">
      <alignment horizontal="right" vertical="center"/>
    </xf>
    <xf numFmtId="166" fontId="46" fillId="13" borderId="0" xfId="1" applyNumberFormat="1" applyFont="1" applyFill="1" applyBorder="1" applyAlignment="1">
      <alignment vertical="center"/>
    </xf>
    <xf numFmtId="12" fontId="44" fillId="13" borderId="0" xfId="1" applyNumberFormat="1" applyFont="1" applyFill="1" applyBorder="1" applyAlignment="1">
      <alignment vertical="center"/>
    </xf>
    <xf numFmtId="8" fontId="44" fillId="13" borderId="0" xfId="1" applyNumberFormat="1" applyFont="1" applyFill="1" applyBorder="1" applyAlignment="1">
      <alignment vertical="center"/>
    </xf>
    <xf numFmtId="44" fontId="44" fillId="14" borderId="0" xfId="1" applyFont="1" applyFill="1" applyBorder="1" applyAlignment="1">
      <alignment horizontal="right" vertical="center"/>
    </xf>
    <xf numFmtId="166" fontId="44" fillId="14" borderId="0" xfId="1" applyNumberFormat="1" applyFont="1" applyFill="1" applyBorder="1" applyAlignment="1">
      <alignment vertical="center"/>
    </xf>
    <xf numFmtId="166" fontId="43" fillId="14" borderId="1" xfId="1" applyNumberFormat="1" applyFont="1" applyFill="1" applyBorder="1" applyAlignment="1">
      <alignment vertical="center"/>
    </xf>
    <xf numFmtId="44" fontId="44" fillId="15" borderId="0" xfId="1" applyFont="1" applyFill="1" applyBorder="1" applyAlignment="1">
      <alignment horizontal="right" vertical="center"/>
    </xf>
    <xf numFmtId="166" fontId="44" fillId="15" borderId="0" xfId="1" applyNumberFormat="1" applyFont="1" applyFill="1" applyBorder="1" applyAlignment="1">
      <alignment vertical="center"/>
    </xf>
    <xf numFmtId="166" fontId="42" fillId="11" borderId="10" xfId="1" applyNumberFormat="1" applyFont="1" applyFill="1" applyBorder="1" applyAlignment="1">
      <alignment vertical="center"/>
    </xf>
    <xf numFmtId="6" fontId="4" fillId="10" borderId="21" xfId="1" applyNumberFormat="1" applyFont="1" applyFill="1" applyBorder="1" applyAlignment="1">
      <alignment vertical="center"/>
    </xf>
    <xf numFmtId="10" fontId="2" fillId="5" borderId="1" xfId="2" applyNumberFormat="1" applyFont="1" applyFill="1" applyBorder="1" applyAlignment="1">
      <alignment vertical="center"/>
    </xf>
    <xf numFmtId="10" fontId="2" fillId="6" borderId="1" xfId="2" applyNumberFormat="1" applyFont="1" applyFill="1" applyBorder="1" applyAlignment="1">
      <alignment vertical="center"/>
    </xf>
    <xf numFmtId="10" fontId="29" fillId="5" borderId="0" xfId="2" applyNumberFormat="1" applyFont="1" applyFill="1" applyBorder="1" applyAlignment="1">
      <alignment horizontal="right" vertical="center"/>
    </xf>
    <xf numFmtId="10" fontId="25" fillId="5" borderId="0" xfId="2" applyNumberFormat="1" applyFont="1" applyFill="1" applyBorder="1" applyAlignment="1">
      <alignment horizontal="right" vertical="center"/>
    </xf>
    <xf numFmtId="9" fontId="2" fillId="2" borderId="0" xfId="2" applyFont="1" applyFill="1" applyBorder="1" applyAlignment="1">
      <alignment horizontal="right" vertical="center"/>
    </xf>
    <xf numFmtId="6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6" fontId="3" fillId="2" borderId="10" xfId="0" applyNumberFormat="1" applyFont="1" applyFill="1" applyBorder="1" applyAlignment="1">
      <alignment vertical="center"/>
    </xf>
    <xf numFmtId="6" fontId="25" fillId="4" borderId="5" xfId="1" applyNumberFormat="1" applyFont="1" applyFill="1" applyBorder="1" applyAlignment="1">
      <alignment vertical="center"/>
    </xf>
    <xf numFmtId="164" fontId="2" fillId="4" borderId="0" xfId="2" applyNumberFormat="1" applyFont="1" applyFill="1" applyBorder="1" applyAlignment="1">
      <alignment vertical="center"/>
    </xf>
    <xf numFmtId="164" fontId="2" fillId="4" borderId="9" xfId="2" applyNumberFormat="1" applyFont="1" applyFill="1" applyBorder="1" applyAlignment="1">
      <alignment vertical="center"/>
    </xf>
    <xf numFmtId="6" fontId="25" fillId="4" borderId="10" xfId="1" applyNumberFormat="1" applyFont="1" applyFill="1" applyBorder="1" applyAlignment="1">
      <alignment vertical="center"/>
    </xf>
    <xf numFmtId="6" fontId="40" fillId="4" borderId="0" xfId="1" applyNumberFormat="1" applyFont="1" applyFill="1" applyBorder="1" applyAlignment="1">
      <alignment vertical="center"/>
    </xf>
    <xf numFmtId="10" fontId="27" fillId="5" borderId="4" xfId="2" applyNumberFormat="1" applyFont="1" applyFill="1" applyBorder="1" applyAlignment="1">
      <alignment vertical="center"/>
    </xf>
    <xf numFmtId="6" fontId="2" fillId="5" borderId="5" xfId="1" applyNumberFormat="1" applyFont="1" applyFill="1" applyBorder="1" applyAlignment="1">
      <alignment vertical="center"/>
    </xf>
    <xf numFmtId="10" fontId="33" fillId="5" borderId="0" xfId="2" applyNumberFormat="1" applyFont="1" applyFill="1" applyBorder="1" applyAlignment="1">
      <alignment vertical="center"/>
    </xf>
    <xf numFmtId="6" fontId="2" fillId="5" borderId="7" xfId="0" applyNumberFormat="1" applyFont="1" applyFill="1" applyBorder="1" applyAlignment="1">
      <alignment vertical="center"/>
    </xf>
    <xf numFmtId="6" fontId="41" fillId="5" borderId="0" xfId="1" applyNumberFormat="1" applyFont="1" applyFill="1" applyBorder="1" applyAlignment="1">
      <alignment vertical="center"/>
    </xf>
    <xf numFmtId="6" fontId="2" fillId="6" borderId="5" xfId="0" applyNumberFormat="1" applyFont="1" applyFill="1" applyBorder="1" applyAlignment="1">
      <alignment vertical="center"/>
    </xf>
    <xf numFmtId="164" fontId="25" fillId="6" borderId="0" xfId="2" applyNumberFormat="1" applyFont="1" applyFill="1" applyBorder="1" applyAlignment="1">
      <alignment vertical="center"/>
    </xf>
    <xf numFmtId="6" fontId="40" fillId="6" borderId="7" xfId="0" applyNumberFormat="1" applyFont="1" applyFill="1" applyBorder="1" applyAlignment="1">
      <alignment vertical="center"/>
    </xf>
    <xf numFmtId="6" fontId="2" fillId="6" borderId="7" xfId="0" applyNumberFormat="1" applyFont="1" applyFill="1" applyBorder="1" applyAlignment="1">
      <alignment vertical="center"/>
    </xf>
    <xf numFmtId="44" fontId="48" fillId="0" borderId="0" xfId="1" applyFont="1" applyBorder="1" applyAlignment="1">
      <alignment horizontal="center"/>
    </xf>
    <xf numFmtId="44" fontId="45" fillId="11" borderId="3" xfId="0" applyNumberFormat="1" applyFont="1" applyFill="1" applyBorder="1" applyAlignment="1">
      <alignment horizontal="center" vertical="center"/>
    </xf>
    <xf numFmtId="44" fontId="45" fillId="11" borderId="4" xfId="0" applyNumberFormat="1" applyFont="1" applyFill="1" applyBorder="1" applyAlignment="1">
      <alignment horizontal="center" vertical="center"/>
    </xf>
    <xf numFmtId="44" fontId="45" fillId="11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D9E1F2"/>
      <color rgb="FFD9E1D4"/>
      <color rgb="FFD9E1E0"/>
      <color rgb="FFC6E0B4"/>
      <color rgb="FFFEE0D4"/>
      <color rgb="FFE2EFDA"/>
      <color rgb="FFFFFF99"/>
      <color rgb="FFCCE9CC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u="sng">
                <a:ln>
                  <a:solidFill>
                    <a:schemeClr val="tx1"/>
                  </a:solidFill>
                </a:ln>
                <a:effectLst/>
              </a:rPr>
              <a:t>CONSTANT PAYMENT MORTGAGE </a:t>
            </a:r>
          </a:p>
        </c:rich>
      </c:tx>
      <c:layout>
        <c:manualLayout>
          <c:xMode val="edge"/>
          <c:yMode val="edge"/>
          <c:x val="0.32645347547325859"/>
          <c:y val="3.414593211093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4707657038495"/>
          <c:y val="0.10870365113279246"/>
          <c:w val="0.80990841390258572"/>
          <c:h val="0.78277458201975225"/>
        </c:manualLayout>
      </c:layout>
      <c:lineChart>
        <c:grouping val="standard"/>
        <c:varyColors val="0"/>
        <c:ser>
          <c:idx val="3"/>
          <c:order val="0"/>
          <c:tx>
            <c:strRef>
              <c:f>'Constant Payment Mortgage'!$F$9</c:f>
              <c:strCache>
                <c:ptCount val="1"/>
                <c:pt idx="0">
                  <c:v>LOAN BALANCE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Mortgage'!$F$10:$F$369</c:f>
              <c:numCache>
                <c:formatCode>"$"#,##0.00_);\("$"#,##0.00\)</c:formatCode>
                <c:ptCount val="360"/>
                <c:pt idx="0">
                  <c:v>485295.58309784264</c:v>
                </c:pt>
                <c:pt idx="1">
                  <c:v>470529.89289045398</c:v>
                </c:pt>
                <c:pt idx="2">
                  <c:v>455702.67405197112</c:v>
                </c:pt>
                <c:pt idx="3">
                  <c:v>440813.6701925883</c:v>
                </c:pt>
                <c:pt idx="4">
                  <c:v>425862.62385412346</c:v>
                </c:pt>
                <c:pt idx="5">
                  <c:v>410849.27650556626</c:v>
                </c:pt>
                <c:pt idx="6">
                  <c:v>395773.36853860761</c:v>
                </c:pt>
                <c:pt idx="7">
                  <c:v>380634.63926315063</c:v>
                </c:pt>
                <c:pt idx="8">
                  <c:v>365432.8269028028</c:v>
                </c:pt>
                <c:pt idx="9">
                  <c:v>350167.66859034944</c:v>
                </c:pt>
                <c:pt idx="10">
                  <c:v>334838.90036320809</c:v>
                </c:pt>
                <c:pt idx="11">
                  <c:v>319446.25715886423</c:v>
                </c:pt>
                <c:pt idx="12">
                  <c:v>303989.47281028784</c:v>
                </c:pt>
                <c:pt idx="13">
                  <c:v>288468.28004133096</c:v>
                </c:pt>
                <c:pt idx="14">
                  <c:v>272882.41046210582</c:v>
                </c:pt>
                <c:pt idx="15">
                  <c:v>257231.59456434406</c:v>
                </c:pt>
                <c:pt idx="16">
                  <c:v>241515.56171673632</c:v>
                </c:pt>
                <c:pt idx="17">
                  <c:v>225734.0401602526</c:v>
                </c:pt>
                <c:pt idx="18">
                  <c:v>209886.757003443</c:v>
                </c:pt>
                <c:pt idx="19">
                  <c:v>193973.43821771897</c:v>
                </c:pt>
                <c:pt idx="20">
                  <c:v>177993.80863261485</c:v>
                </c:pt>
                <c:pt idx="21">
                  <c:v>161947.5919310296</c:v>
                </c:pt>
                <c:pt idx="22">
                  <c:v>145834.51064444883</c:v>
                </c:pt>
                <c:pt idx="23">
                  <c:v>129654.28614814689</c:v>
                </c:pt>
                <c:pt idx="24">
                  <c:v>113406.63865636886</c:v>
                </c:pt>
                <c:pt idx="25">
                  <c:v>97091.287217492587</c:v>
                </c:pt>
                <c:pt idx="26">
                  <c:v>80707.949709170513</c:v>
                </c:pt>
                <c:pt idx="27">
                  <c:v>64256.342833451265</c:v>
                </c:pt>
                <c:pt idx="28">
                  <c:v>47736.182111880895</c:v>
                </c:pt>
                <c:pt idx="29">
                  <c:v>31147.181880583739</c:v>
                </c:pt>
                <c:pt idx="30">
                  <c:v>14489.055285322771</c:v>
                </c:pt>
                <c:pt idx="31">
                  <c:v>-2238.4857234606498</c:v>
                </c:pt>
                <c:pt idx="32">
                  <c:v>-19035.730395627674</c:v>
                </c:pt>
                <c:pt idx="33">
                  <c:v>-35902.969186343616</c:v>
                </c:pt>
                <c:pt idx="34">
                  <c:v>-52840.493761100472</c:v>
                </c:pt>
                <c:pt idx="35">
                  <c:v>-69848.597000760346</c:v>
                </c:pt>
                <c:pt idx="36">
                  <c:v>-86927.573006619874</c:v>
                </c:pt>
                <c:pt idx="37">
                  <c:v>-104077.71710549582</c:v>
                </c:pt>
                <c:pt idx="38">
                  <c:v>-121299.32585483178</c:v>
                </c:pt>
                <c:pt idx="39">
                  <c:v>-138592.69704782622</c:v>
                </c:pt>
                <c:pt idx="40">
                  <c:v>-155958.12971858188</c:v>
                </c:pt>
                <c:pt idx="41">
                  <c:v>-173395.92414727659</c:v>
                </c:pt>
                <c:pt idx="42">
                  <c:v>-190906.38186535565</c:v>
                </c:pt>
                <c:pt idx="43">
                  <c:v>-208489.80566074594</c:v>
                </c:pt>
                <c:pt idx="44">
                  <c:v>-226146.49958309165</c:v>
                </c:pt>
                <c:pt idx="45">
                  <c:v>-243876.76894901175</c:v>
                </c:pt>
                <c:pt idx="46">
                  <c:v>-261680.92034737964</c:v>
                </c:pt>
                <c:pt idx="47">
                  <c:v>-279559.26164462452</c:v>
                </c:pt>
                <c:pt idx="48">
                  <c:v>-297512.10199005506</c:v>
                </c:pt>
                <c:pt idx="49">
                  <c:v>-315539.75182120496</c:v>
                </c:pt>
                <c:pt idx="50">
                  <c:v>-333642.52286920126</c:v>
                </c:pt>
                <c:pt idx="51">
                  <c:v>-351820.72816415457</c:v>
                </c:pt>
                <c:pt idx="52">
                  <c:v>-370074.68204057193</c:v>
                </c:pt>
                <c:pt idx="53">
                  <c:v>-388404.70014279237</c:v>
                </c:pt>
                <c:pt idx="54">
                  <c:v>-406811.09943044477</c:v>
                </c:pt>
                <c:pt idx="55">
                  <c:v>-425294.19818392879</c:v>
                </c:pt>
                <c:pt idx="56">
                  <c:v>-443854.31600991858</c:v>
                </c:pt>
                <c:pt idx="57">
                  <c:v>-462491.77384688926</c:v>
                </c:pt>
                <c:pt idx="58">
                  <c:v>-481206.89397066663</c:v>
                </c:pt>
                <c:pt idx="59">
                  <c:v>-499999.99999999977</c:v>
                </c:pt>
                <c:pt idx="60">
                  <c:v>-518871.41690215713</c:v>
                </c:pt>
                <c:pt idx="61">
                  <c:v>-537821.47099854576</c:v>
                </c:pt>
                <c:pt idx="62">
                  <c:v>-556850.48997035401</c:v>
                </c:pt>
                <c:pt idx="63">
                  <c:v>-575958.8028642179</c:v>
                </c:pt>
                <c:pt idx="64">
                  <c:v>-595146.7400979104</c:v>
                </c:pt>
                <c:pt idx="65">
                  <c:v>-614414.63346605573</c:v>
                </c:pt>
                <c:pt idx="66">
                  <c:v>-633762.81614586618</c:v>
                </c:pt>
                <c:pt idx="67">
                  <c:v>-653191.62270290335</c:v>
                </c:pt>
                <c:pt idx="68">
                  <c:v>-672701.38909686368</c:v>
                </c:pt>
                <c:pt idx="69">
                  <c:v>-692292.4526873877</c:v>
                </c:pt>
                <c:pt idx="70">
                  <c:v>-711965.15223989345</c:v>
                </c:pt>
                <c:pt idx="71">
                  <c:v>-731719.8279314345</c:v>
                </c:pt>
                <c:pt idx="72">
                  <c:v>-751556.82135658211</c:v>
                </c:pt>
                <c:pt idx="73">
                  <c:v>-771476.47553333233</c:v>
                </c:pt>
                <c:pt idx="74">
                  <c:v>-791479.13490903703</c:v>
                </c:pt>
                <c:pt idx="75">
                  <c:v>-811565.14536636032</c:v>
                </c:pt>
                <c:pt idx="76">
                  <c:v>-831734.8542292593</c:v>
                </c:pt>
                <c:pt idx="77">
                  <c:v>-851988.61026899004</c:v>
                </c:pt>
                <c:pt idx="78">
                  <c:v>-872326.76371013827</c:v>
                </c:pt>
                <c:pt idx="79">
                  <c:v>-892749.66623667581</c:v>
                </c:pt>
                <c:pt idx="80">
                  <c:v>-913257.6709980414</c:v>
                </c:pt>
                <c:pt idx="81">
                  <c:v>-933851.13261524762</c:v>
                </c:pt>
                <c:pt idx="82">
                  <c:v>-954530.40718701272</c:v>
                </c:pt>
                <c:pt idx="83">
                  <c:v>-975295.85229591839</c:v>
                </c:pt>
                <c:pt idx="84">
                  <c:v>-996147.82701459283</c:v>
                </c:pt>
                <c:pt idx="85">
                  <c:v>-1017086.69191192</c:v>
                </c:pt>
                <c:pt idx="86">
                  <c:v>-1038112.8090592743</c:v>
                </c:pt>
                <c:pt idx="87">
                  <c:v>-1059226.5420367816</c:v>
                </c:pt>
                <c:pt idx="88">
                  <c:v>-1080428.2559396061</c:v>
                </c:pt>
                <c:pt idx="89">
                  <c:v>-1101718.3173842637</c:v>
                </c:pt>
                <c:pt idx="90">
                  <c:v>-1123097.0945149614</c:v>
                </c:pt>
                <c:pt idx="91">
                  <c:v>-1144564.9570099625</c:v>
                </c:pt>
                <c:pt idx="92">
                  <c:v>-1166122.2760879805</c:v>
                </c:pt>
                <c:pt idx="93">
                  <c:v>-1187769.4245145964</c:v>
                </c:pt>
                <c:pt idx="94">
                  <c:v>-1209506.776608706</c:v>
                </c:pt>
                <c:pt idx="95">
                  <c:v>-1231334.7082489918</c:v>
                </c:pt>
                <c:pt idx="96">
                  <c:v>-1253253.5968804227</c:v>
                </c:pt>
                <c:pt idx="97">
                  <c:v>-1275263.8215207807</c:v>
                </c:pt>
                <c:pt idx="98">
                  <c:v>-1297365.762767215</c:v>
                </c:pt>
                <c:pt idx="99">
                  <c:v>-1319559.8028028235</c:v>
                </c:pt>
                <c:pt idx="100">
                  <c:v>-1341846.3254032603</c:v>
                </c:pt>
                <c:pt idx="101">
                  <c:v>-1364225.715943373</c:v>
                </c:pt>
                <c:pt idx="102">
                  <c:v>-1386698.3614038664</c:v>
                </c:pt>
                <c:pt idx="103">
                  <c:v>-1409264.6503779937</c:v>
                </c:pt>
                <c:pt idx="104">
                  <c:v>-1431924.9730782763</c:v>
                </c:pt>
                <c:pt idx="105">
                  <c:v>-1454679.7213432507</c:v>
                </c:pt>
                <c:pt idx="106">
                  <c:v>-1477529.2886442454</c:v>
                </c:pt>
                <c:pt idx="107">
                  <c:v>-1500474.0700921833</c:v>
                </c:pt>
                <c:pt idx="108">
                  <c:v>-1523514.4624444149</c:v>
                </c:pt>
                <c:pt idx="109">
                  <c:v>-1546650.8641115781</c:v>
                </c:pt>
                <c:pt idx="110">
                  <c:v>-1569883.6751644884</c:v>
                </c:pt>
                <c:pt idx="111">
                  <c:v>-1593213.2973410562</c:v>
                </c:pt>
                <c:pt idx="112">
                  <c:v>-1616640.1340532338</c:v>
                </c:pt>
                <c:pt idx="113">
                  <c:v>-1640164.590393991</c:v>
                </c:pt>
                <c:pt idx="114">
                  <c:v>-1663787.0731443202</c:v>
                </c:pt>
                <c:pt idx="115">
                  <c:v>-1687507.99078027</c:v>
                </c:pt>
                <c:pt idx="116">
                  <c:v>-1711327.7534800088</c:v>
                </c:pt>
                <c:pt idx="117">
                  <c:v>-1735246.7731309175</c:v>
                </c:pt>
                <c:pt idx="118">
                  <c:v>-1759265.4633367113</c:v>
                </c:pt>
                <c:pt idx="119">
                  <c:v>-1783384.2394245928</c:v>
                </c:pt>
                <c:pt idx="120">
                  <c:v>-1807603.5184524325</c:v>
                </c:pt>
                <c:pt idx="121">
                  <c:v>-1831923.7192159812</c:v>
                </c:pt>
                <c:pt idx="122">
                  <c:v>-1856345.2622561115</c:v>
                </c:pt>
                <c:pt idx="123">
                  <c:v>-1880868.5698660901</c:v>
                </c:pt>
                <c:pt idx="124">
                  <c:v>-1905494.0660988796</c:v>
                </c:pt>
                <c:pt idx="125">
                  <c:v>-1930222.1767744711</c:v>
                </c:pt>
                <c:pt idx="126">
                  <c:v>-1955053.3294872476</c:v>
                </c:pt>
                <c:pt idx="127">
                  <c:v>-1979987.9536133783</c:v>
                </c:pt>
                <c:pt idx="128">
                  <c:v>-2005026.4803182427</c:v>
                </c:pt>
                <c:pt idx="129">
                  <c:v>-2030169.3425638862</c:v>
                </c:pt>
                <c:pt idx="130">
                  <c:v>-2055416.9751165074</c:v>
                </c:pt>
                <c:pt idx="131">
                  <c:v>-2080769.8145539751</c:v>
                </c:pt>
                <c:pt idx="132">
                  <c:v>-2106228.2992733787</c:v>
                </c:pt>
                <c:pt idx="133">
                  <c:v>-2131792.8694986082</c:v>
                </c:pt>
                <c:pt idx="134">
                  <c:v>-2157463.9672879661</c:v>
                </c:pt>
                <c:pt idx="135">
                  <c:v>-2183242.0365418126</c:v>
                </c:pt>
                <c:pt idx="136">
                  <c:v>-2209127.5230102395</c:v>
                </c:pt>
                <c:pt idx="137">
                  <c:v>-2235120.8743007807</c:v>
                </c:pt>
                <c:pt idx="138">
                  <c:v>-2261222.5398861496</c:v>
                </c:pt>
                <c:pt idx="139">
                  <c:v>-2287432.9711120124</c:v>
                </c:pt>
                <c:pt idx="140">
                  <c:v>-2313752.6212047935</c:v>
                </c:pt>
                <c:pt idx="141">
                  <c:v>-2340181.9452795112</c:v>
                </c:pt>
                <c:pt idx="142">
                  <c:v>-2366721.4003476482</c:v>
                </c:pt>
                <c:pt idx="143">
                  <c:v>-2393371.4453250542</c:v>
                </c:pt>
                <c:pt idx="144">
                  <c:v>-2420132.5410398813</c:v>
                </c:pt>
                <c:pt idx="145">
                  <c:v>-2447005.1502405517</c:v>
                </c:pt>
                <c:pt idx="146">
                  <c:v>-2473989.7376037613</c:v>
                </c:pt>
                <c:pt idx="147">
                  <c:v>-2501086.7697425135</c:v>
                </c:pt>
                <c:pt idx="148">
                  <c:v>-2528296.7152141877</c:v>
                </c:pt>
                <c:pt idx="149">
                  <c:v>-2555620.0445286427</c:v>
                </c:pt>
                <c:pt idx="150">
                  <c:v>-2583057.2301563509</c:v>
                </c:pt>
                <c:pt idx="151">
                  <c:v>-2610608.7465365697</c:v>
                </c:pt>
                <c:pt idx="152">
                  <c:v>-2638275.0700855451</c:v>
                </c:pt>
                <c:pt idx="153">
                  <c:v>-2666056.6792047489</c:v>
                </c:pt>
                <c:pt idx="154">
                  <c:v>-2693954.0542891524</c:v>
                </c:pt>
                <c:pt idx="155">
                  <c:v>-2721967.6777355326</c:v>
                </c:pt>
                <c:pt idx="156">
                  <c:v>-2750098.033950814</c:v>
                </c:pt>
                <c:pt idx="157">
                  <c:v>-2778345.6093604444</c:v>
                </c:pt>
                <c:pt idx="158">
                  <c:v>-2806710.8924168069</c:v>
                </c:pt>
                <c:pt idx="159">
                  <c:v>-2835194.3736076653</c:v>
                </c:pt>
                <c:pt idx="160">
                  <c:v>-2863796.5454646456</c:v>
                </c:pt>
                <c:pt idx="161">
                  <c:v>-2892517.9025717541</c:v>
                </c:pt>
                <c:pt idx="162">
                  <c:v>-2921358.9415739281</c:v>
                </c:pt>
                <c:pt idx="163">
                  <c:v>-2950320.1611856241</c:v>
                </c:pt>
                <c:pt idx="164">
                  <c:v>-2979402.0621994417</c:v>
                </c:pt>
                <c:pt idx="165">
                  <c:v>-3008605.1474947841</c:v>
                </c:pt>
                <c:pt idx="166">
                  <c:v>-3037929.9220465524</c:v>
                </c:pt>
                <c:pt idx="167">
                  <c:v>-3067376.8929338777</c:v>
                </c:pt>
                <c:pt idx="168">
                  <c:v>-3096946.5693488903</c:v>
                </c:pt>
                <c:pt idx="169">
                  <c:v>-3126639.4626055243</c:v>
                </c:pt>
                <c:pt idx="170">
                  <c:v>-3156456.0861483589</c:v>
                </c:pt>
                <c:pt idx="171">
                  <c:v>-3186396.9555614963</c:v>
                </c:pt>
                <c:pt idx="172">
                  <c:v>-3216462.5885774787</c:v>
                </c:pt>
                <c:pt idx="173">
                  <c:v>-3246653.5050862385</c:v>
                </c:pt>
                <c:pt idx="174">
                  <c:v>-3276970.22714409</c:v>
                </c:pt>
                <c:pt idx="175">
                  <c:v>-3307413.2789827567</c:v>
                </c:pt>
                <c:pt idx="176">
                  <c:v>-3337983.187018435</c:v>
                </c:pt>
                <c:pt idx="177">
                  <c:v>-3368680.4798608981</c:v>
                </c:pt>
                <c:pt idx="178">
                  <c:v>-3399505.6883226358</c:v>
                </c:pt>
                <c:pt idx="179">
                  <c:v>-3430459.3454280337</c:v>
                </c:pt>
                <c:pt idx="180">
                  <c:v>-3461541.9864225895</c:v>
                </c:pt>
                <c:pt idx="181">
                  <c:v>-3492754.1487821699</c:v>
                </c:pt>
                <c:pt idx="182">
                  <c:v>-3524096.3722223025</c:v>
                </c:pt>
                <c:pt idx="183">
                  <c:v>-3555569.1987075103</c:v>
                </c:pt>
                <c:pt idx="184">
                  <c:v>-3587173.1724606818</c:v>
                </c:pt>
                <c:pt idx="185">
                  <c:v>-3618908.839972483</c:v>
                </c:pt>
                <c:pt idx="186">
                  <c:v>-3650776.7500108057</c:v>
                </c:pt>
                <c:pt idx="187">
                  <c:v>-3682777.4536302579</c:v>
                </c:pt>
                <c:pt idx="188">
                  <c:v>-3714911.5041816924</c:v>
                </c:pt>
                <c:pt idx="189">
                  <c:v>-3747179.4573217747</c:v>
                </c:pt>
                <c:pt idx="190">
                  <c:v>-3779581.8710225918</c:v>
                </c:pt>
                <c:pt idx="191">
                  <c:v>-3812119.3055813005</c:v>
                </c:pt>
                <c:pt idx="192">
                  <c:v>-3844792.3236298151</c:v>
                </c:pt>
                <c:pt idx="193">
                  <c:v>-3877601.4901445378</c:v>
                </c:pt>
                <c:pt idx="194">
                  <c:v>-3910547.3724561273</c:v>
                </c:pt>
                <c:pt idx="195">
                  <c:v>-3943630.5402593096</c:v>
                </c:pt>
                <c:pt idx="196">
                  <c:v>-3976851.5656227274</c:v>
                </c:pt>
                <c:pt idx="197">
                  <c:v>-4010211.0229988345</c:v>
                </c:pt>
                <c:pt idx="198">
                  <c:v>-4043709.4892338281</c:v>
                </c:pt>
                <c:pt idx="199">
                  <c:v>-4077347.5435776231</c:v>
                </c:pt>
                <c:pt idx="200">
                  <c:v>-4111125.7676938684</c:v>
                </c:pt>
                <c:pt idx="201">
                  <c:v>-4145044.7456700061</c:v>
                </c:pt>
                <c:pt idx="202">
                  <c:v>-4179105.0640273704</c:v>
                </c:pt>
                <c:pt idx="203">
                  <c:v>-4213307.3117313301</c:v>
                </c:pt>
                <c:pt idx="204">
                  <c:v>-4247652.0802014722</c:v>
                </c:pt>
                <c:pt idx="205">
                  <c:v>-4282139.9633218292</c:v>
                </c:pt>
                <c:pt idx="206">
                  <c:v>-4316771.5574511485</c:v>
                </c:pt>
                <c:pt idx="207">
                  <c:v>-4351547.4614332048</c:v>
                </c:pt>
                <c:pt idx="208">
                  <c:v>-4386468.2766071539</c:v>
                </c:pt>
                <c:pt idx="209">
                  <c:v>-4421534.6068179337</c:v>
                </c:pt>
                <c:pt idx="210">
                  <c:v>-4456747.0584267015</c:v>
                </c:pt>
                <c:pt idx="211">
                  <c:v>-4492106.2403213233</c:v>
                </c:pt>
                <c:pt idx="212">
                  <c:v>-4527612.7639269</c:v>
                </c:pt>
                <c:pt idx="213">
                  <c:v>-4563267.2432163404</c:v>
                </c:pt>
                <c:pt idx="214">
                  <c:v>-4599070.2947209803</c:v>
                </c:pt>
                <c:pt idx="215">
                  <c:v>-4635022.5375412405</c:v>
                </c:pt>
                <c:pt idx="216">
                  <c:v>-4671124.5933573321</c:v>
                </c:pt>
                <c:pt idx="217">
                  <c:v>-4707377.0864400091</c:v>
                </c:pt>
                <c:pt idx="218">
                  <c:v>-4743780.6436613621</c:v>
                </c:pt>
                <c:pt idx="219">
                  <c:v>-4780335.8945056563</c:v>
                </c:pt>
                <c:pt idx="220">
                  <c:v>-4817043.4710802184</c:v>
                </c:pt>
                <c:pt idx="221">
                  <c:v>-4853904.0081263669</c:v>
                </c:pt>
                <c:pt idx="222">
                  <c:v>-4890918.1430303864</c:v>
                </c:pt>
                <c:pt idx="223">
                  <c:v>-4928086.5158345513</c:v>
                </c:pt>
                <c:pt idx="224">
                  <c:v>-4965409.7692481913</c:v>
                </c:pt>
                <c:pt idx="225">
                  <c:v>-5002888.5486588059</c:v>
                </c:pt>
                <c:pt idx="226">
                  <c:v>-5040523.5021432247</c:v>
                </c:pt>
                <c:pt idx="227">
                  <c:v>-5078315.2804788128</c:v>
                </c:pt>
                <c:pt idx="228">
                  <c:v>-5116264.5371547258</c:v>
                </c:pt>
                <c:pt idx="229">
                  <c:v>-5154371.9283832069</c:v>
                </c:pt>
                <c:pt idx="230">
                  <c:v>-5192638.1131109372</c:v>
                </c:pt>
                <c:pt idx="231">
                  <c:v>-5231063.7530304277</c:v>
                </c:pt>
                <c:pt idx="232">
                  <c:v>-5269649.5125914626</c:v>
                </c:pt>
                <c:pt idx="233">
                  <c:v>-5308396.0590125881</c:v>
                </c:pt>
                <c:pt idx="234">
                  <c:v>-5347304.0622926513</c:v>
                </c:pt>
                <c:pt idx="235">
                  <c:v>-5386374.1952223824</c:v>
                </c:pt>
                <c:pt idx="236">
                  <c:v>-5425607.1333960313</c:v>
                </c:pt>
                <c:pt idx="237">
                  <c:v>-5465003.5552230496</c:v>
                </c:pt>
                <c:pt idx="238">
                  <c:v>-5504564.1419398217</c:v>
                </c:pt>
                <c:pt idx="239">
                  <c:v>-5544289.5776214423</c:v>
                </c:pt>
                <c:pt idx="240">
                  <c:v>-5584180.549193548</c:v>
                </c:pt>
                <c:pt idx="241">
                  <c:v>-5624237.7464441946</c:v>
                </c:pt>
                <c:pt idx="242">
                  <c:v>-5664461.8620357849</c:v>
                </c:pt>
                <c:pt idx="243">
                  <c:v>-5704853.5915170452</c:v>
                </c:pt>
                <c:pt idx="244">
                  <c:v>-5745413.6333350539</c:v>
                </c:pt>
                <c:pt idx="245">
                  <c:v>-5786142.6888473183</c:v>
                </c:pt>
                <c:pt idx="246">
                  <c:v>-5827041.4623339027</c:v>
                </c:pt>
                <c:pt idx="247">
                  <c:v>-5868110.661009605</c:v>
                </c:pt>
                <c:pt idx="248">
                  <c:v>-5909350.9950361894</c:v>
                </c:pt>
                <c:pt idx="249">
                  <c:v>-5950763.1775346622</c:v>
                </c:pt>
                <c:pt idx="250">
                  <c:v>-5992347.9245976061</c:v>
                </c:pt>
                <c:pt idx="251">
                  <c:v>-6034105.9553015614</c:v>
                </c:pt>
                <c:pt idx="252">
                  <c:v>-6076037.9917194601</c:v>
                </c:pt>
                <c:pt idx="253">
                  <c:v>-6118144.758933112</c:v>
                </c:pt>
                <c:pt idx="254">
                  <c:v>-6160426.9850457441</c:v>
                </c:pt>
                <c:pt idx="255">
                  <c:v>-6202885.4011945873</c:v>
                </c:pt>
                <c:pt idx="256">
                  <c:v>-6245520.7415635223</c:v>
                </c:pt>
                <c:pt idx="257">
                  <c:v>-6288333.7433957746</c:v>
                </c:pt>
                <c:pt idx="258">
                  <c:v>-6331325.1470066626</c:v>
                </c:pt>
                <c:pt idx="259">
                  <c:v>-6374495.6957963966</c:v>
                </c:pt>
                <c:pt idx="260">
                  <c:v>-6417846.1362629374</c:v>
                </c:pt>
                <c:pt idx="261">
                  <c:v>-6461377.2180149024</c:v>
                </c:pt>
                <c:pt idx="262">
                  <c:v>-6505089.6937845275</c:v>
                </c:pt>
                <c:pt idx="263">
                  <c:v>-6548984.3194406852</c:v>
                </c:pt>
                <c:pt idx="264">
                  <c:v>-6593061.8540019523</c:v>
                </c:pt>
                <c:pt idx="265">
                  <c:v>-6637323.0596497357</c:v>
                </c:pt>
                <c:pt idx="266">
                  <c:v>-6681768.7017414533</c:v>
                </c:pt>
                <c:pt idx="267">
                  <c:v>-6726399.5488237673</c:v>
                </c:pt>
                <c:pt idx="268">
                  <c:v>-6771216.3726458736</c:v>
                </c:pt>
                <c:pt idx="269">
                  <c:v>-6816219.9481728459</c:v>
                </c:pt>
                <c:pt idx="270">
                  <c:v>-6861411.0535990391</c:v>
                </c:pt>
                <c:pt idx="271">
                  <c:v>-6906790.4703615438</c:v>
                </c:pt>
                <c:pt idx="272">
                  <c:v>-6952358.983153698</c:v>
                </c:pt>
                <c:pt idx="273">
                  <c:v>-6998117.3799386565</c:v>
                </c:pt>
                <c:pt idx="274">
                  <c:v>-7044066.4519630186</c:v>
                </c:pt>
                <c:pt idx="275">
                  <c:v>-7090206.9937705062</c:v>
                </c:pt>
                <c:pt idx="276">
                  <c:v>-7136539.8032157049</c:v>
                </c:pt>
                <c:pt idx="277">
                  <c:v>-7183065.6814778624</c:v>
                </c:pt>
                <c:pt idx="278">
                  <c:v>-7229785.4330747379</c:v>
                </c:pt>
                <c:pt idx="279">
                  <c:v>-7276699.8658765173</c:v>
                </c:pt>
                <c:pt idx="280">
                  <c:v>-7323809.7911197823</c:v>
                </c:pt>
                <c:pt idx="281">
                  <c:v>-7371116.0234215362</c:v>
                </c:pt>
                <c:pt idx="282">
                  <c:v>-7418619.3807932911</c:v>
                </c:pt>
                <c:pt idx="283">
                  <c:v>-7466320.6846552137</c:v>
                </c:pt>
                <c:pt idx="284">
                  <c:v>-7514220.7598503297</c:v>
                </c:pt>
                <c:pt idx="285">
                  <c:v>-7562320.4346587835</c:v>
                </c:pt>
                <c:pt idx="286">
                  <c:v>-7610620.5408121636</c:v>
                </c:pt>
                <c:pt idx="287">
                  <c:v>-7659121.9135078853</c:v>
                </c:pt>
                <c:pt idx="288">
                  <c:v>-7707825.3914236296</c:v>
                </c:pt>
                <c:pt idx="289">
                  <c:v>-7756731.8167318497</c:v>
                </c:pt>
                <c:pt idx="290">
                  <c:v>-7805842.0351143284</c:v>
                </c:pt>
                <c:pt idx="291">
                  <c:v>-7855156.8957768073</c:v>
                </c:pt>
                <c:pt idx="292">
                  <c:v>-7904677.2514636666</c:v>
                </c:pt>
                <c:pt idx="293">
                  <c:v>-7954403.9584726728</c:v>
                </c:pt>
                <c:pt idx="294">
                  <c:v>-8004337.8766697859</c:v>
                </c:pt>
                <c:pt idx="295">
                  <c:v>-8054479.8695040261</c:v>
                </c:pt>
                <c:pt idx="296">
                  <c:v>-8104830.8040224072</c:v>
                </c:pt>
                <c:pt idx="297">
                  <c:v>-8155391.5508849258</c:v>
                </c:pt>
                <c:pt idx="298">
                  <c:v>-8206162.9843796203</c:v>
                </c:pt>
                <c:pt idx="299">
                  <c:v>-8257145.9824376879</c:v>
                </c:pt>
                <c:pt idx="300">
                  <c:v>-8308341.4266486634</c:v>
                </c:pt>
                <c:pt idx="301">
                  <c:v>-8359750.2022756655</c:v>
                </c:pt>
                <c:pt idx="302">
                  <c:v>-8411373.1982707065</c:v>
                </c:pt>
                <c:pt idx="303">
                  <c:v>-8463211.3072900586</c:v>
                </c:pt>
                <c:pt idx="304">
                  <c:v>-8515265.4257096928</c:v>
                </c:pt>
                <c:pt idx="305">
                  <c:v>-8567536.4536407832</c:v>
                </c:pt>
                <c:pt idx="306">
                  <c:v>-8620025.2949452624</c:v>
                </c:pt>
                <c:pt idx="307">
                  <c:v>-8672732.857251456</c:v>
                </c:pt>
                <c:pt idx="308">
                  <c:v>-8725660.0519697797</c:v>
                </c:pt>
                <c:pt idx="309">
                  <c:v>-8778807.7943084948</c:v>
                </c:pt>
                <c:pt idx="310">
                  <c:v>-8832177.0032895356</c:v>
                </c:pt>
                <c:pt idx="311">
                  <c:v>-8885768.6017644014</c:v>
                </c:pt>
                <c:pt idx="312">
                  <c:v>-8939583.5164301116</c:v>
                </c:pt>
                <c:pt idx="313">
                  <c:v>-8993622.6778452341</c:v>
                </c:pt>
                <c:pt idx="314">
                  <c:v>-9047887.0204459727</c:v>
                </c:pt>
                <c:pt idx="315">
                  <c:v>-9102377.4825623278</c:v>
                </c:pt>
                <c:pt idx="316">
                  <c:v>-9157095.0064343214</c:v>
                </c:pt>
                <c:pt idx="317">
                  <c:v>-9212040.5382282902</c:v>
                </c:pt>
                <c:pt idx="318">
                  <c:v>-9267215.0280532446</c:v>
                </c:pt>
                <c:pt idx="319">
                  <c:v>-9322619.4299772996</c:v>
                </c:pt>
                <c:pt idx="320">
                  <c:v>-9378254.7020441722</c:v>
                </c:pt>
                <c:pt idx="321">
                  <c:v>-9434121.8062897474</c:v>
                </c:pt>
                <c:pt idx="322">
                  <c:v>-9490221.7087587137</c:v>
                </c:pt>
                <c:pt idx="323">
                  <c:v>-9546555.3795212694</c:v>
                </c:pt>
                <c:pt idx="324">
                  <c:v>-9603123.7926898915</c:v>
                </c:pt>
                <c:pt idx="325">
                  <c:v>-9659927.9264361877</c:v>
                </c:pt>
                <c:pt idx="326">
                  <c:v>-9716968.7630078048</c:v>
                </c:pt>
                <c:pt idx="327">
                  <c:v>-9774247.2887454163</c:v>
                </c:pt>
                <c:pt idx="328">
                  <c:v>-9831764.4940997753</c:v>
                </c:pt>
                <c:pt idx="329">
                  <c:v>-9889521.3736488465</c:v>
                </c:pt>
                <c:pt idx="330">
                  <c:v>-9947518.9261149988</c:v>
                </c:pt>
                <c:pt idx="331">
                  <c:v>-10005758.154382277</c:v>
                </c:pt>
                <c:pt idx="332">
                  <c:v>-10064240.065513745</c:v>
                </c:pt>
                <c:pt idx="333">
                  <c:v>-10122965.670768898</c:v>
                </c:pt>
                <c:pt idx="334">
                  <c:v>-10181935.985621149</c:v>
                </c:pt>
                <c:pt idx="335">
                  <c:v>-10241152.029775389</c:v>
                </c:pt>
                <c:pt idx="336">
                  <c:v>-10300614.82718562</c:v>
                </c:pt>
                <c:pt idx="337">
                  <c:v>-10360325.406072659</c:v>
                </c:pt>
                <c:pt idx="338">
                  <c:v>-10420284.798941921</c:v>
                </c:pt>
                <c:pt idx="339">
                  <c:v>-10480494.042601271</c:v>
                </c:pt>
                <c:pt idx="340">
                  <c:v>-10540954.178178947</c:v>
                </c:pt>
                <c:pt idx="341">
                  <c:v>-10601666.251141576</c:v>
                </c:pt>
                <c:pt idx="342">
                  <c:v>-10662631.31131224</c:v>
                </c:pt>
                <c:pt idx="343">
                  <c:v>-10723850.412888635</c:v>
                </c:pt>
                <c:pt idx="344">
                  <c:v>-10785324.614461299</c:v>
                </c:pt>
                <c:pt idx="345">
                  <c:v>-10847054.979031917</c:v>
                </c:pt>
                <c:pt idx="346">
                  <c:v>-10909042.574031699</c:v>
                </c:pt>
                <c:pt idx="347">
                  <c:v>-10971288.471339846</c:v>
                </c:pt>
                <c:pt idx="348">
                  <c:v>-11033793.747302076</c:v>
                </c:pt>
                <c:pt idx="349">
                  <c:v>-11096559.48274924</c:v>
                </c:pt>
                <c:pt idx="350">
                  <c:v>-11159586.763016013</c:v>
                </c:pt>
                <c:pt idx="351">
                  <c:v>-11222876.677959658</c:v>
                </c:pt>
                <c:pt idx="352">
                  <c:v>-11286430.321978873</c:v>
                </c:pt>
                <c:pt idx="353">
                  <c:v>-11350248.794032715</c:v>
                </c:pt>
                <c:pt idx="354">
                  <c:v>-11414333.197659606</c:v>
                </c:pt>
                <c:pt idx="355">
                  <c:v>-11478684.640996411</c:v>
                </c:pt>
                <c:pt idx="356">
                  <c:v>-11543304.236797601</c:v>
                </c:pt>
                <c:pt idx="357">
                  <c:v>-11608193.102454495</c:v>
                </c:pt>
                <c:pt idx="358">
                  <c:v>-11673352.36001458</c:v>
                </c:pt>
                <c:pt idx="359">
                  <c:v>-11738783.136200918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2-4EF9-961A-9164106B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5632"/>
        <c:axId val="692355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CPM PMT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-5995.5052515275238</c:v>
                    </c:pt>
                    <c:pt idx="1">
                      <c:v>-5995.5052515275238</c:v>
                    </c:pt>
                    <c:pt idx="2">
                      <c:v>-5995.5052515275238</c:v>
                    </c:pt>
                    <c:pt idx="3">
                      <c:v>-5995.5052515275238</c:v>
                    </c:pt>
                    <c:pt idx="4">
                      <c:v>-5995.5052515275229</c:v>
                    </c:pt>
                    <c:pt idx="5">
                      <c:v>-5995.5052515275229</c:v>
                    </c:pt>
                    <c:pt idx="6">
                      <c:v>-5995.5052515275238</c:v>
                    </c:pt>
                    <c:pt idx="7">
                      <c:v>-5995.5052515275238</c:v>
                    </c:pt>
                    <c:pt idx="8">
                      <c:v>-5995.5052515275229</c:v>
                    </c:pt>
                    <c:pt idx="9">
                      <c:v>-5995.5052515275229</c:v>
                    </c:pt>
                    <c:pt idx="10">
                      <c:v>-5995.5052515275229</c:v>
                    </c:pt>
                    <c:pt idx="11">
                      <c:v>-5995.5052515275229</c:v>
                    </c:pt>
                    <c:pt idx="12">
                      <c:v>-5995.5052515275229</c:v>
                    </c:pt>
                    <c:pt idx="13">
                      <c:v>-5995.5052515275229</c:v>
                    </c:pt>
                    <c:pt idx="14">
                      <c:v>-5995.5052515275238</c:v>
                    </c:pt>
                    <c:pt idx="15">
                      <c:v>-5995.5052515275229</c:v>
                    </c:pt>
                    <c:pt idx="16">
                      <c:v>-5995.5052515275238</c:v>
                    </c:pt>
                    <c:pt idx="17">
                      <c:v>-5995.5052515275238</c:v>
                    </c:pt>
                    <c:pt idx="18">
                      <c:v>-5995.5052515275238</c:v>
                    </c:pt>
                    <c:pt idx="19">
                      <c:v>-5995.5052515275238</c:v>
                    </c:pt>
                    <c:pt idx="20">
                      <c:v>-5995.5052515275229</c:v>
                    </c:pt>
                    <c:pt idx="21">
                      <c:v>-5995.5052515275229</c:v>
                    </c:pt>
                    <c:pt idx="22">
                      <c:v>-5995.5052515275238</c:v>
                    </c:pt>
                    <c:pt idx="23">
                      <c:v>-5995.5052515275238</c:v>
                    </c:pt>
                    <c:pt idx="24">
                      <c:v>-5995.5052515275238</c:v>
                    </c:pt>
                    <c:pt idx="25">
                      <c:v>-5995.5052515275238</c:v>
                    </c:pt>
                    <c:pt idx="26">
                      <c:v>-5995.5052515275238</c:v>
                    </c:pt>
                    <c:pt idx="27">
                      <c:v>-5995.5052515275238</c:v>
                    </c:pt>
                    <c:pt idx="28">
                      <c:v>-5995.5052515275229</c:v>
                    </c:pt>
                    <c:pt idx="29">
                      <c:v>-5995.5052515275238</c:v>
                    </c:pt>
                    <c:pt idx="30">
                      <c:v>-5995.5052515275238</c:v>
                    </c:pt>
                    <c:pt idx="31">
                      <c:v>-5995.5052515275238</c:v>
                    </c:pt>
                    <c:pt idx="32">
                      <c:v>-5995.5052515275238</c:v>
                    </c:pt>
                    <c:pt idx="33">
                      <c:v>-5995.5052515275238</c:v>
                    </c:pt>
                    <c:pt idx="34">
                      <c:v>-5995.5052515275238</c:v>
                    </c:pt>
                    <c:pt idx="35">
                      <c:v>-5995.5052515275238</c:v>
                    </c:pt>
                    <c:pt idx="36">
                      <c:v>-5995.5052515275238</c:v>
                    </c:pt>
                    <c:pt idx="37">
                      <c:v>-5995.5052515275238</c:v>
                    </c:pt>
                    <c:pt idx="38">
                      <c:v>-5995.5052515275238</c:v>
                    </c:pt>
                    <c:pt idx="39">
                      <c:v>-5995.5052515275238</c:v>
                    </c:pt>
                    <c:pt idx="40">
                      <c:v>-5995.5052515275238</c:v>
                    </c:pt>
                    <c:pt idx="41">
                      <c:v>-5995.5052515275238</c:v>
                    </c:pt>
                    <c:pt idx="42">
                      <c:v>-5995.5052515275229</c:v>
                    </c:pt>
                    <c:pt idx="43">
                      <c:v>-5995.5052515275229</c:v>
                    </c:pt>
                    <c:pt idx="44">
                      <c:v>-5995.5052515275238</c:v>
                    </c:pt>
                    <c:pt idx="45">
                      <c:v>-5995.5052515275229</c:v>
                    </c:pt>
                    <c:pt idx="46">
                      <c:v>-5995.5052515275229</c:v>
                    </c:pt>
                    <c:pt idx="47">
                      <c:v>-5995.5052515275238</c:v>
                    </c:pt>
                    <c:pt idx="48">
                      <c:v>-5995.5052515275229</c:v>
                    </c:pt>
                    <c:pt idx="49">
                      <c:v>-5995.5052515275238</c:v>
                    </c:pt>
                    <c:pt idx="50">
                      <c:v>-5995.5052515275229</c:v>
                    </c:pt>
                    <c:pt idx="51">
                      <c:v>-5995.5052515275238</c:v>
                    </c:pt>
                    <c:pt idx="52">
                      <c:v>-5995.5052515275229</c:v>
                    </c:pt>
                    <c:pt idx="53">
                      <c:v>-5995.5052515275238</c:v>
                    </c:pt>
                    <c:pt idx="54">
                      <c:v>-5995.5052515275229</c:v>
                    </c:pt>
                    <c:pt idx="55">
                      <c:v>-5995.5052515275238</c:v>
                    </c:pt>
                    <c:pt idx="56">
                      <c:v>-5995.5052515275229</c:v>
                    </c:pt>
                    <c:pt idx="57">
                      <c:v>-5995.5052515275238</c:v>
                    </c:pt>
                    <c:pt idx="58">
                      <c:v>-5995.5052515275238</c:v>
                    </c:pt>
                    <c:pt idx="59">
                      <c:v>-5995.5052515275238</c:v>
                    </c:pt>
                    <c:pt idx="60">
                      <c:v>-5995.5052515275238</c:v>
                    </c:pt>
                    <c:pt idx="61">
                      <c:v>-5995.5052515275238</c:v>
                    </c:pt>
                    <c:pt idx="62">
                      <c:v>-5995.5052515275238</c:v>
                    </c:pt>
                    <c:pt idx="63">
                      <c:v>-5995.5052515275238</c:v>
                    </c:pt>
                    <c:pt idx="64">
                      <c:v>-5995.5052515275247</c:v>
                    </c:pt>
                    <c:pt idx="65">
                      <c:v>-5995.5052515275238</c:v>
                    </c:pt>
                    <c:pt idx="66">
                      <c:v>-5995.5052515275238</c:v>
                    </c:pt>
                    <c:pt idx="67">
                      <c:v>-5995.5052515275238</c:v>
                    </c:pt>
                    <c:pt idx="68">
                      <c:v>-5995.5052515275238</c:v>
                    </c:pt>
                    <c:pt idx="69">
                      <c:v>-5995.5052515275247</c:v>
                    </c:pt>
                    <c:pt idx="70">
                      <c:v>-5995.5052515275247</c:v>
                    </c:pt>
                    <c:pt idx="71">
                      <c:v>-5995.5052515275238</c:v>
                    </c:pt>
                    <c:pt idx="72">
                      <c:v>-5995.5052515275238</c:v>
                    </c:pt>
                    <c:pt idx="73">
                      <c:v>-5995.5052515275238</c:v>
                    </c:pt>
                    <c:pt idx="74">
                      <c:v>-5995.5052515275238</c:v>
                    </c:pt>
                    <c:pt idx="75">
                      <c:v>-5995.5052515275247</c:v>
                    </c:pt>
                    <c:pt idx="76">
                      <c:v>-5995.5052515275238</c:v>
                    </c:pt>
                    <c:pt idx="77">
                      <c:v>-5995.5052515275238</c:v>
                    </c:pt>
                    <c:pt idx="78">
                      <c:v>-5995.5052515275238</c:v>
                    </c:pt>
                    <c:pt idx="79">
                      <c:v>-5995.5052515275247</c:v>
                    </c:pt>
                    <c:pt idx="80">
                      <c:v>-5995.5052515275247</c:v>
                    </c:pt>
                    <c:pt idx="81">
                      <c:v>-5995.5052515275247</c:v>
                    </c:pt>
                    <c:pt idx="82">
                      <c:v>-5995.5052515275238</c:v>
                    </c:pt>
                    <c:pt idx="83">
                      <c:v>-5995.5052515275247</c:v>
                    </c:pt>
                    <c:pt idx="84">
                      <c:v>-5995.5052515275247</c:v>
                    </c:pt>
                    <c:pt idx="85">
                      <c:v>-5995.5052515275247</c:v>
                    </c:pt>
                    <c:pt idx="86">
                      <c:v>-5995.5052515275247</c:v>
                    </c:pt>
                    <c:pt idx="87">
                      <c:v>-5995.5052515275238</c:v>
                    </c:pt>
                    <c:pt idx="88">
                      <c:v>-5995.5052515275238</c:v>
                    </c:pt>
                    <c:pt idx="89">
                      <c:v>-5995.5052515275238</c:v>
                    </c:pt>
                    <c:pt idx="90">
                      <c:v>-5995.5052515275238</c:v>
                    </c:pt>
                    <c:pt idx="91">
                      <c:v>-5995.5052515275238</c:v>
                    </c:pt>
                    <c:pt idx="92">
                      <c:v>-5995.5052515275238</c:v>
                    </c:pt>
                    <c:pt idx="93">
                      <c:v>-5995.5052515275238</c:v>
                    </c:pt>
                    <c:pt idx="94">
                      <c:v>-5995.5052515275238</c:v>
                    </c:pt>
                    <c:pt idx="95">
                      <c:v>-5995.5052515275238</c:v>
                    </c:pt>
                    <c:pt idx="96">
                      <c:v>-5995.5052515275238</c:v>
                    </c:pt>
                    <c:pt idx="97">
                      <c:v>-5995.5052515275238</c:v>
                    </c:pt>
                    <c:pt idx="98">
                      <c:v>-5995.5052515275229</c:v>
                    </c:pt>
                    <c:pt idx="99">
                      <c:v>-5995.5052515275238</c:v>
                    </c:pt>
                    <c:pt idx="100">
                      <c:v>-5995.5052515275229</c:v>
                    </c:pt>
                    <c:pt idx="101">
                      <c:v>-5995.5052515275238</c:v>
                    </c:pt>
                    <c:pt idx="102">
                      <c:v>-5995.5052515275238</c:v>
                    </c:pt>
                    <c:pt idx="103">
                      <c:v>-5995.5052515275238</c:v>
                    </c:pt>
                    <c:pt idx="104">
                      <c:v>-5995.5052515275238</c:v>
                    </c:pt>
                    <c:pt idx="105">
                      <c:v>-5995.5052515275238</c:v>
                    </c:pt>
                    <c:pt idx="106">
                      <c:v>-5995.5052515275238</c:v>
                    </c:pt>
                    <c:pt idx="107">
                      <c:v>-5995.5052515275238</c:v>
                    </c:pt>
                    <c:pt idx="108">
                      <c:v>-5995.5052515275238</c:v>
                    </c:pt>
                    <c:pt idx="109">
                      <c:v>-5995.5052515275238</c:v>
                    </c:pt>
                    <c:pt idx="110">
                      <c:v>-5995.5052515275238</c:v>
                    </c:pt>
                    <c:pt idx="111">
                      <c:v>-5995.5052515275238</c:v>
                    </c:pt>
                    <c:pt idx="112">
                      <c:v>-5995.5052515275238</c:v>
                    </c:pt>
                    <c:pt idx="113">
                      <c:v>-5995.5052515275238</c:v>
                    </c:pt>
                    <c:pt idx="114">
                      <c:v>-5995.5052515275247</c:v>
                    </c:pt>
                    <c:pt idx="115">
                      <c:v>-5995.5052515275247</c:v>
                    </c:pt>
                    <c:pt idx="116">
                      <c:v>-5995.5052515275238</c:v>
                    </c:pt>
                    <c:pt idx="117">
                      <c:v>-5995.5052515275247</c:v>
                    </c:pt>
                    <c:pt idx="118">
                      <c:v>-5995.5052515275238</c:v>
                    </c:pt>
                    <c:pt idx="119">
                      <c:v>-5995.5052515275247</c:v>
                    </c:pt>
                    <c:pt idx="120">
                      <c:v>-5995.5052515275238</c:v>
                    </c:pt>
                    <c:pt idx="121">
                      <c:v>-5995.5052515275247</c:v>
                    </c:pt>
                    <c:pt idx="122">
                      <c:v>-5995.5052515275247</c:v>
                    </c:pt>
                    <c:pt idx="123">
                      <c:v>-5995.5052515275247</c:v>
                    </c:pt>
                    <c:pt idx="124">
                      <c:v>-5995.5052515275247</c:v>
                    </c:pt>
                    <c:pt idx="125">
                      <c:v>-5995.5052515275256</c:v>
                    </c:pt>
                    <c:pt idx="126">
                      <c:v>-5995.5052515275238</c:v>
                    </c:pt>
                    <c:pt idx="127">
                      <c:v>-5995.5052515275256</c:v>
                    </c:pt>
                    <c:pt idx="128">
                      <c:v>-5995.5052515275256</c:v>
                    </c:pt>
                    <c:pt idx="129">
                      <c:v>-5995.5052515275238</c:v>
                    </c:pt>
                    <c:pt idx="130">
                      <c:v>-5995.5052515275247</c:v>
                    </c:pt>
                    <c:pt idx="131">
                      <c:v>-5995.5052515275247</c:v>
                    </c:pt>
                    <c:pt idx="132">
                      <c:v>-5995.5052515275247</c:v>
                    </c:pt>
                    <c:pt idx="133">
                      <c:v>-5995.5052515275238</c:v>
                    </c:pt>
                    <c:pt idx="134">
                      <c:v>-5995.5052515275238</c:v>
                    </c:pt>
                    <c:pt idx="135">
                      <c:v>-5995.5052515275238</c:v>
                    </c:pt>
                    <c:pt idx="136">
                      <c:v>-5995.5052515275247</c:v>
                    </c:pt>
                    <c:pt idx="137">
                      <c:v>-5995.5052515275247</c:v>
                    </c:pt>
                    <c:pt idx="138">
                      <c:v>-5995.5052515275247</c:v>
                    </c:pt>
                    <c:pt idx="139">
                      <c:v>-5995.5052515275238</c:v>
                    </c:pt>
                    <c:pt idx="140">
                      <c:v>-5995.5052515275238</c:v>
                    </c:pt>
                    <c:pt idx="141">
                      <c:v>-5995.5052515275238</c:v>
                    </c:pt>
                    <c:pt idx="142">
                      <c:v>-5995.5052515275238</c:v>
                    </c:pt>
                    <c:pt idx="143">
                      <c:v>-5995.5052515275247</c:v>
                    </c:pt>
                    <c:pt idx="144">
                      <c:v>-5995.5052515275247</c:v>
                    </c:pt>
                    <c:pt idx="145">
                      <c:v>-5995.5052515275256</c:v>
                    </c:pt>
                    <c:pt idx="146">
                      <c:v>-5995.5052515275247</c:v>
                    </c:pt>
                    <c:pt idx="147">
                      <c:v>-5995.5052515275247</c:v>
                    </c:pt>
                    <c:pt idx="148">
                      <c:v>-5995.5052515275247</c:v>
                    </c:pt>
                    <c:pt idx="149">
                      <c:v>-5995.5052515275247</c:v>
                    </c:pt>
                    <c:pt idx="150">
                      <c:v>-5995.5052515275247</c:v>
                    </c:pt>
                    <c:pt idx="151">
                      <c:v>-5995.5052515275247</c:v>
                    </c:pt>
                    <c:pt idx="152">
                      <c:v>-5995.5052515275247</c:v>
                    </c:pt>
                    <c:pt idx="153">
                      <c:v>-5995.5052515275238</c:v>
                    </c:pt>
                    <c:pt idx="154">
                      <c:v>-5995.5052515275247</c:v>
                    </c:pt>
                    <c:pt idx="155">
                      <c:v>-5995.5052515275247</c:v>
                    </c:pt>
                    <c:pt idx="156">
                      <c:v>-5995.5052515275256</c:v>
                    </c:pt>
                    <c:pt idx="157">
                      <c:v>-5995.5052515275238</c:v>
                    </c:pt>
                    <c:pt idx="158">
                      <c:v>-5995.5052515275256</c:v>
                    </c:pt>
                    <c:pt idx="159">
                      <c:v>-5995.5052515275247</c:v>
                    </c:pt>
                    <c:pt idx="160">
                      <c:v>-5995.5052515275247</c:v>
                    </c:pt>
                    <c:pt idx="161">
                      <c:v>-5995.5052515275247</c:v>
                    </c:pt>
                    <c:pt idx="162">
                      <c:v>-5995.5052515275256</c:v>
                    </c:pt>
                    <c:pt idx="163">
                      <c:v>-5995.5052515275247</c:v>
                    </c:pt>
                    <c:pt idx="164">
                      <c:v>-5995.5052515275238</c:v>
                    </c:pt>
                    <c:pt idx="165">
                      <c:v>-5995.5052515275238</c:v>
                    </c:pt>
                    <c:pt idx="166">
                      <c:v>-5995.5052515275238</c:v>
                    </c:pt>
                    <c:pt idx="167">
                      <c:v>-5995.5052515275238</c:v>
                    </c:pt>
                    <c:pt idx="168">
                      <c:v>-5995.5052515275238</c:v>
                    </c:pt>
                    <c:pt idx="169">
                      <c:v>-5995.5052515275238</c:v>
                    </c:pt>
                    <c:pt idx="170">
                      <c:v>-5995.5052515275238</c:v>
                    </c:pt>
                    <c:pt idx="171">
                      <c:v>-5995.5052515275238</c:v>
                    </c:pt>
                    <c:pt idx="172">
                      <c:v>-5995.5052515275238</c:v>
                    </c:pt>
                    <c:pt idx="173">
                      <c:v>-5995.5052515275238</c:v>
                    </c:pt>
                    <c:pt idx="174">
                      <c:v>-5995.5052515275238</c:v>
                    </c:pt>
                    <c:pt idx="175">
                      <c:v>-5995.5052515275247</c:v>
                    </c:pt>
                    <c:pt idx="176">
                      <c:v>-5995.5052515275256</c:v>
                    </c:pt>
                    <c:pt idx="177">
                      <c:v>-5995.5052515275247</c:v>
                    </c:pt>
                    <c:pt idx="178">
                      <c:v>-5995.5052515275247</c:v>
                    </c:pt>
                    <c:pt idx="179">
                      <c:v>-5995.5052515275256</c:v>
                    </c:pt>
                    <c:pt idx="180">
                      <c:v>-5995.5052515275247</c:v>
                    </c:pt>
                    <c:pt idx="181">
                      <c:v>-5995.5052515275247</c:v>
                    </c:pt>
                    <c:pt idx="182">
                      <c:v>-5995.5052515275256</c:v>
                    </c:pt>
                    <c:pt idx="183">
                      <c:v>-5995.5052515275256</c:v>
                    </c:pt>
                    <c:pt idx="184">
                      <c:v>-5995.5052515275247</c:v>
                    </c:pt>
                    <c:pt idx="185">
                      <c:v>-5995.5052515275256</c:v>
                    </c:pt>
                    <c:pt idx="186">
                      <c:v>-5995.5052515275247</c:v>
                    </c:pt>
                    <c:pt idx="187">
                      <c:v>-5995.5052515275247</c:v>
                    </c:pt>
                    <c:pt idx="188">
                      <c:v>-5995.5052515275256</c:v>
                    </c:pt>
                    <c:pt idx="189">
                      <c:v>-5995.5052515275247</c:v>
                    </c:pt>
                    <c:pt idx="190">
                      <c:v>-5995.5052515275238</c:v>
                    </c:pt>
                    <c:pt idx="191">
                      <c:v>-5995.5052515275238</c:v>
                    </c:pt>
                    <c:pt idx="192">
                      <c:v>-5995.5052515275238</c:v>
                    </c:pt>
                    <c:pt idx="193">
                      <c:v>-5995.5052515275238</c:v>
                    </c:pt>
                    <c:pt idx="194">
                      <c:v>-5995.5052515275238</c:v>
                    </c:pt>
                    <c:pt idx="195">
                      <c:v>-5995.5052515275247</c:v>
                    </c:pt>
                    <c:pt idx="196">
                      <c:v>-5995.5052515275247</c:v>
                    </c:pt>
                    <c:pt idx="197">
                      <c:v>-5995.5052515275238</c:v>
                    </c:pt>
                    <c:pt idx="198">
                      <c:v>-5995.5052515275238</c:v>
                    </c:pt>
                    <c:pt idx="199">
                      <c:v>-5995.5052515275238</c:v>
                    </c:pt>
                    <c:pt idx="200">
                      <c:v>-5995.5052515275238</c:v>
                    </c:pt>
                    <c:pt idx="201">
                      <c:v>-5995.5052515275238</c:v>
                    </c:pt>
                    <c:pt idx="202">
                      <c:v>-5995.5052515275238</c:v>
                    </c:pt>
                    <c:pt idx="203">
                      <c:v>-5995.5052515275238</c:v>
                    </c:pt>
                    <c:pt idx="204">
                      <c:v>-5995.5052515275238</c:v>
                    </c:pt>
                    <c:pt idx="205">
                      <c:v>-5995.5052515275238</c:v>
                    </c:pt>
                    <c:pt idx="206">
                      <c:v>-5995.5052515275238</c:v>
                    </c:pt>
                    <c:pt idx="207">
                      <c:v>-5995.5052515275238</c:v>
                    </c:pt>
                    <c:pt idx="208">
                      <c:v>-5995.5052515275238</c:v>
                    </c:pt>
                    <c:pt idx="209">
                      <c:v>-5995.5052515275238</c:v>
                    </c:pt>
                    <c:pt idx="210">
                      <c:v>-5995.5052515275238</c:v>
                    </c:pt>
                    <c:pt idx="211">
                      <c:v>-5995.5052515275247</c:v>
                    </c:pt>
                    <c:pt idx="212">
                      <c:v>-5995.5052515275247</c:v>
                    </c:pt>
                    <c:pt idx="213">
                      <c:v>-5995.5052515275247</c:v>
                    </c:pt>
                    <c:pt idx="214">
                      <c:v>-5995.5052515275238</c:v>
                    </c:pt>
                    <c:pt idx="215">
                      <c:v>-5995.5052515275238</c:v>
                    </c:pt>
                    <c:pt idx="216">
                      <c:v>-5995.5052515275238</c:v>
                    </c:pt>
                    <c:pt idx="217">
                      <c:v>-5995.5052515275238</c:v>
                    </c:pt>
                    <c:pt idx="218">
                      <c:v>-5995.5052515275238</c:v>
                    </c:pt>
                    <c:pt idx="219">
                      <c:v>-5995.5052515275238</c:v>
                    </c:pt>
                    <c:pt idx="220">
                      <c:v>-5995.5052515275238</c:v>
                    </c:pt>
                    <c:pt idx="221">
                      <c:v>-5995.5052515275238</c:v>
                    </c:pt>
                    <c:pt idx="222">
                      <c:v>-5995.5052515275238</c:v>
                    </c:pt>
                    <c:pt idx="223">
                      <c:v>-5995.5052515275238</c:v>
                    </c:pt>
                    <c:pt idx="224">
                      <c:v>-5995.5052515275238</c:v>
                    </c:pt>
                    <c:pt idx="225">
                      <c:v>-5995.5052515275238</c:v>
                    </c:pt>
                    <c:pt idx="226">
                      <c:v>-5995.5052515275247</c:v>
                    </c:pt>
                    <c:pt idx="227">
                      <c:v>-5995.5052515275238</c:v>
                    </c:pt>
                    <c:pt idx="228">
                      <c:v>-5995.5052515275238</c:v>
                    </c:pt>
                    <c:pt idx="229">
                      <c:v>-5995.5052515275238</c:v>
                    </c:pt>
                    <c:pt idx="230">
                      <c:v>-5995.5052515275238</c:v>
                    </c:pt>
                    <c:pt idx="231">
                      <c:v>-5995.5052515275238</c:v>
                    </c:pt>
                    <c:pt idx="232">
                      <c:v>-5995.5052515275238</c:v>
                    </c:pt>
                    <c:pt idx="233">
                      <c:v>-5995.5052515275238</c:v>
                    </c:pt>
                    <c:pt idx="234">
                      <c:v>-5995.5052515275238</c:v>
                    </c:pt>
                    <c:pt idx="235">
                      <c:v>-5995.5052515275238</c:v>
                    </c:pt>
                    <c:pt idx="236">
                      <c:v>-5995.5052515275238</c:v>
                    </c:pt>
                    <c:pt idx="237">
                      <c:v>-5995.5052515275238</c:v>
                    </c:pt>
                    <c:pt idx="238">
                      <c:v>-5995.5052515275238</c:v>
                    </c:pt>
                    <c:pt idx="239">
                      <c:v>-5995.5052515275229</c:v>
                    </c:pt>
                    <c:pt idx="240">
                      <c:v>-5995.5052515275238</c:v>
                    </c:pt>
                    <c:pt idx="241">
                      <c:v>-5995.5052515275238</c:v>
                    </c:pt>
                    <c:pt idx="242">
                      <c:v>-5995.5052515275238</c:v>
                    </c:pt>
                    <c:pt idx="243">
                      <c:v>-5995.5052515275238</c:v>
                    </c:pt>
                    <c:pt idx="244">
                      <c:v>-5995.5052515275238</c:v>
                    </c:pt>
                    <c:pt idx="245">
                      <c:v>-5995.5052515275238</c:v>
                    </c:pt>
                    <c:pt idx="246">
                      <c:v>-5995.5052515275238</c:v>
                    </c:pt>
                    <c:pt idx="247">
                      <c:v>-5995.5052515275238</c:v>
                    </c:pt>
                    <c:pt idx="248">
                      <c:v>-5995.5052515275238</c:v>
                    </c:pt>
                    <c:pt idx="249">
                      <c:v>-5995.5052515275238</c:v>
                    </c:pt>
                    <c:pt idx="250">
                      <c:v>-5995.5052515275229</c:v>
                    </c:pt>
                    <c:pt idx="251">
                      <c:v>-5995.5052515275238</c:v>
                    </c:pt>
                    <c:pt idx="252">
                      <c:v>-5995.5052515275238</c:v>
                    </c:pt>
                    <c:pt idx="253">
                      <c:v>-5995.5052515275229</c:v>
                    </c:pt>
                    <c:pt idx="254">
                      <c:v>-5995.5052515275238</c:v>
                    </c:pt>
                    <c:pt idx="255">
                      <c:v>-5995.5052515275238</c:v>
                    </c:pt>
                    <c:pt idx="256">
                      <c:v>-5995.5052515275238</c:v>
                    </c:pt>
                    <c:pt idx="257">
                      <c:v>-5995.5052515275238</c:v>
                    </c:pt>
                    <c:pt idx="258">
                      <c:v>-5995.5052515275238</c:v>
                    </c:pt>
                    <c:pt idx="259">
                      <c:v>-5995.5052515275238</c:v>
                    </c:pt>
                    <c:pt idx="260">
                      <c:v>-5995.5052515275229</c:v>
                    </c:pt>
                    <c:pt idx="261">
                      <c:v>-5995.5052515275238</c:v>
                    </c:pt>
                    <c:pt idx="262">
                      <c:v>-5995.5052515275238</c:v>
                    </c:pt>
                    <c:pt idx="263">
                      <c:v>-5995.5052515275238</c:v>
                    </c:pt>
                    <c:pt idx="264">
                      <c:v>-5995.5052515275238</c:v>
                    </c:pt>
                    <c:pt idx="265">
                      <c:v>-5995.5052515275238</c:v>
                    </c:pt>
                    <c:pt idx="266">
                      <c:v>-5995.5052515275238</c:v>
                    </c:pt>
                    <c:pt idx="267">
                      <c:v>-5995.5052515275229</c:v>
                    </c:pt>
                    <c:pt idx="268">
                      <c:v>-5995.5052515275238</c:v>
                    </c:pt>
                    <c:pt idx="269">
                      <c:v>-5995.5052515275229</c:v>
                    </c:pt>
                    <c:pt idx="270">
                      <c:v>-5995.5052515275229</c:v>
                    </c:pt>
                    <c:pt idx="271">
                      <c:v>-5995.5052515275238</c:v>
                    </c:pt>
                    <c:pt idx="272">
                      <c:v>-5995.5052515275238</c:v>
                    </c:pt>
                    <c:pt idx="273">
                      <c:v>-5995.5052515275238</c:v>
                    </c:pt>
                    <c:pt idx="274">
                      <c:v>-5995.5052515275238</c:v>
                    </c:pt>
                    <c:pt idx="275">
                      <c:v>-5995.5052515275229</c:v>
                    </c:pt>
                    <c:pt idx="276">
                      <c:v>-5995.5052515275238</c:v>
                    </c:pt>
                    <c:pt idx="277">
                      <c:v>-5995.5052515275229</c:v>
                    </c:pt>
                    <c:pt idx="278">
                      <c:v>-5995.5052515275229</c:v>
                    </c:pt>
                    <c:pt idx="279">
                      <c:v>-5995.5052515275238</c:v>
                    </c:pt>
                    <c:pt idx="280">
                      <c:v>-5995.5052515275238</c:v>
                    </c:pt>
                    <c:pt idx="281">
                      <c:v>-5995.5052515275238</c:v>
                    </c:pt>
                    <c:pt idx="282">
                      <c:v>-5995.5052515275238</c:v>
                    </c:pt>
                    <c:pt idx="283">
                      <c:v>-5995.5052515275229</c:v>
                    </c:pt>
                    <c:pt idx="284">
                      <c:v>-5995.5052515275229</c:v>
                    </c:pt>
                    <c:pt idx="285">
                      <c:v>-5995.5052515275238</c:v>
                    </c:pt>
                    <c:pt idx="286">
                      <c:v>-5995.5052515275238</c:v>
                    </c:pt>
                    <c:pt idx="287">
                      <c:v>-5995.5052515275238</c:v>
                    </c:pt>
                    <c:pt idx="288">
                      <c:v>-5995.5052515275229</c:v>
                    </c:pt>
                    <c:pt idx="289">
                      <c:v>-5995.5052515275238</c:v>
                    </c:pt>
                    <c:pt idx="290">
                      <c:v>-5995.5052515275229</c:v>
                    </c:pt>
                    <c:pt idx="291">
                      <c:v>-5995.5052515275238</c:v>
                    </c:pt>
                    <c:pt idx="292">
                      <c:v>-5995.5052515275238</c:v>
                    </c:pt>
                    <c:pt idx="293">
                      <c:v>-5995.5052515275229</c:v>
                    </c:pt>
                    <c:pt idx="294">
                      <c:v>-5995.5052515275229</c:v>
                    </c:pt>
                    <c:pt idx="295">
                      <c:v>-5995.5052515275229</c:v>
                    </c:pt>
                    <c:pt idx="296">
                      <c:v>-5995.5052515275229</c:v>
                    </c:pt>
                    <c:pt idx="297">
                      <c:v>-5995.5052515275229</c:v>
                    </c:pt>
                    <c:pt idx="298">
                      <c:v>-5995.5052515275229</c:v>
                    </c:pt>
                    <c:pt idx="299">
                      <c:v>-5995.5052515275229</c:v>
                    </c:pt>
                    <c:pt idx="300">
                      <c:v>-5995.5052515275229</c:v>
                    </c:pt>
                    <c:pt idx="301">
                      <c:v>-5995.505251527522</c:v>
                    </c:pt>
                    <c:pt idx="302">
                      <c:v>-5995.5052515275229</c:v>
                    </c:pt>
                    <c:pt idx="303">
                      <c:v>-5995.5052515275229</c:v>
                    </c:pt>
                    <c:pt idx="304">
                      <c:v>-5995.5052515275229</c:v>
                    </c:pt>
                    <c:pt idx="305">
                      <c:v>-5995.5052515275229</c:v>
                    </c:pt>
                    <c:pt idx="306">
                      <c:v>-5995.505251527522</c:v>
                    </c:pt>
                    <c:pt idx="307">
                      <c:v>-5995.5052515275229</c:v>
                    </c:pt>
                    <c:pt idx="308">
                      <c:v>-5995.505251527522</c:v>
                    </c:pt>
                    <c:pt idx="309">
                      <c:v>-5995.505251527522</c:v>
                    </c:pt>
                    <c:pt idx="310">
                      <c:v>-5995.505251527522</c:v>
                    </c:pt>
                    <c:pt idx="311">
                      <c:v>-5995.5052515275229</c:v>
                    </c:pt>
                    <c:pt idx="312">
                      <c:v>-5995.5052515275229</c:v>
                    </c:pt>
                    <c:pt idx="313">
                      <c:v>-5995.5052515275229</c:v>
                    </c:pt>
                    <c:pt idx="314">
                      <c:v>-5995.5052515275229</c:v>
                    </c:pt>
                    <c:pt idx="315">
                      <c:v>-5995.5052515275229</c:v>
                    </c:pt>
                    <c:pt idx="316">
                      <c:v>-5995.5052515275229</c:v>
                    </c:pt>
                    <c:pt idx="317">
                      <c:v>-5995.5052515275229</c:v>
                    </c:pt>
                    <c:pt idx="318">
                      <c:v>-5995.5052515275229</c:v>
                    </c:pt>
                    <c:pt idx="319">
                      <c:v>-5995.5052515275238</c:v>
                    </c:pt>
                    <c:pt idx="320">
                      <c:v>-5995.505251527522</c:v>
                    </c:pt>
                    <c:pt idx="321">
                      <c:v>-5995.505251527522</c:v>
                    </c:pt>
                    <c:pt idx="322">
                      <c:v>-5995.5052515275238</c:v>
                    </c:pt>
                    <c:pt idx="323">
                      <c:v>-5995.5052515275229</c:v>
                    </c:pt>
                    <c:pt idx="324">
                      <c:v>-5995.5052515275238</c:v>
                    </c:pt>
                    <c:pt idx="325">
                      <c:v>-5995.5052515275229</c:v>
                    </c:pt>
                    <c:pt idx="326">
                      <c:v>-5995.5052515275229</c:v>
                    </c:pt>
                    <c:pt idx="327">
                      <c:v>-5995.5052515275238</c:v>
                    </c:pt>
                    <c:pt idx="328">
                      <c:v>-5995.5052515275229</c:v>
                    </c:pt>
                    <c:pt idx="329">
                      <c:v>-5995.5052515275229</c:v>
                    </c:pt>
                    <c:pt idx="330">
                      <c:v>-5995.5052515275229</c:v>
                    </c:pt>
                    <c:pt idx="331">
                      <c:v>-5995.5052515275229</c:v>
                    </c:pt>
                    <c:pt idx="332">
                      <c:v>-5995.5052515275229</c:v>
                    </c:pt>
                    <c:pt idx="333">
                      <c:v>-5995.5052515275229</c:v>
                    </c:pt>
                    <c:pt idx="334">
                      <c:v>-5995.505251527522</c:v>
                    </c:pt>
                    <c:pt idx="335">
                      <c:v>-5995.505251527522</c:v>
                    </c:pt>
                    <c:pt idx="336">
                      <c:v>-5995.5052515275229</c:v>
                    </c:pt>
                    <c:pt idx="337">
                      <c:v>-5995.505251527522</c:v>
                    </c:pt>
                    <c:pt idx="338">
                      <c:v>-5995.5052515275229</c:v>
                    </c:pt>
                    <c:pt idx="339">
                      <c:v>-5995.5052515275229</c:v>
                    </c:pt>
                    <c:pt idx="340">
                      <c:v>-5995.5052515275229</c:v>
                    </c:pt>
                    <c:pt idx="341">
                      <c:v>-5995.5052515275229</c:v>
                    </c:pt>
                    <c:pt idx="342">
                      <c:v>-5995.505251527522</c:v>
                    </c:pt>
                    <c:pt idx="343">
                      <c:v>-5995.5052515275229</c:v>
                    </c:pt>
                    <c:pt idx="344">
                      <c:v>-5995.5052515275229</c:v>
                    </c:pt>
                    <c:pt idx="345">
                      <c:v>-5995.5052515275229</c:v>
                    </c:pt>
                    <c:pt idx="346">
                      <c:v>-5995.5052515275229</c:v>
                    </c:pt>
                    <c:pt idx="347">
                      <c:v>-5995.505251527522</c:v>
                    </c:pt>
                    <c:pt idx="348">
                      <c:v>-5995.5052515275229</c:v>
                    </c:pt>
                    <c:pt idx="349">
                      <c:v>-5995.5052515275229</c:v>
                    </c:pt>
                    <c:pt idx="350">
                      <c:v>-5995.5052515275229</c:v>
                    </c:pt>
                    <c:pt idx="351">
                      <c:v>-5995.505251527522</c:v>
                    </c:pt>
                    <c:pt idx="352">
                      <c:v>-5995.5052515275229</c:v>
                    </c:pt>
                    <c:pt idx="353">
                      <c:v>-5995.5052515275229</c:v>
                    </c:pt>
                    <c:pt idx="354">
                      <c:v>-5995.5052515275229</c:v>
                    </c:pt>
                    <c:pt idx="355">
                      <c:v>-5995.5052515275238</c:v>
                    </c:pt>
                    <c:pt idx="356">
                      <c:v>-5995.505251527522</c:v>
                    </c:pt>
                    <c:pt idx="357">
                      <c:v>-5995.5052515275229</c:v>
                    </c:pt>
                    <c:pt idx="358">
                      <c:v>-5995.5052515275238</c:v>
                    </c:pt>
                    <c:pt idx="359">
                      <c:v>-5995.5052515275238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98B2-4EF9-961A-9164106BCF31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INT PMT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-5000</c:v>
                    </c:pt>
                    <c:pt idx="1">
                      <c:v>-4995.0224737423623</c:v>
                    </c:pt>
                    <c:pt idx="2">
                      <c:v>-4990.0200598534366</c:v>
                    </c:pt>
                    <c:pt idx="3">
                      <c:v>-4984.9926338950663</c:v>
                    </c:pt>
                    <c:pt idx="4">
                      <c:v>-4979.9400708069033</c:v>
                    </c:pt>
                    <c:pt idx="5">
                      <c:v>-4974.8622449033001</c:v>
                    </c:pt>
                    <c:pt idx="6">
                      <c:v>-4969.7590298701798</c:v>
                    </c:pt>
                    <c:pt idx="7">
                      <c:v>-4964.6302987618928</c:v>
                    </c:pt>
                    <c:pt idx="8">
                      <c:v>-4959.475923998064</c:v>
                    </c:pt>
                    <c:pt idx="9">
                      <c:v>-4954.2957773604167</c:v>
                    </c:pt>
                    <c:pt idx="10">
                      <c:v>-4949.0897299895814</c:v>
                    </c:pt>
                    <c:pt idx="11">
                      <c:v>-4943.857652381892</c:v>
                    </c:pt>
                    <c:pt idx="12">
                      <c:v>-4938.5994143861635</c:v>
                    </c:pt>
                    <c:pt idx="13">
                      <c:v>-4933.314885200457</c:v>
                    </c:pt>
                    <c:pt idx="14">
                      <c:v>-4928.0039333688219</c:v>
                    </c:pt>
                    <c:pt idx="15">
                      <c:v>-4922.6664267780279</c:v>
                    </c:pt>
                    <c:pt idx="16">
                      <c:v>-4917.3022326542814</c:v>
                    </c:pt>
                    <c:pt idx="17">
                      <c:v>-4911.9112175599148</c:v>
                    </c:pt>
                    <c:pt idx="18">
                      <c:v>-4906.4932473900772</c:v>
                    </c:pt>
                    <c:pt idx="19">
                      <c:v>-4901.0481873693898</c:v>
                    </c:pt>
                    <c:pt idx="20">
                      <c:v>-4895.5759020485984</c:v>
                    </c:pt>
                    <c:pt idx="21">
                      <c:v>-4890.0762553012037</c:v>
                    </c:pt>
                    <c:pt idx="22">
                      <c:v>-4884.5491103200729</c:v>
                    </c:pt>
                    <c:pt idx="23">
                      <c:v>-4878.9943296140355</c:v>
                    </c:pt>
                    <c:pt idx="24">
                      <c:v>-4873.4117750044679</c:v>
                    </c:pt>
                    <c:pt idx="25">
                      <c:v>-4867.8013076218531</c:v>
                    </c:pt>
                    <c:pt idx="26">
                      <c:v>-4862.1627879023245</c:v>
                    </c:pt>
                    <c:pt idx="27">
                      <c:v>-4856.4960755841985</c:v>
                    </c:pt>
                    <c:pt idx="28">
                      <c:v>-4850.8010297044812</c:v>
                    </c:pt>
                    <c:pt idx="29">
                      <c:v>-4845.0775085953665</c:v>
                    </c:pt>
                    <c:pt idx="30">
                      <c:v>-4839.3253698807057</c:v>
                    </c:pt>
                    <c:pt idx="31">
                      <c:v>-4833.5444704724723</c:v>
                    </c:pt>
                    <c:pt idx="32">
                      <c:v>-4827.7346665671967</c:v>
                    </c:pt>
                    <c:pt idx="33">
                      <c:v>-4821.8958136423953</c:v>
                    </c:pt>
                    <c:pt idx="34">
                      <c:v>-4816.0277664529694</c:v>
                    </c:pt>
                    <c:pt idx="35">
                      <c:v>-4810.130379027597</c:v>
                    </c:pt>
                    <c:pt idx="36">
                      <c:v>-4804.2035046650972</c:v>
                    </c:pt>
                    <c:pt idx="37">
                      <c:v>-4798.2469959307846</c:v>
                    </c:pt>
                    <c:pt idx="38">
                      <c:v>-4792.260704652801</c:v>
                    </c:pt>
                    <c:pt idx="39">
                      <c:v>-4786.2444819184275</c:v>
                    </c:pt>
                    <c:pt idx="40">
                      <c:v>-4780.1981780703818</c:v>
                    </c:pt>
                    <c:pt idx="41">
                      <c:v>-4774.1216427030959</c:v>
                    </c:pt>
                    <c:pt idx="42">
                      <c:v>-4768.0147246589731</c:v>
                    </c:pt>
                    <c:pt idx="43">
                      <c:v>-4761.8772720246307</c:v>
                    </c:pt>
                    <c:pt idx="44">
                      <c:v>-4755.7091321271164</c:v>
                    </c:pt>
                    <c:pt idx="45">
                      <c:v>-4749.5101515301139</c:v>
                    </c:pt>
                    <c:pt idx="46">
                      <c:v>-4743.2801760301272</c:v>
                    </c:pt>
                    <c:pt idx="47">
                      <c:v>-4737.0190506526405</c:v>
                    </c:pt>
                    <c:pt idx="48">
                      <c:v>-4730.726619648266</c:v>
                    </c:pt>
                    <c:pt idx="49">
                      <c:v>-4724.40272648887</c:v>
                    </c:pt>
                    <c:pt idx="50">
                      <c:v>-4718.047213863676</c:v>
                    </c:pt>
                    <c:pt idx="51">
                      <c:v>-4711.6599236753573</c:v>
                    </c:pt>
                    <c:pt idx="52">
                      <c:v>-4705.2406970360962</c:v>
                    </c:pt>
                    <c:pt idx="53">
                      <c:v>-4698.7893742636397</c:v>
                    </c:pt>
                    <c:pt idx="54">
                      <c:v>-4692.3057948773194</c:v>
                    </c:pt>
                    <c:pt idx="55">
                      <c:v>-4685.7897975940687</c:v>
                    </c:pt>
                    <c:pt idx="56">
                      <c:v>-4679.2412203244012</c:v>
                    </c:pt>
                    <c:pt idx="57">
                      <c:v>-4672.6599001683862</c:v>
                    </c:pt>
                    <c:pt idx="58">
                      <c:v>-4666.0456734115905</c:v>
                    </c:pt>
                    <c:pt idx="59">
                      <c:v>-4659.3983755210111</c:v>
                    </c:pt>
                    <c:pt idx="60">
                      <c:v>-4652.7178411409786</c:v>
                    </c:pt>
                    <c:pt idx="61">
                      <c:v>-4646.003904089046</c:v>
                    </c:pt>
                    <c:pt idx="62">
                      <c:v>-4639.2563973518536</c:v>
                    </c:pt>
                    <c:pt idx="63">
                      <c:v>-4632.4751530809754</c:v>
                    </c:pt>
                    <c:pt idx="64">
                      <c:v>-4625.6600025887428</c:v>
                    </c:pt>
                    <c:pt idx="65">
                      <c:v>-4618.8107763440485</c:v>
                    </c:pt>
                    <c:pt idx="66">
                      <c:v>-4611.9273039681311</c:v>
                    </c:pt>
                    <c:pt idx="67">
                      <c:v>-4605.0094142303342</c:v>
                    </c:pt>
                    <c:pt idx="68">
                      <c:v>-4598.0569350438482</c:v>
                    </c:pt>
                    <c:pt idx="69">
                      <c:v>-4591.0696934614307</c:v>
                    </c:pt>
                    <c:pt idx="70">
                      <c:v>-4584.0475156711</c:v>
                    </c:pt>
                    <c:pt idx="71">
                      <c:v>-4576.9902269918175</c:v>
                    </c:pt>
                    <c:pt idx="72">
                      <c:v>-4569.8976518691388</c:v>
                    </c:pt>
                    <c:pt idx="73">
                      <c:v>-4562.769613870847</c:v>
                    </c:pt>
                    <c:pt idx="74">
                      <c:v>-4555.6059356825635</c:v>
                    </c:pt>
                    <c:pt idx="75">
                      <c:v>-4548.4064391033389</c:v>
                    </c:pt>
                    <c:pt idx="76">
                      <c:v>-4541.1709450412172</c:v>
                    </c:pt>
                    <c:pt idx="77">
                      <c:v>-4533.8992735087859</c:v>
                    </c:pt>
                    <c:pt idx="78">
                      <c:v>-4526.5912436186927</c:v>
                    </c:pt>
                    <c:pt idx="79">
                      <c:v>-4519.2466735791486</c:v>
                    </c:pt>
                    <c:pt idx="80">
                      <c:v>-4511.8653806894072</c:v>
                    </c:pt>
                    <c:pt idx="81">
                      <c:v>-4504.4471813352166</c:v>
                    </c:pt>
                    <c:pt idx="82">
                      <c:v>-4496.9918909842545</c:v>
                    </c:pt>
                    <c:pt idx="83">
                      <c:v>-4489.4993241815382</c:v>
                    </c:pt>
                    <c:pt idx="84">
                      <c:v>-4481.9692945448087</c:v>
                    </c:pt>
                    <c:pt idx="85">
                      <c:v>-4474.401614759895</c:v>
                    </c:pt>
                    <c:pt idx="86">
                      <c:v>-4466.7960965760567</c:v>
                    </c:pt>
                    <c:pt idx="87">
                      <c:v>-4459.1525508012992</c:v>
                    </c:pt>
                    <c:pt idx="88">
                      <c:v>-4451.4707872976678</c:v>
                    </c:pt>
                    <c:pt idx="89">
                      <c:v>-4443.7506149765186</c:v>
                    </c:pt>
                    <c:pt idx="90">
                      <c:v>-4435.9918417937633</c:v>
                    </c:pt>
                    <c:pt idx="91">
                      <c:v>-4428.1942747450948</c:v>
                    </c:pt>
                    <c:pt idx="92">
                      <c:v>-4420.357719861182</c:v>
                    </c:pt>
                    <c:pt idx="93">
                      <c:v>-4412.4819822028503</c:v>
                    </c:pt>
                    <c:pt idx="94">
                      <c:v>-4404.5668658562272</c:v>
                    </c:pt>
                    <c:pt idx="95">
                      <c:v>-4396.6121739278706</c:v>
                    </c:pt>
                    <c:pt idx="96">
                      <c:v>-4388.6177085398722</c:v>
                    </c:pt>
                    <c:pt idx="97">
                      <c:v>-4380.5832708249336</c:v>
                    </c:pt>
                    <c:pt idx="98">
                      <c:v>-4372.5086609214204</c:v>
                    </c:pt>
                    <c:pt idx="99">
                      <c:v>-4364.3936779683909</c:v>
                    </c:pt>
                    <c:pt idx="100">
                      <c:v>-4356.2381201005946</c:v>
                    </c:pt>
                    <c:pt idx="101">
                      <c:v>-4348.0417844434605</c:v>
                    </c:pt>
                    <c:pt idx="102">
                      <c:v>-4339.8044671080397</c:v>
                    </c:pt>
                    <c:pt idx="103">
                      <c:v>-4331.5259631859426</c:v>
                    </c:pt>
                    <c:pt idx="104">
                      <c:v>-4323.2060667442347</c:v>
                    </c:pt>
                    <c:pt idx="105">
                      <c:v>-4314.844570820318</c:v>
                    </c:pt>
                    <c:pt idx="106">
                      <c:v>-4306.4412674167825</c:v>
                    </c:pt>
                    <c:pt idx="107">
                      <c:v>-4297.9959474962288</c:v>
                    </c:pt>
                    <c:pt idx="108">
                      <c:v>-4289.5084009760722</c:v>
                    </c:pt>
                    <c:pt idx="109">
                      <c:v>-4280.9784167233147</c:v>
                    </c:pt>
                    <c:pt idx="110">
                      <c:v>-4272.4057825492937</c:v>
                    </c:pt>
                    <c:pt idx="111">
                      <c:v>-4263.7902852044026</c:v>
                    </c:pt>
                    <c:pt idx="112">
                      <c:v>-4255.131710372787</c:v>
                    </c:pt>
                    <c:pt idx="113">
                      <c:v>-4246.429842667013</c:v>
                    </c:pt>
                    <c:pt idx="114">
                      <c:v>-4237.6844656227113</c:v>
                    </c:pt>
                    <c:pt idx="115">
                      <c:v>-4228.8953616931876</c:v>
                    </c:pt>
                    <c:pt idx="116">
                      <c:v>-4220.0623122440156</c:v>
                    </c:pt>
                    <c:pt idx="117">
                      <c:v>-4211.1850975475982</c:v>
                    </c:pt>
                    <c:pt idx="118">
                      <c:v>-4202.2634967776985</c:v>
                    </c:pt>
                    <c:pt idx="119">
                      <c:v>-4193.2972880039497</c:v>
                    </c:pt>
                    <c:pt idx="120">
                      <c:v>-4184.2862481863312</c:v>
                    </c:pt>
                    <c:pt idx="121">
                      <c:v>-4175.2301531696257</c:v>
                    </c:pt>
                    <c:pt idx="122">
                      <c:v>-4166.1287776778363</c:v>
                    </c:pt>
                    <c:pt idx="123">
                      <c:v>-4156.9818953085878</c:v>
                    </c:pt>
                    <c:pt idx="124">
                      <c:v>-4147.7892785274935</c:v>
                    </c:pt>
                    <c:pt idx="125">
                      <c:v>-4138.5506986624932</c:v>
                    </c:pt>
                    <c:pt idx="126">
                      <c:v>-4129.2659258981676</c:v>
                    </c:pt>
                    <c:pt idx="127">
                      <c:v>-4119.9347292700213</c:v>
                    </c:pt>
                    <c:pt idx="128">
                      <c:v>-4110.5568766587339</c:v>
                    </c:pt>
                    <c:pt idx="129">
                      <c:v>-4101.1321347843896</c:v>
                    </c:pt>
                    <c:pt idx="130">
                      <c:v>-4091.6602692006741</c:v>
                    </c:pt>
                    <c:pt idx="131">
                      <c:v>-4082.1410442890397</c:v>
                    </c:pt>
                    <c:pt idx="132">
                      <c:v>-4072.5742232528469</c:v>
                    </c:pt>
                    <c:pt idx="133">
                      <c:v>-4062.9595681114733</c:v>
                    </c:pt>
                    <c:pt idx="134">
                      <c:v>-4053.2968396943929</c:v>
                    </c:pt>
                    <c:pt idx="135">
                      <c:v>-4043.5857976352272</c:v>
                    </c:pt>
                    <c:pt idx="136">
                      <c:v>-4033.826200365766</c:v>
                    </c:pt>
                    <c:pt idx="137">
                      <c:v>-4024.0178051099574</c:v>
                    </c:pt>
                    <c:pt idx="138">
                      <c:v>-4014.1603678778692</c:v>
                    </c:pt>
                    <c:pt idx="139">
                      <c:v>-4004.2536434596213</c:v>
                    </c:pt>
                    <c:pt idx="140">
                      <c:v>-3994.2973854192819</c:v>
                    </c:pt>
                    <c:pt idx="141">
                      <c:v>-3984.2913460887403</c:v>
                    </c:pt>
                    <c:pt idx="142">
                      <c:v>-3974.2352765615465</c:v>
                    </c:pt>
                    <c:pt idx="143">
                      <c:v>-3964.128926686717</c:v>
                    </c:pt>
                    <c:pt idx="144">
                      <c:v>-3953.9720450625127</c:v>
                    </c:pt>
                    <c:pt idx="145">
                      <c:v>-3943.7643790301881</c:v>
                    </c:pt>
                    <c:pt idx="146">
                      <c:v>-3933.5056746677014</c:v>
                    </c:pt>
                    <c:pt idx="147">
                      <c:v>-3923.1956767834017</c:v>
                    </c:pt>
                    <c:pt idx="148">
                      <c:v>-3912.8341289096816</c:v>
                    </c:pt>
                    <c:pt idx="149">
                      <c:v>-3902.4207732965924</c:v>
                    </c:pt>
                    <c:pt idx="150">
                      <c:v>-3891.9553509054381</c:v>
                    </c:pt>
                    <c:pt idx="151">
                      <c:v>-3881.4376014023273</c:v>
                    </c:pt>
                    <c:pt idx="152">
                      <c:v>-3870.8672631517011</c:v>
                    </c:pt>
                    <c:pt idx="153">
                      <c:v>-3860.2440732098221</c:v>
                    </c:pt>
                    <c:pt idx="154">
                      <c:v>-3849.5677673182336</c:v>
                    </c:pt>
                    <c:pt idx="155">
                      <c:v>-3838.8380798971871</c:v>
                    </c:pt>
                    <c:pt idx="156">
                      <c:v>-3828.0547440390355</c:v>
                    </c:pt>
                    <c:pt idx="157">
                      <c:v>-3817.217491501593</c:v>
                    </c:pt>
                    <c:pt idx="158">
                      <c:v>-3806.3260527014636</c:v>
                    </c:pt>
                    <c:pt idx="159">
                      <c:v>-3795.3801567073328</c:v>
                    </c:pt>
                    <c:pt idx="160">
                      <c:v>-3784.3795312332322</c:v>
                    </c:pt>
                    <c:pt idx="161">
                      <c:v>-3773.3239026317606</c:v>
                    </c:pt>
                    <c:pt idx="162">
                      <c:v>-3762.212995887282</c:v>
                    </c:pt>
                    <c:pt idx="163">
                      <c:v>-3751.0465346090805</c:v>
                    </c:pt>
                    <c:pt idx="164">
                      <c:v>-3739.8242410244879</c:v>
                    </c:pt>
                    <c:pt idx="165">
                      <c:v>-3728.5458359719728</c:v>
                    </c:pt>
                    <c:pt idx="166">
                      <c:v>-3717.2110388941946</c:v>
                    </c:pt>
                    <c:pt idx="167">
                      <c:v>-3705.8195678310285</c:v>
                    </c:pt>
                    <c:pt idx="168">
                      <c:v>-3694.3711394125457</c:v>
                    </c:pt>
                    <c:pt idx="169">
                      <c:v>-3682.8654688519705</c:v>
                    </c:pt>
                    <c:pt idx="170">
                      <c:v>-3671.3022699385929</c:v>
                    </c:pt>
                    <c:pt idx="171">
                      <c:v>-3659.6812550306486</c:v>
                    </c:pt>
                    <c:pt idx="172">
                      <c:v>-3648.0021350481643</c:v>
                    </c:pt>
                    <c:pt idx="173">
                      <c:v>-3636.2646194657673</c:v>
                    </c:pt>
                    <c:pt idx="174">
                      <c:v>-3624.4684163054585</c:v>
                    </c:pt>
                    <c:pt idx="175">
                      <c:v>-3612.6132321293485</c:v>
                    </c:pt>
                    <c:pt idx="176">
                      <c:v>-3600.6987720323577</c:v>
                    </c:pt>
                    <c:pt idx="177">
                      <c:v>-3588.7247396348821</c:v>
                    </c:pt>
                    <c:pt idx="178">
                      <c:v>-3576.6908370754186</c:v>
                    </c:pt>
                    <c:pt idx="179">
                      <c:v>-3564.5967650031585</c:v>
                    </c:pt>
                    <c:pt idx="180">
                      <c:v>-3552.4422225705366</c:v>
                    </c:pt>
                    <c:pt idx="181">
                      <c:v>-3540.2269074257515</c:v>
                    </c:pt>
                    <c:pt idx="182">
                      <c:v>-3527.9505157052431</c:v>
                    </c:pt>
                    <c:pt idx="183">
                      <c:v>-3515.6127420261319</c:v>
                    </c:pt>
                    <c:pt idx="184">
                      <c:v>-3503.2132794786244</c:v>
                    </c:pt>
                    <c:pt idx="185">
                      <c:v>-3490.7518196183801</c:v>
                    </c:pt>
                    <c:pt idx="186">
                      <c:v>-3478.2280524588341</c:v>
                    </c:pt>
                    <c:pt idx="187">
                      <c:v>-3465.6416664634908</c:v>
                    </c:pt>
                    <c:pt idx="188">
                      <c:v>-3452.9923485381705</c:v>
                    </c:pt>
                    <c:pt idx="189">
                      <c:v>-3440.2797840232233</c:v>
                    </c:pt>
                    <c:pt idx="190">
                      <c:v>-3427.5036566857016</c:v>
                    </c:pt>
                    <c:pt idx="191">
                      <c:v>-3414.6636487114924</c:v>
                    </c:pt>
                    <c:pt idx="192">
                      <c:v>-3401.7594406974126</c:v>
                    </c:pt>
                    <c:pt idx="193">
                      <c:v>-3388.7907116432616</c:v>
                    </c:pt>
                    <c:pt idx="194">
                      <c:v>-3375.7571389438403</c:v>
                    </c:pt>
                    <c:pt idx="195">
                      <c:v>-3362.6583983809223</c:v>
                    </c:pt>
                    <c:pt idx="196">
                      <c:v>-3349.4941641151895</c:v>
                    </c:pt>
                    <c:pt idx="197">
                      <c:v>-3336.2641086781277</c:v>
                    </c:pt>
                    <c:pt idx="198">
                      <c:v>-3322.9679029638805</c:v>
                    </c:pt>
                    <c:pt idx="199">
                      <c:v>-3309.6052162210622</c:v>
                    </c:pt>
                    <c:pt idx="200">
                      <c:v>-3296.17571604453</c:v>
                    </c:pt>
                    <c:pt idx="201">
                      <c:v>-3282.6790683671147</c:v>
                    </c:pt>
                    <c:pt idx="202">
                      <c:v>-3269.1149374513125</c:v>
                    </c:pt>
                    <c:pt idx="203">
                      <c:v>-3255.4829858809317</c:v>
                    </c:pt>
                    <c:pt idx="204">
                      <c:v>-3241.7828745526986</c:v>
                    </c:pt>
                    <c:pt idx="205">
                      <c:v>-3228.0142626678239</c:v>
                    </c:pt>
                    <c:pt idx="206">
                      <c:v>-3214.1768077235256</c:v>
                    </c:pt>
                    <c:pt idx="207">
                      <c:v>-3200.2701655045057</c:v>
                    </c:pt>
                    <c:pt idx="208">
                      <c:v>-3186.2939900743909</c:v>
                    </c:pt>
                    <c:pt idx="209">
                      <c:v>-3172.2479337671252</c:v>
                    </c:pt>
                    <c:pt idx="210">
                      <c:v>-3158.1316471783234</c:v>
                    </c:pt>
                    <c:pt idx="211">
                      <c:v>-3143.9447791565776</c:v>
                    </c:pt>
                    <c:pt idx="212">
                      <c:v>-3129.6869767947228</c:v>
                    </c:pt>
                    <c:pt idx="213">
                      <c:v>-3115.3578854210587</c:v>
                    </c:pt>
                    <c:pt idx="214">
                      <c:v>-3100.9571485905262</c:v>
                    </c:pt>
                    <c:pt idx="215">
                      <c:v>-3086.4844080758417</c:v>
                    </c:pt>
                    <c:pt idx="216">
                      <c:v>-3071.9393038585831</c:v>
                    </c:pt>
                    <c:pt idx="217">
                      <c:v>-3057.3214741202382</c:v>
                    </c:pt>
                    <c:pt idx="218">
                      <c:v>-3042.6305552332014</c:v>
                    </c:pt>
                    <c:pt idx="219">
                      <c:v>-3027.86618175173</c:v>
                    </c:pt>
                    <c:pt idx="220">
                      <c:v>-3013.0279864028512</c:v>
                    </c:pt>
                    <c:pt idx="221">
                      <c:v>-2998.1156000772276</c:v>
                    </c:pt>
                    <c:pt idx="222">
                      <c:v>-2983.1286518199759</c:v>
                    </c:pt>
                    <c:pt idx="223">
                      <c:v>-2968.0667688214385</c:v>
                    </c:pt>
                    <c:pt idx="224">
                      <c:v>-2952.9295764079079</c:v>
                    </c:pt>
                    <c:pt idx="225">
                      <c:v>-2937.7166980323095</c:v>
                    </c:pt>
                    <c:pt idx="226">
                      <c:v>-2922.4277552648336</c:v>
                    </c:pt>
                    <c:pt idx="227">
                      <c:v>-2907.0623677835201</c:v>
                    </c:pt>
                    <c:pt idx="228">
                      <c:v>-2891.6201533648</c:v>
                    </c:pt>
                    <c:pt idx="229">
                      <c:v>-2876.1007278739867</c:v>
                    </c:pt>
                    <c:pt idx="230">
                      <c:v>-2860.5037052557186</c:v>
                    </c:pt>
                    <c:pt idx="231">
                      <c:v>-2844.8286975243595</c:v>
                    </c:pt>
                    <c:pt idx="232">
                      <c:v>-2829.0753147543437</c:v>
                    </c:pt>
                    <c:pt idx="233">
                      <c:v>-2813.243165070478</c:v>
                    </c:pt>
                    <c:pt idx="234">
                      <c:v>-2797.3318546381929</c:v>
                    </c:pt>
                    <c:pt idx="235">
                      <c:v>-2781.3409876537462</c:v>
                    </c:pt>
                    <c:pt idx="236">
                      <c:v>-2765.2701663343773</c:v>
                    </c:pt>
                    <c:pt idx="237">
                      <c:v>-2749.1189909084114</c:v>
                    </c:pt>
                    <c:pt idx="238">
                      <c:v>-2732.8870596053157</c:v>
                    </c:pt>
                    <c:pt idx="239">
                      <c:v>-2716.5739686457046</c:v>
                    </c:pt>
                    <c:pt idx="240">
                      <c:v>-2700.1793122312956</c:v>
                    </c:pt>
                    <c:pt idx="241">
                      <c:v>-2683.7026825348144</c:v>
                    </c:pt>
                    <c:pt idx="242">
                      <c:v>-2667.1436696898509</c:v>
                    </c:pt>
                    <c:pt idx="243">
                      <c:v>-2650.5018617806627</c:v>
                    </c:pt>
                    <c:pt idx="244">
                      <c:v>-2633.776844831928</c:v>
                    </c:pt>
                    <c:pt idx="245">
                      <c:v>-2616.96820279845</c:v>
                    </c:pt>
                    <c:pt idx="246">
                      <c:v>-2600.0755175548047</c:v>
                    </c:pt>
                    <c:pt idx="247">
                      <c:v>-2583.098368884941</c:v>
                    </c:pt>
                    <c:pt idx="248">
                      <c:v>-2566.0363344717284</c:v>
                    </c:pt>
                    <c:pt idx="249">
                      <c:v>-2548.8889898864491</c:v>
                    </c:pt>
                    <c:pt idx="250">
                      <c:v>-2531.6559085782437</c:v>
                    </c:pt>
                    <c:pt idx="251">
                      <c:v>-2514.3366618634973</c:v>
                    </c:pt>
                    <c:pt idx="252">
                      <c:v>-2496.930818915177</c:v>
                    </c:pt>
                    <c:pt idx="253">
                      <c:v>-2479.4379467521153</c:v>
                    </c:pt>
                    <c:pt idx="254">
                      <c:v>-2461.8576102282382</c:v>
                    </c:pt>
                    <c:pt idx="255">
                      <c:v>-2444.1893720217417</c:v>
                    </c:pt>
                    <c:pt idx="256">
                      <c:v>-2426.4327926242131</c:v>
                    </c:pt>
                    <c:pt idx="257">
                      <c:v>-2408.5874303296964</c:v>
                    </c:pt>
                    <c:pt idx="258">
                      <c:v>-2390.6528412237076</c:v>
                    </c:pt>
                    <c:pt idx="259">
                      <c:v>-2372.6285791721884</c:v>
                    </c:pt>
                    <c:pt idx="260">
                      <c:v>-2354.5141958104114</c:v>
                    </c:pt>
                    <c:pt idx="261">
                      <c:v>-2336.3092405318262</c:v>
                    </c:pt>
                    <c:pt idx="262">
                      <c:v>-2318.0132604768473</c:v>
                    </c:pt>
                    <c:pt idx="263">
                      <c:v>-2299.6258005215941</c:v>
                    </c:pt>
                    <c:pt idx="264">
                      <c:v>-2281.1464032665644</c:v>
                    </c:pt>
                    <c:pt idx="265">
                      <c:v>-2262.5746090252596</c:v>
                    </c:pt>
                    <c:pt idx="266">
                      <c:v>-2243.9099558127482</c:v>
                    </c:pt>
                    <c:pt idx="267">
                      <c:v>-2225.1519793341745</c:v>
                    </c:pt>
                    <c:pt idx="268">
                      <c:v>-2206.3002129732076</c:v>
                    </c:pt>
                    <c:pt idx="269">
                      <c:v>-2187.354187780436</c:v>
                    </c:pt>
                    <c:pt idx="270">
                      <c:v>-2168.3134324617008</c:v>
                    </c:pt>
                    <c:pt idx="271">
                      <c:v>-2149.1774733663715</c:v>
                    </c:pt>
                    <c:pt idx="272">
                      <c:v>-2129.9458344755658</c:v>
                    </c:pt>
                    <c:pt idx="273">
                      <c:v>-2110.6180373903057</c:v>
                    </c:pt>
                    <c:pt idx="274">
                      <c:v>-2091.1936013196196</c:v>
                    </c:pt>
                    <c:pt idx="275">
                      <c:v>-2071.67204306858</c:v>
                    </c:pt>
                    <c:pt idx="276">
                      <c:v>-2052.0528770262854</c:v>
                    </c:pt>
                    <c:pt idx="277">
                      <c:v>-2032.3356151537794</c:v>
                    </c:pt>
                    <c:pt idx="278">
                      <c:v>-2012.5197669719105</c:v>
                    </c:pt>
                    <c:pt idx="279">
                      <c:v>-1992.6048395491325</c:v>
                    </c:pt>
                    <c:pt idx="280">
                      <c:v>-1972.5903374892407</c:v>
                    </c:pt>
                    <c:pt idx="281">
                      <c:v>-1952.4757629190494</c:v>
                    </c:pt>
                    <c:pt idx="282">
                      <c:v>-1932.2606154760069</c:v>
                    </c:pt>
                    <c:pt idx="283">
                      <c:v>-1911.9443922957494</c:v>
                    </c:pt>
                    <c:pt idx="284">
                      <c:v>-1891.5265879995902</c:v>
                    </c:pt>
                    <c:pt idx="285">
                      <c:v>-1871.0066946819506</c:v>
                    </c:pt>
                    <c:pt idx="286">
                      <c:v>-1850.3842018977227</c:v>
                    </c:pt>
                    <c:pt idx="287">
                      <c:v>-1829.6585966495736</c:v>
                    </c:pt>
                    <c:pt idx="288">
                      <c:v>-1808.8293633751839</c:v>
                    </c:pt>
                    <c:pt idx="289">
                      <c:v>-1787.8959839344222</c:v>
                    </c:pt>
                    <c:pt idx="290">
                      <c:v>-1766.8579375964566</c:v>
                    </c:pt>
                    <c:pt idx="291">
                      <c:v>-1745.7147010268013</c:v>
                    </c:pt>
                    <c:pt idx="292">
                      <c:v>-1724.4657482742975</c:v>
                    </c:pt>
                    <c:pt idx="293">
                      <c:v>-1703.1105507580314</c:v>
                    </c:pt>
                    <c:pt idx="294">
                      <c:v>-1681.6485772541837</c:v>
                    </c:pt>
                    <c:pt idx="295">
                      <c:v>-1660.0792938828172</c:v>
                    </c:pt>
                    <c:pt idx="296">
                      <c:v>-1638.4021640945937</c:v>
                    </c:pt>
                    <c:pt idx="297">
                      <c:v>-1616.6166486574291</c:v>
                    </c:pt>
                    <c:pt idx="298">
                      <c:v>-1594.7222056430785</c:v>
                    </c:pt>
                    <c:pt idx="299">
                      <c:v>-1572.7182904136562</c:v>
                    </c:pt>
                    <c:pt idx="300">
                      <c:v>-1550.604355608087</c:v>
                    </c:pt>
                    <c:pt idx="301">
                      <c:v>-1528.3798511284899</c:v>
                    </c:pt>
                    <c:pt idx="302">
                      <c:v>-1506.0442241264948</c:v>
                    </c:pt>
                    <c:pt idx="303">
                      <c:v>-1483.5969189894895</c:v>
                    </c:pt>
                    <c:pt idx="304">
                      <c:v>-1461.0373773267993</c:v>
                    </c:pt>
                    <c:pt idx="305">
                      <c:v>-1438.3650379557957</c:v>
                    </c:pt>
                    <c:pt idx="306">
                      <c:v>-1415.5793368879372</c:v>
                    </c:pt>
                    <c:pt idx="307">
                      <c:v>-1392.6797073147391</c:v>
                    </c:pt>
                    <c:pt idx="308">
                      <c:v>-1369.6655795936751</c:v>
                    </c:pt>
                    <c:pt idx="309">
                      <c:v>-1346.5363812340061</c:v>
                    </c:pt>
                    <c:pt idx="310">
                      <c:v>-1323.2915368825384</c:v>
                    </c:pt>
                    <c:pt idx="311">
                      <c:v>-1299.9304683093135</c:v>
                    </c:pt>
                    <c:pt idx="312">
                      <c:v>-1276.4525943932224</c:v>
                    </c:pt>
                    <c:pt idx="313">
                      <c:v>-1252.8573311075509</c:v>
                    </c:pt>
                    <c:pt idx="314">
                      <c:v>-1229.1440915054509</c:v>
                    </c:pt>
                    <c:pt idx="315">
                      <c:v>-1205.3122857053406</c:v>
                    </c:pt>
                    <c:pt idx="316">
                      <c:v>-1181.3613208762297</c:v>
                    </c:pt>
                    <c:pt idx="317">
                      <c:v>-1157.2906012229732</c:v>
                    </c:pt>
                    <c:pt idx="318">
                      <c:v>-1133.0995279714505</c:v>
                    </c:pt>
                    <c:pt idx="319">
                      <c:v>-1108.7874993536702</c:v>
                    </c:pt>
                    <c:pt idx="320">
                      <c:v>-1084.3539105928007</c:v>
                    </c:pt>
                    <c:pt idx="321">
                      <c:v>-1059.7981538881272</c:v>
                    </c:pt>
                    <c:pt idx="322">
                      <c:v>-1035.1196183999305</c:v>
                    </c:pt>
                    <c:pt idx="323">
                      <c:v>-1010.3176902342924</c:v>
                    </c:pt>
                    <c:pt idx="324">
                      <c:v>-985.3917524278263</c:v>
                    </c:pt>
                    <c:pt idx="325">
                      <c:v>-960.34118493232779</c:v>
                    </c:pt>
                    <c:pt idx="326">
                      <c:v>-935.16536459935173</c:v>
                    </c:pt>
                    <c:pt idx="327">
                      <c:v>-909.86366516471082</c:v>
                    </c:pt>
                    <c:pt idx="328">
                      <c:v>-884.43545723289674</c:v>
                    </c:pt>
                    <c:pt idx="329">
                      <c:v>-858.88010826142363</c:v>
                    </c:pt>
                    <c:pt idx="330">
                      <c:v>-833.19698254509308</c:v>
                    </c:pt>
                    <c:pt idx="331">
                      <c:v>-807.38544120018094</c:v>
                    </c:pt>
                    <c:pt idx="332">
                      <c:v>-781.44484214854424</c:v>
                    </c:pt>
                    <c:pt idx="333">
                      <c:v>-755.37454010164936</c:v>
                    </c:pt>
                    <c:pt idx="334">
                      <c:v>-729.17388654451997</c:v>
                    </c:pt>
                    <c:pt idx="335">
                      <c:v>-702.84222971960492</c:v>
                    </c:pt>
                    <c:pt idx="336">
                      <c:v>-676.3789146105654</c:v>
                    </c:pt>
                    <c:pt idx="337">
                      <c:v>-649.78328292598064</c:v>
                    </c:pt>
                    <c:pt idx="338">
                      <c:v>-623.05467308297284</c:v>
                    </c:pt>
                    <c:pt idx="339">
                      <c:v>-596.19242019075011</c:v>
                    </c:pt>
                    <c:pt idx="340">
                      <c:v>-569.1958560340662</c:v>
                    </c:pt>
                    <c:pt idx="341">
                      <c:v>-542.06430905659897</c:v>
                    </c:pt>
                    <c:pt idx="342">
                      <c:v>-514.7971043442443</c:v>
                    </c:pt>
                    <c:pt idx="343">
                      <c:v>-487.3935636083279</c:v>
                    </c:pt>
                    <c:pt idx="344">
                      <c:v>-459.8530051687319</c:v>
                    </c:pt>
                    <c:pt idx="345">
                      <c:v>-432.17474393693794</c:v>
                    </c:pt>
                    <c:pt idx="346">
                      <c:v>-404.35809139898504</c:v>
                    </c:pt>
                    <c:pt idx="347">
                      <c:v>-376.40235559834241</c:v>
                    </c:pt>
                    <c:pt idx="348">
                      <c:v>-348.30684111869647</c:v>
                    </c:pt>
                    <c:pt idx="349">
                      <c:v>-320.07084906665233</c:v>
                    </c:pt>
                    <c:pt idx="350">
                      <c:v>-291.69367705434797</c:v>
                    </c:pt>
                    <c:pt idx="351">
                      <c:v>-263.17461918198211</c:v>
                    </c:pt>
                    <c:pt idx="352">
                      <c:v>-234.5129660202544</c:v>
                    </c:pt>
                    <c:pt idx="353">
                      <c:v>-205.70800459271805</c:v>
                    </c:pt>
                    <c:pt idx="354">
                      <c:v>-176.75901835804405</c:v>
                    </c:pt>
                    <c:pt idx="355">
                      <c:v>-147.66528719219667</c:v>
                    </c:pt>
                    <c:pt idx="356">
                      <c:v>-118.42608737052004</c:v>
                    </c:pt>
                    <c:pt idx="357">
                      <c:v>-89.040691549735016</c:v>
                    </c:pt>
                    <c:pt idx="358">
                      <c:v>-59.508368749846085</c:v>
                    </c:pt>
                    <c:pt idx="359">
                      <c:v>-29.828384335957701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B2-4EF9-961A-9164106BCF31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PRINCIPAL PMT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36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  <c:pt idx="18">
                      <c:v>19</c:v>
                    </c:pt>
                    <c:pt idx="19">
                      <c:v>20</c:v>
                    </c:pt>
                    <c:pt idx="20">
                      <c:v>21</c:v>
                    </c:pt>
                    <c:pt idx="21">
                      <c:v>22</c:v>
                    </c:pt>
                    <c:pt idx="22">
                      <c:v>23</c:v>
                    </c:pt>
                    <c:pt idx="23">
                      <c:v>24</c:v>
                    </c:pt>
                    <c:pt idx="24">
                      <c:v>25</c:v>
                    </c:pt>
                    <c:pt idx="25">
                      <c:v>26</c:v>
                    </c:pt>
                    <c:pt idx="26">
                      <c:v>27</c:v>
                    </c:pt>
                    <c:pt idx="27">
                      <c:v>28</c:v>
                    </c:pt>
                    <c:pt idx="28">
                      <c:v>29</c:v>
                    </c:pt>
                    <c:pt idx="29">
                      <c:v>30</c:v>
                    </c:pt>
                    <c:pt idx="30">
                      <c:v>31</c:v>
                    </c:pt>
                    <c:pt idx="31">
                      <c:v>32</c:v>
                    </c:pt>
                    <c:pt idx="32">
                      <c:v>33</c:v>
                    </c:pt>
                    <c:pt idx="33">
                      <c:v>34</c:v>
                    </c:pt>
                    <c:pt idx="34">
                      <c:v>35</c:v>
                    </c:pt>
                    <c:pt idx="35">
                      <c:v>36</c:v>
                    </c:pt>
                    <c:pt idx="36">
                      <c:v>37</c:v>
                    </c:pt>
                    <c:pt idx="37">
                      <c:v>38</c:v>
                    </c:pt>
                    <c:pt idx="38">
                      <c:v>39</c:v>
                    </c:pt>
                    <c:pt idx="39">
                      <c:v>40</c:v>
                    </c:pt>
                    <c:pt idx="40">
                      <c:v>41</c:v>
                    </c:pt>
                    <c:pt idx="41">
                      <c:v>42</c:v>
                    </c:pt>
                    <c:pt idx="42">
                      <c:v>43</c:v>
                    </c:pt>
                    <c:pt idx="43">
                      <c:v>44</c:v>
                    </c:pt>
                    <c:pt idx="44">
                      <c:v>45</c:v>
                    </c:pt>
                    <c:pt idx="45">
                      <c:v>46</c:v>
                    </c:pt>
                    <c:pt idx="46">
                      <c:v>47</c:v>
                    </c:pt>
                    <c:pt idx="47">
                      <c:v>48</c:v>
                    </c:pt>
                    <c:pt idx="48">
                      <c:v>49</c:v>
                    </c:pt>
                    <c:pt idx="49">
                      <c:v>50</c:v>
                    </c:pt>
                    <c:pt idx="50">
                      <c:v>51</c:v>
                    </c:pt>
                    <c:pt idx="51">
                      <c:v>52</c:v>
                    </c:pt>
                    <c:pt idx="52">
                      <c:v>53</c:v>
                    </c:pt>
                    <c:pt idx="53">
                      <c:v>54</c:v>
                    </c:pt>
                    <c:pt idx="54">
                      <c:v>55</c:v>
                    </c:pt>
                    <c:pt idx="55">
                      <c:v>56</c:v>
                    </c:pt>
                    <c:pt idx="56">
                      <c:v>57</c:v>
                    </c:pt>
                    <c:pt idx="57">
                      <c:v>58</c:v>
                    </c:pt>
                    <c:pt idx="58">
                      <c:v>59</c:v>
                    </c:pt>
                    <c:pt idx="59">
                      <c:v>60</c:v>
                    </c:pt>
                    <c:pt idx="60">
                      <c:v>61</c:v>
                    </c:pt>
                    <c:pt idx="61">
                      <c:v>62</c:v>
                    </c:pt>
                    <c:pt idx="62">
                      <c:v>63</c:v>
                    </c:pt>
                    <c:pt idx="63">
                      <c:v>64</c:v>
                    </c:pt>
                    <c:pt idx="64">
                      <c:v>65</c:v>
                    </c:pt>
                    <c:pt idx="65">
                      <c:v>66</c:v>
                    </c:pt>
                    <c:pt idx="66">
                      <c:v>67</c:v>
                    </c:pt>
                    <c:pt idx="67">
                      <c:v>68</c:v>
                    </c:pt>
                    <c:pt idx="68">
                      <c:v>69</c:v>
                    </c:pt>
                    <c:pt idx="69">
                      <c:v>70</c:v>
                    </c:pt>
                    <c:pt idx="70">
                      <c:v>71</c:v>
                    </c:pt>
                    <c:pt idx="71">
                      <c:v>72</c:v>
                    </c:pt>
                    <c:pt idx="72">
                      <c:v>73</c:v>
                    </c:pt>
                    <c:pt idx="73">
                      <c:v>74</c:v>
                    </c:pt>
                    <c:pt idx="74">
                      <c:v>75</c:v>
                    </c:pt>
                    <c:pt idx="75">
                      <c:v>76</c:v>
                    </c:pt>
                    <c:pt idx="76">
                      <c:v>77</c:v>
                    </c:pt>
                    <c:pt idx="77">
                      <c:v>78</c:v>
                    </c:pt>
                    <c:pt idx="78">
                      <c:v>79</c:v>
                    </c:pt>
                    <c:pt idx="79">
                      <c:v>80</c:v>
                    </c:pt>
                    <c:pt idx="80">
                      <c:v>81</c:v>
                    </c:pt>
                    <c:pt idx="81">
                      <c:v>82</c:v>
                    </c:pt>
                    <c:pt idx="82">
                      <c:v>83</c:v>
                    </c:pt>
                    <c:pt idx="83">
                      <c:v>84</c:v>
                    </c:pt>
                    <c:pt idx="84">
                      <c:v>85</c:v>
                    </c:pt>
                    <c:pt idx="85">
                      <c:v>86</c:v>
                    </c:pt>
                    <c:pt idx="86">
                      <c:v>87</c:v>
                    </c:pt>
                    <c:pt idx="87">
                      <c:v>88</c:v>
                    </c:pt>
                    <c:pt idx="88">
                      <c:v>89</c:v>
                    </c:pt>
                    <c:pt idx="89">
                      <c:v>90</c:v>
                    </c:pt>
                    <c:pt idx="90">
                      <c:v>91</c:v>
                    </c:pt>
                    <c:pt idx="91">
                      <c:v>92</c:v>
                    </c:pt>
                    <c:pt idx="92">
                      <c:v>93</c:v>
                    </c:pt>
                    <c:pt idx="93">
                      <c:v>94</c:v>
                    </c:pt>
                    <c:pt idx="94">
                      <c:v>95</c:v>
                    </c:pt>
                    <c:pt idx="95">
                      <c:v>96</c:v>
                    </c:pt>
                    <c:pt idx="96">
                      <c:v>97</c:v>
                    </c:pt>
                    <c:pt idx="97">
                      <c:v>98</c:v>
                    </c:pt>
                    <c:pt idx="98">
                      <c:v>99</c:v>
                    </c:pt>
                    <c:pt idx="99">
                      <c:v>100</c:v>
                    </c:pt>
                    <c:pt idx="100">
                      <c:v>101</c:v>
                    </c:pt>
                    <c:pt idx="101">
                      <c:v>102</c:v>
                    </c:pt>
                    <c:pt idx="102">
                      <c:v>103</c:v>
                    </c:pt>
                    <c:pt idx="103">
                      <c:v>104</c:v>
                    </c:pt>
                    <c:pt idx="104">
                      <c:v>105</c:v>
                    </c:pt>
                    <c:pt idx="105">
                      <c:v>106</c:v>
                    </c:pt>
                    <c:pt idx="106">
                      <c:v>107</c:v>
                    </c:pt>
                    <c:pt idx="107">
                      <c:v>108</c:v>
                    </c:pt>
                    <c:pt idx="108">
                      <c:v>109</c:v>
                    </c:pt>
                    <c:pt idx="109">
                      <c:v>110</c:v>
                    </c:pt>
                    <c:pt idx="110">
                      <c:v>111</c:v>
                    </c:pt>
                    <c:pt idx="111">
                      <c:v>112</c:v>
                    </c:pt>
                    <c:pt idx="112">
                      <c:v>113</c:v>
                    </c:pt>
                    <c:pt idx="113">
                      <c:v>114</c:v>
                    </c:pt>
                    <c:pt idx="114">
                      <c:v>115</c:v>
                    </c:pt>
                    <c:pt idx="115">
                      <c:v>116</c:v>
                    </c:pt>
                    <c:pt idx="116">
                      <c:v>117</c:v>
                    </c:pt>
                    <c:pt idx="117">
                      <c:v>118</c:v>
                    </c:pt>
                    <c:pt idx="118">
                      <c:v>119</c:v>
                    </c:pt>
                    <c:pt idx="119">
                      <c:v>120</c:v>
                    </c:pt>
                    <c:pt idx="120">
                      <c:v>121</c:v>
                    </c:pt>
                    <c:pt idx="121">
                      <c:v>122</c:v>
                    </c:pt>
                    <c:pt idx="122">
                      <c:v>123</c:v>
                    </c:pt>
                    <c:pt idx="123">
                      <c:v>124</c:v>
                    </c:pt>
                    <c:pt idx="124">
                      <c:v>125</c:v>
                    </c:pt>
                    <c:pt idx="125">
                      <c:v>126</c:v>
                    </c:pt>
                    <c:pt idx="126">
                      <c:v>127</c:v>
                    </c:pt>
                    <c:pt idx="127">
                      <c:v>128</c:v>
                    </c:pt>
                    <c:pt idx="128">
                      <c:v>129</c:v>
                    </c:pt>
                    <c:pt idx="129">
                      <c:v>130</c:v>
                    </c:pt>
                    <c:pt idx="130">
                      <c:v>131</c:v>
                    </c:pt>
                    <c:pt idx="131">
                      <c:v>132</c:v>
                    </c:pt>
                    <c:pt idx="132">
                      <c:v>133</c:v>
                    </c:pt>
                    <c:pt idx="133">
                      <c:v>134</c:v>
                    </c:pt>
                    <c:pt idx="134">
                      <c:v>135</c:v>
                    </c:pt>
                    <c:pt idx="135">
                      <c:v>136</c:v>
                    </c:pt>
                    <c:pt idx="136">
                      <c:v>137</c:v>
                    </c:pt>
                    <c:pt idx="137">
                      <c:v>138</c:v>
                    </c:pt>
                    <c:pt idx="138">
                      <c:v>139</c:v>
                    </c:pt>
                    <c:pt idx="139">
                      <c:v>140</c:v>
                    </c:pt>
                    <c:pt idx="140">
                      <c:v>141</c:v>
                    </c:pt>
                    <c:pt idx="141">
                      <c:v>142</c:v>
                    </c:pt>
                    <c:pt idx="142">
                      <c:v>143</c:v>
                    </c:pt>
                    <c:pt idx="143">
                      <c:v>144</c:v>
                    </c:pt>
                    <c:pt idx="144">
                      <c:v>145</c:v>
                    </c:pt>
                    <c:pt idx="145">
                      <c:v>146</c:v>
                    </c:pt>
                    <c:pt idx="146">
                      <c:v>147</c:v>
                    </c:pt>
                    <c:pt idx="147">
                      <c:v>148</c:v>
                    </c:pt>
                    <c:pt idx="148">
                      <c:v>149</c:v>
                    </c:pt>
                    <c:pt idx="149">
                      <c:v>150</c:v>
                    </c:pt>
                    <c:pt idx="150">
                      <c:v>151</c:v>
                    </c:pt>
                    <c:pt idx="151">
                      <c:v>152</c:v>
                    </c:pt>
                    <c:pt idx="152">
                      <c:v>153</c:v>
                    </c:pt>
                    <c:pt idx="153">
                      <c:v>154</c:v>
                    </c:pt>
                    <c:pt idx="154">
                      <c:v>155</c:v>
                    </c:pt>
                    <c:pt idx="155">
                      <c:v>156</c:v>
                    </c:pt>
                    <c:pt idx="156">
                      <c:v>157</c:v>
                    </c:pt>
                    <c:pt idx="157">
                      <c:v>158</c:v>
                    </c:pt>
                    <c:pt idx="158">
                      <c:v>159</c:v>
                    </c:pt>
                    <c:pt idx="159">
                      <c:v>160</c:v>
                    </c:pt>
                    <c:pt idx="160">
                      <c:v>161</c:v>
                    </c:pt>
                    <c:pt idx="161">
                      <c:v>162</c:v>
                    </c:pt>
                    <c:pt idx="162">
                      <c:v>163</c:v>
                    </c:pt>
                    <c:pt idx="163">
                      <c:v>164</c:v>
                    </c:pt>
                    <c:pt idx="164">
                      <c:v>165</c:v>
                    </c:pt>
                    <c:pt idx="165">
                      <c:v>166</c:v>
                    </c:pt>
                    <c:pt idx="166">
                      <c:v>167</c:v>
                    </c:pt>
                    <c:pt idx="167">
                      <c:v>168</c:v>
                    </c:pt>
                    <c:pt idx="168">
                      <c:v>169</c:v>
                    </c:pt>
                    <c:pt idx="169">
                      <c:v>170</c:v>
                    </c:pt>
                    <c:pt idx="170">
                      <c:v>171</c:v>
                    </c:pt>
                    <c:pt idx="171">
                      <c:v>172</c:v>
                    </c:pt>
                    <c:pt idx="172">
                      <c:v>173</c:v>
                    </c:pt>
                    <c:pt idx="173">
                      <c:v>174</c:v>
                    </c:pt>
                    <c:pt idx="174">
                      <c:v>175</c:v>
                    </c:pt>
                    <c:pt idx="175">
                      <c:v>176</c:v>
                    </c:pt>
                    <c:pt idx="176">
                      <c:v>177</c:v>
                    </c:pt>
                    <c:pt idx="177">
                      <c:v>178</c:v>
                    </c:pt>
                    <c:pt idx="178">
                      <c:v>179</c:v>
                    </c:pt>
                    <c:pt idx="179">
                      <c:v>180</c:v>
                    </c:pt>
                    <c:pt idx="180">
                      <c:v>181</c:v>
                    </c:pt>
                    <c:pt idx="181">
                      <c:v>182</c:v>
                    </c:pt>
                    <c:pt idx="182">
                      <c:v>183</c:v>
                    </c:pt>
                    <c:pt idx="183">
                      <c:v>184</c:v>
                    </c:pt>
                    <c:pt idx="184">
                      <c:v>185</c:v>
                    </c:pt>
                    <c:pt idx="185">
                      <c:v>186</c:v>
                    </c:pt>
                    <c:pt idx="186">
                      <c:v>187</c:v>
                    </c:pt>
                    <c:pt idx="187">
                      <c:v>188</c:v>
                    </c:pt>
                    <c:pt idx="188">
                      <c:v>189</c:v>
                    </c:pt>
                    <c:pt idx="189">
                      <c:v>190</c:v>
                    </c:pt>
                    <c:pt idx="190">
                      <c:v>191</c:v>
                    </c:pt>
                    <c:pt idx="191">
                      <c:v>192</c:v>
                    </c:pt>
                    <c:pt idx="192">
                      <c:v>193</c:v>
                    </c:pt>
                    <c:pt idx="193">
                      <c:v>194</c:v>
                    </c:pt>
                    <c:pt idx="194">
                      <c:v>195</c:v>
                    </c:pt>
                    <c:pt idx="195">
                      <c:v>196</c:v>
                    </c:pt>
                    <c:pt idx="196">
                      <c:v>197</c:v>
                    </c:pt>
                    <c:pt idx="197">
                      <c:v>198</c:v>
                    </c:pt>
                    <c:pt idx="198">
                      <c:v>199</c:v>
                    </c:pt>
                    <c:pt idx="199">
                      <c:v>200</c:v>
                    </c:pt>
                    <c:pt idx="200">
                      <c:v>201</c:v>
                    </c:pt>
                    <c:pt idx="201">
                      <c:v>202</c:v>
                    </c:pt>
                    <c:pt idx="202">
                      <c:v>203</c:v>
                    </c:pt>
                    <c:pt idx="203">
                      <c:v>204</c:v>
                    </c:pt>
                    <c:pt idx="204">
                      <c:v>205</c:v>
                    </c:pt>
                    <c:pt idx="205">
                      <c:v>206</c:v>
                    </c:pt>
                    <c:pt idx="206">
                      <c:v>207</c:v>
                    </c:pt>
                    <c:pt idx="207">
                      <c:v>208</c:v>
                    </c:pt>
                    <c:pt idx="208">
                      <c:v>209</c:v>
                    </c:pt>
                    <c:pt idx="209">
                      <c:v>210</c:v>
                    </c:pt>
                    <c:pt idx="210">
                      <c:v>211</c:v>
                    </c:pt>
                    <c:pt idx="211">
                      <c:v>212</c:v>
                    </c:pt>
                    <c:pt idx="212">
                      <c:v>213</c:v>
                    </c:pt>
                    <c:pt idx="213">
                      <c:v>214</c:v>
                    </c:pt>
                    <c:pt idx="214">
                      <c:v>215</c:v>
                    </c:pt>
                    <c:pt idx="215">
                      <c:v>216</c:v>
                    </c:pt>
                    <c:pt idx="216">
                      <c:v>217</c:v>
                    </c:pt>
                    <c:pt idx="217">
                      <c:v>218</c:v>
                    </c:pt>
                    <c:pt idx="218">
                      <c:v>219</c:v>
                    </c:pt>
                    <c:pt idx="219">
                      <c:v>220</c:v>
                    </c:pt>
                    <c:pt idx="220">
                      <c:v>221</c:v>
                    </c:pt>
                    <c:pt idx="221">
                      <c:v>222</c:v>
                    </c:pt>
                    <c:pt idx="222">
                      <c:v>223</c:v>
                    </c:pt>
                    <c:pt idx="223">
                      <c:v>224</c:v>
                    </c:pt>
                    <c:pt idx="224">
                      <c:v>225</c:v>
                    </c:pt>
                    <c:pt idx="225">
                      <c:v>226</c:v>
                    </c:pt>
                    <c:pt idx="226">
                      <c:v>227</c:v>
                    </c:pt>
                    <c:pt idx="227">
                      <c:v>228</c:v>
                    </c:pt>
                    <c:pt idx="228">
                      <c:v>229</c:v>
                    </c:pt>
                    <c:pt idx="229">
                      <c:v>230</c:v>
                    </c:pt>
                    <c:pt idx="230">
                      <c:v>231</c:v>
                    </c:pt>
                    <c:pt idx="231">
                      <c:v>232</c:v>
                    </c:pt>
                    <c:pt idx="232">
                      <c:v>233</c:v>
                    </c:pt>
                    <c:pt idx="233">
                      <c:v>234</c:v>
                    </c:pt>
                    <c:pt idx="234">
                      <c:v>235</c:v>
                    </c:pt>
                    <c:pt idx="235">
                      <c:v>236</c:v>
                    </c:pt>
                    <c:pt idx="236">
                      <c:v>237</c:v>
                    </c:pt>
                    <c:pt idx="237">
                      <c:v>238</c:v>
                    </c:pt>
                    <c:pt idx="238">
                      <c:v>239</c:v>
                    </c:pt>
                    <c:pt idx="239">
                      <c:v>240</c:v>
                    </c:pt>
                    <c:pt idx="240">
                      <c:v>241</c:v>
                    </c:pt>
                    <c:pt idx="241">
                      <c:v>242</c:v>
                    </c:pt>
                    <c:pt idx="242">
                      <c:v>243</c:v>
                    </c:pt>
                    <c:pt idx="243">
                      <c:v>244</c:v>
                    </c:pt>
                    <c:pt idx="244">
                      <c:v>245</c:v>
                    </c:pt>
                    <c:pt idx="245">
                      <c:v>246</c:v>
                    </c:pt>
                    <c:pt idx="246">
                      <c:v>247</c:v>
                    </c:pt>
                    <c:pt idx="247">
                      <c:v>248</c:v>
                    </c:pt>
                    <c:pt idx="248">
                      <c:v>249</c:v>
                    </c:pt>
                    <c:pt idx="249">
                      <c:v>250</c:v>
                    </c:pt>
                    <c:pt idx="250">
                      <c:v>251</c:v>
                    </c:pt>
                    <c:pt idx="251">
                      <c:v>252</c:v>
                    </c:pt>
                    <c:pt idx="252">
                      <c:v>253</c:v>
                    </c:pt>
                    <c:pt idx="253">
                      <c:v>254</c:v>
                    </c:pt>
                    <c:pt idx="254">
                      <c:v>255</c:v>
                    </c:pt>
                    <c:pt idx="255">
                      <c:v>256</c:v>
                    </c:pt>
                    <c:pt idx="256">
                      <c:v>257</c:v>
                    </c:pt>
                    <c:pt idx="257">
                      <c:v>258</c:v>
                    </c:pt>
                    <c:pt idx="258">
                      <c:v>259</c:v>
                    </c:pt>
                    <c:pt idx="259">
                      <c:v>260</c:v>
                    </c:pt>
                    <c:pt idx="260">
                      <c:v>261</c:v>
                    </c:pt>
                    <c:pt idx="261">
                      <c:v>262</c:v>
                    </c:pt>
                    <c:pt idx="262">
                      <c:v>263</c:v>
                    </c:pt>
                    <c:pt idx="263">
                      <c:v>264</c:v>
                    </c:pt>
                    <c:pt idx="264">
                      <c:v>265</c:v>
                    </c:pt>
                    <c:pt idx="265">
                      <c:v>266</c:v>
                    </c:pt>
                    <c:pt idx="266">
                      <c:v>267</c:v>
                    </c:pt>
                    <c:pt idx="267">
                      <c:v>268</c:v>
                    </c:pt>
                    <c:pt idx="268">
                      <c:v>269</c:v>
                    </c:pt>
                    <c:pt idx="269">
                      <c:v>270</c:v>
                    </c:pt>
                    <c:pt idx="270">
                      <c:v>271</c:v>
                    </c:pt>
                    <c:pt idx="271">
                      <c:v>272</c:v>
                    </c:pt>
                    <c:pt idx="272">
                      <c:v>273</c:v>
                    </c:pt>
                    <c:pt idx="273">
                      <c:v>274</c:v>
                    </c:pt>
                    <c:pt idx="274">
                      <c:v>275</c:v>
                    </c:pt>
                    <c:pt idx="275">
                      <c:v>276</c:v>
                    </c:pt>
                    <c:pt idx="276">
                      <c:v>277</c:v>
                    </c:pt>
                    <c:pt idx="277">
                      <c:v>278</c:v>
                    </c:pt>
                    <c:pt idx="278">
                      <c:v>279</c:v>
                    </c:pt>
                    <c:pt idx="279">
                      <c:v>280</c:v>
                    </c:pt>
                    <c:pt idx="280">
                      <c:v>281</c:v>
                    </c:pt>
                    <c:pt idx="281">
                      <c:v>282</c:v>
                    </c:pt>
                    <c:pt idx="282">
                      <c:v>283</c:v>
                    </c:pt>
                    <c:pt idx="283">
                      <c:v>284</c:v>
                    </c:pt>
                    <c:pt idx="284">
                      <c:v>285</c:v>
                    </c:pt>
                    <c:pt idx="285">
                      <c:v>286</c:v>
                    </c:pt>
                    <c:pt idx="286">
                      <c:v>287</c:v>
                    </c:pt>
                    <c:pt idx="287">
                      <c:v>288</c:v>
                    </c:pt>
                    <c:pt idx="288">
                      <c:v>289</c:v>
                    </c:pt>
                    <c:pt idx="289">
                      <c:v>290</c:v>
                    </c:pt>
                    <c:pt idx="290">
                      <c:v>291</c:v>
                    </c:pt>
                    <c:pt idx="291">
                      <c:v>292</c:v>
                    </c:pt>
                    <c:pt idx="292">
                      <c:v>293</c:v>
                    </c:pt>
                    <c:pt idx="293">
                      <c:v>294</c:v>
                    </c:pt>
                    <c:pt idx="294">
                      <c:v>295</c:v>
                    </c:pt>
                    <c:pt idx="295">
                      <c:v>296</c:v>
                    </c:pt>
                    <c:pt idx="296">
                      <c:v>297</c:v>
                    </c:pt>
                    <c:pt idx="297">
                      <c:v>298</c:v>
                    </c:pt>
                    <c:pt idx="298">
                      <c:v>299</c:v>
                    </c:pt>
                    <c:pt idx="299">
                      <c:v>300</c:v>
                    </c:pt>
                    <c:pt idx="300">
                      <c:v>301</c:v>
                    </c:pt>
                    <c:pt idx="301">
                      <c:v>302</c:v>
                    </c:pt>
                    <c:pt idx="302">
                      <c:v>303</c:v>
                    </c:pt>
                    <c:pt idx="303">
                      <c:v>304</c:v>
                    </c:pt>
                    <c:pt idx="304">
                      <c:v>305</c:v>
                    </c:pt>
                    <c:pt idx="305">
                      <c:v>306</c:v>
                    </c:pt>
                    <c:pt idx="306">
                      <c:v>307</c:v>
                    </c:pt>
                    <c:pt idx="307">
                      <c:v>308</c:v>
                    </c:pt>
                    <c:pt idx="308">
                      <c:v>309</c:v>
                    </c:pt>
                    <c:pt idx="309">
                      <c:v>310</c:v>
                    </c:pt>
                    <c:pt idx="310">
                      <c:v>311</c:v>
                    </c:pt>
                    <c:pt idx="311">
                      <c:v>312</c:v>
                    </c:pt>
                    <c:pt idx="312">
                      <c:v>313</c:v>
                    </c:pt>
                    <c:pt idx="313">
                      <c:v>314</c:v>
                    </c:pt>
                    <c:pt idx="314">
                      <c:v>315</c:v>
                    </c:pt>
                    <c:pt idx="315">
                      <c:v>316</c:v>
                    </c:pt>
                    <c:pt idx="316">
                      <c:v>317</c:v>
                    </c:pt>
                    <c:pt idx="317">
                      <c:v>318</c:v>
                    </c:pt>
                    <c:pt idx="318">
                      <c:v>319</c:v>
                    </c:pt>
                    <c:pt idx="319">
                      <c:v>320</c:v>
                    </c:pt>
                    <c:pt idx="320">
                      <c:v>321</c:v>
                    </c:pt>
                    <c:pt idx="321">
                      <c:v>322</c:v>
                    </c:pt>
                    <c:pt idx="322">
                      <c:v>323</c:v>
                    </c:pt>
                    <c:pt idx="323">
                      <c:v>324</c:v>
                    </c:pt>
                    <c:pt idx="324">
                      <c:v>325</c:v>
                    </c:pt>
                    <c:pt idx="325">
                      <c:v>326</c:v>
                    </c:pt>
                    <c:pt idx="326">
                      <c:v>327</c:v>
                    </c:pt>
                    <c:pt idx="327">
                      <c:v>328</c:v>
                    </c:pt>
                    <c:pt idx="328">
                      <c:v>329</c:v>
                    </c:pt>
                    <c:pt idx="329">
                      <c:v>330</c:v>
                    </c:pt>
                    <c:pt idx="330">
                      <c:v>331</c:v>
                    </c:pt>
                    <c:pt idx="331">
                      <c:v>332</c:v>
                    </c:pt>
                    <c:pt idx="332">
                      <c:v>333</c:v>
                    </c:pt>
                    <c:pt idx="333">
                      <c:v>334</c:v>
                    </c:pt>
                    <c:pt idx="334">
                      <c:v>335</c:v>
                    </c:pt>
                    <c:pt idx="335">
                      <c:v>336</c:v>
                    </c:pt>
                    <c:pt idx="336">
                      <c:v>337</c:v>
                    </c:pt>
                    <c:pt idx="337">
                      <c:v>338</c:v>
                    </c:pt>
                    <c:pt idx="338">
                      <c:v>339</c:v>
                    </c:pt>
                    <c:pt idx="339">
                      <c:v>340</c:v>
                    </c:pt>
                    <c:pt idx="340">
                      <c:v>341</c:v>
                    </c:pt>
                    <c:pt idx="341">
                      <c:v>342</c:v>
                    </c:pt>
                    <c:pt idx="342">
                      <c:v>343</c:v>
                    </c:pt>
                    <c:pt idx="343">
                      <c:v>344</c:v>
                    </c:pt>
                    <c:pt idx="344">
                      <c:v>345</c:v>
                    </c:pt>
                    <c:pt idx="345">
                      <c:v>346</c:v>
                    </c:pt>
                    <c:pt idx="346">
                      <c:v>347</c:v>
                    </c:pt>
                    <c:pt idx="347">
                      <c:v>348</c:v>
                    </c:pt>
                    <c:pt idx="348">
                      <c:v>349</c:v>
                    </c:pt>
                    <c:pt idx="349">
                      <c:v>350</c:v>
                    </c:pt>
                    <c:pt idx="350">
                      <c:v>351</c:v>
                    </c:pt>
                    <c:pt idx="351">
                      <c:v>352</c:v>
                    </c:pt>
                    <c:pt idx="352">
                      <c:v>353</c:v>
                    </c:pt>
                    <c:pt idx="353">
                      <c:v>354</c:v>
                    </c:pt>
                    <c:pt idx="354">
                      <c:v>355</c:v>
                    </c:pt>
                    <c:pt idx="355">
                      <c:v>356</c:v>
                    </c:pt>
                    <c:pt idx="356">
                      <c:v>357</c:v>
                    </c:pt>
                    <c:pt idx="357">
                      <c:v>358</c:v>
                    </c:pt>
                    <c:pt idx="358">
                      <c:v>359</c:v>
                    </c:pt>
                    <c:pt idx="359">
                      <c:v>360</c:v>
                    </c:pt>
                  </c:numLit>
                </c:cat>
                <c:val>
                  <c:numLit>
                    <c:formatCode>General</c:formatCode>
                    <c:ptCount val="360"/>
                    <c:pt idx="0">
                      <c:v>-995.50525152752334</c:v>
                    </c:pt>
                    <c:pt idx="1">
                      <c:v>-1000.482777785161</c:v>
                    </c:pt>
                    <c:pt idx="2">
                      <c:v>-1005.4851916740869</c:v>
                    </c:pt>
                    <c:pt idx="3">
                      <c:v>-1010.5126176324572</c:v>
                    </c:pt>
                    <c:pt idx="4">
                      <c:v>-1015.5651807206195</c:v>
                    </c:pt>
                    <c:pt idx="5">
                      <c:v>-1020.6430066242228</c:v>
                    </c:pt>
                    <c:pt idx="6">
                      <c:v>-1025.7462216573438</c:v>
                    </c:pt>
                    <c:pt idx="7">
                      <c:v>-1030.8749527656305</c:v>
                    </c:pt>
                    <c:pt idx="8">
                      <c:v>-1036.0293275294587</c:v>
                    </c:pt>
                    <c:pt idx="9">
                      <c:v>-1041.209474167106</c:v>
                    </c:pt>
                    <c:pt idx="10">
                      <c:v>-1046.4155215379415</c:v>
                    </c:pt>
                    <c:pt idx="11">
                      <c:v>-1051.6475991456311</c:v>
                    </c:pt>
                    <c:pt idx="12">
                      <c:v>-1056.9058371413594</c:v>
                    </c:pt>
                    <c:pt idx="13">
                      <c:v>-1062.1903663270659</c:v>
                    </c:pt>
                    <c:pt idx="14">
                      <c:v>-1067.5013181587015</c:v>
                    </c:pt>
                    <c:pt idx="15">
                      <c:v>-1072.8388247494947</c:v>
                    </c:pt>
                    <c:pt idx="16">
                      <c:v>-1078.2030188732424</c:v>
                    </c:pt>
                    <c:pt idx="17">
                      <c:v>-1083.5940339676085</c:v>
                    </c:pt>
                    <c:pt idx="18">
                      <c:v>-1089.0120041374469</c:v>
                    </c:pt>
                    <c:pt idx="19">
                      <c:v>-1094.4570641581338</c:v>
                    </c:pt>
                    <c:pt idx="20">
                      <c:v>-1099.9293494789247</c:v>
                    </c:pt>
                    <c:pt idx="21">
                      <c:v>-1105.4289962263192</c:v>
                    </c:pt>
                    <c:pt idx="22">
                      <c:v>-1110.9561412074511</c:v>
                    </c:pt>
                    <c:pt idx="23">
                      <c:v>-1116.5109219134881</c:v>
                    </c:pt>
                    <c:pt idx="24">
                      <c:v>-1122.0934765230554</c:v>
                    </c:pt>
                    <c:pt idx="25">
                      <c:v>-1127.7039439056709</c:v>
                    </c:pt>
                    <c:pt idx="26">
                      <c:v>-1133.3424636251991</c:v>
                    </c:pt>
                    <c:pt idx="27">
                      <c:v>-1139.0091759433251</c:v>
                    </c:pt>
                    <c:pt idx="28">
                      <c:v>-1144.7042218230417</c:v>
                    </c:pt>
                    <c:pt idx="29">
                      <c:v>-1150.4277429321571</c:v>
                    </c:pt>
                    <c:pt idx="30">
                      <c:v>-1156.1798816468179</c:v>
                    </c:pt>
                    <c:pt idx="31">
                      <c:v>-1161.9607810550519</c:v>
                    </c:pt>
                    <c:pt idx="32">
                      <c:v>-1167.7705849603271</c:v>
                    </c:pt>
                    <c:pt idx="33">
                      <c:v>-1173.609437885129</c:v>
                    </c:pt>
                    <c:pt idx="34">
                      <c:v>-1179.4774850745544</c:v>
                    </c:pt>
                    <c:pt idx="35">
                      <c:v>-1185.3748724999273</c:v>
                    </c:pt>
                    <c:pt idx="36">
                      <c:v>-1191.3017468624269</c:v>
                    </c:pt>
                    <c:pt idx="37">
                      <c:v>-1197.2582555967388</c:v>
                    </c:pt>
                    <c:pt idx="38">
                      <c:v>-1203.2445468747228</c:v>
                    </c:pt>
                    <c:pt idx="39">
                      <c:v>-1209.2607696090961</c:v>
                    </c:pt>
                    <c:pt idx="40">
                      <c:v>-1215.3070734571418</c:v>
                    </c:pt>
                    <c:pt idx="41">
                      <c:v>-1221.3836088244275</c:v>
                    </c:pt>
                    <c:pt idx="42">
                      <c:v>-1227.4905268685498</c:v>
                    </c:pt>
                    <c:pt idx="43">
                      <c:v>-1233.6279795028925</c:v>
                    </c:pt>
                    <c:pt idx="44">
                      <c:v>-1239.7961194004072</c:v>
                    </c:pt>
                    <c:pt idx="45">
                      <c:v>-1245.9950999974089</c:v>
                    </c:pt>
                    <c:pt idx="46">
                      <c:v>-1252.2250754973959</c:v>
                    </c:pt>
                    <c:pt idx="47">
                      <c:v>-1258.486200874883</c:v>
                    </c:pt>
                    <c:pt idx="48">
                      <c:v>-1264.7786318792571</c:v>
                    </c:pt>
                    <c:pt idx="49">
                      <c:v>-1271.1025250386535</c:v>
                    </c:pt>
                    <c:pt idx="50">
                      <c:v>-1277.4580376638469</c:v>
                    </c:pt>
                    <c:pt idx="51">
                      <c:v>-1283.8453278521663</c:v>
                    </c:pt>
                    <c:pt idx="52">
                      <c:v>-1290.2645544914269</c:v>
                    </c:pt>
                    <c:pt idx="53">
                      <c:v>-1296.7158772638843</c:v>
                    </c:pt>
                    <c:pt idx="54">
                      <c:v>-1303.1994566502035</c:v>
                    </c:pt>
                    <c:pt idx="55">
                      <c:v>-1309.7154539334547</c:v>
                    </c:pt>
                    <c:pt idx="56">
                      <c:v>-1316.2640312031217</c:v>
                    </c:pt>
                    <c:pt idx="57">
                      <c:v>-1322.8453513591376</c:v>
                    </c:pt>
                    <c:pt idx="58">
                      <c:v>-1329.459578115933</c:v>
                    </c:pt>
                    <c:pt idx="59">
                      <c:v>-1336.1068760065127</c:v>
                    </c:pt>
                    <c:pt idx="60">
                      <c:v>-1342.7874103865452</c:v>
                    </c:pt>
                    <c:pt idx="61">
                      <c:v>-1349.501347438478</c:v>
                    </c:pt>
                    <c:pt idx="62">
                      <c:v>-1356.2488541756704</c:v>
                    </c:pt>
                    <c:pt idx="63">
                      <c:v>-1363.0300984465489</c:v>
                    </c:pt>
                    <c:pt idx="64">
                      <c:v>-1369.8452489387817</c:v>
                    </c:pt>
                    <c:pt idx="65">
                      <c:v>-1376.6944751834753</c:v>
                    </c:pt>
                    <c:pt idx="66">
                      <c:v>-1383.5779475593929</c:v>
                    </c:pt>
                    <c:pt idx="67">
                      <c:v>-1390.4958372971898</c:v>
                    </c:pt>
                    <c:pt idx="68">
                      <c:v>-1397.4483164836759</c:v>
                    </c:pt>
                    <c:pt idx="69">
                      <c:v>-1404.4355580660942</c:v>
                    </c:pt>
                    <c:pt idx="70">
                      <c:v>-1411.4577358564245</c:v>
                    </c:pt>
                    <c:pt idx="71">
                      <c:v>-1418.5150245357067</c:v>
                    </c:pt>
                    <c:pt idx="72">
                      <c:v>-1425.6075996583852</c:v>
                    </c:pt>
                    <c:pt idx="73">
                      <c:v>-1432.7356376566772</c:v>
                    </c:pt>
                    <c:pt idx="74">
                      <c:v>-1439.8993158449605</c:v>
                    </c:pt>
                    <c:pt idx="75">
                      <c:v>-1447.0988124241856</c:v>
                    </c:pt>
                    <c:pt idx="76">
                      <c:v>-1454.3343064863061</c:v>
                    </c:pt>
                    <c:pt idx="77">
                      <c:v>-1461.6059780187381</c:v>
                    </c:pt>
                    <c:pt idx="78">
                      <c:v>-1468.9140079088315</c:v>
                    </c:pt>
                    <c:pt idx="79">
                      <c:v>-1476.2585779483759</c:v>
                    </c:pt>
                    <c:pt idx="80">
                      <c:v>-1483.6398708381175</c:v>
                    </c:pt>
                    <c:pt idx="81">
                      <c:v>-1491.0580701923079</c:v>
                    </c:pt>
                    <c:pt idx="82">
                      <c:v>-1498.5133605432698</c:v>
                    </c:pt>
                    <c:pt idx="83">
                      <c:v>-1506.0059273459863</c:v>
                    </c:pt>
                    <c:pt idx="84">
                      <c:v>-1513.5359569827158</c:v>
                    </c:pt>
                    <c:pt idx="85">
                      <c:v>-1521.1036367676295</c:v>
                    </c:pt>
                    <c:pt idx="86">
                      <c:v>-1528.7091549514678</c:v>
                    </c:pt>
                    <c:pt idx="87">
                      <c:v>-1536.3527007262248</c:v>
                    </c:pt>
                    <c:pt idx="88">
                      <c:v>-1544.0344642298562</c:v>
                    </c:pt>
                    <c:pt idx="89">
                      <c:v>-1551.7546365510052</c:v>
                    </c:pt>
                    <c:pt idx="90">
                      <c:v>-1559.5134097337607</c:v>
                    </c:pt>
                    <c:pt idx="91">
                      <c:v>-1567.3109767824292</c:v>
                    </c:pt>
                    <c:pt idx="92">
                      <c:v>-1575.1475316663416</c:v>
                    </c:pt>
                    <c:pt idx="93">
                      <c:v>-1583.0232693246733</c:v>
                    </c:pt>
                    <c:pt idx="94">
                      <c:v>-1590.9383856712964</c:v>
                    </c:pt>
                    <c:pt idx="95">
                      <c:v>-1598.893077599653</c:v>
                    </c:pt>
                    <c:pt idx="96">
                      <c:v>-1606.8875429876514</c:v>
                    </c:pt>
                    <c:pt idx="97">
                      <c:v>-1614.9219807025897</c:v>
                    </c:pt>
                    <c:pt idx="98">
                      <c:v>-1622.9965906061022</c:v>
                    </c:pt>
                    <c:pt idx="99">
                      <c:v>-1631.1115735591331</c:v>
                    </c:pt>
                    <c:pt idx="100">
                      <c:v>-1639.2671314269285</c:v>
                    </c:pt>
                    <c:pt idx="101">
                      <c:v>-1647.4634670840635</c:v>
                    </c:pt>
                    <c:pt idx="102">
                      <c:v>-1655.7007844194836</c:v>
                    </c:pt>
                    <c:pt idx="103">
                      <c:v>-1663.9792883415812</c:v>
                    </c:pt>
                    <c:pt idx="104">
                      <c:v>-1672.2991847832889</c:v>
                    </c:pt>
                    <c:pt idx="105">
                      <c:v>-1680.6606807072053</c:v>
                    </c:pt>
                    <c:pt idx="106">
                      <c:v>-1689.0639841107413</c:v>
                    </c:pt>
                    <c:pt idx="107">
                      <c:v>-1697.509304031295</c:v>
                    </c:pt>
                    <c:pt idx="108">
                      <c:v>-1705.9968505514519</c:v>
                    </c:pt>
                    <c:pt idx="109">
                      <c:v>-1714.5268348042089</c:v>
                    </c:pt>
                    <c:pt idx="110">
                      <c:v>-1723.0994689782301</c:v>
                    </c:pt>
                    <c:pt idx="111">
                      <c:v>-1731.7149663231207</c:v>
                    </c:pt>
                    <c:pt idx="112">
                      <c:v>-1740.3735411547368</c:v>
                    </c:pt>
                    <c:pt idx="113">
                      <c:v>-1749.0754088605106</c:v>
                    </c:pt>
                    <c:pt idx="114">
                      <c:v>-1757.8207859048132</c:v>
                    </c:pt>
                    <c:pt idx="115">
                      <c:v>-1766.6098898343371</c:v>
                    </c:pt>
                    <c:pt idx="116">
                      <c:v>-1775.4429392835082</c:v>
                    </c:pt>
                    <c:pt idx="117">
                      <c:v>-1784.3201539799263</c:v>
                    </c:pt>
                    <c:pt idx="118">
                      <c:v>-1793.2417547498258</c:v>
                    </c:pt>
                    <c:pt idx="119">
                      <c:v>-1802.207963523575</c:v>
                    </c:pt>
                    <c:pt idx="120">
                      <c:v>-1811.2190033411928</c:v>
                    </c:pt>
                    <c:pt idx="121">
                      <c:v>-1820.2750983578992</c:v>
                    </c:pt>
                    <c:pt idx="122">
                      <c:v>-1829.3764738496882</c:v>
                    </c:pt>
                    <c:pt idx="123">
                      <c:v>-1838.5233562189369</c:v>
                    </c:pt>
                    <c:pt idx="124">
                      <c:v>-1847.7159730000315</c:v>
                    </c:pt>
                    <c:pt idx="125">
                      <c:v>-1856.9545528650319</c:v>
                    </c:pt>
                    <c:pt idx="126">
                      <c:v>-1866.2393256293567</c:v>
                    </c:pt>
                    <c:pt idx="127">
                      <c:v>-1875.5705222575039</c:v>
                    </c:pt>
                    <c:pt idx="128">
                      <c:v>-1884.9483748687912</c:v>
                    </c:pt>
                    <c:pt idx="129">
                      <c:v>-1894.3731167431347</c:v>
                    </c:pt>
                    <c:pt idx="130">
                      <c:v>-1903.8449823268506</c:v>
                    </c:pt>
                    <c:pt idx="131">
                      <c:v>-1913.3642072384848</c:v>
                    </c:pt>
                    <c:pt idx="132">
                      <c:v>-1922.9310282746776</c:v>
                    </c:pt>
                    <c:pt idx="133">
                      <c:v>-1932.5456834160505</c:v>
                    </c:pt>
                    <c:pt idx="134">
                      <c:v>-1942.2084118331311</c:v>
                    </c:pt>
                    <c:pt idx="135">
                      <c:v>-1951.9194538922966</c:v>
                    </c:pt>
                    <c:pt idx="136">
                      <c:v>-1961.6790511617585</c:v>
                    </c:pt>
                    <c:pt idx="137">
                      <c:v>-1971.4874464175671</c:v>
                    </c:pt>
                    <c:pt idx="138">
                      <c:v>-1981.3448836496552</c:v>
                    </c:pt>
                    <c:pt idx="139">
                      <c:v>-1991.2516080679029</c:v>
                    </c:pt>
                    <c:pt idx="140">
                      <c:v>-2001.2078661082423</c:v>
                    </c:pt>
                    <c:pt idx="141">
                      <c:v>-2011.2139054387837</c:v>
                    </c:pt>
                    <c:pt idx="142">
                      <c:v>-2021.2699749659776</c:v>
                    </c:pt>
                    <c:pt idx="143">
                      <c:v>-2031.3763248408079</c:v>
                    </c:pt>
                    <c:pt idx="144">
                      <c:v>-2041.5332064650117</c:v>
                    </c:pt>
                    <c:pt idx="145">
                      <c:v>-2051.740872497337</c:v>
                    </c:pt>
                    <c:pt idx="146">
                      <c:v>-2061.9995768598233</c:v>
                    </c:pt>
                    <c:pt idx="147">
                      <c:v>-2072.309574744123</c:v>
                    </c:pt>
                    <c:pt idx="148">
                      <c:v>-2082.6711226178431</c:v>
                    </c:pt>
                    <c:pt idx="149">
                      <c:v>-2093.0844782309323</c:v>
                    </c:pt>
                    <c:pt idx="150">
                      <c:v>-2103.5499006220866</c:v>
                    </c:pt>
                    <c:pt idx="151">
                      <c:v>-2114.0676501251974</c:v>
                    </c:pt>
                    <c:pt idx="152">
                      <c:v>-2124.6379883758236</c:v>
                    </c:pt>
                    <c:pt idx="153">
                      <c:v>-2135.2611783177022</c:v>
                    </c:pt>
                    <c:pt idx="154">
                      <c:v>-2145.9374842092911</c:v>
                    </c:pt>
                    <c:pt idx="155">
                      <c:v>-2156.6671716303376</c:v>
                    </c:pt>
                    <c:pt idx="156">
                      <c:v>-2167.4505074884896</c:v>
                    </c:pt>
                    <c:pt idx="157">
                      <c:v>-2178.2877600259312</c:v>
                    </c:pt>
                    <c:pt idx="158">
                      <c:v>-2189.1791988260616</c:v>
                    </c:pt>
                    <c:pt idx="159">
                      <c:v>-2200.1250948201919</c:v>
                    </c:pt>
                    <c:pt idx="160">
                      <c:v>-2211.1257202942925</c:v>
                    </c:pt>
                    <c:pt idx="161">
                      <c:v>-2222.1813488957641</c:v>
                    </c:pt>
                    <c:pt idx="162">
                      <c:v>-2233.2922556402432</c:v>
                    </c:pt>
                    <c:pt idx="163">
                      <c:v>-2244.4587169184442</c:v>
                    </c:pt>
                    <c:pt idx="164">
                      <c:v>-2255.6810105030363</c:v>
                    </c:pt>
                    <c:pt idx="165">
                      <c:v>-2266.9594155555515</c:v>
                    </c:pt>
                    <c:pt idx="166">
                      <c:v>-2278.2942126333292</c:v>
                    </c:pt>
                    <c:pt idx="167">
                      <c:v>-2289.6856836964957</c:v>
                    </c:pt>
                    <c:pt idx="168">
                      <c:v>-2301.1341121149785</c:v>
                    </c:pt>
                    <c:pt idx="169">
                      <c:v>-2312.6397826755529</c:v>
                    </c:pt>
                    <c:pt idx="170">
                      <c:v>-2324.2029815889309</c:v>
                    </c:pt>
                    <c:pt idx="171">
                      <c:v>-2335.8239964968757</c:v>
                    </c:pt>
                    <c:pt idx="172">
                      <c:v>-2347.50311647936</c:v>
                    </c:pt>
                    <c:pt idx="173">
                      <c:v>-2359.240632061757</c:v>
                    </c:pt>
                    <c:pt idx="174">
                      <c:v>-2371.0368352220657</c:v>
                    </c:pt>
                    <c:pt idx="175">
                      <c:v>-2382.8920193981762</c:v>
                    </c:pt>
                    <c:pt idx="176">
                      <c:v>-2394.8064794951674</c:v>
                    </c:pt>
                    <c:pt idx="177">
                      <c:v>-2406.7805118926426</c:v>
                    </c:pt>
                    <c:pt idx="178">
                      <c:v>-2418.8144144521061</c:v>
                    </c:pt>
                    <c:pt idx="179">
                      <c:v>-2430.9084865243667</c:v>
                    </c:pt>
                    <c:pt idx="180">
                      <c:v>-2443.0630289569881</c:v>
                    </c:pt>
                    <c:pt idx="181">
                      <c:v>-2455.2783441017732</c:v>
                    </c:pt>
                    <c:pt idx="182">
                      <c:v>-2467.5547358222821</c:v>
                    </c:pt>
                    <c:pt idx="183">
                      <c:v>-2479.8925095013933</c:v>
                    </c:pt>
                    <c:pt idx="184">
                      <c:v>-2492.2919720489003</c:v>
                    </c:pt>
                    <c:pt idx="185">
                      <c:v>-2504.7534319091451</c:v>
                    </c:pt>
                    <c:pt idx="186">
                      <c:v>-2517.2771990686906</c:v>
                    </c:pt>
                    <c:pt idx="187">
                      <c:v>-2529.8635850640339</c:v>
                    </c:pt>
                    <c:pt idx="188">
                      <c:v>-2542.5129029893546</c:v>
                    </c:pt>
                    <c:pt idx="189">
                      <c:v>-2555.2254675043014</c:v>
                    </c:pt>
                    <c:pt idx="190">
                      <c:v>-2568.0015948418227</c:v>
                    </c:pt>
                    <c:pt idx="191">
                      <c:v>-2580.8416028160318</c:v>
                    </c:pt>
                    <c:pt idx="192">
                      <c:v>-2593.7458108301116</c:v>
                    </c:pt>
                    <c:pt idx="193">
                      <c:v>-2606.7145398842626</c:v>
                    </c:pt>
                    <c:pt idx="194">
                      <c:v>-2619.7481125836839</c:v>
                    </c:pt>
                    <c:pt idx="195">
                      <c:v>-2632.8468531466024</c:v>
                    </c:pt>
                    <c:pt idx="196">
                      <c:v>-2646.0110874123352</c:v>
                    </c:pt>
                    <c:pt idx="197">
                      <c:v>-2659.2411428493965</c:v>
                    </c:pt>
                    <c:pt idx="198">
                      <c:v>-2672.5373485636437</c:v>
                    </c:pt>
                    <c:pt idx="199">
                      <c:v>-2685.9000353064621</c:v>
                    </c:pt>
                    <c:pt idx="200">
                      <c:v>-2699.3295354829943</c:v>
                    </c:pt>
                    <c:pt idx="201">
                      <c:v>-2712.8261831604095</c:v>
                    </c:pt>
                    <c:pt idx="202">
                      <c:v>-2726.3903140762118</c:v>
                    </c:pt>
                    <c:pt idx="203">
                      <c:v>-2740.0222656465921</c:v>
                    </c:pt>
                    <c:pt idx="204">
                      <c:v>-2753.7223769748252</c:v>
                    </c:pt>
                    <c:pt idx="205">
                      <c:v>-2767.4909888596994</c:v>
                    </c:pt>
                    <c:pt idx="206">
                      <c:v>-2781.3284438039982</c:v>
                    </c:pt>
                    <c:pt idx="207">
                      <c:v>-2795.2350860230181</c:v>
                    </c:pt>
                    <c:pt idx="208">
                      <c:v>-2809.2112614531334</c:v>
                    </c:pt>
                    <c:pt idx="209">
                      <c:v>-2823.2573177603986</c:v>
                    </c:pt>
                    <c:pt idx="210">
                      <c:v>-2837.3736043492008</c:v>
                    </c:pt>
                    <c:pt idx="211">
                      <c:v>-2851.5604723709471</c:v>
                    </c:pt>
                    <c:pt idx="212">
                      <c:v>-2865.8182747328019</c:v>
                    </c:pt>
                    <c:pt idx="213">
                      <c:v>-2880.1473661064661</c:v>
                    </c:pt>
                    <c:pt idx="214">
                      <c:v>-2894.548102936998</c:v>
                    </c:pt>
                    <c:pt idx="215">
                      <c:v>-2909.0208434516826</c:v>
                    </c:pt>
                    <c:pt idx="216">
                      <c:v>-2923.5659476689411</c:v>
                    </c:pt>
                    <c:pt idx="217">
                      <c:v>-2938.183777407286</c:v>
                    </c:pt>
                    <c:pt idx="218">
                      <c:v>-2952.8746962943223</c:v>
                    </c:pt>
                    <c:pt idx="219">
                      <c:v>-2967.6390697757943</c:v>
                    </c:pt>
                    <c:pt idx="220">
                      <c:v>-2982.4772651246731</c:v>
                    </c:pt>
                    <c:pt idx="221">
                      <c:v>-2997.3896514502967</c:v>
                    </c:pt>
                    <c:pt idx="222">
                      <c:v>-3012.3765997075475</c:v>
                    </c:pt>
                    <c:pt idx="223">
                      <c:v>-3027.4384827060858</c:v>
                    </c:pt>
                    <c:pt idx="224">
                      <c:v>-3042.5756751196163</c:v>
                    </c:pt>
                    <c:pt idx="225">
                      <c:v>-3057.7885534952147</c:v>
                    </c:pt>
                    <c:pt idx="226">
                      <c:v>-3073.0774962626911</c:v>
                    </c:pt>
                    <c:pt idx="227">
                      <c:v>-3088.4428837440041</c:v>
                    </c:pt>
                    <c:pt idx="228">
                      <c:v>-3103.8850981627238</c:v>
                    </c:pt>
                    <c:pt idx="229">
                      <c:v>-3119.4045236535371</c:v>
                    </c:pt>
                    <c:pt idx="230">
                      <c:v>-3135.0015462718047</c:v>
                    </c:pt>
                    <c:pt idx="231">
                      <c:v>-3150.6765540031643</c:v>
                    </c:pt>
                    <c:pt idx="232">
                      <c:v>-3166.4299367731801</c:v>
                    </c:pt>
                    <c:pt idx="233">
                      <c:v>-3182.2620864570454</c:v>
                    </c:pt>
                    <c:pt idx="234">
                      <c:v>-3198.1733968893313</c:v>
                    </c:pt>
                    <c:pt idx="235">
                      <c:v>-3214.1642638737781</c:v>
                    </c:pt>
                    <c:pt idx="236">
                      <c:v>-3230.2350851931469</c:v>
                    </c:pt>
                    <c:pt idx="237">
                      <c:v>-3246.3862606191124</c:v>
                    </c:pt>
                    <c:pt idx="238">
                      <c:v>-3262.6181919222076</c:v>
                    </c:pt>
                    <c:pt idx="239">
                      <c:v>-3278.9312828818183</c:v>
                    </c:pt>
                    <c:pt idx="240">
                      <c:v>-3295.3259392962282</c:v>
                    </c:pt>
                    <c:pt idx="241">
                      <c:v>-3311.8025689927094</c:v>
                    </c:pt>
                    <c:pt idx="242">
                      <c:v>-3328.3615818376729</c:v>
                    </c:pt>
                    <c:pt idx="243">
                      <c:v>-3345.0033897468611</c:v>
                    </c:pt>
                    <c:pt idx="244">
                      <c:v>-3361.7284066955954</c:v>
                    </c:pt>
                    <c:pt idx="245">
                      <c:v>-3378.5370487290734</c:v>
                    </c:pt>
                    <c:pt idx="246">
                      <c:v>-3395.4297339727191</c:v>
                    </c:pt>
                    <c:pt idx="247">
                      <c:v>-3412.4068826425828</c:v>
                    </c:pt>
                    <c:pt idx="248">
                      <c:v>-3429.4689170557954</c:v>
                    </c:pt>
                    <c:pt idx="249">
                      <c:v>-3446.6162616410747</c:v>
                    </c:pt>
                    <c:pt idx="250">
                      <c:v>-3463.8493429492792</c:v>
                    </c:pt>
                    <c:pt idx="251">
                      <c:v>-3481.1685896640261</c:v>
                    </c:pt>
                    <c:pt idx="252">
                      <c:v>-3498.5744326123463</c:v>
                    </c:pt>
                    <c:pt idx="253">
                      <c:v>-3516.0673047754076</c:v>
                    </c:pt>
                    <c:pt idx="254">
                      <c:v>-3533.6476412992852</c:v>
                    </c:pt>
                    <c:pt idx="255">
                      <c:v>-3551.3158795057816</c:v>
                    </c:pt>
                    <c:pt idx="256">
                      <c:v>-3569.0724589033107</c:v>
                    </c:pt>
                    <c:pt idx="257">
                      <c:v>-3586.9178211978269</c:v>
                    </c:pt>
                    <c:pt idx="258">
                      <c:v>-3604.8524103038167</c:v>
                    </c:pt>
                    <c:pt idx="259">
                      <c:v>-3622.8766723553354</c:v>
                    </c:pt>
                    <c:pt idx="260">
                      <c:v>-3640.9910557171115</c:v>
                    </c:pt>
                    <c:pt idx="261">
                      <c:v>-3659.1960109956976</c:v>
                    </c:pt>
                    <c:pt idx="262">
                      <c:v>-3677.491991050676</c:v>
                    </c:pt>
                    <c:pt idx="263">
                      <c:v>-3695.8794510059292</c:v>
                    </c:pt>
                    <c:pt idx="264">
                      <c:v>-3714.3588482609589</c:v>
                    </c:pt>
                    <c:pt idx="265">
                      <c:v>-3732.9306425022637</c:v>
                    </c:pt>
                    <c:pt idx="266">
                      <c:v>-3751.5952957147751</c:v>
                    </c:pt>
                    <c:pt idx="267">
                      <c:v>-3770.3532721933484</c:v>
                    </c:pt>
                    <c:pt idx="268">
                      <c:v>-3789.2050385543157</c:v>
                    </c:pt>
                    <c:pt idx="269">
                      <c:v>-3808.1510637470869</c:v>
                    </c:pt>
                    <c:pt idx="270">
                      <c:v>-3827.1918190658221</c:v>
                    </c:pt>
                    <c:pt idx="271">
                      <c:v>-3846.3277781611519</c:v>
                    </c:pt>
                    <c:pt idx="272">
                      <c:v>-3865.5594170519576</c:v>
                    </c:pt>
                    <c:pt idx="273">
                      <c:v>-3884.8872141372176</c:v>
                    </c:pt>
                    <c:pt idx="274">
                      <c:v>-3904.3116502079038</c:v>
                    </c:pt>
                    <c:pt idx="275">
                      <c:v>-3923.8332084589429</c:v>
                    </c:pt>
                    <c:pt idx="276">
                      <c:v>-3943.452374501238</c:v>
                    </c:pt>
                    <c:pt idx="277">
                      <c:v>-3963.1696363737433</c:v>
                    </c:pt>
                    <c:pt idx="278">
                      <c:v>-3982.9854845556124</c:v>
                    </c:pt>
                    <c:pt idx="279">
                      <c:v>-4002.9004119783908</c:v>
                    </c:pt>
                    <c:pt idx="280">
                      <c:v>-4022.9149140382829</c:v>
                    </c:pt>
                    <c:pt idx="281">
                      <c:v>-4043.0294886084744</c:v>
                    </c:pt>
                    <c:pt idx="282">
                      <c:v>-4063.2446360515164</c:v>
                    </c:pt>
                    <c:pt idx="283">
                      <c:v>-4083.5608592317735</c:v>
                    </c:pt>
                    <c:pt idx="284">
                      <c:v>-4103.9786635279324</c:v>
                    </c:pt>
                    <c:pt idx="285">
                      <c:v>-4124.4985568455731</c:v>
                    </c:pt>
                    <c:pt idx="286">
                      <c:v>-4145.1210496298008</c:v>
                    </c:pt>
                    <c:pt idx="287">
                      <c:v>-4165.8466548779497</c:v>
                    </c:pt>
                    <c:pt idx="288">
                      <c:v>-4186.6758881523392</c:v>
                    </c:pt>
                    <c:pt idx="289">
                      <c:v>-4207.6092675931013</c:v>
                    </c:pt>
                    <c:pt idx="290">
                      <c:v>-4228.6473139310665</c:v>
                    </c:pt>
                    <c:pt idx="291">
                      <c:v>-4249.790550500722</c:v>
                    </c:pt>
                    <c:pt idx="292">
                      <c:v>-4271.039503253226</c:v>
                    </c:pt>
                    <c:pt idx="293">
                      <c:v>-4292.3947007694915</c:v>
                    </c:pt>
                    <c:pt idx="294">
                      <c:v>-4313.8566742733392</c:v>
                    </c:pt>
                    <c:pt idx="295">
                      <c:v>-4335.4259576447057</c:v>
                    </c:pt>
                    <c:pt idx="296">
                      <c:v>-4357.103087432929</c:v>
                    </c:pt>
                    <c:pt idx="297">
                      <c:v>-4378.8886028700936</c:v>
                    </c:pt>
                    <c:pt idx="298">
                      <c:v>-4400.7830458844446</c:v>
                    </c:pt>
                    <c:pt idx="299">
                      <c:v>-4422.7869611138667</c:v>
                    </c:pt>
                    <c:pt idx="300">
                      <c:v>-4444.9008959194362</c:v>
                    </c:pt>
                    <c:pt idx="301">
                      <c:v>-4467.1254003990325</c:v>
                    </c:pt>
                    <c:pt idx="302">
                      <c:v>-4489.4610274010283</c:v>
                    </c:pt>
                    <c:pt idx="303">
                      <c:v>-4511.9083325380334</c:v>
                    </c:pt>
                    <c:pt idx="304">
                      <c:v>-4534.4678742007236</c:v>
                    </c:pt>
                    <c:pt idx="305">
                      <c:v>-4557.1402135717271</c:v>
                    </c:pt>
                    <c:pt idx="306">
                      <c:v>-4579.9259146395852</c:v>
                    </c:pt>
                    <c:pt idx="307">
                      <c:v>-4602.8255442127838</c:v>
                    </c:pt>
                    <c:pt idx="308">
                      <c:v>-4625.8396719338471</c:v>
                    </c:pt>
                    <c:pt idx="309">
                      <c:v>-4648.9688702935164</c:v>
                    </c:pt>
                    <c:pt idx="310">
                      <c:v>-4672.2137146449841</c:v>
                    </c:pt>
                    <c:pt idx="311">
                      <c:v>-4695.5747832182096</c:v>
                    </c:pt>
                    <c:pt idx="312">
                      <c:v>-4719.0526571343007</c:v>
                    </c:pt>
                    <c:pt idx="313">
                      <c:v>-4742.6479204199723</c:v>
                    </c:pt>
                    <c:pt idx="314">
                      <c:v>-4766.361160022072</c:v>
                    </c:pt>
                    <c:pt idx="315">
                      <c:v>-4790.1929658221825</c:v>
                    </c:pt>
                    <c:pt idx="316">
                      <c:v>-4814.143930651293</c:v>
                    </c:pt>
                    <c:pt idx="317">
                      <c:v>-4838.2146503045497</c:v>
                    </c:pt>
                    <c:pt idx="318">
                      <c:v>-4862.4057235560722</c:v>
                    </c:pt>
                    <c:pt idx="319">
                      <c:v>-4886.7177521738531</c:v>
                    </c:pt>
                    <c:pt idx="320">
                      <c:v>-4911.1513409347217</c:v>
                    </c:pt>
                    <c:pt idx="321">
                      <c:v>-4935.7070976393952</c:v>
                    </c:pt>
                    <c:pt idx="322">
                      <c:v>-4960.3856331275929</c:v>
                    </c:pt>
                    <c:pt idx="323">
                      <c:v>-4985.1875612932308</c:v>
                    </c:pt>
                    <c:pt idx="324">
                      <c:v>-5010.113499099697</c:v>
                    </c:pt>
                    <c:pt idx="325">
                      <c:v>-5035.1640665951954</c:v>
                    </c:pt>
                    <c:pt idx="326">
                      <c:v>-5060.3398869281709</c:v>
                    </c:pt>
                    <c:pt idx="327">
                      <c:v>-5085.6415863628126</c:v>
                    </c:pt>
                    <c:pt idx="328">
                      <c:v>-5111.0697942946263</c:v>
                    </c:pt>
                    <c:pt idx="329">
                      <c:v>-5136.6251432660993</c:v>
                    </c:pt>
                    <c:pt idx="330">
                      <c:v>-5162.3082689824296</c:v>
                    </c:pt>
                    <c:pt idx="331">
                      <c:v>-5188.1198103273418</c:v>
                    </c:pt>
                    <c:pt idx="332">
                      <c:v>-5214.0604093789789</c:v>
                    </c:pt>
                    <c:pt idx="333">
                      <c:v>-5240.1307114258734</c:v>
                    </c:pt>
                    <c:pt idx="334">
                      <c:v>-5266.3313649830025</c:v>
                    </c:pt>
                    <c:pt idx="335">
                      <c:v>-5292.6630218079172</c:v>
                    </c:pt>
                    <c:pt idx="336">
                      <c:v>-5319.1263369169574</c:v>
                    </c:pt>
                    <c:pt idx="337">
                      <c:v>-5345.7219686015414</c:v>
                    </c:pt>
                    <c:pt idx="338">
                      <c:v>-5372.45057844455</c:v>
                    </c:pt>
                    <c:pt idx="339">
                      <c:v>-5399.3128313367724</c:v>
                    </c:pt>
                    <c:pt idx="340">
                      <c:v>-5426.3093954934566</c:v>
                    </c:pt>
                    <c:pt idx="341">
                      <c:v>-5453.4409424709238</c:v>
                    </c:pt>
                    <c:pt idx="342">
                      <c:v>-5480.708147183278</c:v>
                    </c:pt>
                    <c:pt idx="343">
                      <c:v>-5508.111687919195</c:v>
                    </c:pt>
                    <c:pt idx="344">
                      <c:v>-5535.6522463587908</c:v>
                    </c:pt>
                    <c:pt idx="345">
                      <c:v>-5563.3305075905846</c:v>
                    </c:pt>
                    <c:pt idx="346">
                      <c:v>-5591.1471601285375</c:v>
                    </c:pt>
                    <c:pt idx="347">
                      <c:v>-5619.1028959291798</c:v>
                    </c:pt>
                    <c:pt idx="348">
                      <c:v>-5647.198410408826</c:v>
                    </c:pt>
                    <c:pt idx="349">
                      <c:v>-5675.4344024608708</c:v>
                    </c:pt>
                    <c:pt idx="350">
                      <c:v>-5703.8115744731749</c:v>
                    </c:pt>
                    <c:pt idx="351">
                      <c:v>-5732.3306323455399</c:v>
                    </c:pt>
                    <c:pt idx="352">
                      <c:v>-5760.9922855072682</c:v>
                    </c:pt>
                    <c:pt idx="353">
                      <c:v>-5789.7972469348051</c:v>
                    </c:pt>
                    <c:pt idx="354">
                      <c:v>-5818.7462331694787</c:v>
                    </c:pt>
                    <c:pt idx="355">
                      <c:v>-5847.8399643353268</c:v>
                    </c:pt>
                    <c:pt idx="356">
                      <c:v>-5877.0791641570022</c:v>
                    </c:pt>
                    <c:pt idx="357">
                      <c:v>-5906.4645599777878</c:v>
                    </c:pt>
                    <c:pt idx="358">
                      <c:v>-5935.9968827776775</c:v>
                    </c:pt>
                    <c:pt idx="359">
                      <c:v>-5965.6768671915661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B2-4EF9-961A-9164106BCF31}"/>
                  </c:ext>
                </c:extLst>
              </c15:ser>
            </c15:filteredLineSeries>
          </c:ext>
        </c:extLst>
      </c:lineChart>
      <c:catAx>
        <c:axId val="6923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960"/>
        <c:crosses val="autoZero"/>
        <c:auto val="1"/>
        <c:lblAlgn val="ctr"/>
        <c:lblOffset val="100"/>
        <c:noMultiLvlLbl val="0"/>
      </c:catAx>
      <c:valAx>
        <c:axId val="692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88720689537429"/>
          <c:y val="0.81413289423457746"/>
          <c:w val="0.32678750253819333"/>
          <c:h val="7.94665727884988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PRINCIPAL AND INTEREST PAYMENTS</a:t>
            </a:r>
          </a:p>
        </c:rich>
      </c:tx>
      <c:layout>
        <c:manualLayout>
          <c:xMode val="edge"/>
          <c:yMode val="edge"/>
          <c:x val="0.33343939674834044"/>
          <c:y val="1.7258881869068959E-2"/>
        </c:manualLayout>
      </c:layout>
      <c:overlay val="0"/>
      <c:spPr>
        <a:solidFill>
          <a:schemeClr val="bg1"/>
        </a:solidFill>
        <a:ln w="12700" cap="flat" cmpd="sng" algn="ctr">
          <a:noFill/>
          <a:prstDash val="solid"/>
          <a:miter lim="800000"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400" b="0" i="0" u="sng" strike="noStrike" kern="1200" spc="0" baseline="0">
              <a:ln>
                <a:solidFill>
                  <a:schemeClr val="tx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093275717305"/>
          <c:y val="0.10194819125870136"/>
          <c:w val="0.81179129696758412"/>
          <c:h val="0.79455904251946741"/>
        </c:manualLayout>
      </c:layout>
      <c:lineChart>
        <c:grouping val="standard"/>
        <c:varyColors val="0"/>
        <c:ser>
          <c:idx val="0"/>
          <c:order val="0"/>
          <c:tx>
            <c:strRef>
              <c:f>'Constant Payment Mortgage'!$E$9</c:f>
              <c:strCache>
                <c:ptCount val="1"/>
                <c:pt idx="0">
                  <c:v>PAYMENT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Mortgage'!$E$10:$E$369</c:f>
              <c:numCache>
                <c:formatCode>"$"#,##0.00_);[Red]\("$"#,##0.00\)</c:formatCode>
                <c:ptCount val="360"/>
                <c:pt idx="0">
                  <c:v>-16787.916902157362</c:v>
                </c:pt>
                <c:pt idx="1">
                  <c:v>-16787.916902157362</c:v>
                </c:pt>
                <c:pt idx="2">
                  <c:v>-16787.916902157362</c:v>
                </c:pt>
                <c:pt idx="3">
                  <c:v>-16787.916902157362</c:v>
                </c:pt>
                <c:pt idx="4">
                  <c:v>-16787.916902157362</c:v>
                </c:pt>
                <c:pt idx="5">
                  <c:v>-16787.916902157362</c:v>
                </c:pt>
                <c:pt idx="6">
                  <c:v>-16787.916902157362</c:v>
                </c:pt>
                <c:pt idx="7">
                  <c:v>-16787.916902157362</c:v>
                </c:pt>
                <c:pt idx="8">
                  <c:v>-16787.916902157362</c:v>
                </c:pt>
                <c:pt idx="9">
                  <c:v>-16787.916902157362</c:v>
                </c:pt>
                <c:pt idx="10">
                  <c:v>-16787.916902157362</c:v>
                </c:pt>
                <c:pt idx="11">
                  <c:v>-16787.916902157362</c:v>
                </c:pt>
                <c:pt idx="12">
                  <c:v>-16787.916902157362</c:v>
                </c:pt>
                <c:pt idx="13">
                  <c:v>-16787.916902157362</c:v>
                </c:pt>
                <c:pt idx="14">
                  <c:v>-16787.916902157362</c:v>
                </c:pt>
                <c:pt idx="15">
                  <c:v>-16787.916902157362</c:v>
                </c:pt>
                <c:pt idx="16">
                  <c:v>-16787.916902157362</c:v>
                </c:pt>
                <c:pt idx="17">
                  <c:v>-16787.916902157362</c:v>
                </c:pt>
                <c:pt idx="18">
                  <c:v>-16787.916902157362</c:v>
                </c:pt>
                <c:pt idx="19">
                  <c:v>-16787.916902157362</c:v>
                </c:pt>
                <c:pt idx="20">
                  <c:v>-16787.916902157362</c:v>
                </c:pt>
                <c:pt idx="21">
                  <c:v>-16787.916902157362</c:v>
                </c:pt>
                <c:pt idx="22">
                  <c:v>-16787.916902157362</c:v>
                </c:pt>
                <c:pt idx="23">
                  <c:v>-16787.916902157362</c:v>
                </c:pt>
                <c:pt idx="24">
                  <c:v>-16787.916902157362</c:v>
                </c:pt>
                <c:pt idx="25">
                  <c:v>-16787.916902157362</c:v>
                </c:pt>
                <c:pt idx="26">
                  <c:v>-16787.916902157362</c:v>
                </c:pt>
                <c:pt idx="27">
                  <c:v>-16787.916902157362</c:v>
                </c:pt>
                <c:pt idx="28">
                  <c:v>-16787.916902157362</c:v>
                </c:pt>
                <c:pt idx="29">
                  <c:v>-16787.916902157362</c:v>
                </c:pt>
                <c:pt idx="30">
                  <c:v>-16787.916902157362</c:v>
                </c:pt>
                <c:pt idx="31">
                  <c:v>-16787.916902157362</c:v>
                </c:pt>
                <c:pt idx="32">
                  <c:v>-16787.916902157362</c:v>
                </c:pt>
                <c:pt idx="33">
                  <c:v>-16787.916902157362</c:v>
                </c:pt>
                <c:pt idx="34">
                  <c:v>-16787.916902157362</c:v>
                </c:pt>
                <c:pt idx="35">
                  <c:v>-16787.916902157362</c:v>
                </c:pt>
                <c:pt idx="36">
                  <c:v>-16787.916902157362</c:v>
                </c:pt>
                <c:pt idx="37">
                  <c:v>-16787.916902157362</c:v>
                </c:pt>
                <c:pt idx="38">
                  <c:v>-16787.916902157362</c:v>
                </c:pt>
                <c:pt idx="39">
                  <c:v>-16787.916902157362</c:v>
                </c:pt>
                <c:pt idx="40">
                  <c:v>-16787.916902157362</c:v>
                </c:pt>
                <c:pt idx="41">
                  <c:v>-16787.916902157362</c:v>
                </c:pt>
                <c:pt idx="42">
                  <c:v>-16787.916902157362</c:v>
                </c:pt>
                <c:pt idx="43">
                  <c:v>-16787.916902157362</c:v>
                </c:pt>
                <c:pt idx="44">
                  <c:v>-16787.916902157362</c:v>
                </c:pt>
                <c:pt idx="45">
                  <c:v>-16787.916902157362</c:v>
                </c:pt>
                <c:pt idx="46">
                  <c:v>-16787.916902157362</c:v>
                </c:pt>
                <c:pt idx="47">
                  <c:v>-16787.916902157362</c:v>
                </c:pt>
                <c:pt idx="48">
                  <c:v>-16787.916902157362</c:v>
                </c:pt>
                <c:pt idx="49">
                  <c:v>-16787.916902157362</c:v>
                </c:pt>
                <c:pt idx="50">
                  <c:v>-16787.916902157362</c:v>
                </c:pt>
                <c:pt idx="51">
                  <c:v>-16787.916902157362</c:v>
                </c:pt>
                <c:pt idx="52">
                  <c:v>-16787.916902157362</c:v>
                </c:pt>
                <c:pt idx="53">
                  <c:v>-16787.916902157362</c:v>
                </c:pt>
                <c:pt idx="54">
                  <c:v>-16787.916902157362</c:v>
                </c:pt>
                <c:pt idx="55">
                  <c:v>-16787.916902157362</c:v>
                </c:pt>
                <c:pt idx="56">
                  <c:v>-16787.916902157362</c:v>
                </c:pt>
                <c:pt idx="57">
                  <c:v>-16787.916902157362</c:v>
                </c:pt>
                <c:pt idx="58">
                  <c:v>-16787.916902157362</c:v>
                </c:pt>
                <c:pt idx="59">
                  <c:v>-16787.916902157362</c:v>
                </c:pt>
                <c:pt idx="60">
                  <c:v>-16787.916902157362</c:v>
                </c:pt>
                <c:pt idx="61">
                  <c:v>-16787.916902157362</c:v>
                </c:pt>
                <c:pt idx="62">
                  <c:v>-16787.916902157362</c:v>
                </c:pt>
                <c:pt idx="63">
                  <c:v>-16787.916902157362</c:v>
                </c:pt>
                <c:pt idx="64">
                  <c:v>-16787.916902157362</c:v>
                </c:pt>
                <c:pt idx="65">
                  <c:v>-16787.916902157362</c:v>
                </c:pt>
                <c:pt idx="66">
                  <c:v>-16787.916902157362</c:v>
                </c:pt>
                <c:pt idx="67">
                  <c:v>-16787.916902157362</c:v>
                </c:pt>
                <c:pt idx="68">
                  <c:v>-16787.916902157362</c:v>
                </c:pt>
                <c:pt idx="69">
                  <c:v>-16787.916902157362</c:v>
                </c:pt>
                <c:pt idx="70">
                  <c:v>-16787.916902157362</c:v>
                </c:pt>
                <c:pt idx="71">
                  <c:v>-16787.916902157362</c:v>
                </c:pt>
                <c:pt idx="72">
                  <c:v>-16787.916902157362</c:v>
                </c:pt>
                <c:pt idx="73">
                  <c:v>-16787.916902157362</c:v>
                </c:pt>
                <c:pt idx="74">
                  <c:v>-16787.916902157362</c:v>
                </c:pt>
                <c:pt idx="75">
                  <c:v>-16787.916902157362</c:v>
                </c:pt>
                <c:pt idx="76">
                  <c:v>-16787.916902157362</c:v>
                </c:pt>
                <c:pt idx="77">
                  <c:v>-16787.916902157362</c:v>
                </c:pt>
                <c:pt idx="78">
                  <c:v>-16787.916902157362</c:v>
                </c:pt>
                <c:pt idx="79">
                  <c:v>-16787.916902157362</c:v>
                </c:pt>
                <c:pt idx="80">
                  <c:v>-16787.916902157362</c:v>
                </c:pt>
                <c:pt idx="81">
                  <c:v>-16787.916902157362</c:v>
                </c:pt>
                <c:pt idx="82">
                  <c:v>-16787.916902157362</c:v>
                </c:pt>
                <c:pt idx="83">
                  <c:v>-16787.916902157362</c:v>
                </c:pt>
                <c:pt idx="84">
                  <c:v>-16787.916902157362</c:v>
                </c:pt>
                <c:pt idx="85">
                  <c:v>-16787.916902157362</c:v>
                </c:pt>
                <c:pt idx="86">
                  <c:v>-16787.916902157362</c:v>
                </c:pt>
                <c:pt idx="87">
                  <c:v>-16787.916902157362</c:v>
                </c:pt>
                <c:pt idx="88">
                  <c:v>-16787.916902157362</c:v>
                </c:pt>
                <c:pt idx="89">
                  <c:v>-16787.916902157362</c:v>
                </c:pt>
                <c:pt idx="90">
                  <c:v>-16787.916902157362</c:v>
                </c:pt>
                <c:pt idx="91">
                  <c:v>-16787.916902157362</c:v>
                </c:pt>
                <c:pt idx="92">
                  <c:v>-16787.916902157362</c:v>
                </c:pt>
                <c:pt idx="93">
                  <c:v>-16787.916902157362</c:v>
                </c:pt>
                <c:pt idx="94">
                  <c:v>-16787.916902157362</c:v>
                </c:pt>
                <c:pt idx="95">
                  <c:v>-16787.916902157362</c:v>
                </c:pt>
                <c:pt idx="96">
                  <c:v>-16787.916902157362</c:v>
                </c:pt>
                <c:pt idx="97">
                  <c:v>-16787.916902157362</c:v>
                </c:pt>
                <c:pt idx="98">
                  <c:v>-16787.916902157362</c:v>
                </c:pt>
                <c:pt idx="99">
                  <c:v>-16787.916902157362</c:v>
                </c:pt>
                <c:pt idx="100">
                  <c:v>-16787.916902157362</c:v>
                </c:pt>
                <c:pt idx="101">
                  <c:v>-16787.916902157362</c:v>
                </c:pt>
                <c:pt idx="102">
                  <c:v>-16787.916902157362</c:v>
                </c:pt>
                <c:pt idx="103">
                  <c:v>-16787.916902157362</c:v>
                </c:pt>
                <c:pt idx="104">
                  <c:v>-16787.916902157362</c:v>
                </c:pt>
                <c:pt idx="105">
                  <c:v>-16787.916902157362</c:v>
                </c:pt>
                <c:pt idx="106">
                  <c:v>-16787.916902157362</c:v>
                </c:pt>
                <c:pt idx="107">
                  <c:v>-16787.916902157362</c:v>
                </c:pt>
                <c:pt idx="108">
                  <c:v>-16787.916902157362</c:v>
                </c:pt>
                <c:pt idx="109">
                  <c:v>-16787.916902157362</c:v>
                </c:pt>
                <c:pt idx="110">
                  <c:v>-16787.916902157362</c:v>
                </c:pt>
                <c:pt idx="111">
                  <c:v>-16787.916902157362</c:v>
                </c:pt>
                <c:pt idx="112">
                  <c:v>-16787.916902157362</c:v>
                </c:pt>
                <c:pt idx="113">
                  <c:v>-16787.916902157362</c:v>
                </c:pt>
                <c:pt idx="114">
                  <c:v>-16787.916902157362</c:v>
                </c:pt>
                <c:pt idx="115">
                  <c:v>-16787.916902157362</c:v>
                </c:pt>
                <c:pt idx="116">
                  <c:v>-16787.916902157362</c:v>
                </c:pt>
                <c:pt idx="117">
                  <c:v>-16787.916902157362</c:v>
                </c:pt>
                <c:pt idx="118">
                  <c:v>-16787.916902157362</c:v>
                </c:pt>
                <c:pt idx="119">
                  <c:v>-16787.916902157362</c:v>
                </c:pt>
                <c:pt idx="120">
                  <c:v>-16787.916902157362</c:v>
                </c:pt>
                <c:pt idx="121">
                  <c:v>-16787.916902157362</c:v>
                </c:pt>
                <c:pt idx="122">
                  <c:v>-16787.916902157362</c:v>
                </c:pt>
                <c:pt idx="123">
                  <c:v>-16787.916902157362</c:v>
                </c:pt>
                <c:pt idx="124">
                  <c:v>-16787.916902157362</c:v>
                </c:pt>
                <c:pt idx="125">
                  <c:v>-16787.916902157362</c:v>
                </c:pt>
                <c:pt idx="126">
                  <c:v>-16787.916902157362</c:v>
                </c:pt>
                <c:pt idx="127">
                  <c:v>-16787.916902157362</c:v>
                </c:pt>
                <c:pt idx="128">
                  <c:v>-16787.916902157362</c:v>
                </c:pt>
                <c:pt idx="129">
                  <c:v>-16787.916902157362</c:v>
                </c:pt>
                <c:pt idx="130">
                  <c:v>-16787.916902157362</c:v>
                </c:pt>
                <c:pt idx="131">
                  <c:v>-16787.916902157362</c:v>
                </c:pt>
                <c:pt idx="132">
                  <c:v>-16787.916902157362</c:v>
                </c:pt>
                <c:pt idx="133">
                  <c:v>-16787.916902157362</c:v>
                </c:pt>
                <c:pt idx="134">
                  <c:v>-16787.916902157362</c:v>
                </c:pt>
                <c:pt idx="135">
                  <c:v>-16787.916902157362</c:v>
                </c:pt>
                <c:pt idx="136">
                  <c:v>-16787.916902157362</c:v>
                </c:pt>
                <c:pt idx="137">
                  <c:v>-16787.916902157362</c:v>
                </c:pt>
                <c:pt idx="138">
                  <c:v>-16787.916902157362</c:v>
                </c:pt>
                <c:pt idx="139">
                  <c:v>-16787.916902157362</c:v>
                </c:pt>
                <c:pt idx="140">
                  <c:v>-16787.916902157362</c:v>
                </c:pt>
                <c:pt idx="141">
                  <c:v>-16787.916902157362</c:v>
                </c:pt>
                <c:pt idx="142">
                  <c:v>-16787.916902157362</c:v>
                </c:pt>
                <c:pt idx="143">
                  <c:v>-16787.916902157362</c:v>
                </c:pt>
                <c:pt idx="144">
                  <c:v>-16787.916902157362</c:v>
                </c:pt>
                <c:pt idx="145">
                  <c:v>-16787.916902157362</c:v>
                </c:pt>
                <c:pt idx="146">
                  <c:v>-16787.916902157362</c:v>
                </c:pt>
                <c:pt idx="147">
                  <c:v>-16787.916902157362</c:v>
                </c:pt>
                <c:pt idx="148">
                  <c:v>-16787.916902157362</c:v>
                </c:pt>
                <c:pt idx="149">
                  <c:v>-16787.916902157362</c:v>
                </c:pt>
                <c:pt idx="150">
                  <c:v>-16787.916902157362</c:v>
                </c:pt>
                <c:pt idx="151">
                  <c:v>-16787.916902157362</c:v>
                </c:pt>
                <c:pt idx="152">
                  <c:v>-16787.916902157362</c:v>
                </c:pt>
                <c:pt idx="153">
                  <c:v>-16787.916902157362</c:v>
                </c:pt>
                <c:pt idx="154">
                  <c:v>-16787.916902157362</c:v>
                </c:pt>
                <c:pt idx="155">
                  <c:v>-16787.916902157362</c:v>
                </c:pt>
                <c:pt idx="156">
                  <c:v>-16787.916902157362</c:v>
                </c:pt>
                <c:pt idx="157">
                  <c:v>-16787.916902157362</c:v>
                </c:pt>
                <c:pt idx="158">
                  <c:v>-16787.916902157362</c:v>
                </c:pt>
                <c:pt idx="159">
                  <c:v>-16787.916902157362</c:v>
                </c:pt>
                <c:pt idx="160">
                  <c:v>-16787.916902157362</c:v>
                </c:pt>
                <c:pt idx="161">
                  <c:v>-16787.916902157362</c:v>
                </c:pt>
                <c:pt idx="162">
                  <c:v>-16787.916902157362</c:v>
                </c:pt>
                <c:pt idx="163">
                  <c:v>-16787.916902157362</c:v>
                </c:pt>
                <c:pt idx="164">
                  <c:v>-16787.916902157362</c:v>
                </c:pt>
                <c:pt idx="165">
                  <c:v>-16787.916902157362</c:v>
                </c:pt>
                <c:pt idx="166">
                  <c:v>-16787.916902157362</c:v>
                </c:pt>
                <c:pt idx="167">
                  <c:v>-16787.916902157362</c:v>
                </c:pt>
                <c:pt idx="168">
                  <c:v>-16787.916902157362</c:v>
                </c:pt>
                <c:pt idx="169">
                  <c:v>-16787.916902157362</c:v>
                </c:pt>
                <c:pt idx="170">
                  <c:v>-16787.916902157362</c:v>
                </c:pt>
                <c:pt idx="171">
                  <c:v>-16787.916902157362</c:v>
                </c:pt>
                <c:pt idx="172">
                  <c:v>-16787.916902157362</c:v>
                </c:pt>
                <c:pt idx="173">
                  <c:v>-16787.916902157362</c:v>
                </c:pt>
                <c:pt idx="174">
                  <c:v>-16787.916902157362</c:v>
                </c:pt>
                <c:pt idx="175">
                  <c:v>-16787.916902157362</c:v>
                </c:pt>
                <c:pt idx="176">
                  <c:v>-16787.916902157362</c:v>
                </c:pt>
                <c:pt idx="177">
                  <c:v>-16787.916902157362</c:v>
                </c:pt>
                <c:pt idx="178">
                  <c:v>-16787.916902157362</c:v>
                </c:pt>
                <c:pt idx="179">
                  <c:v>-16787.916902157362</c:v>
                </c:pt>
                <c:pt idx="180">
                  <c:v>-16787.916902157362</c:v>
                </c:pt>
                <c:pt idx="181">
                  <c:v>-16787.916902157362</c:v>
                </c:pt>
                <c:pt idx="182">
                  <c:v>-16787.916902157362</c:v>
                </c:pt>
                <c:pt idx="183">
                  <c:v>-16787.916902157362</c:v>
                </c:pt>
                <c:pt idx="184">
                  <c:v>-16787.916902157362</c:v>
                </c:pt>
                <c:pt idx="185">
                  <c:v>-16787.916902157362</c:v>
                </c:pt>
                <c:pt idx="186">
                  <c:v>-16787.916902157362</c:v>
                </c:pt>
                <c:pt idx="187">
                  <c:v>-16787.916902157362</c:v>
                </c:pt>
                <c:pt idx="188">
                  <c:v>-16787.916902157362</c:v>
                </c:pt>
                <c:pt idx="189">
                  <c:v>-16787.916902157362</c:v>
                </c:pt>
                <c:pt idx="190">
                  <c:v>-16787.916902157362</c:v>
                </c:pt>
                <c:pt idx="191">
                  <c:v>-16787.916902157362</c:v>
                </c:pt>
                <c:pt idx="192">
                  <c:v>-16787.916902157362</c:v>
                </c:pt>
                <c:pt idx="193">
                  <c:v>-16787.916902157362</c:v>
                </c:pt>
                <c:pt idx="194">
                  <c:v>-16787.916902157362</c:v>
                </c:pt>
                <c:pt idx="195">
                  <c:v>-16787.916902157362</c:v>
                </c:pt>
                <c:pt idx="196">
                  <c:v>-16787.916902157362</c:v>
                </c:pt>
                <c:pt idx="197">
                  <c:v>-16787.916902157362</c:v>
                </c:pt>
                <c:pt idx="198">
                  <c:v>-16787.916902157362</c:v>
                </c:pt>
                <c:pt idx="199">
                  <c:v>-16787.916902157362</c:v>
                </c:pt>
                <c:pt idx="200">
                  <c:v>-16787.916902157362</c:v>
                </c:pt>
                <c:pt idx="201">
                  <c:v>-16787.916902157362</c:v>
                </c:pt>
                <c:pt idx="202">
                  <c:v>-16787.916902157362</c:v>
                </c:pt>
                <c:pt idx="203">
                  <c:v>-16787.916902157362</c:v>
                </c:pt>
                <c:pt idx="204">
                  <c:v>-16787.916902157362</c:v>
                </c:pt>
                <c:pt idx="205">
                  <c:v>-16787.916902157362</c:v>
                </c:pt>
                <c:pt idx="206">
                  <c:v>-16787.916902157362</c:v>
                </c:pt>
                <c:pt idx="207">
                  <c:v>-16787.916902157362</c:v>
                </c:pt>
                <c:pt idx="208">
                  <c:v>-16787.916902157362</c:v>
                </c:pt>
                <c:pt idx="209">
                  <c:v>-16787.916902157362</c:v>
                </c:pt>
                <c:pt idx="210">
                  <c:v>-16787.916902157362</c:v>
                </c:pt>
                <c:pt idx="211">
                  <c:v>-16787.916902157362</c:v>
                </c:pt>
                <c:pt idx="212">
                  <c:v>-16787.916902157362</c:v>
                </c:pt>
                <c:pt idx="213">
                  <c:v>-16787.916902157362</c:v>
                </c:pt>
                <c:pt idx="214">
                  <c:v>-16787.916902157362</c:v>
                </c:pt>
                <c:pt idx="215">
                  <c:v>-16787.916902157362</c:v>
                </c:pt>
                <c:pt idx="216">
                  <c:v>-16787.916902157362</c:v>
                </c:pt>
                <c:pt idx="217">
                  <c:v>-16787.916902157362</c:v>
                </c:pt>
                <c:pt idx="218">
                  <c:v>-16787.916902157362</c:v>
                </c:pt>
                <c:pt idx="219">
                  <c:v>-16787.916902157362</c:v>
                </c:pt>
                <c:pt idx="220">
                  <c:v>-16787.916902157362</c:v>
                </c:pt>
                <c:pt idx="221">
                  <c:v>-16787.916902157362</c:v>
                </c:pt>
                <c:pt idx="222">
                  <c:v>-16787.916902157362</c:v>
                </c:pt>
                <c:pt idx="223">
                  <c:v>-16787.916902157362</c:v>
                </c:pt>
                <c:pt idx="224">
                  <c:v>-16787.916902157362</c:v>
                </c:pt>
                <c:pt idx="225">
                  <c:v>-16787.916902157362</c:v>
                </c:pt>
                <c:pt idx="226">
                  <c:v>-16787.916902157362</c:v>
                </c:pt>
                <c:pt idx="227">
                  <c:v>-16787.916902157362</c:v>
                </c:pt>
                <c:pt idx="228">
                  <c:v>-16787.916902157362</c:v>
                </c:pt>
                <c:pt idx="229">
                  <c:v>-16787.916902157362</c:v>
                </c:pt>
                <c:pt idx="230">
                  <c:v>-16787.916902157362</c:v>
                </c:pt>
                <c:pt idx="231">
                  <c:v>-16787.916902157362</c:v>
                </c:pt>
                <c:pt idx="232">
                  <c:v>-16787.916902157362</c:v>
                </c:pt>
                <c:pt idx="233">
                  <c:v>-16787.916902157362</c:v>
                </c:pt>
                <c:pt idx="234">
                  <c:v>-16787.916902157362</c:v>
                </c:pt>
                <c:pt idx="235">
                  <c:v>-16787.916902157362</c:v>
                </c:pt>
                <c:pt idx="236">
                  <c:v>-16787.916902157362</c:v>
                </c:pt>
                <c:pt idx="237">
                  <c:v>-16787.916902157362</c:v>
                </c:pt>
                <c:pt idx="238">
                  <c:v>-16787.916902157362</c:v>
                </c:pt>
                <c:pt idx="239">
                  <c:v>-16787.916902157362</c:v>
                </c:pt>
                <c:pt idx="240">
                  <c:v>-16787.916902157362</c:v>
                </c:pt>
                <c:pt idx="241">
                  <c:v>-16787.916902157362</c:v>
                </c:pt>
                <c:pt idx="242">
                  <c:v>-16787.916902157362</c:v>
                </c:pt>
                <c:pt idx="243">
                  <c:v>-16787.916902157362</c:v>
                </c:pt>
                <c:pt idx="244">
                  <c:v>-16787.916902157362</c:v>
                </c:pt>
                <c:pt idx="245">
                  <c:v>-16787.916902157362</c:v>
                </c:pt>
                <c:pt idx="246">
                  <c:v>-16787.916902157362</c:v>
                </c:pt>
                <c:pt idx="247">
                  <c:v>-16787.916902157362</c:v>
                </c:pt>
                <c:pt idx="248">
                  <c:v>-16787.916902157362</c:v>
                </c:pt>
                <c:pt idx="249">
                  <c:v>-16787.916902157362</c:v>
                </c:pt>
                <c:pt idx="250">
                  <c:v>-16787.916902157362</c:v>
                </c:pt>
                <c:pt idx="251">
                  <c:v>-16787.916902157362</c:v>
                </c:pt>
                <c:pt idx="252">
                  <c:v>-16787.916902157362</c:v>
                </c:pt>
                <c:pt idx="253">
                  <c:v>-16787.916902157362</c:v>
                </c:pt>
                <c:pt idx="254">
                  <c:v>-16787.916902157362</c:v>
                </c:pt>
                <c:pt idx="255">
                  <c:v>-16787.916902157362</c:v>
                </c:pt>
                <c:pt idx="256">
                  <c:v>-16787.916902157362</c:v>
                </c:pt>
                <c:pt idx="257">
                  <c:v>-16787.916902157362</c:v>
                </c:pt>
                <c:pt idx="258">
                  <c:v>-16787.916902157362</c:v>
                </c:pt>
                <c:pt idx="259">
                  <c:v>-16787.916902157362</c:v>
                </c:pt>
                <c:pt idx="260">
                  <c:v>-16787.916902157362</c:v>
                </c:pt>
                <c:pt idx="261">
                  <c:v>-16787.916902157362</c:v>
                </c:pt>
                <c:pt idx="262">
                  <c:v>-16787.916902157362</c:v>
                </c:pt>
                <c:pt idx="263">
                  <c:v>-16787.916902157362</c:v>
                </c:pt>
                <c:pt idx="264">
                  <c:v>-16787.916902157362</c:v>
                </c:pt>
                <c:pt idx="265">
                  <c:v>-16787.916902157362</c:v>
                </c:pt>
                <c:pt idx="266">
                  <c:v>-16787.916902157362</c:v>
                </c:pt>
                <c:pt idx="267">
                  <c:v>-16787.916902157362</c:v>
                </c:pt>
                <c:pt idx="268">
                  <c:v>-16787.916902157362</c:v>
                </c:pt>
                <c:pt idx="269">
                  <c:v>-16787.916902157362</c:v>
                </c:pt>
                <c:pt idx="270">
                  <c:v>-16787.916902157362</c:v>
                </c:pt>
                <c:pt idx="271">
                  <c:v>-16787.916902157362</c:v>
                </c:pt>
                <c:pt idx="272">
                  <c:v>-16787.916902157362</c:v>
                </c:pt>
                <c:pt idx="273">
                  <c:v>-16787.916902157362</c:v>
                </c:pt>
                <c:pt idx="274">
                  <c:v>-16787.916902157362</c:v>
                </c:pt>
                <c:pt idx="275">
                  <c:v>-16787.916902157362</c:v>
                </c:pt>
                <c:pt idx="276">
                  <c:v>-16787.916902157362</c:v>
                </c:pt>
                <c:pt idx="277">
                  <c:v>-16787.916902157362</c:v>
                </c:pt>
                <c:pt idx="278">
                  <c:v>-16787.916902157362</c:v>
                </c:pt>
                <c:pt idx="279">
                  <c:v>-16787.916902157362</c:v>
                </c:pt>
                <c:pt idx="280">
                  <c:v>-16787.916902157362</c:v>
                </c:pt>
                <c:pt idx="281">
                  <c:v>-16787.916902157362</c:v>
                </c:pt>
                <c:pt idx="282">
                  <c:v>-16787.916902157362</c:v>
                </c:pt>
                <c:pt idx="283">
                  <c:v>-16787.916902157362</c:v>
                </c:pt>
                <c:pt idx="284">
                  <c:v>-16787.916902157362</c:v>
                </c:pt>
                <c:pt idx="285">
                  <c:v>-16787.916902157362</c:v>
                </c:pt>
                <c:pt idx="286">
                  <c:v>-16787.916902157362</c:v>
                </c:pt>
                <c:pt idx="287">
                  <c:v>-16787.916902157362</c:v>
                </c:pt>
                <c:pt idx="288">
                  <c:v>-16787.916902157362</c:v>
                </c:pt>
                <c:pt idx="289">
                  <c:v>-16787.916902157362</c:v>
                </c:pt>
                <c:pt idx="290">
                  <c:v>-16787.916902157362</c:v>
                </c:pt>
                <c:pt idx="291">
                  <c:v>-16787.916902157362</c:v>
                </c:pt>
                <c:pt idx="292">
                  <c:v>-16787.916902157362</c:v>
                </c:pt>
                <c:pt idx="293">
                  <c:v>-16787.916902157362</c:v>
                </c:pt>
                <c:pt idx="294">
                  <c:v>-16787.916902157362</c:v>
                </c:pt>
                <c:pt idx="295">
                  <c:v>-16787.916902157362</c:v>
                </c:pt>
                <c:pt idx="296">
                  <c:v>-16787.916902157362</c:v>
                </c:pt>
                <c:pt idx="297">
                  <c:v>-16787.916902157362</c:v>
                </c:pt>
                <c:pt idx="298">
                  <c:v>-16787.916902157362</c:v>
                </c:pt>
                <c:pt idx="299">
                  <c:v>-16787.916902157362</c:v>
                </c:pt>
                <c:pt idx="300">
                  <c:v>-16787.916902157362</c:v>
                </c:pt>
                <c:pt idx="301">
                  <c:v>-16787.916902157362</c:v>
                </c:pt>
                <c:pt idx="302">
                  <c:v>-16787.916902157362</c:v>
                </c:pt>
                <c:pt idx="303">
                  <c:v>-16787.916902157362</c:v>
                </c:pt>
                <c:pt idx="304">
                  <c:v>-16787.916902157362</c:v>
                </c:pt>
                <c:pt idx="305">
                  <c:v>-16787.916902157362</c:v>
                </c:pt>
                <c:pt idx="306">
                  <c:v>-16787.916902157362</c:v>
                </c:pt>
                <c:pt idx="307">
                  <c:v>-16787.916902157362</c:v>
                </c:pt>
                <c:pt idx="308">
                  <c:v>-16787.916902157362</c:v>
                </c:pt>
                <c:pt idx="309">
                  <c:v>-16787.916902157362</c:v>
                </c:pt>
                <c:pt idx="310">
                  <c:v>-16787.916902157362</c:v>
                </c:pt>
                <c:pt idx="311">
                  <c:v>-16787.916902157362</c:v>
                </c:pt>
                <c:pt idx="312">
                  <c:v>-16787.916902157362</c:v>
                </c:pt>
                <c:pt idx="313">
                  <c:v>-16787.916902157362</c:v>
                </c:pt>
                <c:pt idx="314">
                  <c:v>-16787.916902157362</c:v>
                </c:pt>
                <c:pt idx="315">
                  <c:v>-16787.916902157362</c:v>
                </c:pt>
                <c:pt idx="316">
                  <c:v>-16787.916902157362</c:v>
                </c:pt>
                <c:pt idx="317">
                  <c:v>-16787.916902157362</c:v>
                </c:pt>
                <c:pt idx="318">
                  <c:v>-16787.916902157362</c:v>
                </c:pt>
                <c:pt idx="319">
                  <c:v>-16787.916902157362</c:v>
                </c:pt>
                <c:pt idx="320">
                  <c:v>-16787.916902157362</c:v>
                </c:pt>
                <c:pt idx="321">
                  <c:v>-16787.916902157362</c:v>
                </c:pt>
                <c:pt idx="322">
                  <c:v>-16787.916902157362</c:v>
                </c:pt>
                <c:pt idx="323">
                  <c:v>-16787.916902157362</c:v>
                </c:pt>
                <c:pt idx="324">
                  <c:v>-16787.916902157362</c:v>
                </c:pt>
                <c:pt idx="325">
                  <c:v>-16787.916902157362</c:v>
                </c:pt>
                <c:pt idx="326">
                  <c:v>-16787.916902157362</c:v>
                </c:pt>
                <c:pt idx="327">
                  <c:v>-16787.916902157362</c:v>
                </c:pt>
                <c:pt idx="328">
                  <c:v>-16787.916902157362</c:v>
                </c:pt>
                <c:pt idx="329">
                  <c:v>-16787.916902157362</c:v>
                </c:pt>
                <c:pt idx="330">
                  <c:v>-16787.916902157362</c:v>
                </c:pt>
                <c:pt idx="331">
                  <c:v>-16787.916902157362</c:v>
                </c:pt>
                <c:pt idx="332">
                  <c:v>-16787.916902157362</c:v>
                </c:pt>
                <c:pt idx="333">
                  <c:v>-16787.916902157362</c:v>
                </c:pt>
                <c:pt idx="334">
                  <c:v>-16787.916902157362</c:v>
                </c:pt>
                <c:pt idx="335">
                  <c:v>-16787.916902157362</c:v>
                </c:pt>
                <c:pt idx="336">
                  <c:v>-16787.916902157362</c:v>
                </c:pt>
                <c:pt idx="337">
                  <c:v>-16787.916902157362</c:v>
                </c:pt>
                <c:pt idx="338">
                  <c:v>-16787.916902157362</c:v>
                </c:pt>
                <c:pt idx="339">
                  <c:v>-16787.916902157362</c:v>
                </c:pt>
                <c:pt idx="340">
                  <c:v>-16787.916902157362</c:v>
                </c:pt>
                <c:pt idx="341">
                  <c:v>-16787.916902157362</c:v>
                </c:pt>
                <c:pt idx="342">
                  <c:v>-16787.916902157362</c:v>
                </c:pt>
                <c:pt idx="343">
                  <c:v>-16787.916902157362</c:v>
                </c:pt>
                <c:pt idx="344">
                  <c:v>-16787.916902157362</c:v>
                </c:pt>
                <c:pt idx="345">
                  <c:v>-16787.916902157362</c:v>
                </c:pt>
                <c:pt idx="346">
                  <c:v>-16787.916902157362</c:v>
                </c:pt>
                <c:pt idx="347">
                  <c:v>-16787.916902157362</c:v>
                </c:pt>
                <c:pt idx="348">
                  <c:v>-16787.916902157362</c:v>
                </c:pt>
                <c:pt idx="349">
                  <c:v>-16787.916902157362</c:v>
                </c:pt>
                <c:pt idx="350">
                  <c:v>-16787.916902157362</c:v>
                </c:pt>
                <c:pt idx="351">
                  <c:v>-16787.916902157362</c:v>
                </c:pt>
                <c:pt idx="352">
                  <c:v>-16787.916902157362</c:v>
                </c:pt>
                <c:pt idx="353">
                  <c:v>-16787.916902157362</c:v>
                </c:pt>
                <c:pt idx="354">
                  <c:v>-16787.916902157362</c:v>
                </c:pt>
                <c:pt idx="355">
                  <c:v>-16787.916902157362</c:v>
                </c:pt>
                <c:pt idx="356">
                  <c:v>-16787.916902157362</c:v>
                </c:pt>
                <c:pt idx="357">
                  <c:v>-16787.916902157362</c:v>
                </c:pt>
                <c:pt idx="358">
                  <c:v>-16787.916902157362</c:v>
                </c:pt>
                <c:pt idx="359">
                  <c:v>-16787.916902157362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31A-BBC1-E4BCA5E1C9E1}"/>
            </c:ext>
          </c:extLst>
        </c:ser>
        <c:ser>
          <c:idx val="1"/>
          <c:order val="1"/>
          <c:tx>
            <c:strRef>
              <c:f>'Constant Payment Mortgage'!$C$9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Mortgage'!$C$10:$C$369</c:f>
              <c:numCache>
                <c:formatCode>"$"#,##0.00_);\("$"#,##0.00\)</c:formatCode>
                <c:ptCount val="360"/>
                <c:pt idx="0">
                  <c:v>-2083.5</c:v>
                </c:pt>
                <c:pt idx="1">
                  <c:v>-2022.2266947687101</c:v>
                </c:pt>
                <c:pt idx="2">
                  <c:v>-1960.6980636745216</c:v>
                </c:pt>
                <c:pt idx="3">
                  <c:v>-1898.9130427745636</c:v>
                </c:pt>
                <c:pt idx="4">
                  <c:v>-1836.8705636925154</c:v>
                </c:pt>
                <c:pt idx="5">
                  <c:v>-1774.5695536001324</c:v>
                </c:pt>
                <c:pt idx="6">
                  <c:v>-1712.0089351986944</c:v>
                </c:pt>
                <c:pt idx="7">
                  <c:v>-1649.1876267003779</c:v>
                </c:pt>
                <c:pt idx="8">
                  <c:v>-1586.1045418095487</c:v>
                </c:pt>
                <c:pt idx="9">
                  <c:v>-1522.7585897039792</c:v>
                </c:pt>
                <c:pt idx="10">
                  <c:v>-1459.1486750159861</c:v>
                </c:pt>
                <c:pt idx="11">
                  <c:v>-1395.2736978134881</c:v>
                </c:pt>
                <c:pt idx="12">
                  <c:v>-1331.1325535809872</c:v>
                </c:pt>
                <c:pt idx="13">
                  <c:v>-1266.7241332004694</c:v>
                </c:pt>
                <c:pt idx="14">
                  <c:v>-1202.0473229322261</c:v>
                </c:pt>
                <c:pt idx="15">
                  <c:v>-1137.1010043955948</c:v>
                </c:pt>
                <c:pt idx="16">
                  <c:v>-1071.8840545496216</c:v>
                </c:pt>
                <c:pt idx="17">
                  <c:v>-1006.3953456736402</c:v>
                </c:pt>
                <c:pt idx="18">
                  <c:v>-940.63374534777245</c:v>
                </c:pt>
                <c:pt idx="19">
                  <c:v>-874.59811643334695</c:v>
                </c:pt>
                <c:pt idx="20">
                  <c:v>-808.28731705323491</c:v>
                </c:pt>
                <c:pt idx="21">
                  <c:v>-741.70020057210604</c:v>
                </c:pt>
                <c:pt idx="22">
                  <c:v>-674.83561557660028</c:v>
                </c:pt>
                <c:pt idx="23">
                  <c:v>-607.6924058554182</c:v>
                </c:pt>
                <c:pt idx="24">
                  <c:v>-540.26941037932806</c:v>
                </c:pt>
                <c:pt idx="25">
                  <c:v>-472.56546328108897</c:v>
                </c:pt>
                <c:pt idx="26">
                  <c:v>-404.57939383529157</c:v>
                </c:pt>
                <c:pt idx="27">
                  <c:v>-336.31002643811348</c:v>
                </c:pt>
                <c:pt idx="28">
                  <c:v>-267.75618058699138</c:v>
                </c:pt>
                <c:pt idx="29">
                  <c:v>-198.91667086020769</c:v>
                </c:pt>
                <c:pt idx="30">
                  <c:v>-129.79030689639242</c:v>
                </c:pt>
                <c:pt idx="31">
                  <c:v>-60.375893373939981</c:v>
                </c:pt>
                <c:pt idx="32">
                  <c:v>9.3277700096605276</c:v>
                </c:pt>
                <c:pt idx="33">
                  <c:v>79.321888558580511</c:v>
                </c:pt>
                <c:pt idx="34">
                  <c:v>149.60767259949384</c:v>
                </c:pt>
                <c:pt idx="35">
                  <c:v>220.18633750250564</c:v>
                </c:pt>
                <c:pt idx="36">
                  <c:v>291.05910370216833</c:v>
                </c:pt>
                <c:pt idx="37">
                  <c:v>362.22719671858499</c:v>
                </c:pt>
                <c:pt idx="38">
                  <c:v>433.69184717860105</c:v>
                </c:pt>
                <c:pt idx="39">
                  <c:v>505.45429083708399</c:v>
                </c:pt>
                <c:pt idx="40">
                  <c:v>577.51576859829186</c:v>
                </c:pt>
                <c:pt idx="41">
                  <c:v>649.87752653733071</c:v>
                </c:pt>
                <c:pt idx="42">
                  <c:v>722.54081592170144</c:v>
                </c:pt>
                <c:pt idx="43">
                  <c:v>795.50689323293693</c:v>
                </c:pt>
                <c:pt idx="44">
                  <c:v>868.77702018832827</c:v>
                </c:pt>
                <c:pt idx="45">
                  <c:v>942.35246376274279</c:v>
                </c:pt>
                <c:pt idx="46">
                  <c:v>1016.2344962105319</c:v>
                </c:pt>
                <c:pt idx="47">
                  <c:v>1090.4243950875309</c:v>
                </c:pt>
                <c:pt idx="48">
                  <c:v>1164.9234432731503</c:v>
                </c:pt>
                <c:pt idx="49">
                  <c:v>1239.7329289925594</c:v>
                </c:pt>
                <c:pt idx="50">
                  <c:v>1314.8541458389609</c:v>
                </c:pt>
                <c:pt idx="51">
                  <c:v>1390.2883927959615</c:v>
                </c:pt>
                <c:pt idx="52">
                  <c:v>1466.0369742600319</c:v>
                </c:pt>
                <c:pt idx="53">
                  <c:v>1542.1012000630631</c:v>
                </c:pt>
                <c:pt idx="54">
                  <c:v>1618.4823854950157</c:v>
                </c:pt>
                <c:pt idx="55">
                  <c:v>1695.1818513266633</c:v>
                </c:pt>
                <c:pt idx="56">
                  <c:v>1772.200923832431</c:v>
                </c:pt>
                <c:pt idx="57">
                  <c:v>1849.5409348133305</c:v>
                </c:pt>
                <c:pt idx="58">
                  <c:v>1927.2032216199875</c:v>
                </c:pt>
                <c:pt idx="59">
                  <c:v>2005.1891271757677</c:v>
                </c:pt>
                <c:pt idx="60">
                  <c:v>2083.4999999999991</c:v>
                </c:pt>
                <c:pt idx="61">
                  <c:v>2162.1371942312885</c:v>
                </c:pt>
                <c:pt idx="62">
                  <c:v>2241.1020696509399</c:v>
                </c:pt>
                <c:pt idx="63">
                  <c:v>2320.3959917064649</c:v>
                </c:pt>
                <c:pt idx="64">
                  <c:v>2400.020331535196</c:v>
                </c:pt>
                <c:pt idx="65">
                  <c:v>2479.9764659879925</c:v>
                </c:pt>
                <c:pt idx="66">
                  <c:v>2560.2657776530541</c:v>
                </c:pt>
                <c:pt idx="67">
                  <c:v>2640.8896548798243</c:v>
                </c:pt>
                <c:pt idx="68">
                  <c:v>2721.8494918029983</c:v>
                </c:pt>
                <c:pt idx="69">
                  <c:v>2803.1466883666308</c:v>
                </c:pt>
                <c:pt idx="70">
                  <c:v>2884.7826503483443</c:v>
                </c:pt>
                <c:pt idx="71">
                  <c:v>2966.7587893836358</c:v>
                </c:pt>
                <c:pt idx="72">
                  <c:v>3049.0765229902872</c:v>
                </c:pt>
                <c:pt idx="73">
                  <c:v>3131.7372745928774</c:v>
                </c:pt>
                <c:pt idx="74">
                  <c:v>3214.7424735473955</c:v>
                </c:pt>
                <c:pt idx="75">
                  <c:v>3298.0935551659572</c:v>
                </c:pt>
                <c:pt idx="76">
                  <c:v>3381.7919607416234</c:v>
                </c:pt>
                <c:pt idx="77">
                  <c:v>3465.8391375733231</c:v>
                </c:pt>
                <c:pt idx="78">
                  <c:v>3550.2365389908814</c:v>
                </c:pt>
                <c:pt idx="79">
                  <c:v>3634.985624380146</c:v>
                </c:pt>
                <c:pt idx="80">
                  <c:v>3720.0878592082277</c:v>
                </c:pt>
                <c:pt idx="81">
                  <c:v>3805.544715048838</c:v>
                </c:pt>
                <c:pt idx="82">
                  <c:v>3891.3576696077366</c:v>
                </c:pt>
                <c:pt idx="83">
                  <c:v>3977.5282067482817</c:v>
                </c:pt>
                <c:pt idx="84">
                  <c:v>4064.0578165170919</c:v>
                </c:pt>
                <c:pt idx="85">
                  <c:v>4150.9479951698077</c:v>
                </c:pt>
                <c:pt idx="86">
                  <c:v>4238.2002451969702</c:v>
                </c:pt>
                <c:pt idx="87">
                  <c:v>4325.8160753499951</c:v>
                </c:pt>
                <c:pt idx="88">
                  <c:v>4413.7970006672685</c:v>
                </c:pt>
                <c:pt idx="89">
                  <c:v>4502.1445425003385</c:v>
                </c:pt>
                <c:pt idx="90">
                  <c:v>4590.8602285402267</c:v>
                </c:pt>
                <c:pt idx="91">
                  <c:v>4679.9455928438438</c:v>
                </c:pt>
                <c:pt idx="92">
                  <c:v>4769.4021758605131</c:v>
                </c:pt>
                <c:pt idx="93">
                  <c:v>4859.2315244586143</c:v>
                </c:pt>
                <c:pt idx="94">
                  <c:v>4949.4351919523224</c:v>
                </c:pt>
                <c:pt idx="95">
                  <c:v>5040.0147381284778</c:v>
                </c:pt>
                <c:pt idx="96">
                  <c:v>5130.9717292735486</c:v>
                </c:pt>
                <c:pt idx="97">
                  <c:v>5222.3077382007205</c:v>
                </c:pt>
                <c:pt idx="98">
                  <c:v>5314.0243442770925</c:v>
                </c:pt>
                <c:pt idx="99">
                  <c:v>5406.1231334509848</c:v>
                </c:pt>
                <c:pt idx="100">
                  <c:v>5498.6056982793652</c:v>
                </c:pt>
                <c:pt idx="101">
                  <c:v>5591.4736379553851</c:v>
                </c:pt>
                <c:pt idx="102">
                  <c:v>5684.7285583360353</c:v>
                </c:pt>
                <c:pt idx="103">
                  <c:v>5778.3720719699113</c:v>
                </c:pt>
                <c:pt idx="104">
                  <c:v>5872.405798125099</c:v>
                </c:pt>
                <c:pt idx="105">
                  <c:v>5966.8313628171763</c:v>
                </c:pt>
                <c:pt idx="106">
                  <c:v>6061.6503988373252</c:v>
                </c:pt>
                <c:pt idx="107">
                  <c:v>6156.8645457805696</c:v>
                </c:pt>
                <c:pt idx="108">
                  <c:v>6252.4754500741274</c:v>
                </c:pt>
                <c:pt idx="109">
                  <c:v>6348.4847650058764</c:v>
                </c:pt>
                <c:pt idx="110">
                  <c:v>6444.8941507529453</c:v>
                </c:pt>
                <c:pt idx="111">
                  <c:v>6541.705274410423</c:v>
                </c:pt>
                <c:pt idx="112">
                  <c:v>6638.9198100201802</c:v>
                </c:pt>
                <c:pt idx="113">
                  <c:v>6736.5394385998243</c:v>
                </c:pt>
                <c:pt idx="114">
                  <c:v>6834.5658481717601</c:v>
                </c:pt>
                <c:pt idx="115">
                  <c:v>6933.0007337923817</c:v>
                </c:pt>
                <c:pt idx="116">
                  <c:v>7031.8457975813844</c:v>
                </c:pt>
                <c:pt idx="117">
                  <c:v>7131.1027487511965</c:v>
                </c:pt>
                <c:pt idx="118">
                  <c:v>7230.7733036365325</c:v>
                </c:pt>
                <c:pt idx="119">
                  <c:v>7330.8591857240754</c:v>
                </c:pt>
                <c:pt idx="120">
                  <c:v>7431.362125682278</c:v>
                </c:pt>
                <c:pt idx="121">
                  <c:v>7532.2838613912854</c:v>
                </c:pt>
                <c:pt idx="122">
                  <c:v>7633.6261379729931</c:v>
                </c:pt>
                <c:pt idx="123">
                  <c:v>7735.390707821216</c:v>
                </c:pt>
                <c:pt idx="124">
                  <c:v>7837.5793306319965</c:v>
                </c:pt>
                <c:pt idx="125">
                  <c:v>7940.1937734340308</c:v>
                </c:pt>
                <c:pt idx="126">
                  <c:v>8043.2358106192205</c:v>
                </c:pt>
                <c:pt idx="127">
                  <c:v>8146.7072239733607</c:v>
                </c:pt>
                <c:pt idx="128">
                  <c:v>8250.6098027069474</c:v>
                </c:pt>
                <c:pt idx="129">
                  <c:v>8354.9453434861171</c:v>
                </c:pt>
                <c:pt idx="130">
                  <c:v>8459.7156504637132</c:v>
                </c:pt>
                <c:pt idx="131">
                  <c:v>8564.9225353104848</c:v>
                </c:pt>
                <c:pt idx="132">
                  <c:v>8670.5678172464141</c:v>
                </c:pt>
                <c:pt idx="133">
                  <c:v>8776.6533230721689</c:v>
                </c:pt>
                <c:pt idx="134">
                  <c:v>8883.1808872007005</c:v>
                </c:pt>
                <c:pt idx="135">
                  <c:v>8990.1523516889538</c:v>
                </c:pt>
                <c:pt idx="136">
                  <c:v>9097.5695662697326</c:v>
                </c:pt>
                <c:pt idx="137">
                  <c:v>9205.4343883836664</c:v>
                </c:pt>
                <c:pt idx="138">
                  <c:v>9313.7486832113518</c:v>
                </c:pt>
                <c:pt idx="139">
                  <c:v>9422.5143237055854</c:v>
                </c:pt>
                <c:pt idx="140">
                  <c:v>9531.7331906237541</c:v>
                </c:pt>
                <c:pt idx="141">
                  <c:v>9641.4071725603735</c:v>
                </c:pt>
                <c:pt idx="142">
                  <c:v>9751.5381659797222</c:v>
                </c:pt>
                <c:pt idx="143">
                  <c:v>9862.1280752486491</c:v>
                </c:pt>
                <c:pt idx="144">
                  <c:v>9973.178812669501</c:v>
                </c:pt>
                <c:pt idx="145">
                  <c:v>10084.692298513184</c:v>
                </c:pt>
                <c:pt idx="146">
                  <c:v>10196.670461052378</c:v>
                </c:pt>
                <c:pt idx="147">
                  <c:v>10309.115236594873</c:v>
                </c:pt>
                <c:pt idx="148">
                  <c:v>10422.028569517053</c:v>
                </c:pt>
                <c:pt idx="149">
                  <c:v>10535.412412297519</c:v>
                </c:pt>
                <c:pt idx="150">
                  <c:v>10649.268725550854</c:v>
                </c:pt>
                <c:pt idx="151">
                  <c:v>10763.599478061513</c:v>
                </c:pt>
                <c:pt idx="152">
                  <c:v>10878.406646817884</c:v>
                </c:pt>
                <c:pt idx="153">
                  <c:v>10993.692217046466</c:v>
                </c:pt>
                <c:pt idx="154">
                  <c:v>11109.458182246188</c:v>
                </c:pt>
                <c:pt idx="155">
                  <c:v>11225.706544222898</c:v>
                </c:pt>
                <c:pt idx="156">
                  <c:v>11342.439313123963</c:v>
                </c:pt>
                <c:pt idx="157">
                  <c:v>11459.658507473041</c:v>
                </c:pt>
                <c:pt idx="158">
                  <c:v>11577.36615420497</c:v>
                </c:pt>
                <c:pt idx="159">
                  <c:v>11695.564288700834</c:v>
                </c:pt>
                <c:pt idx="160">
                  <c:v>11814.25495482314</c:v>
                </c:pt>
                <c:pt idx="161">
                  <c:v>11933.440204951177</c:v>
                </c:pt>
                <c:pt idx="162">
                  <c:v>12053.122100016499</c:v>
                </c:pt>
                <c:pt idx="163">
                  <c:v>12173.302709538557</c:v>
                </c:pt>
                <c:pt idx="164">
                  <c:v>12293.984111660495</c:v>
                </c:pt>
                <c:pt idx="165">
                  <c:v>12415.168393185073</c:v>
                </c:pt>
                <c:pt idx="166">
                  <c:v>12536.857649610765</c:v>
                </c:pt>
                <c:pt idx="167">
                  <c:v>12659.053985167982</c:v>
                </c:pt>
                <c:pt idx="168">
                  <c:v>12781.759512855468</c:v>
                </c:pt>
                <c:pt idx="169">
                  <c:v>12904.976354476825</c:v>
                </c:pt>
                <c:pt idx="170">
                  <c:v>13028.706640677219</c:v>
                </c:pt>
                <c:pt idx="171">
                  <c:v>13152.952510980211</c:v>
                </c:pt>
                <c:pt idx="172">
                  <c:v>13277.716113824754</c:v>
                </c:pt>
                <c:pt idx="173">
                  <c:v>13402.999606602352</c:v>
                </c:pt>
                <c:pt idx="174">
                  <c:v>13528.805155694356</c:v>
                </c:pt>
                <c:pt idx="175">
                  <c:v>13655.134936509423</c:v>
                </c:pt>
                <c:pt idx="176">
                  <c:v>13781.991133521145</c:v>
                </c:pt>
                <c:pt idx="177">
                  <c:v>13909.375940305817</c:v>
                </c:pt>
                <c:pt idx="178">
                  <c:v>14037.291559580361</c:v>
                </c:pt>
                <c:pt idx="179">
                  <c:v>14165.740203240422</c:v>
                </c:pt>
                <c:pt idx="180">
                  <c:v>14294.724092398616</c:v>
                </c:pt>
                <c:pt idx="181">
                  <c:v>14424.245457422929</c:v>
                </c:pt>
                <c:pt idx="182">
                  <c:v>14554.306537975301</c:v>
                </c:pt>
                <c:pt idx="183">
                  <c:v>14684.909583050334</c:v>
                </c:pt>
                <c:pt idx="184">
                  <c:v>14816.056851014195</c:v>
                </c:pt>
                <c:pt idx="185">
                  <c:v>14947.750609643659</c:v>
                </c:pt>
                <c:pt idx="186">
                  <c:v>15079.993136165336</c:v>
                </c:pt>
                <c:pt idx="187">
                  <c:v>15212.786717295026</c:v>
                </c:pt>
                <c:pt idx="188">
                  <c:v>15346.133649277283</c:v>
                </c:pt>
                <c:pt idx="189">
                  <c:v>15480.036237925111</c:v>
                </c:pt>
                <c:pt idx="190">
                  <c:v>15614.496798659833</c:v>
                </c:pt>
                <c:pt idx="191">
                  <c:v>15749.517656551139</c:v>
                </c:pt>
                <c:pt idx="192">
                  <c:v>15885.101146357278</c:v>
                </c:pt>
                <c:pt idx="193">
                  <c:v>16021.249612565438</c:v>
                </c:pt>
                <c:pt idx="194">
                  <c:v>16157.965409432287</c:v>
                </c:pt>
                <c:pt idx="195">
                  <c:v>16295.250901024681</c:v>
                </c:pt>
                <c:pt idx="196">
                  <c:v>16433.108461260541</c:v>
                </c:pt>
                <c:pt idx="197">
                  <c:v>16571.540473949903</c:v>
                </c:pt>
                <c:pt idx="198">
                  <c:v>16710.549332836141</c:v>
                </c:pt>
                <c:pt idx="199">
                  <c:v>16850.137441637362</c:v>
                </c:pt>
                <c:pt idx="200">
                  <c:v>16990.307214087956</c:v>
                </c:pt>
                <c:pt idx="201">
                  <c:v>17131.061073980349</c:v>
                </c:pt>
                <c:pt idx="202">
                  <c:v>17272.401455206913</c:v>
                </c:pt>
                <c:pt idx="203">
                  <c:v>17414.330801802051</c:v>
                </c:pt>
                <c:pt idx="204">
                  <c:v>17556.851567984453</c:v>
                </c:pt>
                <c:pt idx="205">
                  <c:v>17699.966218199534</c:v>
                </c:pt>
                <c:pt idx="206">
                  <c:v>17843.677227162061</c:v>
                </c:pt>
                <c:pt idx="207">
                  <c:v>17987.987079898936</c:v>
                </c:pt>
                <c:pt idx="208">
                  <c:v>18132.898271792164</c:v>
                </c:pt>
                <c:pt idx="209">
                  <c:v>18278.41330862201</c:v>
                </c:pt>
                <c:pt idx="210">
                  <c:v>18424.534706610328</c:v>
                </c:pt>
                <c:pt idx="211">
                  <c:v>18571.264992464065</c:v>
                </c:pt>
                <c:pt idx="212">
                  <c:v>18718.606703418951</c:v>
                </c:pt>
                <c:pt idx="213">
                  <c:v>18866.562387283389</c:v>
                </c:pt>
                <c:pt idx="214">
                  <c:v>19015.134602482489</c:v>
                </c:pt>
                <c:pt idx="215">
                  <c:v>19164.325918102324</c:v>
                </c:pt>
                <c:pt idx="216">
                  <c:v>19314.138913934348</c:v>
                </c:pt>
                <c:pt idx="217">
                  <c:v>19464.576180520002</c:v>
                </c:pt>
                <c:pt idx="218">
                  <c:v>19615.640319195518</c:v>
                </c:pt>
                <c:pt idx="219">
                  <c:v>19767.333942136895</c:v>
                </c:pt>
                <c:pt idx="220">
                  <c:v>19919.659672405069</c:v>
                </c:pt>
                <c:pt idx="221">
                  <c:v>20072.620143991269</c:v>
                </c:pt>
                <c:pt idx="222">
                  <c:v>20226.21800186257</c:v>
                </c:pt>
                <c:pt idx="223">
                  <c:v>20380.455902007619</c:v>
                </c:pt>
                <c:pt idx="224">
                  <c:v>20535.336511482576</c:v>
                </c:pt>
                <c:pt idx="225">
                  <c:v>20690.862508457212</c:v>
                </c:pt>
                <c:pt idx="226">
                  <c:v>20847.036582261244</c:v>
                </c:pt>
                <c:pt idx="227">
                  <c:v>21003.861433430815</c:v>
                </c:pt>
                <c:pt idx="228">
                  <c:v>21161.339773755211</c:v>
                </c:pt>
                <c:pt idx="229">
                  <c:v>21319.47432632374</c:v>
                </c:pt>
                <c:pt idx="230">
                  <c:v>21478.267825572821</c:v>
                </c:pt>
                <c:pt idx="231">
                  <c:v>21637.723017333272</c:v>
                </c:pt>
                <c:pt idx="232">
                  <c:v>21797.842658877791</c:v>
                </c:pt>
                <c:pt idx="233">
                  <c:v>21958.629518968624</c:v>
                </c:pt>
                <c:pt idx="234">
                  <c:v>22120.086377905453</c:v>
                </c:pt>
                <c:pt idx="235">
                  <c:v>22282.216027573475</c:v>
                </c:pt>
                <c:pt idx="236">
                  <c:v>22445.021271491667</c:v>
                </c:pt>
                <c:pt idx="237">
                  <c:v>22608.504924861259</c:v>
                </c:pt>
                <c:pt idx="238">
                  <c:v>22772.669814614444</c:v>
                </c:pt>
                <c:pt idx="239">
                  <c:v>22937.518779463237</c:v>
                </c:pt>
                <c:pt idx="240">
                  <c:v>23103.054669948549</c:v>
                </c:pt>
                <c:pt idx="241">
                  <c:v>23269.280348489512</c:v>
                </c:pt>
                <c:pt idx="242">
                  <c:v>23436.198689432957</c:v>
                </c:pt>
                <c:pt idx="243">
                  <c:v>23603.812579103113</c:v>
                </c:pt>
                <c:pt idx="244">
                  <c:v>23772.124915851524</c:v>
                </c:pt>
                <c:pt idx="245">
                  <c:v>23941.138610107169</c:v>
                </c:pt>
                <c:pt idx="246">
                  <c:v>24110.856584426772</c:v>
                </c:pt>
                <c:pt idx="247">
                  <c:v>24281.281773545372</c:v>
                </c:pt>
                <c:pt idx="248">
                  <c:v>24452.417124427022</c:v>
                </c:pt>
                <c:pt idx="249">
                  <c:v>24624.265596315799</c:v>
                </c:pt>
                <c:pt idx="250">
                  <c:v>24796.830160786936</c:v>
                </c:pt>
                <c:pt idx="251">
                  <c:v>24970.113801798223</c:v>
                </c:pt>
                <c:pt idx="252">
                  <c:v>25144.119515741604</c:v>
                </c:pt>
                <c:pt idx="253">
                  <c:v>25318.850311494989</c:v>
                </c:pt>
                <c:pt idx="254">
                  <c:v>25494.309210474275</c:v>
                </c:pt>
                <c:pt idx="255">
                  <c:v>25670.499246685613</c:v>
                </c:pt>
                <c:pt idx="256">
                  <c:v>25847.423466777844</c:v>
                </c:pt>
                <c:pt idx="257">
                  <c:v>26025.084930095196</c:v>
                </c:pt>
                <c:pt idx="258">
                  <c:v>26203.48670873019</c:v>
                </c:pt>
                <c:pt idx="259">
                  <c:v>26382.631887576761</c:v>
                </c:pt>
                <c:pt idx="260">
                  <c:v>26562.523564383584</c:v>
                </c:pt>
                <c:pt idx="261">
                  <c:v>26743.164849807657</c:v>
                </c:pt>
                <c:pt idx="262">
                  <c:v>26924.558867468095</c:v>
                </c:pt>
                <c:pt idx="263">
                  <c:v>27106.708754000123</c:v>
                </c:pt>
                <c:pt idx="264">
                  <c:v>27289.617659109332</c:v>
                </c:pt>
                <c:pt idx="265">
                  <c:v>27473.288745626134</c:v>
                </c:pt>
                <c:pt idx="266">
                  <c:v>27657.725189560446</c:v>
                </c:pt>
                <c:pt idx="267">
                  <c:v>27842.930180156633</c:v>
                </c:pt>
                <c:pt idx="268">
                  <c:v>28028.906919948637</c:v>
                </c:pt>
                <c:pt idx="269">
                  <c:v>28215.658624815354</c:v>
                </c:pt>
                <c:pt idx="270">
                  <c:v>28403.188524036246</c:v>
                </c:pt>
                <c:pt idx="271">
                  <c:v>28591.499860347194</c:v>
                </c:pt>
                <c:pt idx="272">
                  <c:v>28780.595889996552</c:v>
                </c:pt>
                <c:pt idx="273">
                  <c:v>28970.479882801457</c:v>
                </c:pt>
                <c:pt idx="274">
                  <c:v>29161.155122204378</c:v>
                </c:pt>
                <c:pt idx="275">
                  <c:v>29352.624905329896</c:v>
                </c:pt>
                <c:pt idx="276">
                  <c:v>29544.892543041697</c:v>
                </c:pt>
                <c:pt idx="277">
                  <c:v>29737.961359999841</c:v>
                </c:pt>
                <c:pt idx="278">
                  <c:v>29931.834694718251</c:v>
                </c:pt>
                <c:pt idx="279">
                  <c:v>30126.515899622431</c:v>
                </c:pt>
                <c:pt idx="280">
                  <c:v>30322.008341107445</c:v>
                </c:pt>
                <c:pt idx="281">
                  <c:v>30518.315399596129</c:v>
                </c:pt>
                <c:pt idx="282">
                  <c:v>30715.440469597539</c:v>
                </c:pt>
                <c:pt idx="283">
                  <c:v>30913.386959765641</c:v>
                </c:pt>
                <c:pt idx="284">
                  <c:v>31112.158292958273</c:v>
                </c:pt>
                <c:pt idx="285">
                  <c:v>31311.757906296323</c:v>
                </c:pt>
                <c:pt idx="286">
                  <c:v>31512.18925122315</c:v>
                </c:pt>
                <c:pt idx="287">
                  <c:v>31713.455793564284</c:v>
                </c:pt>
                <c:pt idx="288">
                  <c:v>31915.561013587354</c:v>
                </c:pt>
                <c:pt idx="289">
                  <c:v>32118.508406062261</c:v>
                </c:pt>
                <c:pt idx="290">
                  <c:v>32322.301480321614</c:v>
                </c:pt>
                <c:pt idx="291">
                  <c:v>32526.943760321403</c:v>
                </c:pt>
                <c:pt idx="292">
                  <c:v>32732.438784701953</c:v>
                </c:pt>
                <c:pt idx="293">
                  <c:v>32938.790106849097</c:v>
                </c:pt>
                <c:pt idx="294">
                  <c:v>33146.001294955626</c:v>
                </c:pt>
                <c:pt idx="295">
                  <c:v>33354.075932082997</c:v>
                </c:pt>
                <c:pt idx="296">
                  <c:v>33563.017616223275</c:v>
                </c:pt>
                <c:pt idx="297">
                  <c:v>33772.82996036137</c:v>
                </c:pt>
                <c:pt idx="298">
                  <c:v>33983.516592537482</c:v>
                </c:pt>
                <c:pt idx="299">
                  <c:v>34195.081155909873</c:v>
                </c:pt>
                <c:pt idx="300">
                  <c:v>34407.527308817844</c:v>
                </c:pt>
                <c:pt idx="301">
                  <c:v>34620.858724844977</c:v>
                </c:pt>
                <c:pt idx="302">
                  <c:v>34835.079092882697</c:v>
                </c:pt>
                <c:pt idx="303">
                  <c:v>35050.192117194034</c:v>
                </c:pt>
                <c:pt idx="304">
                  <c:v>35266.201517477668</c:v>
                </c:pt>
                <c:pt idx="305">
                  <c:v>35483.11102893229</c:v>
                </c:pt>
                <c:pt idx="306">
                  <c:v>35700.924402321143</c:v>
                </c:pt>
                <c:pt idx="307">
                  <c:v>35919.645404036906</c:v>
                </c:pt>
                <c:pt idx="308">
                  <c:v>36139.277816166818</c:v>
                </c:pt>
                <c:pt idx="309">
                  <c:v>36359.825436558072</c:v>
                </c:pt>
                <c:pt idx="310">
                  <c:v>36581.292078883496</c:v>
                </c:pt>
                <c:pt idx="311">
                  <c:v>36803.681572707494</c:v>
                </c:pt>
                <c:pt idx="312">
                  <c:v>37026.997763552259</c:v>
                </c:pt>
                <c:pt idx="313">
                  <c:v>37251.244512964273</c:v>
                </c:pt>
                <c:pt idx="314">
                  <c:v>37476.425698581086</c:v>
                </c:pt>
                <c:pt idx="315">
                  <c:v>37702.545214198362</c:v>
                </c:pt>
                <c:pt idx="316">
                  <c:v>37929.606969837216</c:v>
                </c:pt>
                <c:pt idx="317">
                  <c:v>38157.614891811812</c:v>
                </c:pt>
                <c:pt idx="318">
                  <c:v>38386.572922797284</c:v>
                </c:pt>
                <c:pt idx="319">
                  <c:v>38616.485021897868</c:v>
                </c:pt>
                <c:pt idx="320">
                  <c:v>38847.355164715402</c:v>
                </c:pt>
                <c:pt idx="321">
                  <c:v>39079.18734341806</c:v>
                </c:pt>
                <c:pt idx="322">
                  <c:v>39311.985566809373</c:v>
                </c:pt>
                <c:pt idx="323">
                  <c:v>39545.753860397555</c:v>
                </c:pt>
                <c:pt idx="324">
                  <c:v>39780.496266465125</c:v>
                </c:pt>
                <c:pt idx="325">
                  <c:v>40016.216844138777</c:v>
                </c:pt>
                <c:pt idx="326">
                  <c:v>40252.919669459588</c:v>
                </c:pt>
                <c:pt idx="327">
                  <c:v>40490.608835453517</c:v>
                </c:pt>
                <c:pt idx="328">
                  <c:v>40729.288452202149</c:v>
                </c:pt>
                <c:pt idx="329">
                  <c:v>40968.962646913758</c:v>
                </c:pt>
                <c:pt idx="330">
                  <c:v>41209.635563994743</c:v>
                </c:pt>
                <c:pt idx="331">
                  <c:v>41451.311365121197</c:v>
                </c:pt>
                <c:pt idx="332">
                  <c:v>41693.994229310949</c:v>
                </c:pt>
                <c:pt idx="333">
                  <c:v>41937.68835299577</c:v>
                </c:pt>
                <c:pt idx="334">
                  <c:v>42182.397950093997</c:v>
                </c:pt>
                <c:pt idx="335">
                  <c:v>42428.127252083323</c:v>
                </c:pt>
                <c:pt idx="336">
                  <c:v>42674.880508074042</c:v>
                </c:pt>
                <c:pt idx="337">
                  <c:v>42922.66198488247</c:v>
                </c:pt>
                <c:pt idx="338">
                  <c:v>43171.475967104772</c:v>
                </c:pt>
                <c:pt idx="339">
                  <c:v>43421.326757190982</c:v>
                </c:pt>
                <c:pt idx="340">
                  <c:v>43672.218675519493</c:v>
                </c:pt>
                <c:pt idx="341">
                  <c:v>43924.156060471672</c:v>
                </c:pt>
                <c:pt idx="342">
                  <c:v>44177.143268506945</c:v>
                </c:pt>
                <c:pt idx="343">
                  <c:v>44431.184674238102</c:v>
                </c:pt>
                <c:pt idx="344">
                  <c:v>44686.284670506939</c:v>
                </c:pt>
                <c:pt idx="345">
                  <c:v>44942.447668460227</c:v>
                </c:pt>
                <c:pt idx="346">
                  <c:v>45199.678097625991</c:v>
                </c:pt>
                <c:pt idx="347">
                  <c:v>45457.980405990085</c:v>
                </c:pt>
                <c:pt idx="348">
                  <c:v>45717.359060073133</c:v>
                </c:pt>
                <c:pt idx="349">
                  <c:v>45977.818545007744</c:v>
                </c:pt>
                <c:pt idx="350">
                  <c:v>46239.363364616082</c:v>
                </c:pt>
                <c:pt idx="351">
                  <c:v>46501.998041487728</c:v>
                </c:pt>
                <c:pt idx="352">
                  <c:v>46765.72711705789</c:v>
                </c:pt>
                <c:pt idx="353">
                  <c:v>47030.555151685956</c:v>
                </c:pt>
                <c:pt idx="354">
                  <c:v>47296.486724734321</c:v>
                </c:pt>
                <c:pt idx="355">
                  <c:v>47563.526434647574</c:v>
                </c:pt>
                <c:pt idx="356">
                  <c:v>47831.678899032042</c:v>
                </c:pt>
                <c:pt idx="357">
                  <c:v>48100.948754735597</c:v>
                </c:pt>
                <c:pt idx="358">
                  <c:v>48371.340657927874</c:v>
                </c:pt>
                <c:pt idx="359">
                  <c:v>48642.859284180755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31A-BBC1-E4BCA5E1C9E1}"/>
            </c:ext>
          </c:extLst>
        </c:ser>
        <c:ser>
          <c:idx val="2"/>
          <c:order val="2"/>
          <c:tx>
            <c:strRef>
              <c:f>'Constant Payment Mortgage'!$D$9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'Constant Payment Mortgage'!$D$10:$D$369</c:f>
              <c:numCache>
                <c:formatCode>"$"#,##0.00_);\("$"#,##0.00\)</c:formatCode>
                <c:ptCount val="360"/>
                <c:pt idx="0">
                  <c:v>-14704.416902157362</c:v>
                </c:pt>
                <c:pt idx="1">
                  <c:v>-14765.690207388652</c:v>
                </c:pt>
                <c:pt idx="2">
                  <c:v>-14827.218838482841</c:v>
                </c:pt>
                <c:pt idx="3">
                  <c:v>-14889.003859382798</c:v>
                </c:pt>
                <c:pt idx="4">
                  <c:v>-14951.046338464846</c:v>
                </c:pt>
                <c:pt idx="5">
                  <c:v>-15013.347348557229</c:v>
                </c:pt>
                <c:pt idx="6">
                  <c:v>-15075.907966958668</c:v>
                </c:pt>
                <c:pt idx="7">
                  <c:v>-15138.729275456984</c:v>
                </c:pt>
                <c:pt idx="8">
                  <c:v>-15201.812360347813</c:v>
                </c:pt>
                <c:pt idx="9">
                  <c:v>-15265.158312453383</c:v>
                </c:pt>
                <c:pt idx="10">
                  <c:v>-15328.768227141376</c:v>
                </c:pt>
                <c:pt idx="11">
                  <c:v>-15392.643204343873</c:v>
                </c:pt>
                <c:pt idx="12">
                  <c:v>-15456.784348576375</c:v>
                </c:pt>
                <c:pt idx="13">
                  <c:v>-15521.192768956893</c:v>
                </c:pt>
                <c:pt idx="14">
                  <c:v>-15585.869579225135</c:v>
                </c:pt>
                <c:pt idx="15">
                  <c:v>-15650.815897761768</c:v>
                </c:pt>
                <c:pt idx="16">
                  <c:v>-15716.032847607739</c:v>
                </c:pt>
                <c:pt idx="17">
                  <c:v>-15781.521556483722</c:v>
                </c:pt>
                <c:pt idx="18">
                  <c:v>-15847.28315680959</c:v>
                </c:pt>
                <c:pt idx="19">
                  <c:v>-15913.318785724015</c:v>
                </c:pt>
                <c:pt idx="20">
                  <c:v>-15979.629585104127</c:v>
                </c:pt>
                <c:pt idx="21">
                  <c:v>-16046.216701585256</c:v>
                </c:pt>
                <c:pt idx="22">
                  <c:v>-16113.081286580762</c:v>
                </c:pt>
                <c:pt idx="23">
                  <c:v>-16180.224496301944</c:v>
                </c:pt>
                <c:pt idx="24">
                  <c:v>-16247.647491778034</c:v>
                </c:pt>
                <c:pt idx="25">
                  <c:v>-16315.351438876272</c:v>
                </c:pt>
                <c:pt idx="26">
                  <c:v>-16383.337508322071</c:v>
                </c:pt>
                <c:pt idx="27">
                  <c:v>-16451.606875719248</c:v>
                </c:pt>
                <c:pt idx="28">
                  <c:v>-16520.16072157037</c:v>
                </c:pt>
                <c:pt idx="29">
                  <c:v>-16589.000231297156</c:v>
                </c:pt>
                <c:pt idx="30">
                  <c:v>-16658.126595260968</c:v>
                </c:pt>
                <c:pt idx="31">
                  <c:v>-16727.541008783421</c:v>
                </c:pt>
                <c:pt idx="32">
                  <c:v>-16797.244672167024</c:v>
                </c:pt>
                <c:pt idx="33">
                  <c:v>-16867.238790715943</c:v>
                </c:pt>
                <c:pt idx="34">
                  <c:v>-16937.524574756855</c:v>
                </c:pt>
                <c:pt idx="35">
                  <c:v>-17008.103239659868</c:v>
                </c:pt>
                <c:pt idx="36">
                  <c:v>-17078.976005859531</c:v>
                </c:pt>
                <c:pt idx="37">
                  <c:v>-17150.144098875946</c:v>
                </c:pt>
                <c:pt idx="38">
                  <c:v>-17221.608749335963</c:v>
                </c:pt>
                <c:pt idx="39">
                  <c:v>-17293.371192994444</c:v>
                </c:pt>
                <c:pt idx="40">
                  <c:v>-17365.432670755654</c:v>
                </c:pt>
                <c:pt idx="41">
                  <c:v>-17437.794428694691</c:v>
                </c:pt>
                <c:pt idx="42">
                  <c:v>-17510.457718079062</c:v>
                </c:pt>
                <c:pt idx="43">
                  <c:v>-17583.423795390299</c:v>
                </c:pt>
                <c:pt idx="44">
                  <c:v>-17656.69392234569</c:v>
                </c:pt>
                <c:pt idx="45">
                  <c:v>-17730.269365920103</c:v>
                </c:pt>
                <c:pt idx="46">
                  <c:v>-17804.151398367892</c:v>
                </c:pt>
                <c:pt idx="47">
                  <c:v>-17878.341297244893</c:v>
                </c:pt>
                <c:pt idx="48">
                  <c:v>-17952.840345430512</c:v>
                </c:pt>
                <c:pt idx="49">
                  <c:v>-18027.64983114992</c:v>
                </c:pt>
                <c:pt idx="50">
                  <c:v>-18102.771047996321</c:v>
                </c:pt>
                <c:pt idx="51">
                  <c:v>-18178.205294953324</c:v>
                </c:pt>
                <c:pt idx="52">
                  <c:v>-18253.953876417392</c:v>
                </c:pt>
                <c:pt idx="53">
                  <c:v>-18330.018102220423</c:v>
                </c:pt>
                <c:pt idx="54">
                  <c:v>-18406.399287652377</c:v>
                </c:pt>
                <c:pt idx="55">
                  <c:v>-18483.098753484024</c:v>
                </c:pt>
                <c:pt idx="56">
                  <c:v>-18560.117825989793</c:v>
                </c:pt>
                <c:pt idx="57">
                  <c:v>-18637.457836970691</c:v>
                </c:pt>
                <c:pt idx="58">
                  <c:v>-18715.120123777349</c:v>
                </c:pt>
                <c:pt idx="59">
                  <c:v>-18793.106029333128</c:v>
                </c:pt>
                <c:pt idx="60">
                  <c:v>-18871.416902157362</c:v>
                </c:pt>
                <c:pt idx="61">
                  <c:v>-18950.054096388649</c:v>
                </c:pt>
                <c:pt idx="62">
                  <c:v>-19029.018971808302</c:v>
                </c:pt>
                <c:pt idx="63">
                  <c:v>-19108.312893863826</c:v>
                </c:pt>
                <c:pt idx="64">
                  <c:v>-19187.937233692559</c:v>
                </c:pt>
                <c:pt idx="65">
                  <c:v>-19267.893368145353</c:v>
                </c:pt>
                <c:pt idx="66">
                  <c:v>-19348.182679810416</c:v>
                </c:pt>
                <c:pt idx="67">
                  <c:v>-19428.806557037187</c:v>
                </c:pt>
                <c:pt idx="68">
                  <c:v>-19509.766393960359</c:v>
                </c:pt>
                <c:pt idx="69">
                  <c:v>-19591.063590523991</c:v>
                </c:pt>
                <c:pt idx="70">
                  <c:v>-19672.699552505706</c:v>
                </c:pt>
                <c:pt idx="71">
                  <c:v>-19754.675691540997</c:v>
                </c:pt>
                <c:pt idx="72">
                  <c:v>-19836.993425147648</c:v>
                </c:pt>
                <c:pt idx="73">
                  <c:v>-19919.654176750239</c:v>
                </c:pt>
                <c:pt idx="74">
                  <c:v>-20002.659375704756</c:v>
                </c:pt>
                <c:pt idx="75">
                  <c:v>-20086.010457323318</c:v>
                </c:pt>
                <c:pt idx="76">
                  <c:v>-20169.708862898984</c:v>
                </c:pt>
                <c:pt idx="77">
                  <c:v>-20253.756039730684</c:v>
                </c:pt>
                <c:pt idx="78">
                  <c:v>-20338.153441148243</c:v>
                </c:pt>
                <c:pt idx="79">
                  <c:v>-20422.902526537509</c:v>
                </c:pt>
                <c:pt idx="80">
                  <c:v>-20508.004761365588</c:v>
                </c:pt>
                <c:pt idx="81">
                  <c:v>-20593.461617206201</c:v>
                </c:pt>
                <c:pt idx="82">
                  <c:v>-20679.274571765098</c:v>
                </c:pt>
                <c:pt idx="83">
                  <c:v>-20765.445108905642</c:v>
                </c:pt>
                <c:pt idx="84">
                  <c:v>-20851.974718674453</c:v>
                </c:pt>
                <c:pt idx="85">
                  <c:v>-20938.86489732717</c:v>
                </c:pt>
                <c:pt idx="86">
                  <c:v>-21026.117147354333</c:v>
                </c:pt>
                <c:pt idx="87">
                  <c:v>-21113.732977507356</c:v>
                </c:pt>
                <c:pt idx="88">
                  <c:v>-21201.713902824631</c:v>
                </c:pt>
                <c:pt idx="89">
                  <c:v>-21290.061444657702</c:v>
                </c:pt>
                <c:pt idx="90">
                  <c:v>-21378.777130697588</c:v>
                </c:pt>
                <c:pt idx="91">
                  <c:v>-21467.862495001205</c:v>
                </c:pt>
                <c:pt idx="92">
                  <c:v>-21557.319078017874</c:v>
                </c:pt>
                <c:pt idx="93">
                  <c:v>-21647.148426615975</c:v>
                </c:pt>
                <c:pt idx="94">
                  <c:v>-21737.352094109683</c:v>
                </c:pt>
                <c:pt idx="95">
                  <c:v>-21827.931640285839</c:v>
                </c:pt>
                <c:pt idx="96">
                  <c:v>-21918.888631430909</c:v>
                </c:pt>
                <c:pt idx="97">
                  <c:v>-22010.224640358083</c:v>
                </c:pt>
                <c:pt idx="98">
                  <c:v>-22101.941246434453</c:v>
                </c:pt>
                <c:pt idx="99">
                  <c:v>-22194.040035608348</c:v>
                </c:pt>
                <c:pt idx="100">
                  <c:v>-22286.522600436729</c:v>
                </c:pt>
                <c:pt idx="101">
                  <c:v>-22379.390540112749</c:v>
                </c:pt>
                <c:pt idx="102">
                  <c:v>-22472.645460493397</c:v>
                </c:pt>
                <c:pt idx="103">
                  <c:v>-22566.288974127274</c:v>
                </c:pt>
                <c:pt idx="104">
                  <c:v>-22660.322700282461</c:v>
                </c:pt>
                <c:pt idx="105">
                  <c:v>-22754.748264974536</c:v>
                </c:pt>
                <c:pt idx="106">
                  <c:v>-22849.567300994688</c:v>
                </c:pt>
                <c:pt idx="107">
                  <c:v>-22944.78144793793</c:v>
                </c:pt>
                <c:pt idx="108">
                  <c:v>-23040.392352231487</c:v>
                </c:pt>
                <c:pt idx="109">
                  <c:v>-23136.401667163238</c:v>
                </c:pt>
                <c:pt idx="110">
                  <c:v>-23232.811052910307</c:v>
                </c:pt>
                <c:pt idx="111">
                  <c:v>-23329.622176567784</c:v>
                </c:pt>
                <c:pt idx="112">
                  <c:v>-23426.836712177541</c:v>
                </c:pt>
                <c:pt idx="113">
                  <c:v>-23524.456340757184</c:v>
                </c:pt>
                <c:pt idx="114">
                  <c:v>-23622.482750329124</c:v>
                </c:pt>
                <c:pt idx="115">
                  <c:v>-23720.917635949743</c:v>
                </c:pt>
                <c:pt idx="116">
                  <c:v>-23819.762699738745</c:v>
                </c:pt>
                <c:pt idx="117">
                  <c:v>-23919.019650908558</c:v>
                </c:pt>
                <c:pt idx="118">
                  <c:v>-24018.690205793893</c:v>
                </c:pt>
                <c:pt idx="119">
                  <c:v>-24118.776087881437</c:v>
                </c:pt>
                <c:pt idx="120">
                  <c:v>-24219.279027839639</c:v>
                </c:pt>
                <c:pt idx="121">
                  <c:v>-24320.200763548648</c:v>
                </c:pt>
                <c:pt idx="122">
                  <c:v>-24421.543040130353</c:v>
                </c:pt>
                <c:pt idx="123">
                  <c:v>-24523.307609978576</c:v>
                </c:pt>
                <c:pt idx="124">
                  <c:v>-24625.496232789359</c:v>
                </c:pt>
                <c:pt idx="125">
                  <c:v>-24728.110675591393</c:v>
                </c:pt>
                <c:pt idx="126">
                  <c:v>-24831.15271277658</c:v>
                </c:pt>
                <c:pt idx="127">
                  <c:v>-24934.624126130722</c:v>
                </c:pt>
                <c:pt idx="128">
                  <c:v>-25038.526704864307</c:v>
                </c:pt>
                <c:pt idx="129">
                  <c:v>-25142.862245643479</c:v>
                </c:pt>
                <c:pt idx="130">
                  <c:v>-25247.632552621075</c:v>
                </c:pt>
                <c:pt idx="131">
                  <c:v>-25352.839437467846</c:v>
                </c:pt>
                <c:pt idx="132">
                  <c:v>-25458.484719403776</c:v>
                </c:pt>
                <c:pt idx="133">
                  <c:v>-25564.57022522953</c:v>
                </c:pt>
                <c:pt idx="134">
                  <c:v>-25671.097789358064</c:v>
                </c:pt>
                <c:pt idx="135">
                  <c:v>-25778.069253846315</c:v>
                </c:pt>
                <c:pt idx="136">
                  <c:v>-25885.486468427094</c:v>
                </c:pt>
                <c:pt idx="137">
                  <c:v>-25993.351290541028</c:v>
                </c:pt>
                <c:pt idx="138">
                  <c:v>-26101.665585368712</c:v>
                </c:pt>
                <c:pt idx="139">
                  <c:v>-26210.431225862947</c:v>
                </c:pt>
                <c:pt idx="140">
                  <c:v>-26319.650092781114</c:v>
                </c:pt>
                <c:pt idx="141">
                  <c:v>-26429.324074717733</c:v>
                </c:pt>
                <c:pt idx="142">
                  <c:v>-26539.455068137082</c:v>
                </c:pt>
                <c:pt idx="143">
                  <c:v>-26650.044977406011</c:v>
                </c:pt>
                <c:pt idx="144">
                  <c:v>-26761.095714826864</c:v>
                </c:pt>
                <c:pt idx="145">
                  <c:v>-26872.609200670544</c:v>
                </c:pt>
                <c:pt idx="146">
                  <c:v>-26984.587363209739</c:v>
                </c:pt>
                <c:pt idx="147">
                  <c:v>-27097.032138752234</c:v>
                </c:pt>
                <c:pt idx="148">
                  <c:v>-27209.945471674415</c:v>
                </c:pt>
                <c:pt idx="149">
                  <c:v>-27323.329314454881</c:v>
                </c:pt>
                <c:pt idx="150">
                  <c:v>-27437.185627708215</c:v>
                </c:pt>
                <c:pt idx="151">
                  <c:v>-27551.516380218876</c:v>
                </c:pt>
                <c:pt idx="152">
                  <c:v>-27666.323548975248</c:v>
                </c:pt>
                <c:pt idx="153">
                  <c:v>-27781.609119203829</c:v>
                </c:pt>
                <c:pt idx="154">
                  <c:v>-27897.375084403549</c:v>
                </c:pt>
                <c:pt idx="155">
                  <c:v>-28013.623446380261</c:v>
                </c:pt>
                <c:pt idx="156">
                  <c:v>-28130.356215281325</c:v>
                </c:pt>
                <c:pt idx="157">
                  <c:v>-28247.575409630401</c:v>
                </c:pt>
                <c:pt idx="158">
                  <c:v>-28365.283056362332</c:v>
                </c:pt>
                <c:pt idx="159">
                  <c:v>-28483.481190858198</c:v>
                </c:pt>
                <c:pt idx="160">
                  <c:v>-28602.171856980502</c:v>
                </c:pt>
                <c:pt idx="161">
                  <c:v>-28721.357107108539</c:v>
                </c:pt>
                <c:pt idx="162">
                  <c:v>-28841.03900217386</c:v>
                </c:pt>
                <c:pt idx="163">
                  <c:v>-28961.219611695917</c:v>
                </c:pt>
                <c:pt idx="164">
                  <c:v>-29081.901013817856</c:v>
                </c:pt>
                <c:pt idx="165">
                  <c:v>-29203.085295342433</c:v>
                </c:pt>
                <c:pt idx="166">
                  <c:v>-29324.774551768125</c:v>
                </c:pt>
                <c:pt idx="167">
                  <c:v>-29446.970887325344</c:v>
                </c:pt>
                <c:pt idx="168">
                  <c:v>-29569.676415012829</c:v>
                </c:pt>
                <c:pt idx="169">
                  <c:v>-29692.893256634186</c:v>
                </c:pt>
                <c:pt idx="170">
                  <c:v>-29816.623542834583</c:v>
                </c:pt>
                <c:pt idx="171">
                  <c:v>-29940.869413137574</c:v>
                </c:pt>
                <c:pt idx="172">
                  <c:v>-30065.633015982115</c:v>
                </c:pt>
                <c:pt idx="173">
                  <c:v>-30190.916508759714</c:v>
                </c:pt>
                <c:pt idx="174">
                  <c:v>-30316.722057851715</c:v>
                </c:pt>
                <c:pt idx="175">
                  <c:v>-30443.051838666783</c:v>
                </c:pt>
                <c:pt idx="176">
                  <c:v>-30569.908035678505</c:v>
                </c:pt>
                <c:pt idx="177">
                  <c:v>-30697.292842463179</c:v>
                </c:pt>
                <c:pt idx="178">
                  <c:v>-30825.208461737722</c:v>
                </c:pt>
                <c:pt idx="179">
                  <c:v>-30953.657105397782</c:v>
                </c:pt>
                <c:pt idx="180">
                  <c:v>-31082.640994555979</c:v>
                </c:pt>
                <c:pt idx="181">
                  <c:v>-31212.162359580288</c:v>
                </c:pt>
                <c:pt idx="182">
                  <c:v>-31342.223440132664</c:v>
                </c:pt>
                <c:pt idx="183">
                  <c:v>-31472.826485207697</c:v>
                </c:pt>
                <c:pt idx="184">
                  <c:v>-31603.973753171558</c:v>
                </c:pt>
                <c:pt idx="185">
                  <c:v>-31735.667511801021</c:v>
                </c:pt>
                <c:pt idx="186">
                  <c:v>-31867.910038322698</c:v>
                </c:pt>
                <c:pt idx="187">
                  <c:v>-32000.70361945239</c:v>
                </c:pt>
                <c:pt idx="188">
                  <c:v>-32134.050551434644</c:v>
                </c:pt>
                <c:pt idx="189">
                  <c:v>-32267.953140082471</c:v>
                </c:pt>
                <c:pt idx="190">
                  <c:v>-32402.413700817197</c:v>
                </c:pt>
                <c:pt idx="191">
                  <c:v>-32537.434558708501</c:v>
                </c:pt>
                <c:pt idx="192">
                  <c:v>-32673.018048514641</c:v>
                </c:pt>
                <c:pt idx="193">
                  <c:v>-32809.166514722798</c:v>
                </c:pt>
                <c:pt idx="194">
                  <c:v>-32945.882311589652</c:v>
                </c:pt>
                <c:pt idx="195">
                  <c:v>-33083.167803182041</c:v>
                </c:pt>
                <c:pt idx="196">
                  <c:v>-33221.025363417903</c:v>
                </c:pt>
                <c:pt idx="197">
                  <c:v>-33359.457376107268</c:v>
                </c:pt>
                <c:pt idx="198">
                  <c:v>-33498.466234993502</c:v>
                </c:pt>
                <c:pt idx="199">
                  <c:v>-33638.05434379472</c:v>
                </c:pt>
                <c:pt idx="200">
                  <c:v>-33778.224116245314</c:v>
                </c:pt>
                <c:pt idx="201">
                  <c:v>-33918.977976137714</c:v>
                </c:pt>
                <c:pt idx="202">
                  <c:v>-34060.318357364275</c:v>
                </c:pt>
                <c:pt idx="203">
                  <c:v>-34202.247703959409</c:v>
                </c:pt>
                <c:pt idx="204">
                  <c:v>-34344.768470141818</c:v>
                </c:pt>
                <c:pt idx="205">
                  <c:v>-34487.883120356899</c:v>
                </c:pt>
                <c:pt idx="206">
                  <c:v>-34631.594129319419</c:v>
                </c:pt>
                <c:pt idx="207">
                  <c:v>-34775.903982056298</c:v>
                </c:pt>
                <c:pt idx="208">
                  <c:v>-34920.815173949522</c:v>
                </c:pt>
                <c:pt idx="209">
                  <c:v>-35066.330210779372</c:v>
                </c:pt>
                <c:pt idx="210">
                  <c:v>-35212.451608767689</c:v>
                </c:pt>
                <c:pt idx="211">
                  <c:v>-35359.181894621426</c:v>
                </c:pt>
                <c:pt idx="212">
                  <c:v>-35506.523605576309</c:v>
                </c:pt>
                <c:pt idx="213">
                  <c:v>-35654.479289440751</c:v>
                </c:pt>
                <c:pt idx="214">
                  <c:v>-35803.05150463985</c:v>
                </c:pt>
                <c:pt idx="215">
                  <c:v>-35952.242820259686</c:v>
                </c:pt>
                <c:pt idx="216">
                  <c:v>-36102.055816091713</c:v>
                </c:pt>
                <c:pt idx="217">
                  <c:v>-36252.493082677363</c:v>
                </c:pt>
                <c:pt idx="218">
                  <c:v>-36403.557221352879</c:v>
                </c:pt>
                <c:pt idx="219">
                  <c:v>-36555.250844294256</c:v>
                </c:pt>
                <c:pt idx="220">
                  <c:v>-36707.57657456243</c:v>
                </c:pt>
                <c:pt idx="221">
                  <c:v>-36860.537046148631</c:v>
                </c:pt>
                <c:pt idx="222">
                  <c:v>-37014.134904019927</c:v>
                </c:pt>
                <c:pt idx="223">
                  <c:v>-37168.372804164981</c:v>
                </c:pt>
                <c:pt idx="224">
                  <c:v>-37323.253413639934</c:v>
                </c:pt>
                <c:pt idx="225">
                  <c:v>-37478.779410614574</c:v>
                </c:pt>
                <c:pt idx="226">
                  <c:v>-37634.953484418606</c:v>
                </c:pt>
                <c:pt idx="227">
                  <c:v>-37791.778335588177</c:v>
                </c:pt>
                <c:pt idx="228">
                  <c:v>-37949.256675912577</c:v>
                </c:pt>
                <c:pt idx="229">
                  <c:v>-38107.391228481101</c:v>
                </c:pt>
                <c:pt idx="230">
                  <c:v>-38266.184727730186</c:v>
                </c:pt>
                <c:pt idx="231">
                  <c:v>-38425.639919490633</c:v>
                </c:pt>
                <c:pt idx="232">
                  <c:v>-38585.759561035156</c:v>
                </c:pt>
                <c:pt idx="233">
                  <c:v>-38746.546421125982</c:v>
                </c:pt>
                <c:pt idx="234">
                  <c:v>-38908.003280062811</c:v>
                </c:pt>
                <c:pt idx="235">
                  <c:v>-39070.13292973084</c:v>
                </c:pt>
                <c:pt idx="236">
                  <c:v>-39232.938173649032</c:v>
                </c:pt>
                <c:pt idx="237">
                  <c:v>-39396.421827018625</c:v>
                </c:pt>
                <c:pt idx="238">
                  <c:v>-39560.58671677181</c:v>
                </c:pt>
                <c:pt idx="239">
                  <c:v>-39725.435681620598</c:v>
                </c:pt>
                <c:pt idx="240">
                  <c:v>-39890.971572105911</c:v>
                </c:pt>
                <c:pt idx="241">
                  <c:v>-40057.197250646874</c:v>
                </c:pt>
                <c:pt idx="242">
                  <c:v>-40224.115591590322</c:v>
                </c:pt>
                <c:pt idx="243">
                  <c:v>-40391.729481260474</c:v>
                </c:pt>
                <c:pt idx="244">
                  <c:v>-40560.041818008889</c:v>
                </c:pt>
                <c:pt idx="245">
                  <c:v>-40729.055512264531</c:v>
                </c:pt>
                <c:pt idx="246">
                  <c:v>-40898.773486584134</c:v>
                </c:pt>
                <c:pt idx="247">
                  <c:v>-41069.198675702733</c:v>
                </c:pt>
                <c:pt idx="248">
                  <c:v>-41240.334026584387</c:v>
                </c:pt>
                <c:pt idx="249">
                  <c:v>-41412.182498473165</c:v>
                </c:pt>
                <c:pt idx="250">
                  <c:v>-41584.747062944298</c:v>
                </c:pt>
                <c:pt idx="251">
                  <c:v>-41758.030703955585</c:v>
                </c:pt>
                <c:pt idx="252">
                  <c:v>-41932.036417898969</c:v>
                </c:pt>
                <c:pt idx="253">
                  <c:v>-42106.767213652347</c:v>
                </c:pt>
                <c:pt idx="254">
                  <c:v>-42282.226112631637</c:v>
                </c:pt>
                <c:pt idx="255">
                  <c:v>-42458.416148842975</c:v>
                </c:pt>
                <c:pt idx="256">
                  <c:v>-42635.340368935205</c:v>
                </c:pt>
                <c:pt idx="257">
                  <c:v>-42813.001832252558</c:v>
                </c:pt>
                <c:pt idx="258">
                  <c:v>-42991.403610887552</c:v>
                </c:pt>
                <c:pt idx="259">
                  <c:v>-43170.548789734123</c:v>
                </c:pt>
                <c:pt idx="260">
                  <c:v>-43350.440466540946</c:v>
                </c:pt>
                <c:pt idx="261">
                  <c:v>-43531.081751965015</c:v>
                </c:pt>
                <c:pt idx="262">
                  <c:v>-43712.475769625453</c:v>
                </c:pt>
                <c:pt idx="263">
                  <c:v>-43894.625656157485</c:v>
                </c:pt>
                <c:pt idx="264">
                  <c:v>-44077.534561266693</c:v>
                </c:pt>
                <c:pt idx="265">
                  <c:v>-44261.205647783499</c:v>
                </c:pt>
                <c:pt idx="266">
                  <c:v>-44445.642091717804</c:v>
                </c:pt>
                <c:pt idx="267">
                  <c:v>-44630.847082313994</c:v>
                </c:pt>
                <c:pt idx="268">
                  <c:v>-44816.823822106002</c:v>
                </c:pt>
                <c:pt idx="269">
                  <c:v>-45003.575526972716</c:v>
                </c:pt>
                <c:pt idx="270">
                  <c:v>-45191.105426193608</c:v>
                </c:pt>
                <c:pt idx="271">
                  <c:v>-45379.416762504552</c:v>
                </c:pt>
                <c:pt idx="272">
                  <c:v>-45568.51279215391</c:v>
                </c:pt>
                <c:pt idx="273">
                  <c:v>-45758.396784958823</c:v>
                </c:pt>
                <c:pt idx="274">
                  <c:v>-45949.07202436174</c:v>
                </c:pt>
                <c:pt idx="275">
                  <c:v>-46140.541807487258</c:v>
                </c:pt>
                <c:pt idx="276">
                  <c:v>-46332.809445199062</c:v>
                </c:pt>
                <c:pt idx="277">
                  <c:v>-46525.878262157203</c:v>
                </c:pt>
                <c:pt idx="278">
                  <c:v>-46719.751596875612</c:v>
                </c:pt>
                <c:pt idx="279">
                  <c:v>-46914.432801779796</c:v>
                </c:pt>
                <c:pt idx="280">
                  <c:v>-47109.925243264806</c:v>
                </c:pt>
                <c:pt idx="281">
                  <c:v>-47306.232301753495</c:v>
                </c:pt>
                <c:pt idx="282">
                  <c:v>-47503.357371754901</c:v>
                </c:pt>
                <c:pt idx="283">
                  <c:v>-47701.303861923006</c:v>
                </c:pt>
                <c:pt idx="284">
                  <c:v>-47900.075195115634</c:v>
                </c:pt>
                <c:pt idx="285">
                  <c:v>-48099.674808453681</c:v>
                </c:pt>
                <c:pt idx="286">
                  <c:v>-48300.106153380511</c:v>
                </c:pt>
                <c:pt idx="287">
                  <c:v>-48501.372695721642</c:v>
                </c:pt>
                <c:pt idx="288">
                  <c:v>-48703.477915744719</c:v>
                </c:pt>
                <c:pt idx="289">
                  <c:v>-48906.425308219623</c:v>
                </c:pt>
                <c:pt idx="290">
                  <c:v>-49110.218382478975</c:v>
                </c:pt>
                <c:pt idx="291">
                  <c:v>-49314.860662478764</c:v>
                </c:pt>
                <c:pt idx="292">
                  <c:v>-49520.355686859315</c:v>
                </c:pt>
                <c:pt idx="293">
                  <c:v>-49726.707009006459</c:v>
                </c:pt>
                <c:pt idx="294">
                  <c:v>-49933.918197112987</c:v>
                </c:pt>
                <c:pt idx="295">
                  <c:v>-50141.992834240358</c:v>
                </c:pt>
                <c:pt idx="296">
                  <c:v>-50350.934518380636</c:v>
                </c:pt>
                <c:pt idx="297">
                  <c:v>-50560.746862518732</c:v>
                </c:pt>
                <c:pt idx="298">
                  <c:v>-50771.433494694844</c:v>
                </c:pt>
                <c:pt idx="299">
                  <c:v>-50982.998058067235</c:v>
                </c:pt>
                <c:pt idx="300">
                  <c:v>-51195.444210975205</c:v>
                </c:pt>
                <c:pt idx="301">
                  <c:v>-51408.775627002338</c:v>
                </c:pt>
                <c:pt idx="302">
                  <c:v>-51622.995995040059</c:v>
                </c:pt>
                <c:pt idx="303">
                  <c:v>-51838.109019351396</c:v>
                </c:pt>
                <c:pt idx="304">
                  <c:v>-52054.11841963503</c:v>
                </c:pt>
                <c:pt idx="305">
                  <c:v>-52271.027931089651</c:v>
                </c:pt>
                <c:pt idx="306">
                  <c:v>-52488.841304478505</c:v>
                </c:pt>
                <c:pt idx="307">
                  <c:v>-52707.562306194268</c:v>
                </c:pt>
                <c:pt idx="308">
                  <c:v>-52927.194718324179</c:v>
                </c:pt>
                <c:pt idx="309">
                  <c:v>-53147.742338715434</c:v>
                </c:pt>
                <c:pt idx="310">
                  <c:v>-53369.208981040858</c:v>
                </c:pt>
                <c:pt idx="311">
                  <c:v>-53591.598474864855</c:v>
                </c:pt>
                <c:pt idx="312">
                  <c:v>-53814.914665709621</c:v>
                </c:pt>
                <c:pt idx="313">
                  <c:v>-54039.161415121634</c:v>
                </c:pt>
                <c:pt idx="314">
                  <c:v>-54264.342600738448</c:v>
                </c:pt>
                <c:pt idx="315">
                  <c:v>-54490.462116355724</c:v>
                </c:pt>
                <c:pt idx="316">
                  <c:v>-54717.523871994577</c:v>
                </c:pt>
                <c:pt idx="317">
                  <c:v>-54945.531793969174</c:v>
                </c:pt>
                <c:pt idx="318">
                  <c:v>-55174.489824954646</c:v>
                </c:pt>
                <c:pt idx="319">
                  <c:v>-55404.40192405523</c:v>
                </c:pt>
                <c:pt idx="320">
                  <c:v>-55635.272066872763</c:v>
                </c:pt>
                <c:pt idx="321">
                  <c:v>-55867.104245575421</c:v>
                </c:pt>
                <c:pt idx="322">
                  <c:v>-56099.902468966735</c:v>
                </c:pt>
                <c:pt idx="323">
                  <c:v>-56333.670762554917</c:v>
                </c:pt>
                <c:pt idx="324">
                  <c:v>-56568.413168622486</c:v>
                </c:pt>
                <c:pt idx="325">
                  <c:v>-56804.133746296138</c:v>
                </c:pt>
                <c:pt idx="326">
                  <c:v>-57040.83657161695</c:v>
                </c:pt>
                <c:pt idx="327">
                  <c:v>-57278.525737610878</c:v>
                </c:pt>
                <c:pt idx="328">
                  <c:v>-57517.20535435951</c:v>
                </c:pt>
                <c:pt idx="329">
                  <c:v>-57756.87954907112</c:v>
                </c:pt>
                <c:pt idx="330">
                  <c:v>-57997.552466152105</c:v>
                </c:pt>
                <c:pt idx="331">
                  <c:v>-58239.228267278559</c:v>
                </c:pt>
                <c:pt idx="332">
                  <c:v>-58481.91113146831</c:v>
                </c:pt>
                <c:pt idx="333">
                  <c:v>-58725.605255153132</c:v>
                </c:pt>
                <c:pt idx="334">
                  <c:v>-58970.314852251358</c:v>
                </c:pt>
                <c:pt idx="335">
                  <c:v>-59216.044154240684</c:v>
                </c:pt>
                <c:pt idx="336">
                  <c:v>-59462.797410231404</c:v>
                </c:pt>
                <c:pt idx="337">
                  <c:v>-59710.578887039832</c:v>
                </c:pt>
                <c:pt idx="338">
                  <c:v>-59959.392869262134</c:v>
                </c:pt>
                <c:pt idx="339">
                  <c:v>-60209.243659348343</c:v>
                </c:pt>
                <c:pt idx="340">
                  <c:v>-60460.135577676854</c:v>
                </c:pt>
                <c:pt idx="341">
                  <c:v>-60712.072962629034</c:v>
                </c:pt>
                <c:pt idx="342">
                  <c:v>-60965.060170664306</c:v>
                </c:pt>
                <c:pt idx="343">
                  <c:v>-61219.101576395464</c:v>
                </c:pt>
                <c:pt idx="344">
                  <c:v>-61474.2015726643</c:v>
                </c:pt>
                <c:pt idx="345">
                  <c:v>-61730.364570617588</c:v>
                </c:pt>
                <c:pt idx="346">
                  <c:v>-61987.594999783352</c:v>
                </c:pt>
                <c:pt idx="347">
                  <c:v>-62245.897308147447</c:v>
                </c:pt>
                <c:pt idx="348">
                  <c:v>-62505.275962230495</c:v>
                </c:pt>
                <c:pt idx="349">
                  <c:v>-62765.735447165105</c:v>
                </c:pt>
                <c:pt idx="350">
                  <c:v>-63027.280266773443</c:v>
                </c:pt>
                <c:pt idx="351">
                  <c:v>-63289.91494364509</c:v>
                </c:pt>
                <c:pt idx="352">
                  <c:v>-63553.644019215251</c:v>
                </c:pt>
                <c:pt idx="353">
                  <c:v>-63818.472053843318</c:v>
                </c:pt>
                <c:pt idx="354">
                  <c:v>-64084.403626891683</c:v>
                </c:pt>
                <c:pt idx="355">
                  <c:v>-64351.443336804936</c:v>
                </c:pt>
                <c:pt idx="356">
                  <c:v>-64619.595801189404</c:v>
                </c:pt>
                <c:pt idx="357">
                  <c:v>-64888.865656892958</c:v>
                </c:pt>
                <c:pt idx="358">
                  <c:v>-65159.257560085236</c:v>
                </c:pt>
                <c:pt idx="359">
                  <c:v>-65430.776186338117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31A-BBC1-E4BCA5E1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545544"/>
        <c:axId val="779551120"/>
      </c:lineChart>
      <c:catAx>
        <c:axId val="779545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1120"/>
        <c:crosses val="autoZero"/>
        <c:auto val="1"/>
        <c:lblAlgn val="ctr"/>
        <c:lblOffset val="100"/>
        <c:noMultiLvlLbl val="0"/>
      </c:catAx>
      <c:valAx>
        <c:axId val="779551120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59795516844071"/>
          <c:y val="0.80997078626041308"/>
          <c:w val="0.58409915146104296"/>
          <c:h val="6.8126212484309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392206</xdr:rowOff>
    </xdr:from>
    <xdr:to>
      <xdr:col>17</xdr:col>
      <xdr:colOff>11207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0634A-71BC-4846-AAFA-3D350298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598394</xdr:colOff>
      <xdr:row>14</xdr:row>
      <xdr:rowOff>1</xdr:rowOff>
    </xdr:from>
    <xdr:to>
      <xdr:col>16</xdr:col>
      <xdr:colOff>593914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C1837-B6E1-41C5-B020-7C59C312F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F6BF-CDB1-4638-BF80-DBAAF1CE195A}">
  <dimension ref="B1:F21"/>
  <sheetViews>
    <sheetView zoomScale="77" zoomScaleNormal="77" workbookViewId="0">
      <selection activeCell="B1" sqref="B1:F1"/>
    </sheetView>
  </sheetViews>
  <sheetFormatPr defaultRowHeight="15" x14ac:dyDescent="0.25"/>
  <cols>
    <col min="1" max="1" width="5.42578125" customWidth="1"/>
    <col min="2" max="2" width="94" customWidth="1"/>
    <col min="3" max="3" width="25.28515625" customWidth="1"/>
    <col min="4" max="4" width="30.7109375" customWidth="1"/>
    <col min="5" max="5" width="24.7109375" customWidth="1"/>
    <col min="6" max="6" width="30.7109375" customWidth="1"/>
  </cols>
  <sheetData>
    <row r="1" spans="2:6" ht="36" customHeight="1" x14ac:dyDescent="0.7">
      <c r="B1" s="179" t="s">
        <v>79</v>
      </c>
      <c r="C1" s="179"/>
      <c r="D1" s="179"/>
      <c r="E1" s="179"/>
      <c r="F1" s="179"/>
    </row>
    <row r="2" spans="2:6" ht="18" customHeight="1" thickBot="1" x14ac:dyDescent="0.75">
      <c r="B2" s="136"/>
      <c r="C2" s="136"/>
      <c r="E2" s="136"/>
      <c r="F2" s="135"/>
    </row>
    <row r="3" spans="2:6" ht="25.9" customHeight="1" thickBot="1" x14ac:dyDescent="0.75">
      <c r="B3" s="140" t="s">
        <v>78</v>
      </c>
      <c r="C3" s="142">
        <v>30000</v>
      </c>
      <c r="E3" s="136"/>
      <c r="F3" s="135"/>
    </row>
    <row r="4" spans="2:6" ht="25.9" customHeight="1" thickBot="1" x14ac:dyDescent="0.75">
      <c r="B4" s="140" t="s">
        <v>77</v>
      </c>
      <c r="C4" s="141">
        <v>1</v>
      </c>
      <c r="E4" s="136"/>
      <c r="F4" s="135"/>
    </row>
    <row r="5" spans="2:6" ht="25.9" customHeight="1" thickBot="1" x14ac:dyDescent="0.75">
      <c r="B5" s="140" t="s">
        <v>76</v>
      </c>
      <c r="C5" s="139">
        <f>+C3*C4</f>
        <v>30000</v>
      </c>
      <c r="E5" s="136"/>
      <c r="F5" s="135"/>
    </row>
    <row r="6" spans="2:6" ht="18" customHeight="1" x14ac:dyDescent="0.7">
      <c r="B6" s="138"/>
      <c r="C6" s="137"/>
      <c r="E6" s="136"/>
      <c r="F6" s="135"/>
    </row>
    <row r="7" spans="2:6" ht="25.9" customHeight="1" x14ac:dyDescent="0.25">
      <c r="B7" s="134"/>
      <c r="C7" s="133" t="s">
        <v>75</v>
      </c>
      <c r="D7" s="132" t="s">
        <v>74</v>
      </c>
      <c r="E7" s="132" t="s">
        <v>73</v>
      </c>
      <c r="F7" s="132" t="s">
        <v>72</v>
      </c>
    </row>
    <row r="8" spans="2:6" ht="25.9" customHeight="1" x14ac:dyDescent="0.25">
      <c r="B8" s="143" t="s">
        <v>71</v>
      </c>
      <c r="C8" s="144">
        <v>2.25</v>
      </c>
      <c r="D8" s="144">
        <f>+$C$5*C8</f>
        <v>67500</v>
      </c>
      <c r="E8" s="144">
        <f>+C8*12</f>
        <v>27</v>
      </c>
      <c r="F8" s="144">
        <f>+D8*12</f>
        <v>810000</v>
      </c>
    </row>
    <row r="9" spans="2:6" ht="25.9" customHeight="1" x14ac:dyDescent="0.25">
      <c r="B9" s="145" t="s">
        <v>70</v>
      </c>
      <c r="C9" s="146">
        <v>0.75</v>
      </c>
      <c r="D9" s="146">
        <f>+$C$3*C9</f>
        <v>22500</v>
      </c>
      <c r="E9" s="146">
        <f>+C9*12</f>
        <v>9</v>
      </c>
      <c r="F9" s="146">
        <f>+D9*12</f>
        <v>270000</v>
      </c>
    </row>
    <row r="10" spans="2:6" ht="25.9" customHeight="1" x14ac:dyDescent="0.25">
      <c r="B10" s="143" t="s">
        <v>69</v>
      </c>
      <c r="C10" s="147"/>
      <c r="D10" s="144">
        <f>+D8-D9</f>
        <v>45000</v>
      </c>
      <c r="E10" s="148"/>
      <c r="F10" s="144">
        <f>+F8-F9</f>
        <v>540000</v>
      </c>
    </row>
    <row r="11" spans="2:6" ht="25.9" customHeight="1" x14ac:dyDescent="0.25">
      <c r="B11" s="143" t="s">
        <v>68</v>
      </c>
      <c r="C11" s="148"/>
      <c r="D11" s="148">
        <f>+D10/$C$3</f>
        <v>1.5</v>
      </c>
      <c r="E11" s="148"/>
      <c r="F11" s="148">
        <f>+D11*12</f>
        <v>18</v>
      </c>
    </row>
    <row r="12" spans="2:6" ht="18" customHeight="1" x14ac:dyDescent="0.25"/>
    <row r="13" spans="2:6" ht="25.9" customHeight="1" x14ac:dyDescent="0.25">
      <c r="B13" s="180" t="s">
        <v>67</v>
      </c>
      <c r="C13" s="181"/>
      <c r="D13" s="181"/>
      <c r="E13" s="181"/>
      <c r="F13" s="182"/>
    </row>
    <row r="14" spans="2:6" ht="25.9" customHeight="1" x14ac:dyDescent="0.25">
      <c r="B14" s="131" t="s">
        <v>66</v>
      </c>
      <c r="C14" s="130">
        <f>0.6-0.05/3</f>
        <v>0.58333333333333326</v>
      </c>
      <c r="D14" s="130">
        <f>IF(C14&gt;C9,D9,+$C$3*C14)</f>
        <v>17499.999999999996</v>
      </c>
      <c r="E14" s="130">
        <f>+F14/C3</f>
        <v>6.9999999999999982</v>
      </c>
      <c r="F14" s="129">
        <f>+D14*12</f>
        <v>209999.99999999994</v>
      </c>
    </row>
    <row r="15" spans="2:6" ht="25.9" customHeight="1" x14ac:dyDescent="0.25">
      <c r="B15" s="128" t="s">
        <v>65</v>
      </c>
      <c r="C15" s="127">
        <f>IF(C14&gt;C9,0,IF(C14&lt;0,C9,C9-C14))</f>
        <v>0.16666666666666674</v>
      </c>
      <c r="D15" s="127">
        <f>+$C$5*C15</f>
        <v>5000.0000000000018</v>
      </c>
      <c r="E15" s="127">
        <f>+C15*12</f>
        <v>2.0000000000000009</v>
      </c>
      <c r="F15" s="154">
        <f>+D15*12</f>
        <v>60000.000000000022</v>
      </c>
    </row>
    <row r="16" spans="2:6" ht="18" customHeight="1" thickBot="1" x14ac:dyDescent="0.3"/>
    <row r="17" spans="2:6" ht="25.9" customHeight="1" thickBot="1" x14ac:dyDescent="0.3">
      <c r="B17" s="149" t="s">
        <v>80</v>
      </c>
      <c r="C17" s="150">
        <f>+D17/$C$3</f>
        <v>1.6666666666666667</v>
      </c>
      <c r="D17" s="150">
        <f>+D10+D15</f>
        <v>50000</v>
      </c>
      <c r="E17" s="150">
        <f>+C17*12</f>
        <v>20</v>
      </c>
      <c r="F17" s="151">
        <f>+F10+F15</f>
        <v>600000</v>
      </c>
    </row>
    <row r="18" spans="2:6" ht="18" customHeight="1" x14ac:dyDescent="0.25">
      <c r="C18" s="126"/>
      <c r="D18" s="126"/>
      <c r="E18" s="126"/>
      <c r="F18" s="126"/>
    </row>
    <row r="19" spans="2:6" ht="25.9" customHeight="1" x14ac:dyDescent="0.25">
      <c r="B19" s="152" t="s">
        <v>64</v>
      </c>
      <c r="C19" s="153">
        <f>+C8+C15</f>
        <v>2.416666666666667</v>
      </c>
      <c r="D19" s="153">
        <f>+D8+D15</f>
        <v>72500</v>
      </c>
      <c r="E19" s="153">
        <f>+E8+E15</f>
        <v>29</v>
      </c>
      <c r="F19" s="153">
        <f>+F8+F15</f>
        <v>870000</v>
      </c>
    </row>
    <row r="21" spans="2:6" ht="26.25" x14ac:dyDescent="0.25">
      <c r="B21" s="125" t="s">
        <v>63</v>
      </c>
    </row>
  </sheetData>
  <mergeCells count="2">
    <mergeCell ref="B1:F1"/>
    <mergeCell ref="B13:F13"/>
  </mergeCells>
  <pageMargins left="0.7" right="0.7" top="0.75" bottom="0.75" header="0.3" footer="0.3"/>
  <pageSetup orientation="portrait" r:id="rId1"/>
  <ignoredErrors>
    <ignoredError sqref="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="38" zoomScaleNormal="38" workbookViewId="0">
      <selection activeCell="E4" sqref="E4"/>
    </sheetView>
  </sheetViews>
  <sheetFormatPr defaultColWidth="9.140625" defaultRowHeight="46.5" x14ac:dyDescent="0.7"/>
  <cols>
    <col min="1" max="1" width="6.7109375" style="1" customWidth="1"/>
    <col min="2" max="2" width="108.7109375" style="1" customWidth="1"/>
    <col min="3" max="3" width="31.42578125" style="1" customWidth="1"/>
    <col min="4" max="5" width="47.28515625" style="1" customWidth="1"/>
    <col min="6" max="6" width="18.7109375" style="1" customWidth="1"/>
    <col min="7" max="7" width="48.7109375" style="1" customWidth="1"/>
    <col min="8" max="16384" width="9.140625" style="1"/>
  </cols>
  <sheetData>
    <row r="1" spans="2:10" x14ac:dyDescent="0.7">
      <c r="B1" s="183" t="s">
        <v>1</v>
      </c>
      <c r="C1" s="183"/>
      <c r="D1" s="183"/>
      <c r="E1" s="183"/>
      <c r="F1" s="7"/>
      <c r="G1" s="7"/>
    </row>
    <row r="2" spans="2:10" ht="24" customHeight="1" x14ac:dyDescent="0.7"/>
    <row r="3" spans="2:10" x14ac:dyDescent="0.7">
      <c r="B3" s="51" t="s">
        <v>36</v>
      </c>
      <c r="C3" s="52"/>
      <c r="D3" s="52"/>
      <c r="E3" s="114">
        <v>180000</v>
      </c>
      <c r="F3" s="35" t="s">
        <v>39</v>
      </c>
    </row>
    <row r="4" spans="2:10" x14ac:dyDescent="0.7">
      <c r="B4" s="53" t="s">
        <v>2</v>
      </c>
      <c r="C4" s="54"/>
      <c r="D4" s="55">
        <v>0.8</v>
      </c>
      <c r="E4" s="56"/>
      <c r="F4" s="20" t="s">
        <v>43</v>
      </c>
    </row>
    <row r="5" spans="2:10" ht="54" customHeight="1" x14ac:dyDescent="0.7">
      <c r="B5" s="53" t="s">
        <v>0</v>
      </c>
      <c r="C5" s="54"/>
      <c r="D5" s="54"/>
      <c r="E5" s="61">
        <f>+E3*D4</f>
        <v>144000</v>
      </c>
      <c r="F5" s="62" t="s">
        <v>89</v>
      </c>
      <c r="G5" s="63" t="s">
        <v>28</v>
      </c>
    </row>
    <row r="6" spans="2:10" x14ac:dyDescent="0.7">
      <c r="B6" s="57" t="s">
        <v>34</v>
      </c>
      <c r="C6" s="58"/>
      <c r="D6" s="59">
        <f>+$E$6/$E$3</f>
        <v>0.2</v>
      </c>
      <c r="E6" s="60">
        <f>+E3-E5</f>
        <v>36000</v>
      </c>
      <c r="F6" s="20"/>
    </row>
    <row r="7" spans="2:10" ht="18" customHeight="1" x14ac:dyDescent="0.7">
      <c r="B7" s="20"/>
      <c r="C7" s="20"/>
      <c r="D7" s="20"/>
      <c r="E7" s="24"/>
      <c r="F7" s="20"/>
    </row>
    <row r="8" spans="2:10" x14ac:dyDescent="0.7">
      <c r="B8" s="64" t="s">
        <v>7</v>
      </c>
      <c r="C8" s="65"/>
      <c r="D8" s="66"/>
      <c r="E8" s="67">
        <v>250000</v>
      </c>
      <c r="F8" s="35" t="s">
        <v>40</v>
      </c>
    </row>
    <row r="9" spans="2:10" x14ac:dyDescent="0.7">
      <c r="B9" s="68" t="s">
        <v>59</v>
      </c>
      <c r="C9" s="69"/>
      <c r="D9" s="34">
        <v>9.2600000000000002E-2</v>
      </c>
      <c r="E9" s="70"/>
      <c r="F9" s="35" t="s">
        <v>37</v>
      </c>
    </row>
    <row r="10" spans="2:10" x14ac:dyDescent="0.7">
      <c r="B10" s="68" t="s">
        <v>30</v>
      </c>
      <c r="C10" s="34">
        <v>0.12</v>
      </c>
      <c r="D10" s="46"/>
      <c r="E10" s="70"/>
      <c r="F10" s="20"/>
    </row>
    <row r="11" spans="2:10" ht="53.25" x14ac:dyDescent="0.7">
      <c r="B11" s="68" t="s">
        <v>83</v>
      </c>
      <c r="C11" s="69"/>
      <c r="D11" s="158">
        <f>+'Constant Payment Mortgage'!C7</f>
        <v>0.4029100056517767</v>
      </c>
      <c r="E11" s="76">
        <f>+IF(F5="YES",E5*D11,-'Constant Payment Mortgage'!E4*12)</f>
        <v>201455.00282588834</v>
      </c>
      <c r="F11" s="77">
        <f>IF(E5&gt;0,E8/E11,"N/A")</f>
        <v>1.2409719118073612</v>
      </c>
      <c r="G11" s="36" t="s">
        <v>47</v>
      </c>
      <c r="H11" s="37"/>
      <c r="I11" s="37"/>
      <c r="J11" s="37"/>
    </row>
    <row r="12" spans="2:10" ht="47.25" thickBot="1" x14ac:dyDescent="0.75">
      <c r="B12" s="68" t="s">
        <v>6</v>
      </c>
      <c r="C12" s="69"/>
      <c r="D12" s="71"/>
      <c r="E12" s="72">
        <f>+E8-E11</f>
        <v>48544.997174111661</v>
      </c>
      <c r="F12" s="20" t="s">
        <v>44</v>
      </c>
    </row>
    <row r="13" spans="2:10" ht="47.25" thickBot="1" x14ac:dyDescent="0.75">
      <c r="B13" s="73" t="s">
        <v>81</v>
      </c>
      <c r="C13" s="74"/>
      <c r="D13" s="25">
        <f>E12/E6</f>
        <v>1.348472143725324</v>
      </c>
      <c r="E13" s="75"/>
      <c r="F13" s="20" t="s">
        <v>60</v>
      </c>
    </row>
    <row r="14" spans="2:10" ht="18" customHeight="1" x14ac:dyDescent="0.7">
      <c r="B14" s="20"/>
      <c r="C14" s="20"/>
      <c r="D14" s="20"/>
      <c r="E14" s="24"/>
      <c r="F14" s="20"/>
    </row>
    <row r="15" spans="2:10" x14ac:dyDescent="0.7">
      <c r="B15" s="78" t="s">
        <v>3</v>
      </c>
      <c r="C15" s="79"/>
      <c r="D15" s="79"/>
      <c r="E15" s="80"/>
      <c r="F15" s="20"/>
    </row>
    <row r="16" spans="2:10" x14ac:dyDescent="0.7">
      <c r="B16" s="81" t="s">
        <v>33</v>
      </c>
      <c r="C16" s="82"/>
      <c r="D16" s="83">
        <v>0.8</v>
      </c>
      <c r="E16" s="84"/>
      <c r="F16" s="20"/>
    </row>
    <row r="17" spans="2:6" x14ac:dyDescent="0.7">
      <c r="B17" s="81" t="s">
        <v>4</v>
      </c>
      <c r="C17" s="82"/>
      <c r="D17" s="85">
        <f>+D16*E3</f>
        <v>144000</v>
      </c>
      <c r="E17" s="84"/>
      <c r="F17" s="20"/>
    </row>
    <row r="18" spans="2:6" x14ac:dyDescent="0.7">
      <c r="B18" s="81" t="s">
        <v>27</v>
      </c>
      <c r="C18" s="82"/>
      <c r="D18" s="86" t="s">
        <v>5</v>
      </c>
      <c r="E18" s="84"/>
      <c r="F18" s="20"/>
    </row>
    <row r="19" spans="2:6" x14ac:dyDescent="0.7">
      <c r="B19" s="87" t="s">
        <v>35</v>
      </c>
      <c r="C19" s="88"/>
      <c r="D19" s="89">
        <f>IF(OR(D18="RES",D18="RESIDENTIAL"),27.5,39)</f>
        <v>27.5</v>
      </c>
      <c r="E19" s="90">
        <f>+D17/D19</f>
        <v>5236.363636363636</v>
      </c>
      <c r="F19" s="20"/>
    </row>
    <row r="20" spans="2:6" ht="18" customHeight="1" x14ac:dyDescent="0.7">
      <c r="B20" s="20"/>
      <c r="C20" s="20"/>
      <c r="D20" s="26"/>
      <c r="E20" s="27"/>
      <c r="F20" s="20"/>
    </row>
    <row r="21" spans="2:6" x14ac:dyDescent="0.7">
      <c r="B21" s="91" t="s">
        <v>38</v>
      </c>
      <c r="C21" s="92"/>
      <c r="D21" s="92"/>
      <c r="E21" s="93">
        <f>+E8-E19+SUM('Constant Payment Mortgage'!C10:C21)</f>
        <v>223862.37637888384</v>
      </c>
      <c r="F21" s="20" t="s">
        <v>90</v>
      </c>
    </row>
    <row r="22" spans="2:6" x14ac:dyDescent="0.7">
      <c r="B22" s="94" t="s">
        <v>17</v>
      </c>
      <c r="C22" s="95"/>
      <c r="D22" s="96">
        <f>37%+3.8% +13.3%</f>
        <v>0.54099999999999993</v>
      </c>
      <c r="E22" s="97">
        <f>E21*D22</f>
        <v>121109.54562097615</v>
      </c>
      <c r="F22" s="20" t="s">
        <v>20</v>
      </c>
    </row>
    <row r="23" spans="2:6" ht="47.25" thickBot="1" x14ac:dyDescent="0.75">
      <c r="B23" s="94" t="s">
        <v>41</v>
      </c>
      <c r="C23" s="95"/>
      <c r="D23" s="95"/>
      <c r="E23" s="98">
        <f>+E12-E22</f>
        <v>-72564.548446864486</v>
      </c>
      <c r="F23" s="20" t="s">
        <v>45</v>
      </c>
    </row>
    <row r="24" spans="2:6" ht="47.25" thickBot="1" x14ac:dyDescent="0.75">
      <c r="B24" s="99" t="s">
        <v>82</v>
      </c>
      <c r="C24" s="100"/>
      <c r="D24" s="28">
        <f>E23/E6</f>
        <v>-2.0156819013017913</v>
      </c>
      <c r="E24" s="101"/>
      <c r="F24" s="20" t="s">
        <v>88</v>
      </c>
    </row>
    <row r="25" spans="2:6" ht="18" customHeight="1" x14ac:dyDescent="0.7">
      <c r="B25" s="29"/>
      <c r="C25" s="29"/>
      <c r="D25" s="30"/>
      <c r="E25" s="29"/>
      <c r="F25" s="20"/>
    </row>
    <row r="26" spans="2:6" x14ac:dyDescent="0.7">
      <c r="B26" s="38" t="s">
        <v>42</v>
      </c>
      <c r="C26" s="38"/>
      <c r="D26" s="38"/>
      <c r="E26" s="38"/>
      <c r="F26" s="38"/>
    </row>
    <row r="27" spans="2:6" x14ac:dyDescent="0.7">
      <c r="B27" s="32" t="s">
        <v>31</v>
      </c>
      <c r="C27" s="33" t="s">
        <v>32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3713-65B8-41B0-8050-244D37801739}">
  <dimension ref="B1:J32"/>
  <sheetViews>
    <sheetView zoomScale="38" zoomScaleNormal="38" workbookViewId="0">
      <selection activeCell="B1" sqref="B1:E1"/>
    </sheetView>
  </sheetViews>
  <sheetFormatPr defaultColWidth="9.140625" defaultRowHeight="46.5" x14ac:dyDescent="0.7"/>
  <cols>
    <col min="1" max="1" width="6.85546875" style="1" customWidth="1"/>
    <col min="2" max="2" width="108.7109375" style="1" customWidth="1"/>
    <col min="3" max="3" width="31.7109375" style="1" customWidth="1"/>
    <col min="4" max="4" width="47.28515625" style="1" customWidth="1"/>
    <col min="5" max="5" width="47.42578125" style="1" customWidth="1"/>
    <col min="6" max="6" width="18.7109375" style="1" customWidth="1"/>
    <col min="7" max="7" width="48.7109375" style="1" customWidth="1"/>
    <col min="8" max="16384" width="9.140625" style="1"/>
  </cols>
  <sheetData>
    <row r="1" spans="2:10" ht="45.6" customHeight="1" x14ac:dyDescent="0.7">
      <c r="B1" s="183" t="s">
        <v>61</v>
      </c>
      <c r="C1" s="183"/>
      <c r="D1" s="183"/>
      <c r="E1" s="183"/>
      <c r="F1" s="7"/>
      <c r="G1" s="7"/>
    </row>
    <row r="2" spans="2:10" ht="24" customHeight="1" x14ac:dyDescent="0.7"/>
    <row r="3" spans="2:10" ht="45.6" customHeight="1" x14ac:dyDescent="0.7">
      <c r="B3" s="51" t="s">
        <v>36</v>
      </c>
      <c r="C3" s="52"/>
      <c r="D3" s="52"/>
      <c r="E3" s="165">
        <f>+'Financial Leverage'!E3</f>
        <v>180000</v>
      </c>
      <c r="F3" s="35" t="s">
        <v>39</v>
      </c>
    </row>
    <row r="4" spans="2:10" ht="45.6" customHeight="1" x14ac:dyDescent="0.7">
      <c r="B4" s="53" t="s">
        <v>2</v>
      </c>
      <c r="C4" s="54"/>
      <c r="D4" s="166">
        <f>+'Financial Leverage'!D4</f>
        <v>0.8</v>
      </c>
      <c r="E4" s="56"/>
      <c r="F4" s="20" t="s">
        <v>43</v>
      </c>
    </row>
    <row r="5" spans="2:10" ht="45.6" customHeight="1" x14ac:dyDescent="0.7">
      <c r="B5" s="53" t="s">
        <v>0</v>
      </c>
      <c r="C5" s="54"/>
      <c r="D5" s="54"/>
      <c r="E5" s="169">
        <f>+E3*D4</f>
        <v>144000</v>
      </c>
      <c r="F5" s="62" t="str">
        <f>+'Financial Leverage'!F5</f>
        <v>NOT</v>
      </c>
      <c r="G5" s="63" t="s">
        <v>28</v>
      </c>
    </row>
    <row r="6" spans="2:10" ht="45.6" customHeight="1" x14ac:dyDescent="0.7">
      <c r="B6" s="57" t="s">
        <v>34</v>
      </c>
      <c r="C6" s="58"/>
      <c r="D6" s="167">
        <f>+$E$6/$E$3</f>
        <v>0.2</v>
      </c>
      <c r="E6" s="168">
        <f>+E3-E5</f>
        <v>36000</v>
      </c>
      <c r="F6" s="20"/>
    </row>
    <row r="7" spans="2:10" ht="18" customHeight="1" thickBot="1" x14ac:dyDescent="0.75">
      <c r="B7" s="20"/>
      <c r="C7" s="20"/>
      <c r="D7" s="20"/>
      <c r="E7" s="24"/>
      <c r="F7" s="20"/>
    </row>
    <row r="8" spans="2:10" ht="45.6" customHeight="1" x14ac:dyDescent="0.7">
      <c r="B8" s="115" t="s">
        <v>49</v>
      </c>
      <c r="C8" s="116"/>
      <c r="D8" s="117">
        <f>+'Rental Income and Expense Stops'!F8</f>
        <v>810000</v>
      </c>
      <c r="E8" s="118"/>
      <c r="F8" s="35" t="s">
        <v>48</v>
      </c>
    </row>
    <row r="9" spans="2:10" ht="45.6" customHeight="1" x14ac:dyDescent="0.7">
      <c r="B9" s="119" t="s">
        <v>50</v>
      </c>
      <c r="C9" s="47"/>
      <c r="D9" s="48">
        <f>+'Rental Income and Expense Stops'!F9</f>
        <v>270000</v>
      </c>
      <c r="E9" s="120"/>
      <c r="F9" s="35" t="s">
        <v>56</v>
      </c>
    </row>
    <row r="10" spans="2:10" ht="45.6" customHeight="1" x14ac:dyDescent="0.7">
      <c r="B10" s="121" t="s">
        <v>51</v>
      </c>
      <c r="C10" s="45"/>
      <c r="D10" s="49">
        <f>+D8-D9</f>
        <v>540000</v>
      </c>
      <c r="E10" s="120"/>
      <c r="F10" s="35" t="s">
        <v>54</v>
      </c>
    </row>
    <row r="11" spans="2:10" ht="45.6" customHeight="1" x14ac:dyDescent="0.7">
      <c r="B11" s="119" t="s">
        <v>52</v>
      </c>
      <c r="C11" s="45"/>
      <c r="D11" s="50">
        <f>+'Rental Income and Expense Stops'!F15</f>
        <v>60000.000000000022</v>
      </c>
      <c r="E11" s="120"/>
      <c r="F11" s="35" t="s">
        <v>58</v>
      </c>
    </row>
    <row r="12" spans="2:10" ht="45.6" customHeight="1" thickBot="1" x14ac:dyDescent="0.75">
      <c r="B12" s="122" t="s">
        <v>7</v>
      </c>
      <c r="C12" s="123"/>
      <c r="D12" s="124"/>
      <c r="E12" s="155">
        <f>+D10+D11</f>
        <v>600000</v>
      </c>
      <c r="F12" s="35" t="s">
        <v>55</v>
      </c>
    </row>
    <row r="13" spans="2:10" ht="18.600000000000001" customHeight="1" x14ac:dyDescent="0.7">
      <c r="F13" s="35"/>
    </row>
    <row r="14" spans="2:10" ht="45.6" customHeight="1" x14ac:dyDescent="0.7">
      <c r="B14" s="64" t="s">
        <v>59</v>
      </c>
      <c r="C14" s="170"/>
      <c r="D14" s="66">
        <f>+E12/E3</f>
        <v>3.3333333333333335</v>
      </c>
      <c r="E14" s="171"/>
      <c r="F14" s="35" t="s">
        <v>37</v>
      </c>
    </row>
    <row r="15" spans="2:10" ht="45.6" customHeight="1" x14ac:dyDescent="0.7">
      <c r="B15" s="68" t="s">
        <v>30</v>
      </c>
      <c r="C15" s="46">
        <f>+'Financial Leverage'!C10</f>
        <v>0.12</v>
      </c>
      <c r="D15" s="172"/>
      <c r="E15" s="70"/>
      <c r="F15" s="35"/>
    </row>
    <row r="16" spans="2:10" ht="45.6" customHeight="1" x14ac:dyDescent="0.7">
      <c r="B16" s="68" t="s">
        <v>83</v>
      </c>
      <c r="C16" s="69"/>
      <c r="D16" s="159">
        <f>+'Constant Payment Mortgage'!C7</f>
        <v>0.4029100056517767</v>
      </c>
      <c r="E16" s="174">
        <f>+IF(F5="YES",E5*D16,-'Constant Payment Mortgage'!E4*12)</f>
        <v>201455.00282588834</v>
      </c>
      <c r="F16" s="77">
        <f>IF(E5&gt;0,+E12/E16,"N/A")</f>
        <v>2.978332588337667</v>
      </c>
      <c r="G16" s="36" t="s">
        <v>57</v>
      </c>
      <c r="H16" s="37"/>
      <c r="I16" s="37"/>
      <c r="J16" s="37"/>
    </row>
    <row r="17" spans="2:6" ht="45.6" customHeight="1" thickBot="1" x14ac:dyDescent="0.75">
      <c r="B17" s="68" t="s">
        <v>6</v>
      </c>
      <c r="C17" s="69"/>
      <c r="D17" s="71"/>
      <c r="E17" s="173">
        <f>+E12-E16</f>
        <v>398544.99717411166</v>
      </c>
      <c r="F17" s="20" t="s">
        <v>44</v>
      </c>
    </row>
    <row r="18" spans="2:6" ht="45.6" customHeight="1" thickBot="1" x14ac:dyDescent="0.75">
      <c r="B18" s="73" t="s">
        <v>81</v>
      </c>
      <c r="C18" s="74"/>
      <c r="D18" s="156">
        <f>E17/E6</f>
        <v>11.070694365947546</v>
      </c>
      <c r="E18" s="75"/>
      <c r="F18" s="20" t="s">
        <v>60</v>
      </c>
    </row>
    <row r="19" spans="2:6" ht="18" customHeight="1" x14ac:dyDescent="0.7">
      <c r="B19" s="20"/>
      <c r="C19" s="20"/>
      <c r="D19" s="20"/>
      <c r="E19" s="24"/>
      <c r="F19" s="20"/>
    </row>
    <row r="20" spans="2:6" ht="45.6" customHeight="1" x14ac:dyDescent="0.7">
      <c r="B20" s="78" t="s">
        <v>3</v>
      </c>
      <c r="C20" s="79"/>
      <c r="D20" s="79"/>
      <c r="E20" s="80"/>
      <c r="F20" s="20"/>
    </row>
    <row r="21" spans="2:6" ht="45.6" customHeight="1" x14ac:dyDescent="0.7">
      <c r="B21" s="81" t="s">
        <v>33</v>
      </c>
      <c r="C21" s="82"/>
      <c r="D21" s="160">
        <f>+'Financial Leverage'!D16</f>
        <v>0.8</v>
      </c>
      <c r="E21" s="84"/>
      <c r="F21" s="20"/>
    </row>
    <row r="22" spans="2:6" ht="45.6" customHeight="1" x14ac:dyDescent="0.7">
      <c r="B22" s="81" t="s">
        <v>4</v>
      </c>
      <c r="C22" s="82"/>
      <c r="D22" s="161">
        <f>+D21*E3</f>
        <v>144000</v>
      </c>
      <c r="E22" s="84"/>
      <c r="F22" s="20"/>
    </row>
    <row r="23" spans="2:6" ht="45.6" customHeight="1" x14ac:dyDescent="0.7">
      <c r="B23" s="81" t="s">
        <v>27</v>
      </c>
      <c r="C23" s="82"/>
      <c r="D23" s="162" t="str">
        <f>+'Financial Leverage'!D18</f>
        <v>RES</v>
      </c>
      <c r="E23" s="84"/>
      <c r="F23" s="20"/>
    </row>
    <row r="24" spans="2:6" ht="45.6" customHeight="1" x14ac:dyDescent="0.7">
      <c r="B24" s="87" t="s">
        <v>35</v>
      </c>
      <c r="C24" s="88"/>
      <c r="D24" s="163">
        <f>IF(D23="RES",27.5,39)</f>
        <v>27.5</v>
      </c>
      <c r="E24" s="164">
        <f>+D22/D24</f>
        <v>5236.363636363636</v>
      </c>
      <c r="F24" s="20"/>
    </row>
    <row r="25" spans="2:6" ht="18.600000000000001" customHeight="1" x14ac:dyDescent="0.7">
      <c r="B25" s="20"/>
      <c r="C25" s="20"/>
      <c r="D25" s="26"/>
      <c r="E25" s="27"/>
      <c r="F25" s="20"/>
    </row>
    <row r="26" spans="2:6" ht="45.6" customHeight="1" x14ac:dyDescent="0.7">
      <c r="B26" s="91" t="s">
        <v>38</v>
      </c>
      <c r="C26" s="92"/>
      <c r="D26" s="92"/>
      <c r="E26" s="175">
        <f>+E12-E24+SUM('Constant Payment Mortgage'!C10:C21)</f>
        <v>573862.37637888384</v>
      </c>
      <c r="F26" s="20" t="s">
        <v>46</v>
      </c>
    </row>
    <row r="27" spans="2:6" ht="45.6" customHeight="1" x14ac:dyDescent="0.7">
      <c r="B27" s="94" t="s">
        <v>17</v>
      </c>
      <c r="C27" s="95"/>
      <c r="D27" s="176">
        <f>37%+3.8% +13.3%</f>
        <v>0.54099999999999993</v>
      </c>
      <c r="E27" s="177">
        <f>E26*D27</f>
        <v>310459.54562097613</v>
      </c>
      <c r="F27" s="20" t="s">
        <v>20</v>
      </c>
    </row>
    <row r="28" spans="2:6" ht="45.6" customHeight="1" thickBot="1" x14ac:dyDescent="0.75">
      <c r="B28" s="94" t="s">
        <v>41</v>
      </c>
      <c r="C28" s="95"/>
      <c r="D28" s="95"/>
      <c r="E28" s="178">
        <f>+E17-E27</f>
        <v>88085.451553135528</v>
      </c>
      <c r="F28" s="20" t="s">
        <v>45</v>
      </c>
    </row>
    <row r="29" spans="2:6" ht="45.6" customHeight="1" thickBot="1" x14ac:dyDescent="0.75">
      <c r="B29" s="99" t="s">
        <v>82</v>
      </c>
      <c r="C29" s="100"/>
      <c r="D29" s="157">
        <f>E28/E6</f>
        <v>2.4468180986982091</v>
      </c>
      <c r="E29" s="101"/>
      <c r="F29" s="20" t="s">
        <v>53</v>
      </c>
    </row>
    <row r="30" spans="2:6" ht="18" customHeight="1" x14ac:dyDescent="0.7">
      <c r="B30" s="29"/>
      <c r="C30" s="29"/>
      <c r="D30" s="30"/>
      <c r="E30" s="29"/>
      <c r="F30" s="20"/>
    </row>
    <row r="31" spans="2:6" ht="45.6" customHeight="1" x14ac:dyDescent="0.7">
      <c r="B31" s="38" t="s">
        <v>42</v>
      </c>
      <c r="C31" s="38"/>
      <c r="D31" s="38"/>
      <c r="E31" s="38"/>
      <c r="F31" s="38"/>
    </row>
    <row r="32" spans="2:6" ht="45.6" customHeight="1" x14ac:dyDescent="0.7">
      <c r="B32" s="32" t="s">
        <v>31</v>
      </c>
      <c r="C32" s="33" t="s">
        <v>32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1166-D9D0-4DE6-B09D-3A92AAF07EBF}">
  <dimension ref="B1:F370"/>
  <sheetViews>
    <sheetView tabSelected="1" zoomScale="55" zoomScaleNormal="55" workbookViewId="0">
      <selection activeCell="B5" sqref="B5"/>
    </sheetView>
  </sheetViews>
  <sheetFormatPr defaultColWidth="9.140625" defaultRowHeight="31.5" x14ac:dyDescent="0.5"/>
  <cols>
    <col min="1" max="1" width="5.5703125" style="6" customWidth="1"/>
    <col min="2" max="2" width="9.140625" style="6"/>
    <col min="3" max="3" width="32.7109375" style="6" customWidth="1"/>
    <col min="4" max="4" width="32.5703125" style="6" customWidth="1"/>
    <col min="5" max="6" width="32.7109375" style="6" customWidth="1"/>
    <col min="7" max="16384" width="9.140625" style="6"/>
  </cols>
  <sheetData>
    <row r="1" spans="2:6" x14ac:dyDescent="0.5">
      <c r="B1" s="184" t="s">
        <v>21</v>
      </c>
      <c r="C1" s="184"/>
      <c r="D1" s="184"/>
      <c r="E1" s="184"/>
      <c r="F1" s="184"/>
    </row>
    <row r="2" spans="2:6" ht="36" customHeight="1" thickBot="1" x14ac:dyDescent="0.55000000000000004">
      <c r="B2" s="8"/>
    </row>
    <row r="3" spans="2:6" ht="31.5" customHeight="1" thickBot="1" x14ac:dyDescent="0.55000000000000004">
      <c r="B3" s="31" t="s">
        <v>22</v>
      </c>
      <c r="C3" s="31" t="s">
        <v>23</v>
      </c>
      <c r="D3" s="31" t="s">
        <v>24</v>
      </c>
      <c r="E3" s="31" t="s">
        <v>25</v>
      </c>
      <c r="F3" s="31" t="s">
        <v>26</v>
      </c>
    </row>
    <row r="4" spans="2:6" ht="32.25" thickBot="1" x14ac:dyDescent="0.55000000000000004">
      <c r="B4" s="39">
        <v>60</v>
      </c>
      <c r="C4" s="40">
        <v>4.1669999999999997E-3</v>
      </c>
      <c r="D4" s="41">
        <v>500000</v>
      </c>
      <c r="E4" s="42">
        <f>PMT($C$4,$B$4,$D$4,$F$4)</f>
        <v>-16787.916902157362</v>
      </c>
      <c r="F4" s="41">
        <v>500000</v>
      </c>
    </row>
    <row r="5" spans="2:6" ht="18.75" customHeight="1" x14ac:dyDescent="0.5">
      <c r="B5" s="21"/>
      <c r="C5" s="23"/>
      <c r="D5" s="22"/>
      <c r="E5" s="22"/>
      <c r="F5" s="22"/>
    </row>
    <row r="6" spans="2:6" x14ac:dyDescent="0.5">
      <c r="B6" s="21"/>
      <c r="C6" s="43">
        <f>+'Financial Leverage'!C10</f>
        <v>0.12</v>
      </c>
      <c r="D6" s="44" t="s">
        <v>29</v>
      </c>
      <c r="E6" s="22"/>
      <c r="F6" s="22"/>
    </row>
    <row r="7" spans="2:6" x14ac:dyDescent="0.5">
      <c r="B7" s="21"/>
      <c r="C7" s="43">
        <f>IF(D4&gt;0,-E4*12/D4,"N/A")</f>
        <v>0.4029100056517767</v>
      </c>
      <c r="D7" s="44" t="s">
        <v>62</v>
      </c>
      <c r="E7" s="22"/>
      <c r="F7" s="22"/>
    </row>
    <row r="8" spans="2:6" ht="18.75" customHeight="1" x14ac:dyDescent="0.5">
      <c r="C8" s="22"/>
    </row>
    <row r="9" spans="2:6" ht="31.5" customHeight="1" x14ac:dyDescent="0.5">
      <c r="C9" s="9" t="s">
        <v>84</v>
      </c>
      <c r="D9" s="9" t="s">
        <v>85</v>
      </c>
      <c r="E9" s="9" t="s">
        <v>86</v>
      </c>
      <c r="F9" s="9" t="s">
        <v>87</v>
      </c>
    </row>
    <row r="10" spans="2:6" ht="31.5" customHeight="1" x14ac:dyDescent="0.5">
      <c r="B10" s="6">
        <v>1</v>
      </c>
      <c r="C10" s="10">
        <f>-D4*C4</f>
        <v>-2083.5</v>
      </c>
      <c r="D10" s="11">
        <f>+E10-C10</f>
        <v>-14704.416902157362</v>
      </c>
      <c r="E10" s="12">
        <f>+E4</f>
        <v>-16787.916902157362</v>
      </c>
      <c r="F10" s="13">
        <f>$D$4+(E10-C10)</f>
        <v>485295.58309784264</v>
      </c>
    </row>
    <row r="11" spans="2:6" ht="31.5" customHeight="1" x14ac:dyDescent="0.5">
      <c r="B11" s="6">
        <f>+B10+1</f>
        <v>2</v>
      </c>
      <c r="C11" s="10">
        <f>-F10*$C$4</f>
        <v>-2022.2266947687101</v>
      </c>
      <c r="D11" s="11">
        <f t="shared" ref="D11:D74" si="0">+E11-C11</f>
        <v>-14765.690207388652</v>
      </c>
      <c r="E11" s="12">
        <f>+$E$10</f>
        <v>-16787.916902157362</v>
      </c>
      <c r="F11" s="13">
        <f>+F10+(E11-C11)</f>
        <v>470529.89289045398</v>
      </c>
    </row>
    <row r="12" spans="2:6" ht="31.5" customHeight="1" x14ac:dyDescent="0.5">
      <c r="B12" s="6">
        <f t="shared" ref="B12:B75" si="1">+B11+1</f>
        <v>3</v>
      </c>
      <c r="C12" s="10">
        <f t="shared" ref="C12:C75" si="2">-F11*$C$4</f>
        <v>-1960.6980636745216</v>
      </c>
      <c r="D12" s="11">
        <f t="shared" si="0"/>
        <v>-14827.218838482841</v>
      </c>
      <c r="E12" s="12">
        <f t="shared" ref="E12:E75" si="3">+$E$10</f>
        <v>-16787.916902157362</v>
      </c>
      <c r="F12" s="13">
        <f t="shared" ref="F12:F75" si="4">+F11+(E12-C12)</f>
        <v>455702.67405197112</v>
      </c>
    </row>
    <row r="13" spans="2:6" ht="31.5" customHeight="1" x14ac:dyDescent="0.5">
      <c r="B13" s="6">
        <f t="shared" si="1"/>
        <v>4</v>
      </c>
      <c r="C13" s="10">
        <f t="shared" si="2"/>
        <v>-1898.9130427745636</v>
      </c>
      <c r="D13" s="11">
        <f t="shared" si="0"/>
        <v>-14889.003859382798</v>
      </c>
      <c r="E13" s="12">
        <f t="shared" si="3"/>
        <v>-16787.916902157362</v>
      </c>
      <c r="F13" s="13">
        <f t="shared" si="4"/>
        <v>440813.6701925883</v>
      </c>
    </row>
    <row r="14" spans="2:6" ht="31.5" customHeight="1" x14ac:dyDescent="0.5">
      <c r="B14" s="6">
        <f t="shared" si="1"/>
        <v>5</v>
      </c>
      <c r="C14" s="10">
        <f t="shared" si="2"/>
        <v>-1836.8705636925154</v>
      </c>
      <c r="D14" s="11">
        <f t="shared" si="0"/>
        <v>-14951.046338464846</v>
      </c>
      <c r="E14" s="12">
        <f t="shared" si="3"/>
        <v>-16787.916902157362</v>
      </c>
      <c r="F14" s="13">
        <f t="shared" si="4"/>
        <v>425862.62385412346</v>
      </c>
    </row>
    <row r="15" spans="2:6" ht="31.5" customHeight="1" x14ac:dyDescent="0.5">
      <c r="B15" s="6">
        <f t="shared" si="1"/>
        <v>6</v>
      </c>
      <c r="C15" s="10">
        <f t="shared" si="2"/>
        <v>-1774.5695536001324</v>
      </c>
      <c r="D15" s="11">
        <f t="shared" si="0"/>
        <v>-15013.347348557229</v>
      </c>
      <c r="E15" s="12">
        <f t="shared" si="3"/>
        <v>-16787.916902157362</v>
      </c>
      <c r="F15" s="13">
        <f t="shared" si="4"/>
        <v>410849.27650556626</v>
      </c>
    </row>
    <row r="16" spans="2:6" ht="31.5" customHeight="1" x14ac:dyDescent="0.5">
      <c r="B16" s="6">
        <f t="shared" si="1"/>
        <v>7</v>
      </c>
      <c r="C16" s="10">
        <f t="shared" si="2"/>
        <v>-1712.0089351986944</v>
      </c>
      <c r="D16" s="11">
        <f t="shared" si="0"/>
        <v>-15075.907966958668</v>
      </c>
      <c r="E16" s="12">
        <f t="shared" si="3"/>
        <v>-16787.916902157362</v>
      </c>
      <c r="F16" s="13">
        <f t="shared" si="4"/>
        <v>395773.36853860761</v>
      </c>
    </row>
    <row r="17" spans="2:6" ht="31.5" customHeight="1" x14ac:dyDescent="0.5">
      <c r="B17" s="6">
        <f t="shared" si="1"/>
        <v>8</v>
      </c>
      <c r="C17" s="10">
        <f t="shared" si="2"/>
        <v>-1649.1876267003779</v>
      </c>
      <c r="D17" s="11">
        <f t="shared" si="0"/>
        <v>-15138.729275456984</v>
      </c>
      <c r="E17" s="12">
        <f t="shared" si="3"/>
        <v>-16787.916902157362</v>
      </c>
      <c r="F17" s="13">
        <f t="shared" si="4"/>
        <v>380634.63926315063</v>
      </c>
    </row>
    <row r="18" spans="2:6" ht="31.5" customHeight="1" x14ac:dyDescent="0.5">
      <c r="B18" s="6">
        <f t="shared" si="1"/>
        <v>9</v>
      </c>
      <c r="C18" s="10">
        <f t="shared" si="2"/>
        <v>-1586.1045418095487</v>
      </c>
      <c r="D18" s="11">
        <f t="shared" si="0"/>
        <v>-15201.812360347813</v>
      </c>
      <c r="E18" s="12">
        <f t="shared" si="3"/>
        <v>-16787.916902157362</v>
      </c>
      <c r="F18" s="13">
        <f t="shared" si="4"/>
        <v>365432.8269028028</v>
      </c>
    </row>
    <row r="19" spans="2:6" ht="31.5" customHeight="1" x14ac:dyDescent="0.5">
      <c r="B19" s="6">
        <f t="shared" si="1"/>
        <v>10</v>
      </c>
      <c r="C19" s="10">
        <f t="shared" si="2"/>
        <v>-1522.7585897039792</v>
      </c>
      <c r="D19" s="11">
        <f t="shared" si="0"/>
        <v>-15265.158312453383</v>
      </c>
      <c r="E19" s="12">
        <f t="shared" si="3"/>
        <v>-16787.916902157362</v>
      </c>
      <c r="F19" s="13">
        <f t="shared" si="4"/>
        <v>350167.66859034944</v>
      </c>
    </row>
    <row r="20" spans="2:6" ht="31.5" customHeight="1" x14ac:dyDescent="0.5">
      <c r="B20" s="6">
        <f t="shared" si="1"/>
        <v>11</v>
      </c>
      <c r="C20" s="10">
        <f t="shared" si="2"/>
        <v>-1459.1486750159861</v>
      </c>
      <c r="D20" s="11">
        <f t="shared" si="0"/>
        <v>-15328.768227141376</v>
      </c>
      <c r="E20" s="12">
        <f t="shared" si="3"/>
        <v>-16787.916902157362</v>
      </c>
      <c r="F20" s="13">
        <f t="shared" si="4"/>
        <v>334838.90036320809</v>
      </c>
    </row>
    <row r="21" spans="2:6" ht="31.5" customHeight="1" x14ac:dyDescent="0.5">
      <c r="B21" s="6">
        <f t="shared" si="1"/>
        <v>12</v>
      </c>
      <c r="C21" s="10">
        <f t="shared" si="2"/>
        <v>-1395.2736978134881</v>
      </c>
      <c r="D21" s="11">
        <f t="shared" si="0"/>
        <v>-15392.643204343873</v>
      </c>
      <c r="E21" s="12">
        <f t="shared" si="3"/>
        <v>-16787.916902157362</v>
      </c>
      <c r="F21" s="13">
        <f t="shared" si="4"/>
        <v>319446.25715886423</v>
      </c>
    </row>
    <row r="22" spans="2:6" ht="31.5" customHeight="1" x14ac:dyDescent="0.5">
      <c r="B22" s="6">
        <f>+B21+1</f>
        <v>13</v>
      </c>
      <c r="C22" s="10">
        <f>-F21*$C$4</f>
        <v>-1331.1325535809872</v>
      </c>
      <c r="D22" s="11">
        <f t="shared" si="0"/>
        <v>-15456.784348576375</v>
      </c>
      <c r="E22" s="12">
        <f t="shared" si="3"/>
        <v>-16787.916902157362</v>
      </c>
      <c r="F22" s="13">
        <f t="shared" si="4"/>
        <v>303989.47281028784</v>
      </c>
    </row>
    <row r="23" spans="2:6" ht="31.5" customHeight="1" x14ac:dyDescent="0.5">
      <c r="B23" s="6">
        <f t="shared" si="1"/>
        <v>14</v>
      </c>
      <c r="C23" s="10">
        <f t="shared" si="2"/>
        <v>-1266.7241332004694</v>
      </c>
      <c r="D23" s="11">
        <f t="shared" si="0"/>
        <v>-15521.192768956893</v>
      </c>
      <c r="E23" s="12">
        <f t="shared" si="3"/>
        <v>-16787.916902157362</v>
      </c>
      <c r="F23" s="13">
        <f t="shared" si="4"/>
        <v>288468.28004133096</v>
      </c>
    </row>
    <row r="24" spans="2:6" ht="31.5" customHeight="1" x14ac:dyDescent="0.5">
      <c r="B24" s="6">
        <f t="shared" si="1"/>
        <v>15</v>
      </c>
      <c r="C24" s="10">
        <f t="shared" si="2"/>
        <v>-1202.0473229322261</v>
      </c>
      <c r="D24" s="11">
        <f t="shared" si="0"/>
        <v>-15585.869579225135</v>
      </c>
      <c r="E24" s="12">
        <f t="shared" si="3"/>
        <v>-16787.916902157362</v>
      </c>
      <c r="F24" s="13">
        <f t="shared" si="4"/>
        <v>272882.41046210582</v>
      </c>
    </row>
    <row r="25" spans="2:6" ht="31.5" customHeight="1" x14ac:dyDescent="0.5">
      <c r="B25" s="6">
        <f t="shared" si="1"/>
        <v>16</v>
      </c>
      <c r="C25" s="10">
        <f t="shared" si="2"/>
        <v>-1137.1010043955948</v>
      </c>
      <c r="D25" s="11">
        <f t="shared" si="0"/>
        <v>-15650.815897761768</v>
      </c>
      <c r="E25" s="12">
        <f t="shared" si="3"/>
        <v>-16787.916902157362</v>
      </c>
      <c r="F25" s="13">
        <f t="shared" si="4"/>
        <v>257231.59456434406</v>
      </c>
    </row>
    <row r="26" spans="2:6" ht="31.5" customHeight="1" x14ac:dyDescent="0.5">
      <c r="B26" s="6">
        <f t="shared" si="1"/>
        <v>17</v>
      </c>
      <c r="C26" s="10">
        <f t="shared" si="2"/>
        <v>-1071.8840545496216</v>
      </c>
      <c r="D26" s="11">
        <f t="shared" si="0"/>
        <v>-15716.032847607739</v>
      </c>
      <c r="E26" s="12">
        <f t="shared" si="3"/>
        <v>-16787.916902157362</v>
      </c>
      <c r="F26" s="13">
        <f t="shared" si="4"/>
        <v>241515.56171673632</v>
      </c>
    </row>
    <row r="27" spans="2:6" ht="31.5" customHeight="1" x14ac:dyDescent="0.5">
      <c r="B27" s="6">
        <f t="shared" si="1"/>
        <v>18</v>
      </c>
      <c r="C27" s="10">
        <f t="shared" si="2"/>
        <v>-1006.3953456736402</v>
      </c>
      <c r="D27" s="11">
        <f t="shared" si="0"/>
        <v>-15781.521556483722</v>
      </c>
      <c r="E27" s="12">
        <f t="shared" si="3"/>
        <v>-16787.916902157362</v>
      </c>
      <c r="F27" s="13">
        <f t="shared" si="4"/>
        <v>225734.0401602526</v>
      </c>
    </row>
    <row r="28" spans="2:6" ht="31.5" customHeight="1" x14ac:dyDescent="0.5">
      <c r="B28" s="6">
        <f t="shared" si="1"/>
        <v>19</v>
      </c>
      <c r="C28" s="10">
        <f t="shared" si="2"/>
        <v>-940.63374534777245</v>
      </c>
      <c r="D28" s="11">
        <f t="shared" si="0"/>
        <v>-15847.28315680959</v>
      </c>
      <c r="E28" s="12">
        <f t="shared" si="3"/>
        <v>-16787.916902157362</v>
      </c>
      <c r="F28" s="13">
        <f t="shared" si="4"/>
        <v>209886.757003443</v>
      </c>
    </row>
    <row r="29" spans="2:6" ht="31.5" customHeight="1" x14ac:dyDescent="0.5">
      <c r="B29" s="6">
        <f t="shared" si="1"/>
        <v>20</v>
      </c>
      <c r="C29" s="10">
        <f t="shared" si="2"/>
        <v>-874.59811643334695</v>
      </c>
      <c r="D29" s="11">
        <f t="shared" si="0"/>
        <v>-15913.318785724015</v>
      </c>
      <c r="E29" s="12">
        <f t="shared" si="3"/>
        <v>-16787.916902157362</v>
      </c>
      <c r="F29" s="13">
        <f t="shared" si="4"/>
        <v>193973.43821771897</v>
      </c>
    </row>
    <row r="30" spans="2:6" ht="31.5" customHeight="1" x14ac:dyDescent="0.5">
      <c r="B30" s="6">
        <f t="shared" si="1"/>
        <v>21</v>
      </c>
      <c r="C30" s="10">
        <f t="shared" si="2"/>
        <v>-808.28731705323491</v>
      </c>
      <c r="D30" s="11">
        <f t="shared" si="0"/>
        <v>-15979.629585104127</v>
      </c>
      <c r="E30" s="12">
        <f t="shared" si="3"/>
        <v>-16787.916902157362</v>
      </c>
      <c r="F30" s="13">
        <f t="shared" si="4"/>
        <v>177993.80863261485</v>
      </c>
    </row>
    <row r="31" spans="2:6" ht="31.5" customHeight="1" x14ac:dyDescent="0.5">
      <c r="B31" s="6">
        <f t="shared" si="1"/>
        <v>22</v>
      </c>
      <c r="C31" s="10">
        <f t="shared" si="2"/>
        <v>-741.70020057210604</v>
      </c>
      <c r="D31" s="11">
        <f t="shared" si="0"/>
        <v>-16046.216701585256</v>
      </c>
      <c r="E31" s="12">
        <f t="shared" si="3"/>
        <v>-16787.916902157362</v>
      </c>
      <c r="F31" s="13">
        <f t="shared" si="4"/>
        <v>161947.5919310296</v>
      </c>
    </row>
    <row r="32" spans="2:6" ht="31.5" customHeight="1" x14ac:dyDescent="0.5">
      <c r="B32" s="6">
        <f t="shared" si="1"/>
        <v>23</v>
      </c>
      <c r="C32" s="10">
        <f t="shared" si="2"/>
        <v>-674.83561557660028</v>
      </c>
      <c r="D32" s="11">
        <f t="shared" si="0"/>
        <v>-16113.081286580762</v>
      </c>
      <c r="E32" s="12">
        <f t="shared" si="3"/>
        <v>-16787.916902157362</v>
      </c>
      <c r="F32" s="13">
        <f t="shared" si="4"/>
        <v>145834.51064444883</v>
      </c>
    </row>
    <row r="33" spans="2:6" ht="31.5" customHeight="1" x14ac:dyDescent="0.5">
      <c r="B33" s="6">
        <f t="shared" si="1"/>
        <v>24</v>
      </c>
      <c r="C33" s="10">
        <f t="shared" si="2"/>
        <v>-607.6924058554182</v>
      </c>
      <c r="D33" s="11">
        <f t="shared" si="0"/>
        <v>-16180.224496301944</v>
      </c>
      <c r="E33" s="12">
        <f t="shared" si="3"/>
        <v>-16787.916902157362</v>
      </c>
      <c r="F33" s="13">
        <f t="shared" si="4"/>
        <v>129654.28614814689</v>
      </c>
    </row>
    <row r="34" spans="2:6" ht="31.5" customHeight="1" x14ac:dyDescent="0.5">
      <c r="B34" s="6">
        <f t="shared" si="1"/>
        <v>25</v>
      </c>
      <c r="C34" s="10">
        <f t="shared" si="2"/>
        <v>-540.26941037932806</v>
      </c>
      <c r="D34" s="11">
        <f t="shared" si="0"/>
        <v>-16247.647491778034</v>
      </c>
      <c r="E34" s="12">
        <f t="shared" si="3"/>
        <v>-16787.916902157362</v>
      </c>
      <c r="F34" s="13">
        <f t="shared" si="4"/>
        <v>113406.63865636886</v>
      </c>
    </row>
    <row r="35" spans="2:6" x14ac:dyDescent="0.5">
      <c r="B35" s="6">
        <f t="shared" si="1"/>
        <v>26</v>
      </c>
      <c r="C35" s="10">
        <f t="shared" si="2"/>
        <v>-472.56546328108897</v>
      </c>
      <c r="D35" s="11">
        <f t="shared" si="0"/>
        <v>-16315.351438876272</v>
      </c>
      <c r="E35" s="12">
        <f t="shared" si="3"/>
        <v>-16787.916902157362</v>
      </c>
      <c r="F35" s="13">
        <f t="shared" si="4"/>
        <v>97091.287217492587</v>
      </c>
    </row>
    <row r="36" spans="2:6" x14ac:dyDescent="0.5">
      <c r="B36" s="6">
        <f t="shared" si="1"/>
        <v>27</v>
      </c>
      <c r="C36" s="10">
        <f t="shared" si="2"/>
        <v>-404.57939383529157</v>
      </c>
      <c r="D36" s="11">
        <f t="shared" si="0"/>
        <v>-16383.337508322071</v>
      </c>
      <c r="E36" s="12">
        <f t="shared" si="3"/>
        <v>-16787.916902157362</v>
      </c>
      <c r="F36" s="13">
        <f t="shared" si="4"/>
        <v>80707.949709170513</v>
      </c>
    </row>
    <row r="37" spans="2:6" x14ac:dyDescent="0.5">
      <c r="B37" s="6">
        <f t="shared" si="1"/>
        <v>28</v>
      </c>
      <c r="C37" s="10">
        <f t="shared" si="2"/>
        <v>-336.31002643811348</v>
      </c>
      <c r="D37" s="11">
        <f t="shared" si="0"/>
        <v>-16451.606875719248</v>
      </c>
      <c r="E37" s="12">
        <f t="shared" si="3"/>
        <v>-16787.916902157362</v>
      </c>
      <c r="F37" s="13">
        <f t="shared" si="4"/>
        <v>64256.342833451265</v>
      </c>
    </row>
    <row r="38" spans="2:6" x14ac:dyDescent="0.5">
      <c r="B38" s="6">
        <f t="shared" si="1"/>
        <v>29</v>
      </c>
      <c r="C38" s="10">
        <f t="shared" si="2"/>
        <v>-267.75618058699138</v>
      </c>
      <c r="D38" s="11">
        <f t="shared" si="0"/>
        <v>-16520.16072157037</v>
      </c>
      <c r="E38" s="12">
        <f t="shared" si="3"/>
        <v>-16787.916902157362</v>
      </c>
      <c r="F38" s="13">
        <f t="shared" si="4"/>
        <v>47736.182111880895</v>
      </c>
    </row>
    <row r="39" spans="2:6" x14ac:dyDescent="0.5">
      <c r="B39" s="6">
        <f t="shared" si="1"/>
        <v>30</v>
      </c>
      <c r="C39" s="10">
        <f t="shared" si="2"/>
        <v>-198.91667086020769</v>
      </c>
      <c r="D39" s="11">
        <f t="shared" si="0"/>
        <v>-16589.000231297156</v>
      </c>
      <c r="E39" s="12">
        <f t="shared" si="3"/>
        <v>-16787.916902157362</v>
      </c>
      <c r="F39" s="13">
        <f t="shared" si="4"/>
        <v>31147.181880583739</v>
      </c>
    </row>
    <row r="40" spans="2:6" x14ac:dyDescent="0.5">
      <c r="B40" s="6">
        <f t="shared" si="1"/>
        <v>31</v>
      </c>
      <c r="C40" s="10">
        <f t="shared" si="2"/>
        <v>-129.79030689639242</v>
      </c>
      <c r="D40" s="11">
        <f t="shared" si="0"/>
        <v>-16658.126595260968</v>
      </c>
      <c r="E40" s="12">
        <f t="shared" si="3"/>
        <v>-16787.916902157362</v>
      </c>
      <c r="F40" s="13">
        <f t="shared" si="4"/>
        <v>14489.055285322771</v>
      </c>
    </row>
    <row r="41" spans="2:6" x14ac:dyDescent="0.5">
      <c r="B41" s="6">
        <f t="shared" si="1"/>
        <v>32</v>
      </c>
      <c r="C41" s="10">
        <f t="shared" si="2"/>
        <v>-60.375893373939981</v>
      </c>
      <c r="D41" s="11">
        <f t="shared" si="0"/>
        <v>-16727.541008783421</v>
      </c>
      <c r="E41" s="12">
        <f t="shared" si="3"/>
        <v>-16787.916902157362</v>
      </c>
      <c r="F41" s="13">
        <f t="shared" si="4"/>
        <v>-2238.4857234606498</v>
      </c>
    </row>
    <row r="42" spans="2:6" x14ac:dyDescent="0.5">
      <c r="B42" s="6">
        <f t="shared" si="1"/>
        <v>33</v>
      </c>
      <c r="C42" s="10">
        <f t="shared" si="2"/>
        <v>9.3277700096605276</v>
      </c>
      <c r="D42" s="11">
        <f t="shared" si="0"/>
        <v>-16797.244672167024</v>
      </c>
      <c r="E42" s="12">
        <f t="shared" si="3"/>
        <v>-16787.916902157362</v>
      </c>
      <c r="F42" s="13">
        <f t="shared" si="4"/>
        <v>-19035.730395627674</v>
      </c>
    </row>
    <row r="43" spans="2:6" x14ac:dyDescent="0.5">
      <c r="B43" s="6">
        <f t="shared" si="1"/>
        <v>34</v>
      </c>
      <c r="C43" s="10">
        <f t="shared" si="2"/>
        <v>79.321888558580511</v>
      </c>
      <c r="D43" s="11">
        <f t="shared" si="0"/>
        <v>-16867.238790715943</v>
      </c>
      <c r="E43" s="12">
        <f t="shared" si="3"/>
        <v>-16787.916902157362</v>
      </c>
      <c r="F43" s="13">
        <f t="shared" si="4"/>
        <v>-35902.969186343616</v>
      </c>
    </row>
    <row r="44" spans="2:6" x14ac:dyDescent="0.5">
      <c r="B44" s="6">
        <f t="shared" si="1"/>
        <v>35</v>
      </c>
      <c r="C44" s="10">
        <f t="shared" si="2"/>
        <v>149.60767259949384</v>
      </c>
      <c r="D44" s="11">
        <f t="shared" si="0"/>
        <v>-16937.524574756855</v>
      </c>
      <c r="E44" s="12">
        <f t="shared" si="3"/>
        <v>-16787.916902157362</v>
      </c>
      <c r="F44" s="13">
        <f t="shared" si="4"/>
        <v>-52840.493761100472</v>
      </c>
    </row>
    <row r="45" spans="2:6" x14ac:dyDescent="0.5">
      <c r="B45" s="6">
        <f t="shared" si="1"/>
        <v>36</v>
      </c>
      <c r="C45" s="10">
        <f t="shared" si="2"/>
        <v>220.18633750250564</v>
      </c>
      <c r="D45" s="11">
        <f t="shared" si="0"/>
        <v>-17008.103239659868</v>
      </c>
      <c r="E45" s="12">
        <f t="shared" si="3"/>
        <v>-16787.916902157362</v>
      </c>
      <c r="F45" s="13">
        <f t="shared" si="4"/>
        <v>-69848.597000760346</v>
      </c>
    </row>
    <row r="46" spans="2:6" x14ac:dyDescent="0.5">
      <c r="B46" s="6">
        <f t="shared" si="1"/>
        <v>37</v>
      </c>
      <c r="C46" s="10">
        <f t="shared" si="2"/>
        <v>291.05910370216833</v>
      </c>
      <c r="D46" s="11">
        <f t="shared" si="0"/>
        <v>-17078.976005859531</v>
      </c>
      <c r="E46" s="12">
        <f t="shared" si="3"/>
        <v>-16787.916902157362</v>
      </c>
      <c r="F46" s="13">
        <f t="shared" si="4"/>
        <v>-86927.573006619874</v>
      </c>
    </row>
    <row r="47" spans="2:6" x14ac:dyDescent="0.5">
      <c r="B47" s="6">
        <f t="shared" si="1"/>
        <v>38</v>
      </c>
      <c r="C47" s="10">
        <f t="shared" si="2"/>
        <v>362.22719671858499</v>
      </c>
      <c r="D47" s="11">
        <f t="shared" si="0"/>
        <v>-17150.144098875946</v>
      </c>
      <c r="E47" s="12">
        <f t="shared" si="3"/>
        <v>-16787.916902157362</v>
      </c>
      <c r="F47" s="13">
        <f t="shared" si="4"/>
        <v>-104077.71710549582</v>
      </c>
    </row>
    <row r="48" spans="2:6" x14ac:dyDescent="0.5">
      <c r="B48" s="6">
        <f t="shared" si="1"/>
        <v>39</v>
      </c>
      <c r="C48" s="10">
        <f t="shared" si="2"/>
        <v>433.69184717860105</v>
      </c>
      <c r="D48" s="11">
        <f t="shared" si="0"/>
        <v>-17221.608749335963</v>
      </c>
      <c r="E48" s="12">
        <f t="shared" si="3"/>
        <v>-16787.916902157362</v>
      </c>
      <c r="F48" s="13">
        <f t="shared" si="4"/>
        <v>-121299.32585483178</v>
      </c>
    </row>
    <row r="49" spans="2:6" x14ac:dyDescent="0.5">
      <c r="B49" s="6">
        <f t="shared" si="1"/>
        <v>40</v>
      </c>
      <c r="C49" s="10">
        <f t="shared" si="2"/>
        <v>505.45429083708399</v>
      </c>
      <c r="D49" s="11">
        <f t="shared" si="0"/>
        <v>-17293.371192994444</v>
      </c>
      <c r="E49" s="12">
        <f t="shared" si="3"/>
        <v>-16787.916902157362</v>
      </c>
      <c r="F49" s="13">
        <f t="shared" si="4"/>
        <v>-138592.69704782622</v>
      </c>
    </row>
    <row r="50" spans="2:6" x14ac:dyDescent="0.5">
      <c r="B50" s="6">
        <f t="shared" si="1"/>
        <v>41</v>
      </c>
      <c r="C50" s="10">
        <f t="shared" si="2"/>
        <v>577.51576859829186</v>
      </c>
      <c r="D50" s="11">
        <f t="shared" si="0"/>
        <v>-17365.432670755654</v>
      </c>
      <c r="E50" s="12">
        <f t="shared" si="3"/>
        <v>-16787.916902157362</v>
      </c>
      <c r="F50" s="13">
        <f t="shared" si="4"/>
        <v>-155958.12971858188</v>
      </c>
    </row>
    <row r="51" spans="2:6" x14ac:dyDescent="0.5">
      <c r="B51" s="6">
        <f t="shared" si="1"/>
        <v>42</v>
      </c>
      <c r="C51" s="10">
        <f t="shared" si="2"/>
        <v>649.87752653733071</v>
      </c>
      <c r="D51" s="11">
        <f t="shared" si="0"/>
        <v>-17437.794428694691</v>
      </c>
      <c r="E51" s="12">
        <f t="shared" si="3"/>
        <v>-16787.916902157362</v>
      </c>
      <c r="F51" s="13">
        <f t="shared" si="4"/>
        <v>-173395.92414727659</v>
      </c>
    </row>
    <row r="52" spans="2:6" x14ac:dyDescent="0.5">
      <c r="B52" s="6">
        <f t="shared" si="1"/>
        <v>43</v>
      </c>
      <c r="C52" s="10">
        <f t="shared" si="2"/>
        <v>722.54081592170144</v>
      </c>
      <c r="D52" s="11">
        <f t="shared" si="0"/>
        <v>-17510.457718079062</v>
      </c>
      <c r="E52" s="12">
        <f t="shared" si="3"/>
        <v>-16787.916902157362</v>
      </c>
      <c r="F52" s="13">
        <f t="shared" si="4"/>
        <v>-190906.38186535565</v>
      </c>
    </row>
    <row r="53" spans="2:6" x14ac:dyDescent="0.5">
      <c r="B53" s="6">
        <f t="shared" si="1"/>
        <v>44</v>
      </c>
      <c r="C53" s="10">
        <f t="shared" si="2"/>
        <v>795.50689323293693</v>
      </c>
      <c r="D53" s="11">
        <f t="shared" si="0"/>
        <v>-17583.423795390299</v>
      </c>
      <c r="E53" s="12">
        <f t="shared" si="3"/>
        <v>-16787.916902157362</v>
      </c>
      <c r="F53" s="13">
        <f t="shared" si="4"/>
        <v>-208489.80566074594</v>
      </c>
    </row>
    <row r="54" spans="2:6" x14ac:dyDescent="0.5">
      <c r="B54" s="6">
        <f t="shared" si="1"/>
        <v>45</v>
      </c>
      <c r="C54" s="10">
        <f t="shared" si="2"/>
        <v>868.77702018832827</v>
      </c>
      <c r="D54" s="11">
        <f t="shared" si="0"/>
        <v>-17656.69392234569</v>
      </c>
      <c r="E54" s="12">
        <f t="shared" si="3"/>
        <v>-16787.916902157362</v>
      </c>
      <c r="F54" s="13">
        <f t="shared" si="4"/>
        <v>-226146.49958309165</v>
      </c>
    </row>
    <row r="55" spans="2:6" x14ac:dyDescent="0.5">
      <c r="B55" s="6">
        <f t="shared" si="1"/>
        <v>46</v>
      </c>
      <c r="C55" s="10">
        <f t="shared" si="2"/>
        <v>942.35246376274279</v>
      </c>
      <c r="D55" s="11">
        <f t="shared" si="0"/>
        <v>-17730.269365920103</v>
      </c>
      <c r="E55" s="12">
        <f t="shared" si="3"/>
        <v>-16787.916902157362</v>
      </c>
      <c r="F55" s="13">
        <f t="shared" si="4"/>
        <v>-243876.76894901175</v>
      </c>
    </row>
    <row r="56" spans="2:6" x14ac:dyDescent="0.5">
      <c r="B56" s="6">
        <f t="shared" si="1"/>
        <v>47</v>
      </c>
      <c r="C56" s="10">
        <f t="shared" si="2"/>
        <v>1016.2344962105319</v>
      </c>
      <c r="D56" s="11">
        <f t="shared" si="0"/>
        <v>-17804.151398367892</v>
      </c>
      <c r="E56" s="12">
        <f t="shared" si="3"/>
        <v>-16787.916902157362</v>
      </c>
      <c r="F56" s="13">
        <f t="shared" si="4"/>
        <v>-261680.92034737964</v>
      </c>
    </row>
    <row r="57" spans="2:6" x14ac:dyDescent="0.5">
      <c r="B57" s="6">
        <f t="shared" si="1"/>
        <v>48</v>
      </c>
      <c r="C57" s="10">
        <f t="shared" si="2"/>
        <v>1090.4243950875309</v>
      </c>
      <c r="D57" s="11">
        <f t="shared" si="0"/>
        <v>-17878.341297244893</v>
      </c>
      <c r="E57" s="12">
        <f t="shared" si="3"/>
        <v>-16787.916902157362</v>
      </c>
      <c r="F57" s="13">
        <f t="shared" si="4"/>
        <v>-279559.26164462452</v>
      </c>
    </row>
    <row r="58" spans="2:6" x14ac:dyDescent="0.5">
      <c r="B58" s="6">
        <f t="shared" si="1"/>
        <v>49</v>
      </c>
      <c r="C58" s="10">
        <f t="shared" si="2"/>
        <v>1164.9234432731503</v>
      </c>
      <c r="D58" s="11">
        <f t="shared" si="0"/>
        <v>-17952.840345430512</v>
      </c>
      <c r="E58" s="12">
        <f t="shared" si="3"/>
        <v>-16787.916902157362</v>
      </c>
      <c r="F58" s="13">
        <f t="shared" si="4"/>
        <v>-297512.10199005506</v>
      </c>
    </row>
    <row r="59" spans="2:6" x14ac:dyDescent="0.5">
      <c r="B59" s="6">
        <f t="shared" si="1"/>
        <v>50</v>
      </c>
      <c r="C59" s="10">
        <f t="shared" si="2"/>
        <v>1239.7329289925594</v>
      </c>
      <c r="D59" s="11">
        <f t="shared" si="0"/>
        <v>-18027.64983114992</v>
      </c>
      <c r="E59" s="12">
        <f t="shared" si="3"/>
        <v>-16787.916902157362</v>
      </c>
      <c r="F59" s="13">
        <f t="shared" si="4"/>
        <v>-315539.75182120496</v>
      </c>
    </row>
    <row r="60" spans="2:6" x14ac:dyDescent="0.5">
      <c r="B60" s="6">
        <f t="shared" si="1"/>
        <v>51</v>
      </c>
      <c r="C60" s="10">
        <f t="shared" si="2"/>
        <v>1314.8541458389609</v>
      </c>
      <c r="D60" s="11">
        <f t="shared" si="0"/>
        <v>-18102.771047996321</v>
      </c>
      <c r="E60" s="12">
        <f t="shared" si="3"/>
        <v>-16787.916902157362</v>
      </c>
      <c r="F60" s="13">
        <f t="shared" si="4"/>
        <v>-333642.52286920126</v>
      </c>
    </row>
    <row r="61" spans="2:6" x14ac:dyDescent="0.5">
      <c r="B61" s="6">
        <f t="shared" si="1"/>
        <v>52</v>
      </c>
      <c r="C61" s="10">
        <f t="shared" si="2"/>
        <v>1390.2883927959615</v>
      </c>
      <c r="D61" s="11">
        <f t="shared" si="0"/>
        <v>-18178.205294953324</v>
      </c>
      <c r="E61" s="12">
        <f t="shared" si="3"/>
        <v>-16787.916902157362</v>
      </c>
      <c r="F61" s="13">
        <f t="shared" si="4"/>
        <v>-351820.72816415457</v>
      </c>
    </row>
    <row r="62" spans="2:6" x14ac:dyDescent="0.5">
      <c r="B62" s="6">
        <f t="shared" si="1"/>
        <v>53</v>
      </c>
      <c r="C62" s="10">
        <f t="shared" si="2"/>
        <v>1466.0369742600319</v>
      </c>
      <c r="D62" s="11">
        <f t="shared" si="0"/>
        <v>-18253.953876417392</v>
      </c>
      <c r="E62" s="12">
        <f t="shared" si="3"/>
        <v>-16787.916902157362</v>
      </c>
      <c r="F62" s="13">
        <f t="shared" si="4"/>
        <v>-370074.68204057193</v>
      </c>
    </row>
    <row r="63" spans="2:6" x14ac:dyDescent="0.5">
      <c r="B63" s="6">
        <f t="shared" si="1"/>
        <v>54</v>
      </c>
      <c r="C63" s="10">
        <f t="shared" si="2"/>
        <v>1542.1012000630631</v>
      </c>
      <c r="D63" s="11">
        <f t="shared" si="0"/>
        <v>-18330.018102220423</v>
      </c>
      <c r="E63" s="12">
        <f t="shared" si="3"/>
        <v>-16787.916902157362</v>
      </c>
      <c r="F63" s="13">
        <f t="shared" si="4"/>
        <v>-388404.70014279237</v>
      </c>
    </row>
    <row r="64" spans="2:6" x14ac:dyDescent="0.5">
      <c r="B64" s="6">
        <f t="shared" si="1"/>
        <v>55</v>
      </c>
      <c r="C64" s="10">
        <f t="shared" si="2"/>
        <v>1618.4823854950157</v>
      </c>
      <c r="D64" s="11">
        <f t="shared" si="0"/>
        <v>-18406.399287652377</v>
      </c>
      <c r="E64" s="12">
        <f t="shared" si="3"/>
        <v>-16787.916902157362</v>
      </c>
      <c r="F64" s="13">
        <f t="shared" si="4"/>
        <v>-406811.09943044477</v>
      </c>
    </row>
    <row r="65" spans="2:6" x14ac:dyDescent="0.5">
      <c r="B65" s="6">
        <f t="shared" si="1"/>
        <v>56</v>
      </c>
      <c r="C65" s="10">
        <f t="shared" si="2"/>
        <v>1695.1818513266633</v>
      </c>
      <c r="D65" s="11">
        <f t="shared" si="0"/>
        <v>-18483.098753484024</v>
      </c>
      <c r="E65" s="12">
        <f t="shared" si="3"/>
        <v>-16787.916902157362</v>
      </c>
      <c r="F65" s="13">
        <f t="shared" si="4"/>
        <v>-425294.19818392879</v>
      </c>
    </row>
    <row r="66" spans="2:6" x14ac:dyDescent="0.5">
      <c r="B66" s="6">
        <f t="shared" si="1"/>
        <v>57</v>
      </c>
      <c r="C66" s="10">
        <f t="shared" si="2"/>
        <v>1772.200923832431</v>
      </c>
      <c r="D66" s="11">
        <f t="shared" si="0"/>
        <v>-18560.117825989793</v>
      </c>
      <c r="E66" s="12">
        <f t="shared" si="3"/>
        <v>-16787.916902157362</v>
      </c>
      <c r="F66" s="13">
        <f t="shared" si="4"/>
        <v>-443854.31600991858</v>
      </c>
    </row>
    <row r="67" spans="2:6" x14ac:dyDescent="0.5">
      <c r="B67" s="6">
        <f t="shared" si="1"/>
        <v>58</v>
      </c>
      <c r="C67" s="10">
        <f t="shared" si="2"/>
        <v>1849.5409348133305</v>
      </c>
      <c r="D67" s="11">
        <f t="shared" si="0"/>
        <v>-18637.457836970691</v>
      </c>
      <c r="E67" s="12">
        <f t="shared" si="3"/>
        <v>-16787.916902157362</v>
      </c>
      <c r="F67" s="13">
        <f t="shared" si="4"/>
        <v>-462491.77384688926</v>
      </c>
    </row>
    <row r="68" spans="2:6" x14ac:dyDescent="0.5">
      <c r="B68" s="6">
        <f t="shared" si="1"/>
        <v>59</v>
      </c>
      <c r="C68" s="10">
        <f t="shared" si="2"/>
        <v>1927.2032216199875</v>
      </c>
      <c r="D68" s="11">
        <f t="shared" si="0"/>
        <v>-18715.120123777349</v>
      </c>
      <c r="E68" s="12">
        <f t="shared" si="3"/>
        <v>-16787.916902157362</v>
      </c>
      <c r="F68" s="13">
        <f t="shared" si="4"/>
        <v>-481206.89397066663</v>
      </c>
    </row>
    <row r="69" spans="2:6" x14ac:dyDescent="0.5">
      <c r="B69" s="6">
        <f t="shared" si="1"/>
        <v>60</v>
      </c>
      <c r="C69" s="10">
        <f t="shared" si="2"/>
        <v>2005.1891271757677</v>
      </c>
      <c r="D69" s="11">
        <f t="shared" si="0"/>
        <v>-18793.106029333128</v>
      </c>
      <c r="E69" s="12">
        <f t="shared" si="3"/>
        <v>-16787.916902157362</v>
      </c>
      <c r="F69" s="13">
        <f t="shared" si="4"/>
        <v>-499999.99999999977</v>
      </c>
    </row>
    <row r="70" spans="2:6" x14ac:dyDescent="0.5">
      <c r="B70" s="6">
        <f t="shared" si="1"/>
        <v>61</v>
      </c>
      <c r="C70" s="10">
        <f t="shared" si="2"/>
        <v>2083.4999999999991</v>
      </c>
      <c r="D70" s="11">
        <f t="shared" si="0"/>
        <v>-18871.416902157362</v>
      </c>
      <c r="E70" s="12">
        <f t="shared" si="3"/>
        <v>-16787.916902157362</v>
      </c>
      <c r="F70" s="13">
        <f t="shared" si="4"/>
        <v>-518871.41690215713</v>
      </c>
    </row>
    <row r="71" spans="2:6" x14ac:dyDescent="0.5">
      <c r="B71" s="6">
        <f t="shared" si="1"/>
        <v>62</v>
      </c>
      <c r="C71" s="10">
        <f t="shared" si="2"/>
        <v>2162.1371942312885</v>
      </c>
      <c r="D71" s="11">
        <f t="shared" si="0"/>
        <v>-18950.054096388649</v>
      </c>
      <c r="E71" s="12">
        <f t="shared" si="3"/>
        <v>-16787.916902157362</v>
      </c>
      <c r="F71" s="13">
        <f t="shared" si="4"/>
        <v>-537821.47099854576</v>
      </c>
    </row>
    <row r="72" spans="2:6" x14ac:dyDescent="0.5">
      <c r="B72" s="6">
        <f t="shared" si="1"/>
        <v>63</v>
      </c>
      <c r="C72" s="10">
        <f t="shared" si="2"/>
        <v>2241.1020696509399</v>
      </c>
      <c r="D72" s="11">
        <f t="shared" si="0"/>
        <v>-19029.018971808302</v>
      </c>
      <c r="E72" s="12">
        <f t="shared" si="3"/>
        <v>-16787.916902157362</v>
      </c>
      <c r="F72" s="13">
        <f t="shared" si="4"/>
        <v>-556850.48997035401</v>
      </c>
    </row>
    <row r="73" spans="2:6" x14ac:dyDescent="0.5">
      <c r="B73" s="6">
        <f t="shared" si="1"/>
        <v>64</v>
      </c>
      <c r="C73" s="10">
        <f t="shared" si="2"/>
        <v>2320.3959917064649</v>
      </c>
      <c r="D73" s="11">
        <f t="shared" si="0"/>
        <v>-19108.312893863826</v>
      </c>
      <c r="E73" s="12">
        <f t="shared" si="3"/>
        <v>-16787.916902157362</v>
      </c>
      <c r="F73" s="13">
        <f t="shared" si="4"/>
        <v>-575958.8028642179</v>
      </c>
    </row>
    <row r="74" spans="2:6" x14ac:dyDescent="0.5">
      <c r="B74" s="6">
        <f t="shared" si="1"/>
        <v>65</v>
      </c>
      <c r="C74" s="10">
        <f t="shared" si="2"/>
        <v>2400.020331535196</v>
      </c>
      <c r="D74" s="11">
        <f t="shared" si="0"/>
        <v>-19187.937233692559</v>
      </c>
      <c r="E74" s="12">
        <f t="shared" si="3"/>
        <v>-16787.916902157362</v>
      </c>
      <c r="F74" s="13">
        <f t="shared" si="4"/>
        <v>-595146.7400979104</v>
      </c>
    </row>
    <row r="75" spans="2:6" x14ac:dyDescent="0.5">
      <c r="B75" s="6">
        <f t="shared" si="1"/>
        <v>66</v>
      </c>
      <c r="C75" s="10">
        <f t="shared" si="2"/>
        <v>2479.9764659879925</v>
      </c>
      <c r="D75" s="11">
        <f t="shared" ref="D75:D138" si="5">+E75-C75</f>
        <v>-19267.893368145353</v>
      </c>
      <c r="E75" s="12">
        <f t="shared" si="3"/>
        <v>-16787.916902157362</v>
      </c>
      <c r="F75" s="13">
        <f t="shared" si="4"/>
        <v>-614414.63346605573</v>
      </c>
    </row>
    <row r="76" spans="2:6" x14ac:dyDescent="0.5">
      <c r="B76" s="6">
        <f t="shared" ref="B76:B139" si="6">+B75+1</f>
        <v>67</v>
      </c>
      <c r="C76" s="10">
        <f t="shared" ref="C76:C139" si="7">-F75*$C$4</f>
        <v>2560.2657776530541</v>
      </c>
      <c r="D76" s="11">
        <f t="shared" si="5"/>
        <v>-19348.182679810416</v>
      </c>
      <c r="E76" s="12">
        <f t="shared" ref="E76:E139" si="8">+$E$10</f>
        <v>-16787.916902157362</v>
      </c>
      <c r="F76" s="13">
        <f t="shared" ref="F76:F139" si="9">+F75+(E76-C76)</f>
        <v>-633762.81614586618</v>
      </c>
    </row>
    <row r="77" spans="2:6" x14ac:dyDescent="0.5">
      <c r="B77" s="6">
        <f t="shared" si="6"/>
        <v>68</v>
      </c>
      <c r="C77" s="10">
        <f t="shared" si="7"/>
        <v>2640.8896548798243</v>
      </c>
      <c r="D77" s="11">
        <f t="shared" si="5"/>
        <v>-19428.806557037187</v>
      </c>
      <c r="E77" s="12">
        <f t="shared" si="8"/>
        <v>-16787.916902157362</v>
      </c>
      <c r="F77" s="13">
        <f t="shared" si="9"/>
        <v>-653191.62270290335</v>
      </c>
    </row>
    <row r="78" spans="2:6" x14ac:dyDescent="0.5">
      <c r="B78" s="6">
        <f t="shared" si="6"/>
        <v>69</v>
      </c>
      <c r="C78" s="10">
        <f t="shared" si="7"/>
        <v>2721.8494918029983</v>
      </c>
      <c r="D78" s="11">
        <f t="shared" si="5"/>
        <v>-19509.766393960359</v>
      </c>
      <c r="E78" s="12">
        <f t="shared" si="8"/>
        <v>-16787.916902157362</v>
      </c>
      <c r="F78" s="13">
        <f t="shared" si="9"/>
        <v>-672701.38909686368</v>
      </c>
    </row>
    <row r="79" spans="2:6" x14ac:dyDescent="0.5">
      <c r="B79" s="6">
        <f t="shared" si="6"/>
        <v>70</v>
      </c>
      <c r="C79" s="10">
        <f t="shared" si="7"/>
        <v>2803.1466883666308</v>
      </c>
      <c r="D79" s="11">
        <f t="shared" si="5"/>
        <v>-19591.063590523991</v>
      </c>
      <c r="E79" s="12">
        <f t="shared" si="8"/>
        <v>-16787.916902157362</v>
      </c>
      <c r="F79" s="13">
        <f t="shared" si="9"/>
        <v>-692292.4526873877</v>
      </c>
    </row>
    <row r="80" spans="2:6" x14ac:dyDescent="0.5">
      <c r="B80" s="6">
        <f t="shared" si="6"/>
        <v>71</v>
      </c>
      <c r="C80" s="10">
        <f t="shared" si="7"/>
        <v>2884.7826503483443</v>
      </c>
      <c r="D80" s="11">
        <f t="shared" si="5"/>
        <v>-19672.699552505706</v>
      </c>
      <c r="E80" s="12">
        <f t="shared" si="8"/>
        <v>-16787.916902157362</v>
      </c>
      <c r="F80" s="13">
        <f t="shared" si="9"/>
        <v>-711965.15223989345</v>
      </c>
    </row>
    <row r="81" spans="2:6" x14ac:dyDescent="0.5">
      <c r="B81" s="6">
        <f t="shared" si="6"/>
        <v>72</v>
      </c>
      <c r="C81" s="10">
        <f t="shared" si="7"/>
        <v>2966.7587893836358</v>
      </c>
      <c r="D81" s="11">
        <f t="shared" si="5"/>
        <v>-19754.675691540997</v>
      </c>
      <c r="E81" s="12">
        <f t="shared" si="8"/>
        <v>-16787.916902157362</v>
      </c>
      <c r="F81" s="13">
        <f t="shared" si="9"/>
        <v>-731719.8279314345</v>
      </c>
    </row>
    <row r="82" spans="2:6" x14ac:dyDescent="0.5">
      <c r="B82" s="6">
        <f t="shared" si="6"/>
        <v>73</v>
      </c>
      <c r="C82" s="10">
        <f t="shared" si="7"/>
        <v>3049.0765229902872</v>
      </c>
      <c r="D82" s="11">
        <f t="shared" si="5"/>
        <v>-19836.993425147648</v>
      </c>
      <c r="E82" s="12">
        <f t="shared" si="8"/>
        <v>-16787.916902157362</v>
      </c>
      <c r="F82" s="13">
        <f t="shared" si="9"/>
        <v>-751556.82135658211</v>
      </c>
    </row>
    <row r="83" spans="2:6" x14ac:dyDescent="0.5">
      <c r="B83" s="6">
        <f t="shared" si="6"/>
        <v>74</v>
      </c>
      <c r="C83" s="10">
        <f t="shared" si="7"/>
        <v>3131.7372745928774</v>
      </c>
      <c r="D83" s="11">
        <f t="shared" si="5"/>
        <v>-19919.654176750239</v>
      </c>
      <c r="E83" s="12">
        <f t="shared" si="8"/>
        <v>-16787.916902157362</v>
      </c>
      <c r="F83" s="13">
        <f t="shared" si="9"/>
        <v>-771476.47553333233</v>
      </c>
    </row>
    <row r="84" spans="2:6" x14ac:dyDescent="0.5">
      <c r="B84" s="6">
        <f t="shared" si="6"/>
        <v>75</v>
      </c>
      <c r="C84" s="10">
        <f t="shared" si="7"/>
        <v>3214.7424735473955</v>
      </c>
      <c r="D84" s="11">
        <f t="shared" si="5"/>
        <v>-20002.659375704756</v>
      </c>
      <c r="E84" s="12">
        <f t="shared" si="8"/>
        <v>-16787.916902157362</v>
      </c>
      <c r="F84" s="13">
        <f t="shared" si="9"/>
        <v>-791479.13490903703</v>
      </c>
    </row>
    <row r="85" spans="2:6" x14ac:dyDescent="0.5">
      <c r="B85" s="6">
        <f t="shared" si="6"/>
        <v>76</v>
      </c>
      <c r="C85" s="10">
        <f t="shared" si="7"/>
        <v>3298.0935551659572</v>
      </c>
      <c r="D85" s="11">
        <f t="shared" si="5"/>
        <v>-20086.010457323318</v>
      </c>
      <c r="E85" s="12">
        <f t="shared" si="8"/>
        <v>-16787.916902157362</v>
      </c>
      <c r="F85" s="13">
        <f t="shared" si="9"/>
        <v>-811565.14536636032</v>
      </c>
    </row>
    <row r="86" spans="2:6" x14ac:dyDescent="0.5">
      <c r="B86" s="6">
        <f t="shared" si="6"/>
        <v>77</v>
      </c>
      <c r="C86" s="10">
        <f t="shared" si="7"/>
        <v>3381.7919607416234</v>
      </c>
      <c r="D86" s="11">
        <f t="shared" si="5"/>
        <v>-20169.708862898984</v>
      </c>
      <c r="E86" s="12">
        <f t="shared" si="8"/>
        <v>-16787.916902157362</v>
      </c>
      <c r="F86" s="13">
        <f t="shared" si="9"/>
        <v>-831734.8542292593</v>
      </c>
    </row>
    <row r="87" spans="2:6" x14ac:dyDescent="0.5">
      <c r="B87" s="6">
        <f t="shared" si="6"/>
        <v>78</v>
      </c>
      <c r="C87" s="10">
        <f t="shared" si="7"/>
        <v>3465.8391375733231</v>
      </c>
      <c r="D87" s="11">
        <f t="shared" si="5"/>
        <v>-20253.756039730684</v>
      </c>
      <c r="E87" s="12">
        <f t="shared" si="8"/>
        <v>-16787.916902157362</v>
      </c>
      <c r="F87" s="13">
        <f t="shared" si="9"/>
        <v>-851988.61026899004</v>
      </c>
    </row>
    <row r="88" spans="2:6" x14ac:dyDescent="0.5">
      <c r="B88" s="6">
        <f t="shared" si="6"/>
        <v>79</v>
      </c>
      <c r="C88" s="10">
        <f t="shared" si="7"/>
        <v>3550.2365389908814</v>
      </c>
      <c r="D88" s="11">
        <f t="shared" si="5"/>
        <v>-20338.153441148243</v>
      </c>
      <c r="E88" s="12">
        <f t="shared" si="8"/>
        <v>-16787.916902157362</v>
      </c>
      <c r="F88" s="13">
        <f t="shared" si="9"/>
        <v>-872326.76371013827</v>
      </c>
    </row>
    <row r="89" spans="2:6" x14ac:dyDescent="0.5">
      <c r="B89" s="6">
        <f t="shared" si="6"/>
        <v>80</v>
      </c>
      <c r="C89" s="10">
        <f t="shared" si="7"/>
        <v>3634.985624380146</v>
      </c>
      <c r="D89" s="11">
        <f t="shared" si="5"/>
        <v>-20422.902526537509</v>
      </c>
      <c r="E89" s="12">
        <f t="shared" si="8"/>
        <v>-16787.916902157362</v>
      </c>
      <c r="F89" s="13">
        <f t="shared" si="9"/>
        <v>-892749.66623667581</v>
      </c>
    </row>
    <row r="90" spans="2:6" x14ac:dyDescent="0.5">
      <c r="B90" s="6">
        <f t="shared" si="6"/>
        <v>81</v>
      </c>
      <c r="C90" s="10">
        <f t="shared" si="7"/>
        <v>3720.0878592082277</v>
      </c>
      <c r="D90" s="11">
        <f t="shared" si="5"/>
        <v>-20508.004761365588</v>
      </c>
      <c r="E90" s="12">
        <f t="shared" si="8"/>
        <v>-16787.916902157362</v>
      </c>
      <c r="F90" s="13">
        <f t="shared" si="9"/>
        <v>-913257.6709980414</v>
      </c>
    </row>
    <row r="91" spans="2:6" x14ac:dyDescent="0.5">
      <c r="B91" s="6">
        <f t="shared" si="6"/>
        <v>82</v>
      </c>
      <c r="C91" s="10">
        <f t="shared" si="7"/>
        <v>3805.544715048838</v>
      </c>
      <c r="D91" s="11">
        <f t="shared" si="5"/>
        <v>-20593.461617206201</v>
      </c>
      <c r="E91" s="12">
        <f t="shared" si="8"/>
        <v>-16787.916902157362</v>
      </c>
      <c r="F91" s="13">
        <f t="shared" si="9"/>
        <v>-933851.13261524762</v>
      </c>
    </row>
    <row r="92" spans="2:6" x14ac:dyDescent="0.5">
      <c r="B92" s="6">
        <f t="shared" si="6"/>
        <v>83</v>
      </c>
      <c r="C92" s="10">
        <f t="shared" si="7"/>
        <v>3891.3576696077366</v>
      </c>
      <c r="D92" s="11">
        <f t="shared" si="5"/>
        <v>-20679.274571765098</v>
      </c>
      <c r="E92" s="12">
        <f t="shared" si="8"/>
        <v>-16787.916902157362</v>
      </c>
      <c r="F92" s="13">
        <f t="shared" si="9"/>
        <v>-954530.40718701272</v>
      </c>
    </row>
    <row r="93" spans="2:6" x14ac:dyDescent="0.5">
      <c r="B93" s="6">
        <f t="shared" si="6"/>
        <v>84</v>
      </c>
      <c r="C93" s="10">
        <f t="shared" si="7"/>
        <v>3977.5282067482817</v>
      </c>
      <c r="D93" s="11">
        <f t="shared" si="5"/>
        <v>-20765.445108905642</v>
      </c>
      <c r="E93" s="12">
        <f t="shared" si="8"/>
        <v>-16787.916902157362</v>
      </c>
      <c r="F93" s="13">
        <f t="shared" si="9"/>
        <v>-975295.85229591839</v>
      </c>
    </row>
    <row r="94" spans="2:6" x14ac:dyDescent="0.5">
      <c r="B94" s="6">
        <f t="shared" si="6"/>
        <v>85</v>
      </c>
      <c r="C94" s="10">
        <f t="shared" si="7"/>
        <v>4064.0578165170919</v>
      </c>
      <c r="D94" s="11">
        <f t="shared" si="5"/>
        <v>-20851.974718674453</v>
      </c>
      <c r="E94" s="12">
        <f t="shared" si="8"/>
        <v>-16787.916902157362</v>
      </c>
      <c r="F94" s="13">
        <f t="shared" si="9"/>
        <v>-996147.82701459283</v>
      </c>
    </row>
    <row r="95" spans="2:6" x14ac:dyDescent="0.5">
      <c r="B95" s="6">
        <f t="shared" si="6"/>
        <v>86</v>
      </c>
      <c r="C95" s="10">
        <f t="shared" si="7"/>
        <v>4150.9479951698077</v>
      </c>
      <c r="D95" s="11">
        <f t="shared" si="5"/>
        <v>-20938.86489732717</v>
      </c>
      <c r="E95" s="12">
        <f t="shared" si="8"/>
        <v>-16787.916902157362</v>
      </c>
      <c r="F95" s="13">
        <f t="shared" si="9"/>
        <v>-1017086.69191192</v>
      </c>
    </row>
    <row r="96" spans="2:6" x14ac:dyDescent="0.5">
      <c r="B96" s="6">
        <f t="shared" si="6"/>
        <v>87</v>
      </c>
      <c r="C96" s="10">
        <f t="shared" si="7"/>
        <v>4238.2002451969702</v>
      </c>
      <c r="D96" s="11">
        <f t="shared" si="5"/>
        <v>-21026.117147354333</v>
      </c>
      <c r="E96" s="12">
        <f t="shared" si="8"/>
        <v>-16787.916902157362</v>
      </c>
      <c r="F96" s="13">
        <f t="shared" si="9"/>
        <v>-1038112.8090592743</v>
      </c>
    </row>
    <row r="97" spans="2:6" x14ac:dyDescent="0.5">
      <c r="B97" s="6">
        <f t="shared" si="6"/>
        <v>88</v>
      </c>
      <c r="C97" s="10">
        <f t="shared" si="7"/>
        <v>4325.8160753499951</v>
      </c>
      <c r="D97" s="11">
        <f t="shared" si="5"/>
        <v>-21113.732977507356</v>
      </c>
      <c r="E97" s="12">
        <f t="shared" si="8"/>
        <v>-16787.916902157362</v>
      </c>
      <c r="F97" s="13">
        <f t="shared" si="9"/>
        <v>-1059226.5420367816</v>
      </c>
    </row>
    <row r="98" spans="2:6" x14ac:dyDescent="0.5">
      <c r="B98" s="6">
        <f t="shared" si="6"/>
        <v>89</v>
      </c>
      <c r="C98" s="10">
        <f t="shared" si="7"/>
        <v>4413.7970006672685</v>
      </c>
      <c r="D98" s="11">
        <f t="shared" si="5"/>
        <v>-21201.713902824631</v>
      </c>
      <c r="E98" s="12">
        <f t="shared" si="8"/>
        <v>-16787.916902157362</v>
      </c>
      <c r="F98" s="13">
        <f t="shared" si="9"/>
        <v>-1080428.2559396061</v>
      </c>
    </row>
    <row r="99" spans="2:6" x14ac:dyDescent="0.5">
      <c r="B99" s="6">
        <f t="shared" si="6"/>
        <v>90</v>
      </c>
      <c r="C99" s="10">
        <f t="shared" si="7"/>
        <v>4502.1445425003385</v>
      </c>
      <c r="D99" s="11">
        <f t="shared" si="5"/>
        <v>-21290.061444657702</v>
      </c>
      <c r="E99" s="12">
        <f t="shared" si="8"/>
        <v>-16787.916902157362</v>
      </c>
      <c r="F99" s="13">
        <f t="shared" si="9"/>
        <v>-1101718.3173842637</v>
      </c>
    </row>
    <row r="100" spans="2:6" x14ac:dyDescent="0.5">
      <c r="B100" s="6">
        <f t="shared" si="6"/>
        <v>91</v>
      </c>
      <c r="C100" s="10">
        <f t="shared" si="7"/>
        <v>4590.8602285402267</v>
      </c>
      <c r="D100" s="11">
        <f t="shared" si="5"/>
        <v>-21378.777130697588</v>
      </c>
      <c r="E100" s="12">
        <f t="shared" si="8"/>
        <v>-16787.916902157362</v>
      </c>
      <c r="F100" s="13">
        <f t="shared" si="9"/>
        <v>-1123097.0945149614</v>
      </c>
    </row>
    <row r="101" spans="2:6" x14ac:dyDescent="0.5">
      <c r="B101" s="6">
        <f t="shared" si="6"/>
        <v>92</v>
      </c>
      <c r="C101" s="10">
        <f t="shared" si="7"/>
        <v>4679.9455928438438</v>
      </c>
      <c r="D101" s="11">
        <f t="shared" si="5"/>
        <v>-21467.862495001205</v>
      </c>
      <c r="E101" s="12">
        <f t="shared" si="8"/>
        <v>-16787.916902157362</v>
      </c>
      <c r="F101" s="13">
        <f t="shared" si="9"/>
        <v>-1144564.9570099625</v>
      </c>
    </row>
    <row r="102" spans="2:6" x14ac:dyDescent="0.5">
      <c r="B102" s="6">
        <f t="shared" si="6"/>
        <v>93</v>
      </c>
      <c r="C102" s="10">
        <f t="shared" si="7"/>
        <v>4769.4021758605131</v>
      </c>
      <c r="D102" s="11">
        <f t="shared" si="5"/>
        <v>-21557.319078017874</v>
      </c>
      <c r="E102" s="12">
        <f t="shared" si="8"/>
        <v>-16787.916902157362</v>
      </c>
      <c r="F102" s="13">
        <f t="shared" si="9"/>
        <v>-1166122.2760879805</v>
      </c>
    </row>
    <row r="103" spans="2:6" x14ac:dyDescent="0.5">
      <c r="B103" s="6">
        <f t="shared" si="6"/>
        <v>94</v>
      </c>
      <c r="C103" s="10">
        <f t="shared" si="7"/>
        <v>4859.2315244586143</v>
      </c>
      <c r="D103" s="11">
        <f t="shared" si="5"/>
        <v>-21647.148426615975</v>
      </c>
      <c r="E103" s="12">
        <f t="shared" si="8"/>
        <v>-16787.916902157362</v>
      </c>
      <c r="F103" s="13">
        <f t="shared" si="9"/>
        <v>-1187769.4245145964</v>
      </c>
    </row>
    <row r="104" spans="2:6" x14ac:dyDescent="0.5">
      <c r="B104" s="6">
        <f t="shared" si="6"/>
        <v>95</v>
      </c>
      <c r="C104" s="10">
        <f t="shared" si="7"/>
        <v>4949.4351919523224</v>
      </c>
      <c r="D104" s="11">
        <f t="shared" si="5"/>
        <v>-21737.352094109683</v>
      </c>
      <c r="E104" s="12">
        <f t="shared" si="8"/>
        <v>-16787.916902157362</v>
      </c>
      <c r="F104" s="13">
        <f t="shared" si="9"/>
        <v>-1209506.776608706</v>
      </c>
    </row>
    <row r="105" spans="2:6" x14ac:dyDescent="0.5">
      <c r="B105" s="6">
        <f t="shared" si="6"/>
        <v>96</v>
      </c>
      <c r="C105" s="10">
        <f t="shared" si="7"/>
        <v>5040.0147381284778</v>
      </c>
      <c r="D105" s="11">
        <f t="shared" si="5"/>
        <v>-21827.931640285839</v>
      </c>
      <c r="E105" s="12">
        <f t="shared" si="8"/>
        <v>-16787.916902157362</v>
      </c>
      <c r="F105" s="13">
        <f t="shared" si="9"/>
        <v>-1231334.7082489918</v>
      </c>
    </row>
    <row r="106" spans="2:6" x14ac:dyDescent="0.5">
      <c r="B106" s="6">
        <f t="shared" si="6"/>
        <v>97</v>
      </c>
      <c r="C106" s="10">
        <f t="shared" si="7"/>
        <v>5130.9717292735486</v>
      </c>
      <c r="D106" s="11">
        <f t="shared" si="5"/>
        <v>-21918.888631430909</v>
      </c>
      <c r="E106" s="12">
        <f t="shared" si="8"/>
        <v>-16787.916902157362</v>
      </c>
      <c r="F106" s="13">
        <f t="shared" si="9"/>
        <v>-1253253.5968804227</v>
      </c>
    </row>
    <row r="107" spans="2:6" x14ac:dyDescent="0.5">
      <c r="B107" s="6">
        <f t="shared" si="6"/>
        <v>98</v>
      </c>
      <c r="C107" s="10">
        <f t="shared" si="7"/>
        <v>5222.3077382007205</v>
      </c>
      <c r="D107" s="11">
        <f t="shared" si="5"/>
        <v>-22010.224640358083</v>
      </c>
      <c r="E107" s="12">
        <f t="shared" si="8"/>
        <v>-16787.916902157362</v>
      </c>
      <c r="F107" s="13">
        <f t="shared" si="9"/>
        <v>-1275263.8215207807</v>
      </c>
    </row>
    <row r="108" spans="2:6" x14ac:dyDescent="0.5">
      <c r="B108" s="6">
        <f t="shared" si="6"/>
        <v>99</v>
      </c>
      <c r="C108" s="10">
        <f t="shared" si="7"/>
        <v>5314.0243442770925</v>
      </c>
      <c r="D108" s="11">
        <f t="shared" si="5"/>
        <v>-22101.941246434453</v>
      </c>
      <c r="E108" s="12">
        <f t="shared" si="8"/>
        <v>-16787.916902157362</v>
      </c>
      <c r="F108" s="13">
        <f t="shared" si="9"/>
        <v>-1297365.762767215</v>
      </c>
    </row>
    <row r="109" spans="2:6" x14ac:dyDescent="0.5">
      <c r="B109" s="6">
        <f t="shared" si="6"/>
        <v>100</v>
      </c>
      <c r="C109" s="10">
        <f t="shared" si="7"/>
        <v>5406.1231334509848</v>
      </c>
      <c r="D109" s="11">
        <f t="shared" si="5"/>
        <v>-22194.040035608348</v>
      </c>
      <c r="E109" s="12">
        <f t="shared" si="8"/>
        <v>-16787.916902157362</v>
      </c>
      <c r="F109" s="13">
        <f t="shared" si="9"/>
        <v>-1319559.8028028235</v>
      </c>
    </row>
    <row r="110" spans="2:6" x14ac:dyDescent="0.5">
      <c r="B110" s="6">
        <f t="shared" si="6"/>
        <v>101</v>
      </c>
      <c r="C110" s="10">
        <f t="shared" si="7"/>
        <v>5498.6056982793652</v>
      </c>
      <c r="D110" s="11">
        <f t="shared" si="5"/>
        <v>-22286.522600436729</v>
      </c>
      <c r="E110" s="12">
        <f t="shared" si="8"/>
        <v>-16787.916902157362</v>
      </c>
      <c r="F110" s="13">
        <f t="shared" si="9"/>
        <v>-1341846.3254032603</v>
      </c>
    </row>
    <row r="111" spans="2:6" x14ac:dyDescent="0.5">
      <c r="B111" s="6">
        <f t="shared" si="6"/>
        <v>102</v>
      </c>
      <c r="C111" s="10">
        <f t="shared" si="7"/>
        <v>5591.4736379553851</v>
      </c>
      <c r="D111" s="11">
        <f t="shared" si="5"/>
        <v>-22379.390540112749</v>
      </c>
      <c r="E111" s="12">
        <f t="shared" si="8"/>
        <v>-16787.916902157362</v>
      </c>
      <c r="F111" s="13">
        <f t="shared" si="9"/>
        <v>-1364225.715943373</v>
      </c>
    </row>
    <row r="112" spans="2:6" x14ac:dyDescent="0.5">
      <c r="B112" s="6">
        <f t="shared" si="6"/>
        <v>103</v>
      </c>
      <c r="C112" s="10">
        <f t="shared" si="7"/>
        <v>5684.7285583360353</v>
      </c>
      <c r="D112" s="11">
        <f t="shared" si="5"/>
        <v>-22472.645460493397</v>
      </c>
      <c r="E112" s="12">
        <f t="shared" si="8"/>
        <v>-16787.916902157362</v>
      </c>
      <c r="F112" s="13">
        <f t="shared" si="9"/>
        <v>-1386698.3614038664</v>
      </c>
    </row>
    <row r="113" spans="2:6" x14ac:dyDescent="0.5">
      <c r="B113" s="6">
        <f t="shared" si="6"/>
        <v>104</v>
      </c>
      <c r="C113" s="10">
        <f t="shared" si="7"/>
        <v>5778.3720719699113</v>
      </c>
      <c r="D113" s="11">
        <f t="shared" si="5"/>
        <v>-22566.288974127274</v>
      </c>
      <c r="E113" s="12">
        <f t="shared" si="8"/>
        <v>-16787.916902157362</v>
      </c>
      <c r="F113" s="13">
        <f t="shared" si="9"/>
        <v>-1409264.6503779937</v>
      </c>
    </row>
    <row r="114" spans="2:6" x14ac:dyDescent="0.5">
      <c r="B114" s="6">
        <f t="shared" si="6"/>
        <v>105</v>
      </c>
      <c r="C114" s="10">
        <f t="shared" si="7"/>
        <v>5872.405798125099</v>
      </c>
      <c r="D114" s="11">
        <f t="shared" si="5"/>
        <v>-22660.322700282461</v>
      </c>
      <c r="E114" s="12">
        <f t="shared" si="8"/>
        <v>-16787.916902157362</v>
      </c>
      <c r="F114" s="13">
        <f t="shared" si="9"/>
        <v>-1431924.9730782763</v>
      </c>
    </row>
    <row r="115" spans="2:6" x14ac:dyDescent="0.5">
      <c r="B115" s="6">
        <f t="shared" si="6"/>
        <v>106</v>
      </c>
      <c r="C115" s="10">
        <f t="shared" si="7"/>
        <v>5966.8313628171763</v>
      </c>
      <c r="D115" s="11">
        <f t="shared" si="5"/>
        <v>-22754.748264974536</v>
      </c>
      <c r="E115" s="12">
        <f t="shared" si="8"/>
        <v>-16787.916902157362</v>
      </c>
      <c r="F115" s="13">
        <f t="shared" si="9"/>
        <v>-1454679.7213432507</v>
      </c>
    </row>
    <row r="116" spans="2:6" x14ac:dyDescent="0.5">
      <c r="B116" s="6">
        <f t="shared" si="6"/>
        <v>107</v>
      </c>
      <c r="C116" s="10">
        <f t="shared" si="7"/>
        <v>6061.6503988373252</v>
      </c>
      <c r="D116" s="11">
        <f t="shared" si="5"/>
        <v>-22849.567300994688</v>
      </c>
      <c r="E116" s="12">
        <f t="shared" si="8"/>
        <v>-16787.916902157362</v>
      </c>
      <c r="F116" s="13">
        <f t="shared" si="9"/>
        <v>-1477529.2886442454</v>
      </c>
    </row>
    <row r="117" spans="2:6" x14ac:dyDescent="0.5">
      <c r="B117" s="6">
        <f t="shared" si="6"/>
        <v>108</v>
      </c>
      <c r="C117" s="10">
        <f t="shared" si="7"/>
        <v>6156.8645457805696</v>
      </c>
      <c r="D117" s="11">
        <f t="shared" si="5"/>
        <v>-22944.78144793793</v>
      </c>
      <c r="E117" s="12">
        <f t="shared" si="8"/>
        <v>-16787.916902157362</v>
      </c>
      <c r="F117" s="13">
        <f t="shared" si="9"/>
        <v>-1500474.0700921833</v>
      </c>
    </row>
    <row r="118" spans="2:6" x14ac:dyDescent="0.5">
      <c r="B118" s="6">
        <f t="shared" si="6"/>
        <v>109</v>
      </c>
      <c r="C118" s="10">
        <f t="shared" si="7"/>
        <v>6252.4754500741274</v>
      </c>
      <c r="D118" s="11">
        <f t="shared" si="5"/>
        <v>-23040.392352231487</v>
      </c>
      <c r="E118" s="12">
        <f t="shared" si="8"/>
        <v>-16787.916902157362</v>
      </c>
      <c r="F118" s="13">
        <f t="shared" si="9"/>
        <v>-1523514.4624444149</v>
      </c>
    </row>
    <row r="119" spans="2:6" x14ac:dyDescent="0.5">
      <c r="B119" s="6">
        <f t="shared" si="6"/>
        <v>110</v>
      </c>
      <c r="C119" s="10">
        <f t="shared" si="7"/>
        <v>6348.4847650058764</v>
      </c>
      <c r="D119" s="11">
        <f t="shared" si="5"/>
        <v>-23136.401667163238</v>
      </c>
      <c r="E119" s="12">
        <f t="shared" si="8"/>
        <v>-16787.916902157362</v>
      </c>
      <c r="F119" s="13">
        <f t="shared" si="9"/>
        <v>-1546650.8641115781</v>
      </c>
    </row>
    <row r="120" spans="2:6" x14ac:dyDescent="0.5">
      <c r="B120" s="6">
        <f t="shared" si="6"/>
        <v>111</v>
      </c>
      <c r="C120" s="10">
        <f t="shared" si="7"/>
        <v>6444.8941507529453</v>
      </c>
      <c r="D120" s="11">
        <f t="shared" si="5"/>
        <v>-23232.811052910307</v>
      </c>
      <c r="E120" s="12">
        <f t="shared" si="8"/>
        <v>-16787.916902157362</v>
      </c>
      <c r="F120" s="13">
        <f t="shared" si="9"/>
        <v>-1569883.6751644884</v>
      </c>
    </row>
    <row r="121" spans="2:6" x14ac:dyDescent="0.5">
      <c r="B121" s="6">
        <f t="shared" si="6"/>
        <v>112</v>
      </c>
      <c r="C121" s="10">
        <f t="shared" si="7"/>
        <v>6541.705274410423</v>
      </c>
      <c r="D121" s="11">
        <f t="shared" si="5"/>
        <v>-23329.622176567784</v>
      </c>
      <c r="E121" s="12">
        <f t="shared" si="8"/>
        <v>-16787.916902157362</v>
      </c>
      <c r="F121" s="13">
        <f t="shared" si="9"/>
        <v>-1593213.2973410562</v>
      </c>
    </row>
    <row r="122" spans="2:6" x14ac:dyDescent="0.5">
      <c r="B122" s="6">
        <f t="shared" si="6"/>
        <v>113</v>
      </c>
      <c r="C122" s="10">
        <f t="shared" si="7"/>
        <v>6638.9198100201802</v>
      </c>
      <c r="D122" s="11">
        <f t="shared" si="5"/>
        <v>-23426.836712177541</v>
      </c>
      <c r="E122" s="12">
        <f t="shared" si="8"/>
        <v>-16787.916902157362</v>
      </c>
      <c r="F122" s="13">
        <f t="shared" si="9"/>
        <v>-1616640.1340532338</v>
      </c>
    </row>
    <row r="123" spans="2:6" x14ac:dyDescent="0.5">
      <c r="B123" s="6">
        <f t="shared" si="6"/>
        <v>114</v>
      </c>
      <c r="C123" s="10">
        <f t="shared" si="7"/>
        <v>6736.5394385998243</v>
      </c>
      <c r="D123" s="11">
        <f t="shared" si="5"/>
        <v>-23524.456340757184</v>
      </c>
      <c r="E123" s="12">
        <f t="shared" si="8"/>
        <v>-16787.916902157362</v>
      </c>
      <c r="F123" s="13">
        <f t="shared" si="9"/>
        <v>-1640164.590393991</v>
      </c>
    </row>
    <row r="124" spans="2:6" x14ac:dyDescent="0.5">
      <c r="B124" s="6">
        <f t="shared" si="6"/>
        <v>115</v>
      </c>
      <c r="C124" s="10">
        <f t="shared" si="7"/>
        <v>6834.5658481717601</v>
      </c>
      <c r="D124" s="11">
        <f t="shared" si="5"/>
        <v>-23622.482750329124</v>
      </c>
      <c r="E124" s="12">
        <f t="shared" si="8"/>
        <v>-16787.916902157362</v>
      </c>
      <c r="F124" s="13">
        <f t="shared" si="9"/>
        <v>-1663787.0731443202</v>
      </c>
    </row>
    <row r="125" spans="2:6" x14ac:dyDescent="0.5">
      <c r="B125" s="6">
        <f t="shared" si="6"/>
        <v>116</v>
      </c>
      <c r="C125" s="10">
        <f t="shared" si="7"/>
        <v>6933.0007337923817</v>
      </c>
      <c r="D125" s="11">
        <f t="shared" si="5"/>
        <v>-23720.917635949743</v>
      </c>
      <c r="E125" s="12">
        <f t="shared" si="8"/>
        <v>-16787.916902157362</v>
      </c>
      <c r="F125" s="13">
        <f t="shared" si="9"/>
        <v>-1687507.99078027</v>
      </c>
    </row>
    <row r="126" spans="2:6" x14ac:dyDescent="0.5">
      <c r="B126" s="6">
        <f t="shared" si="6"/>
        <v>117</v>
      </c>
      <c r="C126" s="10">
        <f t="shared" si="7"/>
        <v>7031.8457975813844</v>
      </c>
      <c r="D126" s="11">
        <f t="shared" si="5"/>
        <v>-23819.762699738745</v>
      </c>
      <c r="E126" s="12">
        <f t="shared" si="8"/>
        <v>-16787.916902157362</v>
      </c>
      <c r="F126" s="13">
        <f t="shared" si="9"/>
        <v>-1711327.7534800088</v>
      </c>
    </row>
    <row r="127" spans="2:6" x14ac:dyDescent="0.5">
      <c r="B127" s="6">
        <f t="shared" si="6"/>
        <v>118</v>
      </c>
      <c r="C127" s="10">
        <f t="shared" si="7"/>
        <v>7131.1027487511965</v>
      </c>
      <c r="D127" s="11">
        <f t="shared" si="5"/>
        <v>-23919.019650908558</v>
      </c>
      <c r="E127" s="12">
        <f t="shared" si="8"/>
        <v>-16787.916902157362</v>
      </c>
      <c r="F127" s="13">
        <f t="shared" si="9"/>
        <v>-1735246.7731309175</v>
      </c>
    </row>
    <row r="128" spans="2:6" x14ac:dyDescent="0.5">
      <c r="B128" s="6">
        <f t="shared" si="6"/>
        <v>119</v>
      </c>
      <c r="C128" s="10">
        <f t="shared" si="7"/>
        <v>7230.7733036365325</v>
      </c>
      <c r="D128" s="11">
        <f t="shared" si="5"/>
        <v>-24018.690205793893</v>
      </c>
      <c r="E128" s="12">
        <f t="shared" si="8"/>
        <v>-16787.916902157362</v>
      </c>
      <c r="F128" s="13">
        <f t="shared" si="9"/>
        <v>-1759265.4633367113</v>
      </c>
    </row>
    <row r="129" spans="2:6" x14ac:dyDescent="0.5">
      <c r="B129" s="6">
        <f t="shared" si="6"/>
        <v>120</v>
      </c>
      <c r="C129" s="10">
        <f t="shared" si="7"/>
        <v>7330.8591857240754</v>
      </c>
      <c r="D129" s="11">
        <f t="shared" si="5"/>
        <v>-24118.776087881437</v>
      </c>
      <c r="E129" s="12">
        <f t="shared" si="8"/>
        <v>-16787.916902157362</v>
      </c>
      <c r="F129" s="13">
        <f t="shared" si="9"/>
        <v>-1783384.2394245928</v>
      </c>
    </row>
    <row r="130" spans="2:6" x14ac:dyDescent="0.5">
      <c r="B130" s="6">
        <f t="shared" si="6"/>
        <v>121</v>
      </c>
      <c r="C130" s="10">
        <f t="shared" si="7"/>
        <v>7431.362125682278</v>
      </c>
      <c r="D130" s="11">
        <f t="shared" si="5"/>
        <v>-24219.279027839639</v>
      </c>
      <c r="E130" s="12">
        <f t="shared" si="8"/>
        <v>-16787.916902157362</v>
      </c>
      <c r="F130" s="13">
        <f t="shared" si="9"/>
        <v>-1807603.5184524325</v>
      </c>
    </row>
    <row r="131" spans="2:6" x14ac:dyDescent="0.5">
      <c r="B131" s="6">
        <f t="shared" si="6"/>
        <v>122</v>
      </c>
      <c r="C131" s="10">
        <f t="shared" si="7"/>
        <v>7532.2838613912854</v>
      </c>
      <c r="D131" s="11">
        <f t="shared" si="5"/>
        <v>-24320.200763548648</v>
      </c>
      <c r="E131" s="12">
        <f t="shared" si="8"/>
        <v>-16787.916902157362</v>
      </c>
      <c r="F131" s="13">
        <f t="shared" si="9"/>
        <v>-1831923.7192159812</v>
      </c>
    </row>
    <row r="132" spans="2:6" x14ac:dyDescent="0.5">
      <c r="B132" s="6">
        <f t="shared" si="6"/>
        <v>123</v>
      </c>
      <c r="C132" s="10">
        <f t="shared" si="7"/>
        <v>7633.6261379729931</v>
      </c>
      <c r="D132" s="11">
        <f t="shared" si="5"/>
        <v>-24421.543040130353</v>
      </c>
      <c r="E132" s="12">
        <f t="shared" si="8"/>
        <v>-16787.916902157362</v>
      </c>
      <c r="F132" s="13">
        <f t="shared" si="9"/>
        <v>-1856345.2622561115</v>
      </c>
    </row>
    <row r="133" spans="2:6" x14ac:dyDescent="0.5">
      <c r="B133" s="6">
        <f t="shared" si="6"/>
        <v>124</v>
      </c>
      <c r="C133" s="10">
        <f t="shared" si="7"/>
        <v>7735.390707821216</v>
      </c>
      <c r="D133" s="11">
        <f t="shared" si="5"/>
        <v>-24523.307609978576</v>
      </c>
      <c r="E133" s="12">
        <f t="shared" si="8"/>
        <v>-16787.916902157362</v>
      </c>
      <c r="F133" s="13">
        <f t="shared" si="9"/>
        <v>-1880868.5698660901</v>
      </c>
    </row>
    <row r="134" spans="2:6" x14ac:dyDescent="0.5">
      <c r="B134" s="6">
        <f t="shared" si="6"/>
        <v>125</v>
      </c>
      <c r="C134" s="10">
        <f t="shared" si="7"/>
        <v>7837.5793306319965</v>
      </c>
      <c r="D134" s="11">
        <f t="shared" si="5"/>
        <v>-24625.496232789359</v>
      </c>
      <c r="E134" s="12">
        <f t="shared" si="8"/>
        <v>-16787.916902157362</v>
      </c>
      <c r="F134" s="13">
        <f t="shared" si="9"/>
        <v>-1905494.0660988796</v>
      </c>
    </row>
    <row r="135" spans="2:6" x14ac:dyDescent="0.5">
      <c r="B135" s="6">
        <f t="shared" si="6"/>
        <v>126</v>
      </c>
      <c r="C135" s="10">
        <f t="shared" si="7"/>
        <v>7940.1937734340308</v>
      </c>
      <c r="D135" s="11">
        <f t="shared" si="5"/>
        <v>-24728.110675591393</v>
      </c>
      <c r="E135" s="12">
        <f t="shared" si="8"/>
        <v>-16787.916902157362</v>
      </c>
      <c r="F135" s="13">
        <f t="shared" si="9"/>
        <v>-1930222.1767744711</v>
      </c>
    </row>
    <row r="136" spans="2:6" x14ac:dyDescent="0.5">
      <c r="B136" s="6">
        <f t="shared" si="6"/>
        <v>127</v>
      </c>
      <c r="C136" s="10">
        <f t="shared" si="7"/>
        <v>8043.2358106192205</v>
      </c>
      <c r="D136" s="11">
        <f t="shared" si="5"/>
        <v>-24831.15271277658</v>
      </c>
      <c r="E136" s="12">
        <f t="shared" si="8"/>
        <v>-16787.916902157362</v>
      </c>
      <c r="F136" s="13">
        <f t="shared" si="9"/>
        <v>-1955053.3294872476</v>
      </c>
    </row>
    <row r="137" spans="2:6" x14ac:dyDescent="0.5">
      <c r="B137" s="6">
        <f t="shared" si="6"/>
        <v>128</v>
      </c>
      <c r="C137" s="10">
        <f t="shared" si="7"/>
        <v>8146.7072239733607</v>
      </c>
      <c r="D137" s="11">
        <f t="shared" si="5"/>
        <v>-24934.624126130722</v>
      </c>
      <c r="E137" s="12">
        <f t="shared" si="8"/>
        <v>-16787.916902157362</v>
      </c>
      <c r="F137" s="13">
        <f t="shared" si="9"/>
        <v>-1979987.9536133783</v>
      </c>
    </row>
    <row r="138" spans="2:6" x14ac:dyDescent="0.5">
      <c r="B138" s="6">
        <f t="shared" si="6"/>
        <v>129</v>
      </c>
      <c r="C138" s="10">
        <f t="shared" si="7"/>
        <v>8250.6098027069474</v>
      </c>
      <c r="D138" s="11">
        <f t="shared" si="5"/>
        <v>-25038.526704864307</v>
      </c>
      <c r="E138" s="12">
        <f t="shared" si="8"/>
        <v>-16787.916902157362</v>
      </c>
      <c r="F138" s="13">
        <f t="shared" si="9"/>
        <v>-2005026.4803182427</v>
      </c>
    </row>
    <row r="139" spans="2:6" x14ac:dyDescent="0.5">
      <c r="B139" s="6">
        <f t="shared" si="6"/>
        <v>130</v>
      </c>
      <c r="C139" s="10">
        <f t="shared" si="7"/>
        <v>8354.9453434861171</v>
      </c>
      <c r="D139" s="11">
        <f t="shared" ref="D139:D202" si="10">+E139-C139</f>
        <v>-25142.862245643479</v>
      </c>
      <c r="E139" s="12">
        <f t="shared" si="8"/>
        <v>-16787.916902157362</v>
      </c>
      <c r="F139" s="13">
        <f t="shared" si="9"/>
        <v>-2030169.3425638862</v>
      </c>
    </row>
    <row r="140" spans="2:6" x14ac:dyDescent="0.5">
      <c r="B140" s="6">
        <f t="shared" ref="B140:B203" si="11">+B139+1</f>
        <v>131</v>
      </c>
      <c r="C140" s="10">
        <f t="shared" ref="C140:C203" si="12">-F139*$C$4</f>
        <v>8459.7156504637132</v>
      </c>
      <c r="D140" s="11">
        <f t="shared" si="10"/>
        <v>-25247.632552621075</v>
      </c>
      <c r="E140" s="12">
        <f t="shared" ref="E140:E203" si="13">+$E$10</f>
        <v>-16787.916902157362</v>
      </c>
      <c r="F140" s="13">
        <f t="shared" ref="F140:F203" si="14">+F139+(E140-C140)</f>
        <v>-2055416.9751165074</v>
      </c>
    </row>
    <row r="141" spans="2:6" x14ac:dyDescent="0.5">
      <c r="B141" s="6">
        <f t="shared" si="11"/>
        <v>132</v>
      </c>
      <c r="C141" s="10">
        <f t="shared" si="12"/>
        <v>8564.9225353104848</v>
      </c>
      <c r="D141" s="11">
        <f t="shared" si="10"/>
        <v>-25352.839437467846</v>
      </c>
      <c r="E141" s="12">
        <f t="shared" si="13"/>
        <v>-16787.916902157362</v>
      </c>
      <c r="F141" s="13">
        <f t="shared" si="14"/>
        <v>-2080769.8145539751</v>
      </c>
    </row>
    <row r="142" spans="2:6" x14ac:dyDescent="0.5">
      <c r="B142" s="6">
        <f t="shared" si="11"/>
        <v>133</v>
      </c>
      <c r="C142" s="10">
        <f t="shared" si="12"/>
        <v>8670.5678172464141</v>
      </c>
      <c r="D142" s="11">
        <f t="shared" si="10"/>
        <v>-25458.484719403776</v>
      </c>
      <c r="E142" s="12">
        <f t="shared" si="13"/>
        <v>-16787.916902157362</v>
      </c>
      <c r="F142" s="13">
        <f t="shared" si="14"/>
        <v>-2106228.2992733787</v>
      </c>
    </row>
    <row r="143" spans="2:6" x14ac:dyDescent="0.5">
      <c r="B143" s="6">
        <f t="shared" si="11"/>
        <v>134</v>
      </c>
      <c r="C143" s="10">
        <f t="shared" si="12"/>
        <v>8776.6533230721689</v>
      </c>
      <c r="D143" s="11">
        <f t="shared" si="10"/>
        <v>-25564.57022522953</v>
      </c>
      <c r="E143" s="12">
        <f t="shared" si="13"/>
        <v>-16787.916902157362</v>
      </c>
      <c r="F143" s="13">
        <f t="shared" si="14"/>
        <v>-2131792.8694986082</v>
      </c>
    </row>
    <row r="144" spans="2:6" x14ac:dyDescent="0.5">
      <c r="B144" s="6">
        <f t="shared" si="11"/>
        <v>135</v>
      </c>
      <c r="C144" s="10">
        <f t="shared" si="12"/>
        <v>8883.1808872007005</v>
      </c>
      <c r="D144" s="11">
        <f t="shared" si="10"/>
        <v>-25671.097789358064</v>
      </c>
      <c r="E144" s="12">
        <f t="shared" si="13"/>
        <v>-16787.916902157362</v>
      </c>
      <c r="F144" s="13">
        <f t="shared" si="14"/>
        <v>-2157463.9672879661</v>
      </c>
    </row>
    <row r="145" spans="2:6" x14ac:dyDescent="0.5">
      <c r="B145" s="6">
        <f t="shared" si="11"/>
        <v>136</v>
      </c>
      <c r="C145" s="10">
        <f t="shared" si="12"/>
        <v>8990.1523516889538</v>
      </c>
      <c r="D145" s="11">
        <f t="shared" si="10"/>
        <v>-25778.069253846315</v>
      </c>
      <c r="E145" s="12">
        <f t="shared" si="13"/>
        <v>-16787.916902157362</v>
      </c>
      <c r="F145" s="13">
        <f t="shared" si="14"/>
        <v>-2183242.0365418126</v>
      </c>
    </row>
    <row r="146" spans="2:6" x14ac:dyDescent="0.5">
      <c r="B146" s="6">
        <f t="shared" si="11"/>
        <v>137</v>
      </c>
      <c r="C146" s="10">
        <f t="shared" si="12"/>
        <v>9097.5695662697326</v>
      </c>
      <c r="D146" s="11">
        <f t="shared" si="10"/>
        <v>-25885.486468427094</v>
      </c>
      <c r="E146" s="12">
        <f t="shared" si="13"/>
        <v>-16787.916902157362</v>
      </c>
      <c r="F146" s="13">
        <f t="shared" si="14"/>
        <v>-2209127.5230102395</v>
      </c>
    </row>
    <row r="147" spans="2:6" x14ac:dyDescent="0.5">
      <c r="B147" s="6">
        <f t="shared" si="11"/>
        <v>138</v>
      </c>
      <c r="C147" s="10">
        <f t="shared" si="12"/>
        <v>9205.4343883836664</v>
      </c>
      <c r="D147" s="11">
        <f t="shared" si="10"/>
        <v>-25993.351290541028</v>
      </c>
      <c r="E147" s="12">
        <f t="shared" si="13"/>
        <v>-16787.916902157362</v>
      </c>
      <c r="F147" s="13">
        <f t="shared" si="14"/>
        <v>-2235120.8743007807</v>
      </c>
    </row>
    <row r="148" spans="2:6" x14ac:dyDescent="0.5">
      <c r="B148" s="6">
        <f t="shared" si="11"/>
        <v>139</v>
      </c>
      <c r="C148" s="10">
        <f t="shared" si="12"/>
        <v>9313.7486832113518</v>
      </c>
      <c r="D148" s="11">
        <f t="shared" si="10"/>
        <v>-26101.665585368712</v>
      </c>
      <c r="E148" s="12">
        <f t="shared" si="13"/>
        <v>-16787.916902157362</v>
      </c>
      <c r="F148" s="13">
        <f t="shared" si="14"/>
        <v>-2261222.5398861496</v>
      </c>
    </row>
    <row r="149" spans="2:6" x14ac:dyDescent="0.5">
      <c r="B149" s="6">
        <f t="shared" si="11"/>
        <v>140</v>
      </c>
      <c r="C149" s="10">
        <f t="shared" si="12"/>
        <v>9422.5143237055854</v>
      </c>
      <c r="D149" s="11">
        <f t="shared" si="10"/>
        <v>-26210.431225862947</v>
      </c>
      <c r="E149" s="12">
        <f t="shared" si="13"/>
        <v>-16787.916902157362</v>
      </c>
      <c r="F149" s="13">
        <f t="shared" si="14"/>
        <v>-2287432.9711120124</v>
      </c>
    </row>
    <row r="150" spans="2:6" x14ac:dyDescent="0.5">
      <c r="B150" s="6">
        <f t="shared" si="11"/>
        <v>141</v>
      </c>
      <c r="C150" s="10">
        <f t="shared" si="12"/>
        <v>9531.7331906237541</v>
      </c>
      <c r="D150" s="11">
        <f t="shared" si="10"/>
        <v>-26319.650092781114</v>
      </c>
      <c r="E150" s="12">
        <f t="shared" si="13"/>
        <v>-16787.916902157362</v>
      </c>
      <c r="F150" s="13">
        <f t="shared" si="14"/>
        <v>-2313752.6212047935</v>
      </c>
    </row>
    <row r="151" spans="2:6" x14ac:dyDescent="0.5">
      <c r="B151" s="6">
        <f t="shared" si="11"/>
        <v>142</v>
      </c>
      <c r="C151" s="10">
        <f t="shared" si="12"/>
        <v>9641.4071725603735</v>
      </c>
      <c r="D151" s="11">
        <f t="shared" si="10"/>
        <v>-26429.324074717733</v>
      </c>
      <c r="E151" s="12">
        <f t="shared" si="13"/>
        <v>-16787.916902157362</v>
      </c>
      <c r="F151" s="13">
        <f t="shared" si="14"/>
        <v>-2340181.9452795112</v>
      </c>
    </row>
    <row r="152" spans="2:6" x14ac:dyDescent="0.5">
      <c r="B152" s="6">
        <f t="shared" si="11"/>
        <v>143</v>
      </c>
      <c r="C152" s="10">
        <f t="shared" si="12"/>
        <v>9751.5381659797222</v>
      </c>
      <c r="D152" s="11">
        <f t="shared" si="10"/>
        <v>-26539.455068137082</v>
      </c>
      <c r="E152" s="12">
        <f t="shared" si="13"/>
        <v>-16787.916902157362</v>
      </c>
      <c r="F152" s="13">
        <f t="shared" si="14"/>
        <v>-2366721.4003476482</v>
      </c>
    </row>
    <row r="153" spans="2:6" x14ac:dyDescent="0.5">
      <c r="B153" s="6">
        <f t="shared" si="11"/>
        <v>144</v>
      </c>
      <c r="C153" s="10">
        <f t="shared" si="12"/>
        <v>9862.1280752486491</v>
      </c>
      <c r="D153" s="11">
        <f t="shared" si="10"/>
        <v>-26650.044977406011</v>
      </c>
      <c r="E153" s="12">
        <f t="shared" si="13"/>
        <v>-16787.916902157362</v>
      </c>
      <c r="F153" s="13">
        <f t="shared" si="14"/>
        <v>-2393371.4453250542</v>
      </c>
    </row>
    <row r="154" spans="2:6" x14ac:dyDescent="0.5">
      <c r="B154" s="6">
        <f t="shared" si="11"/>
        <v>145</v>
      </c>
      <c r="C154" s="10">
        <f t="shared" si="12"/>
        <v>9973.178812669501</v>
      </c>
      <c r="D154" s="11">
        <f t="shared" si="10"/>
        <v>-26761.095714826864</v>
      </c>
      <c r="E154" s="12">
        <f t="shared" si="13"/>
        <v>-16787.916902157362</v>
      </c>
      <c r="F154" s="13">
        <f t="shared" si="14"/>
        <v>-2420132.5410398813</v>
      </c>
    </row>
    <row r="155" spans="2:6" x14ac:dyDescent="0.5">
      <c r="B155" s="6">
        <f t="shared" si="11"/>
        <v>146</v>
      </c>
      <c r="C155" s="10">
        <f t="shared" si="12"/>
        <v>10084.692298513184</v>
      </c>
      <c r="D155" s="11">
        <f t="shared" si="10"/>
        <v>-26872.609200670544</v>
      </c>
      <c r="E155" s="12">
        <f t="shared" si="13"/>
        <v>-16787.916902157362</v>
      </c>
      <c r="F155" s="13">
        <f t="shared" si="14"/>
        <v>-2447005.1502405517</v>
      </c>
    </row>
    <row r="156" spans="2:6" x14ac:dyDescent="0.5">
      <c r="B156" s="6">
        <f t="shared" si="11"/>
        <v>147</v>
      </c>
      <c r="C156" s="10">
        <f t="shared" si="12"/>
        <v>10196.670461052378</v>
      </c>
      <c r="D156" s="11">
        <f t="shared" si="10"/>
        <v>-26984.587363209739</v>
      </c>
      <c r="E156" s="12">
        <f t="shared" si="13"/>
        <v>-16787.916902157362</v>
      </c>
      <c r="F156" s="13">
        <f t="shared" si="14"/>
        <v>-2473989.7376037613</v>
      </c>
    </row>
    <row r="157" spans="2:6" x14ac:dyDescent="0.5">
      <c r="B157" s="6">
        <f t="shared" si="11"/>
        <v>148</v>
      </c>
      <c r="C157" s="10">
        <f t="shared" si="12"/>
        <v>10309.115236594873</v>
      </c>
      <c r="D157" s="11">
        <f t="shared" si="10"/>
        <v>-27097.032138752234</v>
      </c>
      <c r="E157" s="12">
        <f t="shared" si="13"/>
        <v>-16787.916902157362</v>
      </c>
      <c r="F157" s="13">
        <f t="shared" si="14"/>
        <v>-2501086.7697425135</v>
      </c>
    </row>
    <row r="158" spans="2:6" x14ac:dyDescent="0.5">
      <c r="B158" s="6">
        <f t="shared" si="11"/>
        <v>149</v>
      </c>
      <c r="C158" s="10">
        <f t="shared" si="12"/>
        <v>10422.028569517053</v>
      </c>
      <c r="D158" s="11">
        <f t="shared" si="10"/>
        <v>-27209.945471674415</v>
      </c>
      <c r="E158" s="12">
        <f t="shared" si="13"/>
        <v>-16787.916902157362</v>
      </c>
      <c r="F158" s="13">
        <f t="shared" si="14"/>
        <v>-2528296.7152141877</v>
      </c>
    </row>
    <row r="159" spans="2:6" x14ac:dyDescent="0.5">
      <c r="B159" s="6">
        <f t="shared" si="11"/>
        <v>150</v>
      </c>
      <c r="C159" s="10">
        <f t="shared" si="12"/>
        <v>10535.412412297519</v>
      </c>
      <c r="D159" s="11">
        <f t="shared" si="10"/>
        <v>-27323.329314454881</v>
      </c>
      <c r="E159" s="12">
        <f t="shared" si="13"/>
        <v>-16787.916902157362</v>
      </c>
      <c r="F159" s="13">
        <f t="shared" si="14"/>
        <v>-2555620.0445286427</v>
      </c>
    </row>
    <row r="160" spans="2:6" x14ac:dyDescent="0.5">
      <c r="B160" s="6">
        <f t="shared" si="11"/>
        <v>151</v>
      </c>
      <c r="C160" s="10">
        <f t="shared" si="12"/>
        <v>10649.268725550854</v>
      </c>
      <c r="D160" s="11">
        <f t="shared" si="10"/>
        <v>-27437.185627708215</v>
      </c>
      <c r="E160" s="12">
        <f t="shared" si="13"/>
        <v>-16787.916902157362</v>
      </c>
      <c r="F160" s="13">
        <f t="shared" si="14"/>
        <v>-2583057.2301563509</v>
      </c>
    </row>
    <row r="161" spans="2:6" x14ac:dyDescent="0.5">
      <c r="B161" s="6">
        <f t="shared" si="11"/>
        <v>152</v>
      </c>
      <c r="C161" s="10">
        <f t="shared" si="12"/>
        <v>10763.599478061513</v>
      </c>
      <c r="D161" s="11">
        <f t="shared" si="10"/>
        <v>-27551.516380218876</v>
      </c>
      <c r="E161" s="12">
        <f t="shared" si="13"/>
        <v>-16787.916902157362</v>
      </c>
      <c r="F161" s="13">
        <f t="shared" si="14"/>
        <v>-2610608.7465365697</v>
      </c>
    </row>
    <row r="162" spans="2:6" x14ac:dyDescent="0.5">
      <c r="B162" s="6">
        <f t="shared" si="11"/>
        <v>153</v>
      </c>
      <c r="C162" s="10">
        <f t="shared" si="12"/>
        <v>10878.406646817884</v>
      </c>
      <c r="D162" s="11">
        <f t="shared" si="10"/>
        <v>-27666.323548975248</v>
      </c>
      <c r="E162" s="12">
        <f t="shared" si="13"/>
        <v>-16787.916902157362</v>
      </c>
      <c r="F162" s="13">
        <f t="shared" si="14"/>
        <v>-2638275.0700855451</v>
      </c>
    </row>
    <row r="163" spans="2:6" x14ac:dyDescent="0.5">
      <c r="B163" s="6">
        <f t="shared" si="11"/>
        <v>154</v>
      </c>
      <c r="C163" s="10">
        <f t="shared" si="12"/>
        <v>10993.692217046466</v>
      </c>
      <c r="D163" s="11">
        <f t="shared" si="10"/>
        <v>-27781.609119203829</v>
      </c>
      <c r="E163" s="12">
        <f t="shared" si="13"/>
        <v>-16787.916902157362</v>
      </c>
      <c r="F163" s="13">
        <f t="shared" si="14"/>
        <v>-2666056.6792047489</v>
      </c>
    </row>
    <row r="164" spans="2:6" x14ac:dyDescent="0.5">
      <c r="B164" s="6">
        <f t="shared" si="11"/>
        <v>155</v>
      </c>
      <c r="C164" s="10">
        <f t="shared" si="12"/>
        <v>11109.458182246188</v>
      </c>
      <c r="D164" s="11">
        <f t="shared" si="10"/>
        <v>-27897.375084403549</v>
      </c>
      <c r="E164" s="12">
        <f t="shared" si="13"/>
        <v>-16787.916902157362</v>
      </c>
      <c r="F164" s="13">
        <f t="shared" si="14"/>
        <v>-2693954.0542891524</v>
      </c>
    </row>
    <row r="165" spans="2:6" x14ac:dyDescent="0.5">
      <c r="B165" s="6">
        <f t="shared" si="11"/>
        <v>156</v>
      </c>
      <c r="C165" s="10">
        <f t="shared" si="12"/>
        <v>11225.706544222898</v>
      </c>
      <c r="D165" s="11">
        <f t="shared" si="10"/>
        <v>-28013.623446380261</v>
      </c>
      <c r="E165" s="12">
        <f t="shared" si="13"/>
        <v>-16787.916902157362</v>
      </c>
      <c r="F165" s="13">
        <f t="shared" si="14"/>
        <v>-2721967.6777355326</v>
      </c>
    </row>
    <row r="166" spans="2:6" x14ac:dyDescent="0.5">
      <c r="B166" s="6">
        <f t="shared" si="11"/>
        <v>157</v>
      </c>
      <c r="C166" s="10">
        <f t="shared" si="12"/>
        <v>11342.439313123963</v>
      </c>
      <c r="D166" s="11">
        <f t="shared" si="10"/>
        <v>-28130.356215281325</v>
      </c>
      <c r="E166" s="12">
        <f t="shared" si="13"/>
        <v>-16787.916902157362</v>
      </c>
      <c r="F166" s="13">
        <f t="shared" si="14"/>
        <v>-2750098.033950814</v>
      </c>
    </row>
    <row r="167" spans="2:6" x14ac:dyDescent="0.5">
      <c r="B167" s="6">
        <f t="shared" si="11"/>
        <v>158</v>
      </c>
      <c r="C167" s="10">
        <f t="shared" si="12"/>
        <v>11459.658507473041</v>
      </c>
      <c r="D167" s="11">
        <f t="shared" si="10"/>
        <v>-28247.575409630401</v>
      </c>
      <c r="E167" s="12">
        <f t="shared" si="13"/>
        <v>-16787.916902157362</v>
      </c>
      <c r="F167" s="13">
        <f t="shared" si="14"/>
        <v>-2778345.6093604444</v>
      </c>
    </row>
    <row r="168" spans="2:6" x14ac:dyDescent="0.5">
      <c r="B168" s="6">
        <f t="shared" si="11"/>
        <v>159</v>
      </c>
      <c r="C168" s="10">
        <f t="shared" si="12"/>
        <v>11577.36615420497</v>
      </c>
      <c r="D168" s="11">
        <f t="shared" si="10"/>
        <v>-28365.283056362332</v>
      </c>
      <c r="E168" s="12">
        <f t="shared" si="13"/>
        <v>-16787.916902157362</v>
      </c>
      <c r="F168" s="13">
        <f t="shared" si="14"/>
        <v>-2806710.8924168069</v>
      </c>
    </row>
    <row r="169" spans="2:6" x14ac:dyDescent="0.5">
      <c r="B169" s="6">
        <f t="shared" si="11"/>
        <v>160</v>
      </c>
      <c r="C169" s="10">
        <f t="shared" si="12"/>
        <v>11695.564288700834</v>
      </c>
      <c r="D169" s="11">
        <f t="shared" si="10"/>
        <v>-28483.481190858198</v>
      </c>
      <c r="E169" s="12">
        <f t="shared" si="13"/>
        <v>-16787.916902157362</v>
      </c>
      <c r="F169" s="13">
        <f t="shared" si="14"/>
        <v>-2835194.3736076653</v>
      </c>
    </row>
    <row r="170" spans="2:6" x14ac:dyDescent="0.5">
      <c r="B170" s="6">
        <f t="shared" si="11"/>
        <v>161</v>
      </c>
      <c r="C170" s="10">
        <f t="shared" si="12"/>
        <v>11814.25495482314</v>
      </c>
      <c r="D170" s="11">
        <f t="shared" si="10"/>
        <v>-28602.171856980502</v>
      </c>
      <c r="E170" s="12">
        <f t="shared" si="13"/>
        <v>-16787.916902157362</v>
      </c>
      <c r="F170" s="13">
        <f t="shared" si="14"/>
        <v>-2863796.5454646456</v>
      </c>
    </row>
    <row r="171" spans="2:6" x14ac:dyDescent="0.5">
      <c r="B171" s="6">
        <f t="shared" si="11"/>
        <v>162</v>
      </c>
      <c r="C171" s="10">
        <f t="shared" si="12"/>
        <v>11933.440204951177</v>
      </c>
      <c r="D171" s="11">
        <f t="shared" si="10"/>
        <v>-28721.357107108539</v>
      </c>
      <c r="E171" s="12">
        <f t="shared" si="13"/>
        <v>-16787.916902157362</v>
      </c>
      <c r="F171" s="13">
        <f t="shared" si="14"/>
        <v>-2892517.9025717541</v>
      </c>
    </row>
    <row r="172" spans="2:6" x14ac:dyDescent="0.5">
      <c r="B172" s="6">
        <f t="shared" si="11"/>
        <v>163</v>
      </c>
      <c r="C172" s="10">
        <f t="shared" si="12"/>
        <v>12053.122100016499</v>
      </c>
      <c r="D172" s="11">
        <f t="shared" si="10"/>
        <v>-28841.03900217386</v>
      </c>
      <c r="E172" s="12">
        <f t="shared" si="13"/>
        <v>-16787.916902157362</v>
      </c>
      <c r="F172" s="13">
        <f t="shared" si="14"/>
        <v>-2921358.9415739281</v>
      </c>
    </row>
    <row r="173" spans="2:6" x14ac:dyDescent="0.5">
      <c r="B173" s="6">
        <f t="shared" si="11"/>
        <v>164</v>
      </c>
      <c r="C173" s="10">
        <f t="shared" si="12"/>
        <v>12173.302709538557</v>
      </c>
      <c r="D173" s="11">
        <f t="shared" si="10"/>
        <v>-28961.219611695917</v>
      </c>
      <c r="E173" s="12">
        <f t="shared" si="13"/>
        <v>-16787.916902157362</v>
      </c>
      <c r="F173" s="13">
        <f t="shared" si="14"/>
        <v>-2950320.1611856241</v>
      </c>
    </row>
    <row r="174" spans="2:6" x14ac:dyDescent="0.5">
      <c r="B174" s="6">
        <f t="shared" si="11"/>
        <v>165</v>
      </c>
      <c r="C174" s="10">
        <f t="shared" si="12"/>
        <v>12293.984111660495</v>
      </c>
      <c r="D174" s="11">
        <f t="shared" si="10"/>
        <v>-29081.901013817856</v>
      </c>
      <c r="E174" s="12">
        <f t="shared" si="13"/>
        <v>-16787.916902157362</v>
      </c>
      <c r="F174" s="13">
        <f t="shared" si="14"/>
        <v>-2979402.0621994417</v>
      </c>
    </row>
    <row r="175" spans="2:6" x14ac:dyDescent="0.5">
      <c r="B175" s="6">
        <f t="shared" si="11"/>
        <v>166</v>
      </c>
      <c r="C175" s="10">
        <f t="shared" si="12"/>
        <v>12415.168393185073</v>
      </c>
      <c r="D175" s="11">
        <f t="shared" si="10"/>
        <v>-29203.085295342433</v>
      </c>
      <c r="E175" s="12">
        <f t="shared" si="13"/>
        <v>-16787.916902157362</v>
      </c>
      <c r="F175" s="13">
        <f t="shared" si="14"/>
        <v>-3008605.1474947841</v>
      </c>
    </row>
    <row r="176" spans="2:6" x14ac:dyDescent="0.5">
      <c r="B176" s="6">
        <f t="shared" si="11"/>
        <v>167</v>
      </c>
      <c r="C176" s="10">
        <f t="shared" si="12"/>
        <v>12536.857649610765</v>
      </c>
      <c r="D176" s="11">
        <f t="shared" si="10"/>
        <v>-29324.774551768125</v>
      </c>
      <c r="E176" s="12">
        <f t="shared" si="13"/>
        <v>-16787.916902157362</v>
      </c>
      <c r="F176" s="13">
        <f t="shared" si="14"/>
        <v>-3037929.9220465524</v>
      </c>
    </row>
    <row r="177" spans="2:6" x14ac:dyDescent="0.5">
      <c r="B177" s="6">
        <f t="shared" si="11"/>
        <v>168</v>
      </c>
      <c r="C177" s="10">
        <f t="shared" si="12"/>
        <v>12659.053985167982</v>
      </c>
      <c r="D177" s="11">
        <f t="shared" si="10"/>
        <v>-29446.970887325344</v>
      </c>
      <c r="E177" s="12">
        <f t="shared" si="13"/>
        <v>-16787.916902157362</v>
      </c>
      <c r="F177" s="13">
        <f t="shared" si="14"/>
        <v>-3067376.8929338777</v>
      </c>
    </row>
    <row r="178" spans="2:6" x14ac:dyDescent="0.5">
      <c r="B178" s="6">
        <f t="shared" si="11"/>
        <v>169</v>
      </c>
      <c r="C178" s="10">
        <f t="shared" si="12"/>
        <v>12781.759512855468</v>
      </c>
      <c r="D178" s="11">
        <f t="shared" si="10"/>
        <v>-29569.676415012829</v>
      </c>
      <c r="E178" s="12">
        <f t="shared" si="13"/>
        <v>-16787.916902157362</v>
      </c>
      <c r="F178" s="13">
        <f t="shared" si="14"/>
        <v>-3096946.5693488903</v>
      </c>
    </row>
    <row r="179" spans="2:6" x14ac:dyDescent="0.5">
      <c r="B179" s="6">
        <f t="shared" si="11"/>
        <v>170</v>
      </c>
      <c r="C179" s="10">
        <f t="shared" si="12"/>
        <v>12904.976354476825</v>
      </c>
      <c r="D179" s="11">
        <f t="shared" si="10"/>
        <v>-29692.893256634186</v>
      </c>
      <c r="E179" s="12">
        <f t="shared" si="13"/>
        <v>-16787.916902157362</v>
      </c>
      <c r="F179" s="13">
        <f t="shared" si="14"/>
        <v>-3126639.4626055243</v>
      </c>
    </row>
    <row r="180" spans="2:6" x14ac:dyDescent="0.5">
      <c r="B180" s="6">
        <f t="shared" si="11"/>
        <v>171</v>
      </c>
      <c r="C180" s="10">
        <f t="shared" si="12"/>
        <v>13028.706640677219</v>
      </c>
      <c r="D180" s="11">
        <f t="shared" si="10"/>
        <v>-29816.623542834583</v>
      </c>
      <c r="E180" s="12">
        <f t="shared" si="13"/>
        <v>-16787.916902157362</v>
      </c>
      <c r="F180" s="13">
        <f t="shared" si="14"/>
        <v>-3156456.0861483589</v>
      </c>
    </row>
    <row r="181" spans="2:6" x14ac:dyDescent="0.5">
      <c r="B181" s="6">
        <f t="shared" si="11"/>
        <v>172</v>
      </c>
      <c r="C181" s="10">
        <f t="shared" si="12"/>
        <v>13152.952510980211</v>
      </c>
      <c r="D181" s="11">
        <f t="shared" si="10"/>
        <v>-29940.869413137574</v>
      </c>
      <c r="E181" s="12">
        <f t="shared" si="13"/>
        <v>-16787.916902157362</v>
      </c>
      <c r="F181" s="13">
        <f t="shared" si="14"/>
        <v>-3186396.9555614963</v>
      </c>
    </row>
    <row r="182" spans="2:6" x14ac:dyDescent="0.5">
      <c r="B182" s="6">
        <f t="shared" si="11"/>
        <v>173</v>
      </c>
      <c r="C182" s="10">
        <f t="shared" si="12"/>
        <v>13277.716113824754</v>
      </c>
      <c r="D182" s="11">
        <f t="shared" si="10"/>
        <v>-30065.633015982115</v>
      </c>
      <c r="E182" s="12">
        <f t="shared" si="13"/>
        <v>-16787.916902157362</v>
      </c>
      <c r="F182" s="13">
        <f t="shared" si="14"/>
        <v>-3216462.5885774787</v>
      </c>
    </row>
    <row r="183" spans="2:6" x14ac:dyDescent="0.5">
      <c r="B183" s="6">
        <f t="shared" si="11"/>
        <v>174</v>
      </c>
      <c r="C183" s="10">
        <f t="shared" si="12"/>
        <v>13402.999606602352</v>
      </c>
      <c r="D183" s="11">
        <f t="shared" si="10"/>
        <v>-30190.916508759714</v>
      </c>
      <c r="E183" s="12">
        <f t="shared" si="13"/>
        <v>-16787.916902157362</v>
      </c>
      <c r="F183" s="13">
        <f t="shared" si="14"/>
        <v>-3246653.5050862385</v>
      </c>
    </row>
    <row r="184" spans="2:6" x14ac:dyDescent="0.5">
      <c r="B184" s="6">
        <f t="shared" si="11"/>
        <v>175</v>
      </c>
      <c r="C184" s="10">
        <f t="shared" si="12"/>
        <v>13528.805155694356</v>
      </c>
      <c r="D184" s="11">
        <f t="shared" si="10"/>
        <v>-30316.722057851715</v>
      </c>
      <c r="E184" s="12">
        <f t="shared" si="13"/>
        <v>-16787.916902157362</v>
      </c>
      <c r="F184" s="13">
        <f t="shared" si="14"/>
        <v>-3276970.22714409</v>
      </c>
    </row>
    <row r="185" spans="2:6" x14ac:dyDescent="0.5">
      <c r="B185" s="6">
        <f t="shared" si="11"/>
        <v>176</v>
      </c>
      <c r="C185" s="10">
        <f t="shared" si="12"/>
        <v>13655.134936509423</v>
      </c>
      <c r="D185" s="11">
        <f t="shared" si="10"/>
        <v>-30443.051838666783</v>
      </c>
      <c r="E185" s="12">
        <f t="shared" si="13"/>
        <v>-16787.916902157362</v>
      </c>
      <c r="F185" s="13">
        <f t="shared" si="14"/>
        <v>-3307413.2789827567</v>
      </c>
    </row>
    <row r="186" spans="2:6" x14ac:dyDescent="0.5">
      <c r="B186" s="6">
        <f t="shared" si="11"/>
        <v>177</v>
      </c>
      <c r="C186" s="10">
        <f t="shared" si="12"/>
        <v>13781.991133521145</v>
      </c>
      <c r="D186" s="11">
        <f t="shared" si="10"/>
        <v>-30569.908035678505</v>
      </c>
      <c r="E186" s="12">
        <f t="shared" si="13"/>
        <v>-16787.916902157362</v>
      </c>
      <c r="F186" s="13">
        <f t="shared" si="14"/>
        <v>-3337983.187018435</v>
      </c>
    </row>
    <row r="187" spans="2:6" x14ac:dyDescent="0.5">
      <c r="B187" s="6">
        <f t="shared" si="11"/>
        <v>178</v>
      </c>
      <c r="C187" s="10">
        <f t="shared" si="12"/>
        <v>13909.375940305817</v>
      </c>
      <c r="D187" s="11">
        <f t="shared" si="10"/>
        <v>-30697.292842463179</v>
      </c>
      <c r="E187" s="12">
        <f t="shared" si="13"/>
        <v>-16787.916902157362</v>
      </c>
      <c r="F187" s="13">
        <f t="shared" si="14"/>
        <v>-3368680.4798608981</v>
      </c>
    </row>
    <row r="188" spans="2:6" x14ac:dyDescent="0.5">
      <c r="B188" s="6">
        <f t="shared" si="11"/>
        <v>179</v>
      </c>
      <c r="C188" s="10">
        <f t="shared" si="12"/>
        <v>14037.291559580361</v>
      </c>
      <c r="D188" s="11">
        <f t="shared" si="10"/>
        <v>-30825.208461737722</v>
      </c>
      <c r="E188" s="12">
        <f t="shared" si="13"/>
        <v>-16787.916902157362</v>
      </c>
      <c r="F188" s="13">
        <f t="shared" si="14"/>
        <v>-3399505.6883226358</v>
      </c>
    </row>
    <row r="189" spans="2:6" x14ac:dyDescent="0.5">
      <c r="B189" s="6">
        <f t="shared" si="11"/>
        <v>180</v>
      </c>
      <c r="C189" s="10">
        <f t="shared" si="12"/>
        <v>14165.740203240422</v>
      </c>
      <c r="D189" s="11">
        <f t="shared" si="10"/>
        <v>-30953.657105397782</v>
      </c>
      <c r="E189" s="12">
        <f t="shared" si="13"/>
        <v>-16787.916902157362</v>
      </c>
      <c r="F189" s="13">
        <f t="shared" si="14"/>
        <v>-3430459.3454280337</v>
      </c>
    </row>
    <row r="190" spans="2:6" x14ac:dyDescent="0.5">
      <c r="B190" s="6">
        <f t="shared" si="11"/>
        <v>181</v>
      </c>
      <c r="C190" s="10">
        <f t="shared" si="12"/>
        <v>14294.724092398616</v>
      </c>
      <c r="D190" s="11">
        <f t="shared" si="10"/>
        <v>-31082.640994555979</v>
      </c>
      <c r="E190" s="12">
        <f t="shared" si="13"/>
        <v>-16787.916902157362</v>
      </c>
      <c r="F190" s="13">
        <f t="shared" si="14"/>
        <v>-3461541.9864225895</v>
      </c>
    </row>
    <row r="191" spans="2:6" x14ac:dyDescent="0.5">
      <c r="B191" s="6">
        <f t="shared" si="11"/>
        <v>182</v>
      </c>
      <c r="C191" s="10">
        <f t="shared" si="12"/>
        <v>14424.245457422929</v>
      </c>
      <c r="D191" s="11">
        <f t="shared" si="10"/>
        <v>-31212.162359580288</v>
      </c>
      <c r="E191" s="12">
        <f t="shared" si="13"/>
        <v>-16787.916902157362</v>
      </c>
      <c r="F191" s="13">
        <f t="shared" si="14"/>
        <v>-3492754.1487821699</v>
      </c>
    </row>
    <row r="192" spans="2:6" x14ac:dyDescent="0.5">
      <c r="B192" s="6">
        <f t="shared" si="11"/>
        <v>183</v>
      </c>
      <c r="C192" s="10">
        <f t="shared" si="12"/>
        <v>14554.306537975301</v>
      </c>
      <c r="D192" s="11">
        <f t="shared" si="10"/>
        <v>-31342.223440132664</v>
      </c>
      <c r="E192" s="12">
        <f t="shared" si="13"/>
        <v>-16787.916902157362</v>
      </c>
      <c r="F192" s="13">
        <f t="shared" si="14"/>
        <v>-3524096.3722223025</v>
      </c>
    </row>
    <row r="193" spans="2:6" x14ac:dyDescent="0.5">
      <c r="B193" s="6">
        <f t="shared" si="11"/>
        <v>184</v>
      </c>
      <c r="C193" s="10">
        <f t="shared" si="12"/>
        <v>14684.909583050334</v>
      </c>
      <c r="D193" s="11">
        <f t="shared" si="10"/>
        <v>-31472.826485207697</v>
      </c>
      <c r="E193" s="12">
        <f t="shared" si="13"/>
        <v>-16787.916902157362</v>
      </c>
      <c r="F193" s="13">
        <f t="shared" si="14"/>
        <v>-3555569.1987075103</v>
      </c>
    </row>
    <row r="194" spans="2:6" x14ac:dyDescent="0.5">
      <c r="B194" s="6">
        <f t="shared" si="11"/>
        <v>185</v>
      </c>
      <c r="C194" s="10">
        <f t="shared" si="12"/>
        <v>14816.056851014195</v>
      </c>
      <c r="D194" s="11">
        <f t="shared" si="10"/>
        <v>-31603.973753171558</v>
      </c>
      <c r="E194" s="12">
        <f t="shared" si="13"/>
        <v>-16787.916902157362</v>
      </c>
      <c r="F194" s="13">
        <f t="shared" si="14"/>
        <v>-3587173.1724606818</v>
      </c>
    </row>
    <row r="195" spans="2:6" x14ac:dyDescent="0.5">
      <c r="B195" s="6">
        <f t="shared" si="11"/>
        <v>186</v>
      </c>
      <c r="C195" s="10">
        <f t="shared" si="12"/>
        <v>14947.750609643659</v>
      </c>
      <c r="D195" s="11">
        <f t="shared" si="10"/>
        <v>-31735.667511801021</v>
      </c>
      <c r="E195" s="12">
        <f t="shared" si="13"/>
        <v>-16787.916902157362</v>
      </c>
      <c r="F195" s="13">
        <f t="shared" si="14"/>
        <v>-3618908.839972483</v>
      </c>
    </row>
    <row r="196" spans="2:6" x14ac:dyDescent="0.5">
      <c r="B196" s="6">
        <f t="shared" si="11"/>
        <v>187</v>
      </c>
      <c r="C196" s="10">
        <f t="shared" si="12"/>
        <v>15079.993136165336</v>
      </c>
      <c r="D196" s="11">
        <f t="shared" si="10"/>
        <v>-31867.910038322698</v>
      </c>
      <c r="E196" s="12">
        <f t="shared" si="13"/>
        <v>-16787.916902157362</v>
      </c>
      <c r="F196" s="13">
        <f t="shared" si="14"/>
        <v>-3650776.7500108057</v>
      </c>
    </row>
    <row r="197" spans="2:6" x14ac:dyDescent="0.5">
      <c r="B197" s="6">
        <f t="shared" si="11"/>
        <v>188</v>
      </c>
      <c r="C197" s="10">
        <f t="shared" si="12"/>
        <v>15212.786717295026</v>
      </c>
      <c r="D197" s="11">
        <f t="shared" si="10"/>
        <v>-32000.70361945239</v>
      </c>
      <c r="E197" s="12">
        <f t="shared" si="13"/>
        <v>-16787.916902157362</v>
      </c>
      <c r="F197" s="13">
        <f t="shared" si="14"/>
        <v>-3682777.4536302579</v>
      </c>
    </row>
    <row r="198" spans="2:6" x14ac:dyDescent="0.5">
      <c r="B198" s="6">
        <f t="shared" si="11"/>
        <v>189</v>
      </c>
      <c r="C198" s="10">
        <f t="shared" si="12"/>
        <v>15346.133649277283</v>
      </c>
      <c r="D198" s="11">
        <f t="shared" si="10"/>
        <v>-32134.050551434644</v>
      </c>
      <c r="E198" s="12">
        <f t="shared" si="13"/>
        <v>-16787.916902157362</v>
      </c>
      <c r="F198" s="13">
        <f t="shared" si="14"/>
        <v>-3714911.5041816924</v>
      </c>
    </row>
    <row r="199" spans="2:6" x14ac:dyDescent="0.5">
      <c r="B199" s="6">
        <f t="shared" si="11"/>
        <v>190</v>
      </c>
      <c r="C199" s="10">
        <f t="shared" si="12"/>
        <v>15480.036237925111</v>
      </c>
      <c r="D199" s="11">
        <f t="shared" si="10"/>
        <v>-32267.953140082471</v>
      </c>
      <c r="E199" s="12">
        <f t="shared" si="13"/>
        <v>-16787.916902157362</v>
      </c>
      <c r="F199" s="13">
        <f t="shared" si="14"/>
        <v>-3747179.4573217747</v>
      </c>
    </row>
    <row r="200" spans="2:6" x14ac:dyDescent="0.5">
      <c r="B200" s="6">
        <f t="shared" si="11"/>
        <v>191</v>
      </c>
      <c r="C200" s="10">
        <f t="shared" si="12"/>
        <v>15614.496798659833</v>
      </c>
      <c r="D200" s="11">
        <f t="shared" si="10"/>
        <v>-32402.413700817197</v>
      </c>
      <c r="E200" s="12">
        <f t="shared" si="13"/>
        <v>-16787.916902157362</v>
      </c>
      <c r="F200" s="13">
        <f t="shared" si="14"/>
        <v>-3779581.8710225918</v>
      </c>
    </row>
    <row r="201" spans="2:6" x14ac:dyDescent="0.5">
      <c r="B201" s="6">
        <f t="shared" si="11"/>
        <v>192</v>
      </c>
      <c r="C201" s="10">
        <f t="shared" si="12"/>
        <v>15749.517656551139</v>
      </c>
      <c r="D201" s="11">
        <f t="shared" si="10"/>
        <v>-32537.434558708501</v>
      </c>
      <c r="E201" s="12">
        <f t="shared" si="13"/>
        <v>-16787.916902157362</v>
      </c>
      <c r="F201" s="13">
        <f t="shared" si="14"/>
        <v>-3812119.3055813005</v>
      </c>
    </row>
    <row r="202" spans="2:6" x14ac:dyDescent="0.5">
      <c r="B202" s="6">
        <f t="shared" si="11"/>
        <v>193</v>
      </c>
      <c r="C202" s="10">
        <f t="shared" si="12"/>
        <v>15885.101146357278</v>
      </c>
      <c r="D202" s="11">
        <f t="shared" si="10"/>
        <v>-32673.018048514641</v>
      </c>
      <c r="E202" s="12">
        <f t="shared" si="13"/>
        <v>-16787.916902157362</v>
      </c>
      <c r="F202" s="13">
        <f t="shared" si="14"/>
        <v>-3844792.3236298151</v>
      </c>
    </row>
    <row r="203" spans="2:6" x14ac:dyDescent="0.5">
      <c r="B203" s="6">
        <f t="shared" si="11"/>
        <v>194</v>
      </c>
      <c r="C203" s="10">
        <f t="shared" si="12"/>
        <v>16021.249612565438</v>
      </c>
      <c r="D203" s="11">
        <f t="shared" ref="D203:D266" si="15">+E203-C203</f>
        <v>-32809.166514722798</v>
      </c>
      <c r="E203" s="12">
        <f t="shared" si="13"/>
        <v>-16787.916902157362</v>
      </c>
      <c r="F203" s="13">
        <f t="shared" si="14"/>
        <v>-3877601.4901445378</v>
      </c>
    </row>
    <row r="204" spans="2:6" x14ac:dyDescent="0.5">
      <c r="B204" s="6">
        <f t="shared" ref="B204:B267" si="16">+B203+1</f>
        <v>195</v>
      </c>
      <c r="C204" s="10">
        <f t="shared" ref="C204:C267" si="17">-F203*$C$4</f>
        <v>16157.965409432287</v>
      </c>
      <c r="D204" s="11">
        <f t="shared" si="15"/>
        <v>-32945.882311589652</v>
      </c>
      <c r="E204" s="12">
        <f t="shared" ref="E204:E267" si="18">+$E$10</f>
        <v>-16787.916902157362</v>
      </c>
      <c r="F204" s="13">
        <f t="shared" ref="F204:F267" si="19">+F203+(E204-C204)</f>
        <v>-3910547.3724561273</v>
      </c>
    </row>
    <row r="205" spans="2:6" x14ac:dyDescent="0.5">
      <c r="B205" s="6">
        <f t="shared" si="16"/>
        <v>196</v>
      </c>
      <c r="C205" s="10">
        <f t="shared" si="17"/>
        <v>16295.250901024681</v>
      </c>
      <c r="D205" s="11">
        <f t="shared" si="15"/>
        <v>-33083.167803182041</v>
      </c>
      <c r="E205" s="12">
        <f t="shared" si="18"/>
        <v>-16787.916902157362</v>
      </c>
      <c r="F205" s="13">
        <f t="shared" si="19"/>
        <v>-3943630.5402593096</v>
      </c>
    </row>
    <row r="206" spans="2:6" x14ac:dyDescent="0.5">
      <c r="B206" s="6">
        <f t="shared" si="16"/>
        <v>197</v>
      </c>
      <c r="C206" s="10">
        <f t="shared" si="17"/>
        <v>16433.108461260541</v>
      </c>
      <c r="D206" s="11">
        <f t="shared" si="15"/>
        <v>-33221.025363417903</v>
      </c>
      <c r="E206" s="12">
        <f t="shared" si="18"/>
        <v>-16787.916902157362</v>
      </c>
      <c r="F206" s="13">
        <f t="shared" si="19"/>
        <v>-3976851.5656227274</v>
      </c>
    </row>
    <row r="207" spans="2:6" x14ac:dyDescent="0.5">
      <c r="B207" s="6">
        <f t="shared" si="16"/>
        <v>198</v>
      </c>
      <c r="C207" s="10">
        <f t="shared" si="17"/>
        <v>16571.540473949903</v>
      </c>
      <c r="D207" s="11">
        <f t="shared" si="15"/>
        <v>-33359.457376107268</v>
      </c>
      <c r="E207" s="12">
        <f t="shared" si="18"/>
        <v>-16787.916902157362</v>
      </c>
      <c r="F207" s="13">
        <f t="shared" si="19"/>
        <v>-4010211.0229988345</v>
      </c>
    </row>
    <row r="208" spans="2:6" x14ac:dyDescent="0.5">
      <c r="B208" s="6">
        <f t="shared" si="16"/>
        <v>199</v>
      </c>
      <c r="C208" s="10">
        <f t="shared" si="17"/>
        <v>16710.549332836141</v>
      </c>
      <c r="D208" s="11">
        <f t="shared" si="15"/>
        <v>-33498.466234993502</v>
      </c>
      <c r="E208" s="12">
        <f t="shared" si="18"/>
        <v>-16787.916902157362</v>
      </c>
      <c r="F208" s="13">
        <f t="shared" si="19"/>
        <v>-4043709.4892338281</v>
      </c>
    </row>
    <row r="209" spans="2:6" x14ac:dyDescent="0.5">
      <c r="B209" s="6">
        <f t="shared" si="16"/>
        <v>200</v>
      </c>
      <c r="C209" s="10">
        <f t="shared" si="17"/>
        <v>16850.137441637362</v>
      </c>
      <c r="D209" s="11">
        <f t="shared" si="15"/>
        <v>-33638.05434379472</v>
      </c>
      <c r="E209" s="12">
        <f t="shared" si="18"/>
        <v>-16787.916902157362</v>
      </c>
      <c r="F209" s="13">
        <f t="shared" si="19"/>
        <v>-4077347.5435776231</v>
      </c>
    </row>
    <row r="210" spans="2:6" x14ac:dyDescent="0.5">
      <c r="B210" s="6">
        <f t="shared" si="16"/>
        <v>201</v>
      </c>
      <c r="C210" s="10">
        <f t="shared" si="17"/>
        <v>16990.307214087956</v>
      </c>
      <c r="D210" s="11">
        <f t="shared" si="15"/>
        <v>-33778.224116245314</v>
      </c>
      <c r="E210" s="12">
        <f t="shared" si="18"/>
        <v>-16787.916902157362</v>
      </c>
      <c r="F210" s="13">
        <f t="shared" si="19"/>
        <v>-4111125.7676938684</v>
      </c>
    </row>
    <row r="211" spans="2:6" x14ac:dyDescent="0.5">
      <c r="B211" s="6">
        <f t="shared" si="16"/>
        <v>202</v>
      </c>
      <c r="C211" s="10">
        <f t="shared" si="17"/>
        <v>17131.061073980349</v>
      </c>
      <c r="D211" s="11">
        <f t="shared" si="15"/>
        <v>-33918.977976137714</v>
      </c>
      <c r="E211" s="12">
        <f t="shared" si="18"/>
        <v>-16787.916902157362</v>
      </c>
      <c r="F211" s="13">
        <f t="shared" si="19"/>
        <v>-4145044.7456700061</v>
      </c>
    </row>
    <row r="212" spans="2:6" x14ac:dyDescent="0.5">
      <c r="B212" s="6">
        <f t="shared" si="16"/>
        <v>203</v>
      </c>
      <c r="C212" s="10">
        <f t="shared" si="17"/>
        <v>17272.401455206913</v>
      </c>
      <c r="D212" s="11">
        <f t="shared" si="15"/>
        <v>-34060.318357364275</v>
      </c>
      <c r="E212" s="12">
        <f t="shared" si="18"/>
        <v>-16787.916902157362</v>
      </c>
      <c r="F212" s="13">
        <f t="shared" si="19"/>
        <v>-4179105.0640273704</v>
      </c>
    </row>
    <row r="213" spans="2:6" x14ac:dyDescent="0.5">
      <c r="B213" s="6">
        <f t="shared" si="16"/>
        <v>204</v>
      </c>
      <c r="C213" s="10">
        <f t="shared" si="17"/>
        <v>17414.330801802051</v>
      </c>
      <c r="D213" s="11">
        <f t="shared" si="15"/>
        <v>-34202.247703959409</v>
      </c>
      <c r="E213" s="12">
        <f t="shared" si="18"/>
        <v>-16787.916902157362</v>
      </c>
      <c r="F213" s="13">
        <f t="shared" si="19"/>
        <v>-4213307.3117313301</v>
      </c>
    </row>
    <row r="214" spans="2:6" x14ac:dyDescent="0.5">
      <c r="B214" s="6">
        <f t="shared" si="16"/>
        <v>205</v>
      </c>
      <c r="C214" s="10">
        <f t="shared" si="17"/>
        <v>17556.851567984453</v>
      </c>
      <c r="D214" s="11">
        <f t="shared" si="15"/>
        <v>-34344.768470141818</v>
      </c>
      <c r="E214" s="12">
        <f t="shared" si="18"/>
        <v>-16787.916902157362</v>
      </c>
      <c r="F214" s="13">
        <f t="shared" si="19"/>
        <v>-4247652.0802014722</v>
      </c>
    </row>
    <row r="215" spans="2:6" x14ac:dyDescent="0.5">
      <c r="B215" s="6">
        <f t="shared" si="16"/>
        <v>206</v>
      </c>
      <c r="C215" s="10">
        <f t="shared" si="17"/>
        <v>17699.966218199534</v>
      </c>
      <c r="D215" s="11">
        <f t="shared" si="15"/>
        <v>-34487.883120356899</v>
      </c>
      <c r="E215" s="12">
        <f t="shared" si="18"/>
        <v>-16787.916902157362</v>
      </c>
      <c r="F215" s="13">
        <f t="shared" si="19"/>
        <v>-4282139.9633218292</v>
      </c>
    </row>
    <row r="216" spans="2:6" x14ac:dyDescent="0.5">
      <c r="B216" s="6">
        <f t="shared" si="16"/>
        <v>207</v>
      </c>
      <c r="C216" s="10">
        <f t="shared" si="17"/>
        <v>17843.677227162061</v>
      </c>
      <c r="D216" s="11">
        <f t="shared" si="15"/>
        <v>-34631.594129319419</v>
      </c>
      <c r="E216" s="12">
        <f t="shared" si="18"/>
        <v>-16787.916902157362</v>
      </c>
      <c r="F216" s="13">
        <f t="shared" si="19"/>
        <v>-4316771.5574511485</v>
      </c>
    </row>
    <row r="217" spans="2:6" x14ac:dyDescent="0.5">
      <c r="B217" s="6">
        <f t="shared" si="16"/>
        <v>208</v>
      </c>
      <c r="C217" s="10">
        <f t="shared" si="17"/>
        <v>17987.987079898936</v>
      </c>
      <c r="D217" s="11">
        <f t="shared" si="15"/>
        <v>-34775.903982056298</v>
      </c>
      <c r="E217" s="12">
        <f t="shared" si="18"/>
        <v>-16787.916902157362</v>
      </c>
      <c r="F217" s="13">
        <f t="shared" si="19"/>
        <v>-4351547.4614332048</v>
      </c>
    </row>
    <row r="218" spans="2:6" x14ac:dyDescent="0.5">
      <c r="B218" s="6">
        <f t="shared" si="16"/>
        <v>209</v>
      </c>
      <c r="C218" s="10">
        <f t="shared" si="17"/>
        <v>18132.898271792164</v>
      </c>
      <c r="D218" s="11">
        <f t="shared" si="15"/>
        <v>-34920.815173949522</v>
      </c>
      <c r="E218" s="12">
        <f t="shared" si="18"/>
        <v>-16787.916902157362</v>
      </c>
      <c r="F218" s="13">
        <f t="shared" si="19"/>
        <v>-4386468.2766071539</v>
      </c>
    </row>
    <row r="219" spans="2:6" x14ac:dyDescent="0.5">
      <c r="B219" s="6">
        <f t="shared" si="16"/>
        <v>210</v>
      </c>
      <c r="C219" s="10">
        <f t="shared" si="17"/>
        <v>18278.41330862201</v>
      </c>
      <c r="D219" s="11">
        <f t="shared" si="15"/>
        <v>-35066.330210779372</v>
      </c>
      <c r="E219" s="12">
        <f t="shared" si="18"/>
        <v>-16787.916902157362</v>
      </c>
      <c r="F219" s="13">
        <f t="shared" si="19"/>
        <v>-4421534.6068179337</v>
      </c>
    </row>
    <row r="220" spans="2:6" x14ac:dyDescent="0.5">
      <c r="B220" s="6">
        <f t="shared" si="16"/>
        <v>211</v>
      </c>
      <c r="C220" s="10">
        <f t="shared" si="17"/>
        <v>18424.534706610328</v>
      </c>
      <c r="D220" s="11">
        <f t="shared" si="15"/>
        <v>-35212.451608767689</v>
      </c>
      <c r="E220" s="12">
        <f t="shared" si="18"/>
        <v>-16787.916902157362</v>
      </c>
      <c r="F220" s="13">
        <f t="shared" si="19"/>
        <v>-4456747.0584267015</v>
      </c>
    </row>
    <row r="221" spans="2:6" x14ac:dyDescent="0.5">
      <c r="B221" s="6">
        <f t="shared" si="16"/>
        <v>212</v>
      </c>
      <c r="C221" s="10">
        <f t="shared" si="17"/>
        <v>18571.264992464065</v>
      </c>
      <c r="D221" s="11">
        <f t="shared" si="15"/>
        <v>-35359.181894621426</v>
      </c>
      <c r="E221" s="12">
        <f t="shared" si="18"/>
        <v>-16787.916902157362</v>
      </c>
      <c r="F221" s="13">
        <f t="shared" si="19"/>
        <v>-4492106.2403213233</v>
      </c>
    </row>
    <row r="222" spans="2:6" x14ac:dyDescent="0.5">
      <c r="B222" s="6">
        <f t="shared" si="16"/>
        <v>213</v>
      </c>
      <c r="C222" s="10">
        <f t="shared" si="17"/>
        <v>18718.606703418951</v>
      </c>
      <c r="D222" s="11">
        <f t="shared" si="15"/>
        <v>-35506.523605576309</v>
      </c>
      <c r="E222" s="12">
        <f t="shared" si="18"/>
        <v>-16787.916902157362</v>
      </c>
      <c r="F222" s="13">
        <f t="shared" si="19"/>
        <v>-4527612.7639269</v>
      </c>
    </row>
    <row r="223" spans="2:6" x14ac:dyDescent="0.5">
      <c r="B223" s="6">
        <f t="shared" si="16"/>
        <v>214</v>
      </c>
      <c r="C223" s="10">
        <f t="shared" si="17"/>
        <v>18866.562387283389</v>
      </c>
      <c r="D223" s="11">
        <f t="shared" si="15"/>
        <v>-35654.479289440751</v>
      </c>
      <c r="E223" s="12">
        <f t="shared" si="18"/>
        <v>-16787.916902157362</v>
      </c>
      <c r="F223" s="13">
        <f t="shared" si="19"/>
        <v>-4563267.2432163404</v>
      </c>
    </row>
    <row r="224" spans="2:6" x14ac:dyDescent="0.5">
      <c r="B224" s="6">
        <f t="shared" si="16"/>
        <v>215</v>
      </c>
      <c r="C224" s="10">
        <f t="shared" si="17"/>
        <v>19015.134602482489</v>
      </c>
      <c r="D224" s="11">
        <f t="shared" si="15"/>
        <v>-35803.05150463985</v>
      </c>
      <c r="E224" s="12">
        <f t="shared" si="18"/>
        <v>-16787.916902157362</v>
      </c>
      <c r="F224" s="13">
        <f t="shared" si="19"/>
        <v>-4599070.2947209803</v>
      </c>
    </row>
    <row r="225" spans="2:6" x14ac:dyDescent="0.5">
      <c r="B225" s="6">
        <f t="shared" si="16"/>
        <v>216</v>
      </c>
      <c r="C225" s="10">
        <f t="shared" si="17"/>
        <v>19164.325918102324</v>
      </c>
      <c r="D225" s="11">
        <f t="shared" si="15"/>
        <v>-35952.242820259686</v>
      </c>
      <c r="E225" s="12">
        <f t="shared" si="18"/>
        <v>-16787.916902157362</v>
      </c>
      <c r="F225" s="13">
        <f t="shared" si="19"/>
        <v>-4635022.5375412405</v>
      </c>
    </row>
    <row r="226" spans="2:6" x14ac:dyDescent="0.5">
      <c r="B226" s="6">
        <f t="shared" si="16"/>
        <v>217</v>
      </c>
      <c r="C226" s="10">
        <f t="shared" si="17"/>
        <v>19314.138913934348</v>
      </c>
      <c r="D226" s="11">
        <f t="shared" si="15"/>
        <v>-36102.055816091713</v>
      </c>
      <c r="E226" s="12">
        <f t="shared" si="18"/>
        <v>-16787.916902157362</v>
      </c>
      <c r="F226" s="13">
        <f t="shared" si="19"/>
        <v>-4671124.5933573321</v>
      </c>
    </row>
    <row r="227" spans="2:6" x14ac:dyDescent="0.5">
      <c r="B227" s="6">
        <f t="shared" si="16"/>
        <v>218</v>
      </c>
      <c r="C227" s="10">
        <f t="shared" si="17"/>
        <v>19464.576180520002</v>
      </c>
      <c r="D227" s="11">
        <f t="shared" si="15"/>
        <v>-36252.493082677363</v>
      </c>
      <c r="E227" s="12">
        <f t="shared" si="18"/>
        <v>-16787.916902157362</v>
      </c>
      <c r="F227" s="13">
        <f t="shared" si="19"/>
        <v>-4707377.0864400091</v>
      </c>
    </row>
    <row r="228" spans="2:6" x14ac:dyDescent="0.5">
      <c r="B228" s="6">
        <f t="shared" si="16"/>
        <v>219</v>
      </c>
      <c r="C228" s="10">
        <f t="shared" si="17"/>
        <v>19615.640319195518</v>
      </c>
      <c r="D228" s="11">
        <f t="shared" si="15"/>
        <v>-36403.557221352879</v>
      </c>
      <c r="E228" s="12">
        <f t="shared" si="18"/>
        <v>-16787.916902157362</v>
      </c>
      <c r="F228" s="13">
        <f t="shared" si="19"/>
        <v>-4743780.6436613621</v>
      </c>
    </row>
    <row r="229" spans="2:6" x14ac:dyDescent="0.5">
      <c r="B229" s="6">
        <f t="shared" si="16"/>
        <v>220</v>
      </c>
      <c r="C229" s="10">
        <f t="shared" si="17"/>
        <v>19767.333942136895</v>
      </c>
      <c r="D229" s="11">
        <f t="shared" si="15"/>
        <v>-36555.250844294256</v>
      </c>
      <c r="E229" s="12">
        <f t="shared" si="18"/>
        <v>-16787.916902157362</v>
      </c>
      <c r="F229" s="13">
        <f t="shared" si="19"/>
        <v>-4780335.8945056563</v>
      </c>
    </row>
    <row r="230" spans="2:6" x14ac:dyDescent="0.5">
      <c r="B230" s="6">
        <f t="shared" si="16"/>
        <v>221</v>
      </c>
      <c r="C230" s="10">
        <f t="shared" si="17"/>
        <v>19919.659672405069</v>
      </c>
      <c r="D230" s="11">
        <f t="shared" si="15"/>
        <v>-36707.57657456243</v>
      </c>
      <c r="E230" s="12">
        <f t="shared" si="18"/>
        <v>-16787.916902157362</v>
      </c>
      <c r="F230" s="13">
        <f t="shared" si="19"/>
        <v>-4817043.4710802184</v>
      </c>
    </row>
    <row r="231" spans="2:6" x14ac:dyDescent="0.5">
      <c r="B231" s="6">
        <f t="shared" si="16"/>
        <v>222</v>
      </c>
      <c r="C231" s="10">
        <f t="shared" si="17"/>
        <v>20072.620143991269</v>
      </c>
      <c r="D231" s="11">
        <f t="shared" si="15"/>
        <v>-36860.537046148631</v>
      </c>
      <c r="E231" s="12">
        <f t="shared" si="18"/>
        <v>-16787.916902157362</v>
      </c>
      <c r="F231" s="13">
        <f t="shared" si="19"/>
        <v>-4853904.0081263669</v>
      </c>
    </row>
    <row r="232" spans="2:6" x14ac:dyDescent="0.5">
      <c r="B232" s="6">
        <f t="shared" si="16"/>
        <v>223</v>
      </c>
      <c r="C232" s="10">
        <f t="shared" si="17"/>
        <v>20226.21800186257</v>
      </c>
      <c r="D232" s="11">
        <f t="shared" si="15"/>
        <v>-37014.134904019927</v>
      </c>
      <c r="E232" s="12">
        <f t="shared" si="18"/>
        <v>-16787.916902157362</v>
      </c>
      <c r="F232" s="13">
        <f t="shared" si="19"/>
        <v>-4890918.1430303864</v>
      </c>
    </row>
    <row r="233" spans="2:6" x14ac:dyDescent="0.5">
      <c r="B233" s="6">
        <f t="shared" si="16"/>
        <v>224</v>
      </c>
      <c r="C233" s="10">
        <f t="shared" si="17"/>
        <v>20380.455902007619</v>
      </c>
      <c r="D233" s="11">
        <f t="shared" si="15"/>
        <v>-37168.372804164981</v>
      </c>
      <c r="E233" s="12">
        <f t="shared" si="18"/>
        <v>-16787.916902157362</v>
      </c>
      <c r="F233" s="13">
        <f t="shared" si="19"/>
        <v>-4928086.5158345513</v>
      </c>
    </row>
    <row r="234" spans="2:6" x14ac:dyDescent="0.5">
      <c r="B234" s="6">
        <f t="shared" si="16"/>
        <v>225</v>
      </c>
      <c r="C234" s="10">
        <f t="shared" si="17"/>
        <v>20535.336511482576</v>
      </c>
      <c r="D234" s="11">
        <f t="shared" si="15"/>
        <v>-37323.253413639934</v>
      </c>
      <c r="E234" s="12">
        <f t="shared" si="18"/>
        <v>-16787.916902157362</v>
      </c>
      <c r="F234" s="13">
        <f t="shared" si="19"/>
        <v>-4965409.7692481913</v>
      </c>
    </row>
    <row r="235" spans="2:6" x14ac:dyDescent="0.5">
      <c r="B235" s="6">
        <f t="shared" si="16"/>
        <v>226</v>
      </c>
      <c r="C235" s="10">
        <f t="shared" si="17"/>
        <v>20690.862508457212</v>
      </c>
      <c r="D235" s="11">
        <f t="shared" si="15"/>
        <v>-37478.779410614574</v>
      </c>
      <c r="E235" s="12">
        <f t="shared" si="18"/>
        <v>-16787.916902157362</v>
      </c>
      <c r="F235" s="13">
        <f t="shared" si="19"/>
        <v>-5002888.5486588059</v>
      </c>
    </row>
    <row r="236" spans="2:6" x14ac:dyDescent="0.5">
      <c r="B236" s="6">
        <f t="shared" si="16"/>
        <v>227</v>
      </c>
      <c r="C236" s="10">
        <f t="shared" si="17"/>
        <v>20847.036582261244</v>
      </c>
      <c r="D236" s="11">
        <f t="shared" si="15"/>
        <v>-37634.953484418606</v>
      </c>
      <c r="E236" s="12">
        <f t="shared" si="18"/>
        <v>-16787.916902157362</v>
      </c>
      <c r="F236" s="13">
        <f t="shared" si="19"/>
        <v>-5040523.5021432247</v>
      </c>
    </row>
    <row r="237" spans="2:6" x14ac:dyDescent="0.5">
      <c r="B237" s="6">
        <f t="shared" si="16"/>
        <v>228</v>
      </c>
      <c r="C237" s="10">
        <f t="shared" si="17"/>
        <v>21003.861433430815</v>
      </c>
      <c r="D237" s="11">
        <f t="shared" si="15"/>
        <v>-37791.778335588177</v>
      </c>
      <c r="E237" s="12">
        <f t="shared" si="18"/>
        <v>-16787.916902157362</v>
      </c>
      <c r="F237" s="13">
        <f t="shared" si="19"/>
        <v>-5078315.2804788128</v>
      </c>
    </row>
    <row r="238" spans="2:6" x14ac:dyDescent="0.5">
      <c r="B238" s="6">
        <f t="shared" si="16"/>
        <v>229</v>
      </c>
      <c r="C238" s="10">
        <f t="shared" si="17"/>
        <v>21161.339773755211</v>
      </c>
      <c r="D238" s="11">
        <f t="shared" si="15"/>
        <v>-37949.256675912577</v>
      </c>
      <c r="E238" s="12">
        <f t="shared" si="18"/>
        <v>-16787.916902157362</v>
      </c>
      <c r="F238" s="13">
        <f t="shared" si="19"/>
        <v>-5116264.5371547258</v>
      </c>
    </row>
    <row r="239" spans="2:6" x14ac:dyDescent="0.5">
      <c r="B239" s="6">
        <f t="shared" si="16"/>
        <v>230</v>
      </c>
      <c r="C239" s="10">
        <f t="shared" si="17"/>
        <v>21319.47432632374</v>
      </c>
      <c r="D239" s="11">
        <f t="shared" si="15"/>
        <v>-38107.391228481101</v>
      </c>
      <c r="E239" s="12">
        <f t="shared" si="18"/>
        <v>-16787.916902157362</v>
      </c>
      <c r="F239" s="13">
        <f t="shared" si="19"/>
        <v>-5154371.9283832069</v>
      </c>
    </row>
    <row r="240" spans="2:6" x14ac:dyDescent="0.5">
      <c r="B240" s="6">
        <f t="shared" si="16"/>
        <v>231</v>
      </c>
      <c r="C240" s="10">
        <f t="shared" si="17"/>
        <v>21478.267825572821</v>
      </c>
      <c r="D240" s="11">
        <f t="shared" si="15"/>
        <v>-38266.184727730186</v>
      </c>
      <c r="E240" s="12">
        <f t="shared" si="18"/>
        <v>-16787.916902157362</v>
      </c>
      <c r="F240" s="13">
        <f t="shared" si="19"/>
        <v>-5192638.1131109372</v>
      </c>
    </row>
    <row r="241" spans="2:6" x14ac:dyDescent="0.5">
      <c r="B241" s="6">
        <f t="shared" si="16"/>
        <v>232</v>
      </c>
      <c r="C241" s="10">
        <f t="shared" si="17"/>
        <v>21637.723017333272</v>
      </c>
      <c r="D241" s="11">
        <f t="shared" si="15"/>
        <v>-38425.639919490633</v>
      </c>
      <c r="E241" s="12">
        <f t="shared" si="18"/>
        <v>-16787.916902157362</v>
      </c>
      <c r="F241" s="13">
        <f t="shared" si="19"/>
        <v>-5231063.7530304277</v>
      </c>
    </row>
    <row r="242" spans="2:6" x14ac:dyDescent="0.5">
      <c r="B242" s="6">
        <f t="shared" si="16"/>
        <v>233</v>
      </c>
      <c r="C242" s="10">
        <f t="shared" si="17"/>
        <v>21797.842658877791</v>
      </c>
      <c r="D242" s="11">
        <f t="shared" si="15"/>
        <v>-38585.759561035156</v>
      </c>
      <c r="E242" s="12">
        <f t="shared" si="18"/>
        <v>-16787.916902157362</v>
      </c>
      <c r="F242" s="13">
        <f t="shared" si="19"/>
        <v>-5269649.5125914626</v>
      </c>
    </row>
    <row r="243" spans="2:6" x14ac:dyDescent="0.5">
      <c r="B243" s="6">
        <f t="shared" si="16"/>
        <v>234</v>
      </c>
      <c r="C243" s="10">
        <f t="shared" si="17"/>
        <v>21958.629518968624</v>
      </c>
      <c r="D243" s="11">
        <f t="shared" si="15"/>
        <v>-38746.546421125982</v>
      </c>
      <c r="E243" s="12">
        <f t="shared" si="18"/>
        <v>-16787.916902157362</v>
      </c>
      <c r="F243" s="13">
        <f t="shared" si="19"/>
        <v>-5308396.0590125881</v>
      </c>
    </row>
    <row r="244" spans="2:6" x14ac:dyDescent="0.5">
      <c r="B244" s="6">
        <f t="shared" si="16"/>
        <v>235</v>
      </c>
      <c r="C244" s="10">
        <f t="shared" si="17"/>
        <v>22120.086377905453</v>
      </c>
      <c r="D244" s="11">
        <f t="shared" si="15"/>
        <v>-38908.003280062811</v>
      </c>
      <c r="E244" s="12">
        <f t="shared" si="18"/>
        <v>-16787.916902157362</v>
      </c>
      <c r="F244" s="13">
        <f t="shared" si="19"/>
        <v>-5347304.0622926513</v>
      </c>
    </row>
    <row r="245" spans="2:6" x14ac:dyDescent="0.5">
      <c r="B245" s="6">
        <f t="shared" si="16"/>
        <v>236</v>
      </c>
      <c r="C245" s="10">
        <f t="shared" si="17"/>
        <v>22282.216027573475</v>
      </c>
      <c r="D245" s="11">
        <f t="shared" si="15"/>
        <v>-39070.13292973084</v>
      </c>
      <c r="E245" s="12">
        <f t="shared" si="18"/>
        <v>-16787.916902157362</v>
      </c>
      <c r="F245" s="13">
        <f t="shared" si="19"/>
        <v>-5386374.1952223824</v>
      </c>
    </row>
    <row r="246" spans="2:6" x14ac:dyDescent="0.5">
      <c r="B246" s="6">
        <f t="shared" si="16"/>
        <v>237</v>
      </c>
      <c r="C246" s="10">
        <f t="shared" si="17"/>
        <v>22445.021271491667</v>
      </c>
      <c r="D246" s="11">
        <f t="shared" si="15"/>
        <v>-39232.938173649032</v>
      </c>
      <c r="E246" s="12">
        <f t="shared" si="18"/>
        <v>-16787.916902157362</v>
      </c>
      <c r="F246" s="13">
        <f t="shared" si="19"/>
        <v>-5425607.1333960313</v>
      </c>
    </row>
    <row r="247" spans="2:6" x14ac:dyDescent="0.5">
      <c r="B247" s="6">
        <f t="shared" si="16"/>
        <v>238</v>
      </c>
      <c r="C247" s="10">
        <f t="shared" si="17"/>
        <v>22608.504924861259</v>
      </c>
      <c r="D247" s="11">
        <f t="shared" si="15"/>
        <v>-39396.421827018625</v>
      </c>
      <c r="E247" s="12">
        <f t="shared" si="18"/>
        <v>-16787.916902157362</v>
      </c>
      <c r="F247" s="13">
        <f t="shared" si="19"/>
        <v>-5465003.5552230496</v>
      </c>
    </row>
    <row r="248" spans="2:6" x14ac:dyDescent="0.5">
      <c r="B248" s="6">
        <f t="shared" si="16"/>
        <v>239</v>
      </c>
      <c r="C248" s="10">
        <f t="shared" si="17"/>
        <v>22772.669814614444</v>
      </c>
      <c r="D248" s="11">
        <f t="shared" si="15"/>
        <v>-39560.58671677181</v>
      </c>
      <c r="E248" s="12">
        <f t="shared" si="18"/>
        <v>-16787.916902157362</v>
      </c>
      <c r="F248" s="13">
        <f t="shared" si="19"/>
        <v>-5504564.1419398217</v>
      </c>
    </row>
    <row r="249" spans="2:6" x14ac:dyDescent="0.5">
      <c r="B249" s="6">
        <f t="shared" si="16"/>
        <v>240</v>
      </c>
      <c r="C249" s="10">
        <f t="shared" si="17"/>
        <v>22937.518779463237</v>
      </c>
      <c r="D249" s="11">
        <f t="shared" si="15"/>
        <v>-39725.435681620598</v>
      </c>
      <c r="E249" s="12">
        <f t="shared" si="18"/>
        <v>-16787.916902157362</v>
      </c>
      <c r="F249" s="13">
        <f t="shared" si="19"/>
        <v>-5544289.5776214423</v>
      </c>
    </row>
    <row r="250" spans="2:6" x14ac:dyDescent="0.5">
      <c r="B250" s="6">
        <f t="shared" si="16"/>
        <v>241</v>
      </c>
      <c r="C250" s="10">
        <f t="shared" si="17"/>
        <v>23103.054669948549</v>
      </c>
      <c r="D250" s="11">
        <f t="shared" si="15"/>
        <v>-39890.971572105911</v>
      </c>
      <c r="E250" s="12">
        <f t="shared" si="18"/>
        <v>-16787.916902157362</v>
      </c>
      <c r="F250" s="13">
        <f t="shared" si="19"/>
        <v>-5584180.549193548</v>
      </c>
    </row>
    <row r="251" spans="2:6" x14ac:dyDescent="0.5">
      <c r="B251" s="6">
        <f t="shared" si="16"/>
        <v>242</v>
      </c>
      <c r="C251" s="10">
        <f t="shared" si="17"/>
        <v>23269.280348489512</v>
      </c>
      <c r="D251" s="11">
        <f t="shared" si="15"/>
        <v>-40057.197250646874</v>
      </c>
      <c r="E251" s="12">
        <f t="shared" si="18"/>
        <v>-16787.916902157362</v>
      </c>
      <c r="F251" s="13">
        <f t="shared" si="19"/>
        <v>-5624237.7464441946</v>
      </c>
    </row>
    <row r="252" spans="2:6" x14ac:dyDescent="0.5">
      <c r="B252" s="6">
        <f t="shared" si="16"/>
        <v>243</v>
      </c>
      <c r="C252" s="10">
        <f t="shared" si="17"/>
        <v>23436.198689432957</v>
      </c>
      <c r="D252" s="11">
        <f t="shared" si="15"/>
        <v>-40224.115591590322</v>
      </c>
      <c r="E252" s="12">
        <f t="shared" si="18"/>
        <v>-16787.916902157362</v>
      </c>
      <c r="F252" s="13">
        <f t="shared" si="19"/>
        <v>-5664461.8620357849</v>
      </c>
    </row>
    <row r="253" spans="2:6" x14ac:dyDescent="0.5">
      <c r="B253" s="6">
        <f t="shared" si="16"/>
        <v>244</v>
      </c>
      <c r="C253" s="10">
        <f t="shared" si="17"/>
        <v>23603.812579103113</v>
      </c>
      <c r="D253" s="11">
        <f t="shared" si="15"/>
        <v>-40391.729481260474</v>
      </c>
      <c r="E253" s="12">
        <f t="shared" si="18"/>
        <v>-16787.916902157362</v>
      </c>
      <c r="F253" s="13">
        <f t="shared" si="19"/>
        <v>-5704853.5915170452</v>
      </c>
    </row>
    <row r="254" spans="2:6" x14ac:dyDescent="0.5">
      <c r="B254" s="6">
        <f t="shared" si="16"/>
        <v>245</v>
      </c>
      <c r="C254" s="10">
        <f t="shared" si="17"/>
        <v>23772.124915851524</v>
      </c>
      <c r="D254" s="11">
        <f t="shared" si="15"/>
        <v>-40560.041818008889</v>
      </c>
      <c r="E254" s="12">
        <f t="shared" si="18"/>
        <v>-16787.916902157362</v>
      </c>
      <c r="F254" s="13">
        <f t="shared" si="19"/>
        <v>-5745413.6333350539</v>
      </c>
    </row>
    <row r="255" spans="2:6" x14ac:dyDescent="0.5">
      <c r="B255" s="6">
        <f t="shared" si="16"/>
        <v>246</v>
      </c>
      <c r="C255" s="10">
        <f t="shared" si="17"/>
        <v>23941.138610107169</v>
      </c>
      <c r="D255" s="11">
        <f t="shared" si="15"/>
        <v>-40729.055512264531</v>
      </c>
      <c r="E255" s="12">
        <f t="shared" si="18"/>
        <v>-16787.916902157362</v>
      </c>
      <c r="F255" s="13">
        <f t="shared" si="19"/>
        <v>-5786142.6888473183</v>
      </c>
    </row>
    <row r="256" spans="2:6" x14ac:dyDescent="0.5">
      <c r="B256" s="6">
        <f t="shared" si="16"/>
        <v>247</v>
      </c>
      <c r="C256" s="10">
        <f t="shared" si="17"/>
        <v>24110.856584426772</v>
      </c>
      <c r="D256" s="11">
        <f t="shared" si="15"/>
        <v>-40898.773486584134</v>
      </c>
      <c r="E256" s="12">
        <f t="shared" si="18"/>
        <v>-16787.916902157362</v>
      </c>
      <c r="F256" s="13">
        <f t="shared" si="19"/>
        <v>-5827041.4623339027</v>
      </c>
    </row>
    <row r="257" spans="2:6" x14ac:dyDescent="0.5">
      <c r="B257" s="6">
        <f t="shared" si="16"/>
        <v>248</v>
      </c>
      <c r="C257" s="10">
        <f t="shared" si="17"/>
        <v>24281.281773545372</v>
      </c>
      <c r="D257" s="11">
        <f t="shared" si="15"/>
        <v>-41069.198675702733</v>
      </c>
      <c r="E257" s="12">
        <f t="shared" si="18"/>
        <v>-16787.916902157362</v>
      </c>
      <c r="F257" s="13">
        <f t="shared" si="19"/>
        <v>-5868110.661009605</v>
      </c>
    </row>
    <row r="258" spans="2:6" x14ac:dyDescent="0.5">
      <c r="B258" s="6">
        <f t="shared" si="16"/>
        <v>249</v>
      </c>
      <c r="C258" s="10">
        <f t="shared" si="17"/>
        <v>24452.417124427022</v>
      </c>
      <c r="D258" s="11">
        <f t="shared" si="15"/>
        <v>-41240.334026584387</v>
      </c>
      <c r="E258" s="12">
        <f t="shared" si="18"/>
        <v>-16787.916902157362</v>
      </c>
      <c r="F258" s="13">
        <f t="shared" si="19"/>
        <v>-5909350.9950361894</v>
      </c>
    </row>
    <row r="259" spans="2:6" x14ac:dyDescent="0.5">
      <c r="B259" s="6">
        <f t="shared" si="16"/>
        <v>250</v>
      </c>
      <c r="C259" s="10">
        <f t="shared" si="17"/>
        <v>24624.265596315799</v>
      </c>
      <c r="D259" s="11">
        <f t="shared" si="15"/>
        <v>-41412.182498473165</v>
      </c>
      <c r="E259" s="12">
        <f t="shared" si="18"/>
        <v>-16787.916902157362</v>
      </c>
      <c r="F259" s="13">
        <f t="shared" si="19"/>
        <v>-5950763.1775346622</v>
      </c>
    </row>
    <row r="260" spans="2:6" x14ac:dyDescent="0.5">
      <c r="B260" s="6">
        <f t="shared" si="16"/>
        <v>251</v>
      </c>
      <c r="C260" s="10">
        <f t="shared" si="17"/>
        <v>24796.830160786936</v>
      </c>
      <c r="D260" s="11">
        <f t="shared" si="15"/>
        <v>-41584.747062944298</v>
      </c>
      <c r="E260" s="12">
        <f t="shared" si="18"/>
        <v>-16787.916902157362</v>
      </c>
      <c r="F260" s="13">
        <f t="shared" si="19"/>
        <v>-5992347.9245976061</v>
      </c>
    </row>
    <row r="261" spans="2:6" x14ac:dyDescent="0.5">
      <c r="B261" s="6">
        <f t="shared" si="16"/>
        <v>252</v>
      </c>
      <c r="C261" s="10">
        <f t="shared" si="17"/>
        <v>24970.113801798223</v>
      </c>
      <c r="D261" s="11">
        <f t="shared" si="15"/>
        <v>-41758.030703955585</v>
      </c>
      <c r="E261" s="12">
        <f t="shared" si="18"/>
        <v>-16787.916902157362</v>
      </c>
      <c r="F261" s="13">
        <f t="shared" si="19"/>
        <v>-6034105.9553015614</v>
      </c>
    </row>
    <row r="262" spans="2:6" x14ac:dyDescent="0.5">
      <c r="B262" s="6">
        <f t="shared" si="16"/>
        <v>253</v>
      </c>
      <c r="C262" s="10">
        <f t="shared" si="17"/>
        <v>25144.119515741604</v>
      </c>
      <c r="D262" s="11">
        <f t="shared" si="15"/>
        <v>-41932.036417898969</v>
      </c>
      <c r="E262" s="12">
        <f t="shared" si="18"/>
        <v>-16787.916902157362</v>
      </c>
      <c r="F262" s="13">
        <f t="shared" si="19"/>
        <v>-6076037.9917194601</v>
      </c>
    </row>
    <row r="263" spans="2:6" x14ac:dyDescent="0.5">
      <c r="B263" s="6">
        <f t="shared" si="16"/>
        <v>254</v>
      </c>
      <c r="C263" s="10">
        <f t="shared" si="17"/>
        <v>25318.850311494989</v>
      </c>
      <c r="D263" s="11">
        <f t="shared" si="15"/>
        <v>-42106.767213652347</v>
      </c>
      <c r="E263" s="12">
        <f t="shared" si="18"/>
        <v>-16787.916902157362</v>
      </c>
      <c r="F263" s="13">
        <f t="shared" si="19"/>
        <v>-6118144.758933112</v>
      </c>
    </row>
    <row r="264" spans="2:6" x14ac:dyDescent="0.5">
      <c r="B264" s="6">
        <f t="shared" si="16"/>
        <v>255</v>
      </c>
      <c r="C264" s="10">
        <f t="shared" si="17"/>
        <v>25494.309210474275</v>
      </c>
      <c r="D264" s="11">
        <f t="shared" si="15"/>
        <v>-42282.226112631637</v>
      </c>
      <c r="E264" s="12">
        <f t="shared" si="18"/>
        <v>-16787.916902157362</v>
      </c>
      <c r="F264" s="13">
        <f t="shared" si="19"/>
        <v>-6160426.9850457441</v>
      </c>
    </row>
    <row r="265" spans="2:6" x14ac:dyDescent="0.5">
      <c r="B265" s="6">
        <f t="shared" si="16"/>
        <v>256</v>
      </c>
      <c r="C265" s="10">
        <f t="shared" si="17"/>
        <v>25670.499246685613</v>
      </c>
      <c r="D265" s="11">
        <f t="shared" si="15"/>
        <v>-42458.416148842975</v>
      </c>
      <c r="E265" s="12">
        <f t="shared" si="18"/>
        <v>-16787.916902157362</v>
      </c>
      <c r="F265" s="13">
        <f t="shared" si="19"/>
        <v>-6202885.4011945873</v>
      </c>
    </row>
    <row r="266" spans="2:6" x14ac:dyDescent="0.5">
      <c r="B266" s="6">
        <f t="shared" si="16"/>
        <v>257</v>
      </c>
      <c r="C266" s="10">
        <f t="shared" si="17"/>
        <v>25847.423466777844</v>
      </c>
      <c r="D266" s="11">
        <f t="shared" si="15"/>
        <v>-42635.340368935205</v>
      </c>
      <c r="E266" s="12">
        <f t="shared" si="18"/>
        <v>-16787.916902157362</v>
      </c>
      <c r="F266" s="13">
        <f t="shared" si="19"/>
        <v>-6245520.7415635223</v>
      </c>
    </row>
    <row r="267" spans="2:6" x14ac:dyDescent="0.5">
      <c r="B267" s="6">
        <f t="shared" si="16"/>
        <v>258</v>
      </c>
      <c r="C267" s="10">
        <f t="shared" si="17"/>
        <v>26025.084930095196</v>
      </c>
      <c r="D267" s="11">
        <f t="shared" ref="D267:D330" si="20">+E267-C267</f>
        <v>-42813.001832252558</v>
      </c>
      <c r="E267" s="12">
        <f t="shared" si="18"/>
        <v>-16787.916902157362</v>
      </c>
      <c r="F267" s="13">
        <f t="shared" si="19"/>
        <v>-6288333.7433957746</v>
      </c>
    </row>
    <row r="268" spans="2:6" x14ac:dyDescent="0.5">
      <c r="B268" s="6">
        <f t="shared" ref="B268:B331" si="21">+B267+1</f>
        <v>259</v>
      </c>
      <c r="C268" s="10">
        <f t="shared" ref="C268:C331" si="22">-F267*$C$4</f>
        <v>26203.48670873019</v>
      </c>
      <c r="D268" s="11">
        <f t="shared" si="20"/>
        <v>-42991.403610887552</v>
      </c>
      <c r="E268" s="12">
        <f t="shared" ref="E268:E331" si="23">+$E$10</f>
        <v>-16787.916902157362</v>
      </c>
      <c r="F268" s="13">
        <f t="shared" ref="F268:F331" si="24">+F267+(E268-C268)</f>
        <v>-6331325.1470066626</v>
      </c>
    </row>
    <row r="269" spans="2:6" x14ac:dyDescent="0.5">
      <c r="B269" s="6">
        <f t="shared" si="21"/>
        <v>260</v>
      </c>
      <c r="C269" s="10">
        <f t="shared" si="22"/>
        <v>26382.631887576761</v>
      </c>
      <c r="D269" s="11">
        <f t="shared" si="20"/>
        <v>-43170.548789734123</v>
      </c>
      <c r="E269" s="12">
        <f t="shared" si="23"/>
        <v>-16787.916902157362</v>
      </c>
      <c r="F269" s="13">
        <f t="shared" si="24"/>
        <v>-6374495.6957963966</v>
      </c>
    </row>
    <row r="270" spans="2:6" x14ac:dyDescent="0.5">
      <c r="B270" s="6">
        <f t="shared" si="21"/>
        <v>261</v>
      </c>
      <c r="C270" s="10">
        <f t="shared" si="22"/>
        <v>26562.523564383584</v>
      </c>
      <c r="D270" s="11">
        <f t="shared" si="20"/>
        <v>-43350.440466540946</v>
      </c>
      <c r="E270" s="12">
        <f t="shared" si="23"/>
        <v>-16787.916902157362</v>
      </c>
      <c r="F270" s="13">
        <f t="shared" si="24"/>
        <v>-6417846.1362629374</v>
      </c>
    </row>
    <row r="271" spans="2:6" x14ac:dyDescent="0.5">
      <c r="B271" s="6">
        <f t="shared" si="21"/>
        <v>262</v>
      </c>
      <c r="C271" s="10">
        <f t="shared" si="22"/>
        <v>26743.164849807657</v>
      </c>
      <c r="D271" s="11">
        <f t="shared" si="20"/>
        <v>-43531.081751965015</v>
      </c>
      <c r="E271" s="12">
        <f t="shared" si="23"/>
        <v>-16787.916902157362</v>
      </c>
      <c r="F271" s="13">
        <f t="shared" si="24"/>
        <v>-6461377.2180149024</v>
      </c>
    </row>
    <row r="272" spans="2:6" x14ac:dyDescent="0.5">
      <c r="B272" s="6">
        <f t="shared" si="21"/>
        <v>263</v>
      </c>
      <c r="C272" s="10">
        <f t="shared" si="22"/>
        <v>26924.558867468095</v>
      </c>
      <c r="D272" s="11">
        <f t="shared" si="20"/>
        <v>-43712.475769625453</v>
      </c>
      <c r="E272" s="12">
        <f t="shared" si="23"/>
        <v>-16787.916902157362</v>
      </c>
      <c r="F272" s="13">
        <f t="shared" si="24"/>
        <v>-6505089.6937845275</v>
      </c>
    </row>
    <row r="273" spans="2:6" x14ac:dyDescent="0.5">
      <c r="B273" s="6">
        <f t="shared" si="21"/>
        <v>264</v>
      </c>
      <c r="C273" s="10">
        <f t="shared" si="22"/>
        <v>27106.708754000123</v>
      </c>
      <c r="D273" s="11">
        <f t="shared" si="20"/>
        <v>-43894.625656157485</v>
      </c>
      <c r="E273" s="12">
        <f t="shared" si="23"/>
        <v>-16787.916902157362</v>
      </c>
      <c r="F273" s="13">
        <f t="shared" si="24"/>
        <v>-6548984.3194406852</v>
      </c>
    </row>
    <row r="274" spans="2:6" x14ac:dyDescent="0.5">
      <c r="B274" s="6">
        <f t="shared" si="21"/>
        <v>265</v>
      </c>
      <c r="C274" s="10">
        <f t="shared" si="22"/>
        <v>27289.617659109332</v>
      </c>
      <c r="D274" s="11">
        <f t="shared" si="20"/>
        <v>-44077.534561266693</v>
      </c>
      <c r="E274" s="12">
        <f t="shared" si="23"/>
        <v>-16787.916902157362</v>
      </c>
      <c r="F274" s="13">
        <f t="shared" si="24"/>
        <v>-6593061.8540019523</v>
      </c>
    </row>
    <row r="275" spans="2:6" x14ac:dyDescent="0.5">
      <c r="B275" s="6">
        <f t="shared" si="21"/>
        <v>266</v>
      </c>
      <c r="C275" s="10">
        <f t="shared" si="22"/>
        <v>27473.288745626134</v>
      </c>
      <c r="D275" s="11">
        <f t="shared" si="20"/>
        <v>-44261.205647783499</v>
      </c>
      <c r="E275" s="12">
        <f t="shared" si="23"/>
        <v>-16787.916902157362</v>
      </c>
      <c r="F275" s="13">
        <f t="shared" si="24"/>
        <v>-6637323.0596497357</v>
      </c>
    </row>
    <row r="276" spans="2:6" x14ac:dyDescent="0.5">
      <c r="B276" s="6">
        <f t="shared" si="21"/>
        <v>267</v>
      </c>
      <c r="C276" s="10">
        <f t="shared" si="22"/>
        <v>27657.725189560446</v>
      </c>
      <c r="D276" s="11">
        <f t="shared" si="20"/>
        <v>-44445.642091717804</v>
      </c>
      <c r="E276" s="12">
        <f t="shared" si="23"/>
        <v>-16787.916902157362</v>
      </c>
      <c r="F276" s="13">
        <f t="shared" si="24"/>
        <v>-6681768.7017414533</v>
      </c>
    </row>
    <row r="277" spans="2:6" x14ac:dyDescent="0.5">
      <c r="B277" s="6">
        <f t="shared" si="21"/>
        <v>268</v>
      </c>
      <c r="C277" s="10">
        <f t="shared" si="22"/>
        <v>27842.930180156633</v>
      </c>
      <c r="D277" s="11">
        <f t="shared" si="20"/>
        <v>-44630.847082313994</v>
      </c>
      <c r="E277" s="12">
        <f t="shared" si="23"/>
        <v>-16787.916902157362</v>
      </c>
      <c r="F277" s="13">
        <f t="shared" si="24"/>
        <v>-6726399.5488237673</v>
      </c>
    </row>
    <row r="278" spans="2:6" x14ac:dyDescent="0.5">
      <c r="B278" s="6">
        <f t="shared" si="21"/>
        <v>269</v>
      </c>
      <c r="C278" s="10">
        <f t="shared" si="22"/>
        <v>28028.906919948637</v>
      </c>
      <c r="D278" s="11">
        <f t="shared" si="20"/>
        <v>-44816.823822106002</v>
      </c>
      <c r="E278" s="12">
        <f t="shared" si="23"/>
        <v>-16787.916902157362</v>
      </c>
      <c r="F278" s="13">
        <f t="shared" si="24"/>
        <v>-6771216.3726458736</v>
      </c>
    </row>
    <row r="279" spans="2:6" x14ac:dyDescent="0.5">
      <c r="B279" s="6">
        <f t="shared" si="21"/>
        <v>270</v>
      </c>
      <c r="C279" s="10">
        <f t="shared" si="22"/>
        <v>28215.658624815354</v>
      </c>
      <c r="D279" s="11">
        <f t="shared" si="20"/>
        <v>-45003.575526972716</v>
      </c>
      <c r="E279" s="12">
        <f t="shared" si="23"/>
        <v>-16787.916902157362</v>
      </c>
      <c r="F279" s="13">
        <f t="shared" si="24"/>
        <v>-6816219.9481728459</v>
      </c>
    </row>
    <row r="280" spans="2:6" x14ac:dyDescent="0.5">
      <c r="B280" s="6">
        <f t="shared" si="21"/>
        <v>271</v>
      </c>
      <c r="C280" s="10">
        <f t="shared" si="22"/>
        <v>28403.188524036246</v>
      </c>
      <c r="D280" s="11">
        <f t="shared" si="20"/>
        <v>-45191.105426193608</v>
      </c>
      <c r="E280" s="12">
        <f t="shared" si="23"/>
        <v>-16787.916902157362</v>
      </c>
      <c r="F280" s="13">
        <f t="shared" si="24"/>
        <v>-6861411.0535990391</v>
      </c>
    </row>
    <row r="281" spans="2:6" x14ac:dyDescent="0.5">
      <c r="B281" s="6">
        <f t="shared" si="21"/>
        <v>272</v>
      </c>
      <c r="C281" s="10">
        <f t="shared" si="22"/>
        <v>28591.499860347194</v>
      </c>
      <c r="D281" s="11">
        <f t="shared" si="20"/>
        <v>-45379.416762504552</v>
      </c>
      <c r="E281" s="12">
        <f t="shared" si="23"/>
        <v>-16787.916902157362</v>
      </c>
      <c r="F281" s="13">
        <f t="shared" si="24"/>
        <v>-6906790.4703615438</v>
      </c>
    </row>
    <row r="282" spans="2:6" x14ac:dyDescent="0.5">
      <c r="B282" s="6">
        <f t="shared" si="21"/>
        <v>273</v>
      </c>
      <c r="C282" s="10">
        <f t="shared" si="22"/>
        <v>28780.595889996552</v>
      </c>
      <c r="D282" s="11">
        <f t="shared" si="20"/>
        <v>-45568.51279215391</v>
      </c>
      <c r="E282" s="12">
        <f t="shared" si="23"/>
        <v>-16787.916902157362</v>
      </c>
      <c r="F282" s="13">
        <f t="shared" si="24"/>
        <v>-6952358.983153698</v>
      </c>
    </row>
    <row r="283" spans="2:6" x14ac:dyDescent="0.5">
      <c r="B283" s="6">
        <f t="shared" si="21"/>
        <v>274</v>
      </c>
      <c r="C283" s="10">
        <f t="shared" si="22"/>
        <v>28970.479882801457</v>
      </c>
      <c r="D283" s="11">
        <f t="shared" si="20"/>
        <v>-45758.396784958823</v>
      </c>
      <c r="E283" s="12">
        <f t="shared" si="23"/>
        <v>-16787.916902157362</v>
      </c>
      <c r="F283" s="13">
        <f t="shared" si="24"/>
        <v>-6998117.3799386565</v>
      </c>
    </row>
    <row r="284" spans="2:6" x14ac:dyDescent="0.5">
      <c r="B284" s="6">
        <f t="shared" si="21"/>
        <v>275</v>
      </c>
      <c r="C284" s="10">
        <f t="shared" si="22"/>
        <v>29161.155122204378</v>
      </c>
      <c r="D284" s="11">
        <f t="shared" si="20"/>
        <v>-45949.07202436174</v>
      </c>
      <c r="E284" s="12">
        <f t="shared" si="23"/>
        <v>-16787.916902157362</v>
      </c>
      <c r="F284" s="13">
        <f t="shared" si="24"/>
        <v>-7044066.4519630186</v>
      </c>
    </row>
    <row r="285" spans="2:6" x14ac:dyDescent="0.5">
      <c r="B285" s="6">
        <f t="shared" si="21"/>
        <v>276</v>
      </c>
      <c r="C285" s="10">
        <f t="shared" si="22"/>
        <v>29352.624905329896</v>
      </c>
      <c r="D285" s="11">
        <f t="shared" si="20"/>
        <v>-46140.541807487258</v>
      </c>
      <c r="E285" s="12">
        <f t="shared" si="23"/>
        <v>-16787.916902157362</v>
      </c>
      <c r="F285" s="13">
        <f t="shared" si="24"/>
        <v>-7090206.9937705062</v>
      </c>
    </row>
    <row r="286" spans="2:6" x14ac:dyDescent="0.5">
      <c r="B286" s="6">
        <f t="shared" si="21"/>
        <v>277</v>
      </c>
      <c r="C286" s="10">
        <f t="shared" si="22"/>
        <v>29544.892543041697</v>
      </c>
      <c r="D286" s="11">
        <f t="shared" si="20"/>
        <v>-46332.809445199062</v>
      </c>
      <c r="E286" s="12">
        <f t="shared" si="23"/>
        <v>-16787.916902157362</v>
      </c>
      <c r="F286" s="13">
        <f t="shared" si="24"/>
        <v>-7136539.8032157049</v>
      </c>
    </row>
    <row r="287" spans="2:6" x14ac:dyDescent="0.5">
      <c r="B287" s="6">
        <f t="shared" si="21"/>
        <v>278</v>
      </c>
      <c r="C287" s="10">
        <f t="shared" si="22"/>
        <v>29737.961359999841</v>
      </c>
      <c r="D287" s="11">
        <f t="shared" si="20"/>
        <v>-46525.878262157203</v>
      </c>
      <c r="E287" s="12">
        <f t="shared" si="23"/>
        <v>-16787.916902157362</v>
      </c>
      <c r="F287" s="13">
        <f t="shared" si="24"/>
        <v>-7183065.6814778624</v>
      </c>
    </row>
    <row r="288" spans="2:6" x14ac:dyDescent="0.5">
      <c r="B288" s="6">
        <f t="shared" si="21"/>
        <v>279</v>
      </c>
      <c r="C288" s="10">
        <f t="shared" si="22"/>
        <v>29931.834694718251</v>
      </c>
      <c r="D288" s="11">
        <f t="shared" si="20"/>
        <v>-46719.751596875612</v>
      </c>
      <c r="E288" s="12">
        <f t="shared" si="23"/>
        <v>-16787.916902157362</v>
      </c>
      <c r="F288" s="13">
        <f t="shared" si="24"/>
        <v>-7229785.4330747379</v>
      </c>
    </row>
    <row r="289" spans="2:6" x14ac:dyDescent="0.5">
      <c r="B289" s="6">
        <f t="shared" si="21"/>
        <v>280</v>
      </c>
      <c r="C289" s="10">
        <f t="shared" si="22"/>
        <v>30126.515899622431</v>
      </c>
      <c r="D289" s="11">
        <f t="shared" si="20"/>
        <v>-46914.432801779796</v>
      </c>
      <c r="E289" s="12">
        <f t="shared" si="23"/>
        <v>-16787.916902157362</v>
      </c>
      <c r="F289" s="13">
        <f t="shared" si="24"/>
        <v>-7276699.8658765173</v>
      </c>
    </row>
    <row r="290" spans="2:6" x14ac:dyDescent="0.5">
      <c r="B290" s="6">
        <f t="shared" si="21"/>
        <v>281</v>
      </c>
      <c r="C290" s="10">
        <f t="shared" si="22"/>
        <v>30322.008341107445</v>
      </c>
      <c r="D290" s="11">
        <f t="shared" si="20"/>
        <v>-47109.925243264806</v>
      </c>
      <c r="E290" s="12">
        <f t="shared" si="23"/>
        <v>-16787.916902157362</v>
      </c>
      <c r="F290" s="13">
        <f t="shared" si="24"/>
        <v>-7323809.7911197823</v>
      </c>
    </row>
    <row r="291" spans="2:6" x14ac:dyDescent="0.5">
      <c r="B291" s="6">
        <f t="shared" si="21"/>
        <v>282</v>
      </c>
      <c r="C291" s="10">
        <f t="shared" si="22"/>
        <v>30518.315399596129</v>
      </c>
      <c r="D291" s="11">
        <f t="shared" si="20"/>
        <v>-47306.232301753495</v>
      </c>
      <c r="E291" s="12">
        <f t="shared" si="23"/>
        <v>-16787.916902157362</v>
      </c>
      <c r="F291" s="13">
        <f t="shared" si="24"/>
        <v>-7371116.0234215362</v>
      </c>
    </row>
    <row r="292" spans="2:6" x14ac:dyDescent="0.5">
      <c r="B292" s="6">
        <f t="shared" si="21"/>
        <v>283</v>
      </c>
      <c r="C292" s="10">
        <f t="shared" si="22"/>
        <v>30715.440469597539</v>
      </c>
      <c r="D292" s="11">
        <f t="shared" si="20"/>
        <v>-47503.357371754901</v>
      </c>
      <c r="E292" s="12">
        <f t="shared" si="23"/>
        <v>-16787.916902157362</v>
      </c>
      <c r="F292" s="13">
        <f t="shared" si="24"/>
        <v>-7418619.3807932911</v>
      </c>
    </row>
    <row r="293" spans="2:6" x14ac:dyDescent="0.5">
      <c r="B293" s="6">
        <f t="shared" si="21"/>
        <v>284</v>
      </c>
      <c r="C293" s="10">
        <f t="shared" si="22"/>
        <v>30913.386959765641</v>
      </c>
      <c r="D293" s="11">
        <f t="shared" si="20"/>
        <v>-47701.303861923006</v>
      </c>
      <c r="E293" s="12">
        <f t="shared" si="23"/>
        <v>-16787.916902157362</v>
      </c>
      <c r="F293" s="13">
        <f t="shared" si="24"/>
        <v>-7466320.6846552137</v>
      </c>
    </row>
    <row r="294" spans="2:6" x14ac:dyDescent="0.5">
      <c r="B294" s="6">
        <f t="shared" si="21"/>
        <v>285</v>
      </c>
      <c r="C294" s="10">
        <f t="shared" si="22"/>
        <v>31112.158292958273</v>
      </c>
      <c r="D294" s="11">
        <f t="shared" si="20"/>
        <v>-47900.075195115634</v>
      </c>
      <c r="E294" s="12">
        <f t="shared" si="23"/>
        <v>-16787.916902157362</v>
      </c>
      <c r="F294" s="13">
        <f t="shared" si="24"/>
        <v>-7514220.7598503297</v>
      </c>
    </row>
    <row r="295" spans="2:6" x14ac:dyDescent="0.5">
      <c r="B295" s="6">
        <f t="shared" si="21"/>
        <v>286</v>
      </c>
      <c r="C295" s="10">
        <f t="shared" si="22"/>
        <v>31311.757906296323</v>
      </c>
      <c r="D295" s="11">
        <f t="shared" si="20"/>
        <v>-48099.674808453681</v>
      </c>
      <c r="E295" s="12">
        <f t="shared" si="23"/>
        <v>-16787.916902157362</v>
      </c>
      <c r="F295" s="13">
        <f t="shared" si="24"/>
        <v>-7562320.4346587835</v>
      </c>
    </row>
    <row r="296" spans="2:6" x14ac:dyDescent="0.5">
      <c r="B296" s="6">
        <f t="shared" si="21"/>
        <v>287</v>
      </c>
      <c r="C296" s="10">
        <f t="shared" si="22"/>
        <v>31512.18925122315</v>
      </c>
      <c r="D296" s="11">
        <f t="shared" si="20"/>
        <v>-48300.106153380511</v>
      </c>
      <c r="E296" s="12">
        <f t="shared" si="23"/>
        <v>-16787.916902157362</v>
      </c>
      <c r="F296" s="13">
        <f t="shared" si="24"/>
        <v>-7610620.5408121636</v>
      </c>
    </row>
    <row r="297" spans="2:6" x14ac:dyDescent="0.5">
      <c r="B297" s="6">
        <f t="shared" si="21"/>
        <v>288</v>
      </c>
      <c r="C297" s="10">
        <f t="shared" si="22"/>
        <v>31713.455793564284</v>
      </c>
      <c r="D297" s="11">
        <f t="shared" si="20"/>
        <v>-48501.372695721642</v>
      </c>
      <c r="E297" s="12">
        <f t="shared" si="23"/>
        <v>-16787.916902157362</v>
      </c>
      <c r="F297" s="13">
        <f t="shared" si="24"/>
        <v>-7659121.9135078853</v>
      </c>
    </row>
    <row r="298" spans="2:6" x14ac:dyDescent="0.5">
      <c r="B298" s="6">
        <f t="shared" si="21"/>
        <v>289</v>
      </c>
      <c r="C298" s="10">
        <f t="shared" si="22"/>
        <v>31915.561013587354</v>
      </c>
      <c r="D298" s="11">
        <f t="shared" si="20"/>
        <v>-48703.477915744719</v>
      </c>
      <c r="E298" s="12">
        <f t="shared" si="23"/>
        <v>-16787.916902157362</v>
      </c>
      <c r="F298" s="13">
        <f t="shared" si="24"/>
        <v>-7707825.3914236296</v>
      </c>
    </row>
    <row r="299" spans="2:6" x14ac:dyDescent="0.5">
      <c r="B299" s="6">
        <f t="shared" si="21"/>
        <v>290</v>
      </c>
      <c r="C299" s="10">
        <f t="shared" si="22"/>
        <v>32118.508406062261</v>
      </c>
      <c r="D299" s="11">
        <f t="shared" si="20"/>
        <v>-48906.425308219623</v>
      </c>
      <c r="E299" s="12">
        <f t="shared" si="23"/>
        <v>-16787.916902157362</v>
      </c>
      <c r="F299" s="13">
        <f t="shared" si="24"/>
        <v>-7756731.8167318497</v>
      </c>
    </row>
    <row r="300" spans="2:6" x14ac:dyDescent="0.5">
      <c r="B300" s="6">
        <f t="shared" si="21"/>
        <v>291</v>
      </c>
      <c r="C300" s="10">
        <f t="shared" si="22"/>
        <v>32322.301480321614</v>
      </c>
      <c r="D300" s="11">
        <f t="shared" si="20"/>
        <v>-49110.218382478975</v>
      </c>
      <c r="E300" s="12">
        <f t="shared" si="23"/>
        <v>-16787.916902157362</v>
      </c>
      <c r="F300" s="13">
        <f t="shared" si="24"/>
        <v>-7805842.0351143284</v>
      </c>
    </row>
    <row r="301" spans="2:6" x14ac:dyDescent="0.5">
      <c r="B301" s="6">
        <f t="shared" si="21"/>
        <v>292</v>
      </c>
      <c r="C301" s="10">
        <f t="shared" si="22"/>
        <v>32526.943760321403</v>
      </c>
      <c r="D301" s="11">
        <f t="shared" si="20"/>
        <v>-49314.860662478764</v>
      </c>
      <c r="E301" s="12">
        <f t="shared" si="23"/>
        <v>-16787.916902157362</v>
      </c>
      <c r="F301" s="13">
        <f t="shared" si="24"/>
        <v>-7855156.8957768073</v>
      </c>
    </row>
    <row r="302" spans="2:6" x14ac:dyDescent="0.5">
      <c r="B302" s="6">
        <f t="shared" si="21"/>
        <v>293</v>
      </c>
      <c r="C302" s="10">
        <f t="shared" si="22"/>
        <v>32732.438784701953</v>
      </c>
      <c r="D302" s="11">
        <f t="shared" si="20"/>
        <v>-49520.355686859315</v>
      </c>
      <c r="E302" s="12">
        <f t="shared" si="23"/>
        <v>-16787.916902157362</v>
      </c>
      <c r="F302" s="13">
        <f t="shared" si="24"/>
        <v>-7904677.2514636666</v>
      </c>
    </row>
    <row r="303" spans="2:6" x14ac:dyDescent="0.5">
      <c r="B303" s="6">
        <f t="shared" si="21"/>
        <v>294</v>
      </c>
      <c r="C303" s="10">
        <f t="shared" si="22"/>
        <v>32938.790106849097</v>
      </c>
      <c r="D303" s="11">
        <f t="shared" si="20"/>
        <v>-49726.707009006459</v>
      </c>
      <c r="E303" s="12">
        <f t="shared" si="23"/>
        <v>-16787.916902157362</v>
      </c>
      <c r="F303" s="13">
        <f t="shared" si="24"/>
        <v>-7954403.9584726728</v>
      </c>
    </row>
    <row r="304" spans="2:6" x14ac:dyDescent="0.5">
      <c r="B304" s="6">
        <f t="shared" si="21"/>
        <v>295</v>
      </c>
      <c r="C304" s="10">
        <f t="shared" si="22"/>
        <v>33146.001294955626</v>
      </c>
      <c r="D304" s="11">
        <f t="shared" si="20"/>
        <v>-49933.918197112987</v>
      </c>
      <c r="E304" s="12">
        <f t="shared" si="23"/>
        <v>-16787.916902157362</v>
      </c>
      <c r="F304" s="13">
        <f t="shared" si="24"/>
        <v>-8004337.8766697859</v>
      </c>
    </row>
    <row r="305" spans="2:6" x14ac:dyDescent="0.5">
      <c r="B305" s="6">
        <f t="shared" si="21"/>
        <v>296</v>
      </c>
      <c r="C305" s="10">
        <f t="shared" si="22"/>
        <v>33354.075932082997</v>
      </c>
      <c r="D305" s="11">
        <f t="shared" si="20"/>
        <v>-50141.992834240358</v>
      </c>
      <c r="E305" s="12">
        <f t="shared" si="23"/>
        <v>-16787.916902157362</v>
      </c>
      <c r="F305" s="13">
        <f t="shared" si="24"/>
        <v>-8054479.8695040261</v>
      </c>
    </row>
    <row r="306" spans="2:6" x14ac:dyDescent="0.5">
      <c r="B306" s="6">
        <f t="shared" si="21"/>
        <v>297</v>
      </c>
      <c r="C306" s="10">
        <f t="shared" si="22"/>
        <v>33563.017616223275</v>
      </c>
      <c r="D306" s="11">
        <f t="shared" si="20"/>
        <v>-50350.934518380636</v>
      </c>
      <c r="E306" s="12">
        <f t="shared" si="23"/>
        <v>-16787.916902157362</v>
      </c>
      <c r="F306" s="13">
        <f t="shared" si="24"/>
        <v>-8104830.8040224072</v>
      </c>
    </row>
    <row r="307" spans="2:6" x14ac:dyDescent="0.5">
      <c r="B307" s="6">
        <f t="shared" si="21"/>
        <v>298</v>
      </c>
      <c r="C307" s="10">
        <f t="shared" si="22"/>
        <v>33772.82996036137</v>
      </c>
      <c r="D307" s="11">
        <f t="shared" si="20"/>
        <v>-50560.746862518732</v>
      </c>
      <c r="E307" s="12">
        <f t="shared" si="23"/>
        <v>-16787.916902157362</v>
      </c>
      <c r="F307" s="13">
        <f t="shared" si="24"/>
        <v>-8155391.5508849258</v>
      </c>
    </row>
    <row r="308" spans="2:6" x14ac:dyDescent="0.5">
      <c r="B308" s="6">
        <f t="shared" si="21"/>
        <v>299</v>
      </c>
      <c r="C308" s="10">
        <f t="shared" si="22"/>
        <v>33983.516592537482</v>
      </c>
      <c r="D308" s="11">
        <f t="shared" si="20"/>
        <v>-50771.433494694844</v>
      </c>
      <c r="E308" s="12">
        <f t="shared" si="23"/>
        <v>-16787.916902157362</v>
      </c>
      <c r="F308" s="13">
        <f t="shared" si="24"/>
        <v>-8206162.9843796203</v>
      </c>
    </row>
    <row r="309" spans="2:6" x14ac:dyDescent="0.5">
      <c r="B309" s="6">
        <f t="shared" si="21"/>
        <v>300</v>
      </c>
      <c r="C309" s="10">
        <f t="shared" si="22"/>
        <v>34195.081155909873</v>
      </c>
      <c r="D309" s="11">
        <f t="shared" si="20"/>
        <v>-50982.998058067235</v>
      </c>
      <c r="E309" s="12">
        <f t="shared" si="23"/>
        <v>-16787.916902157362</v>
      </c>
      <c r="F309" s="13">
        <f t="shared" si="24"/>
        <v>-8257145.9824376879</v>
      </c>
    </row>
    <row r="310" spans="2:6" x14ac:dyDescent="0.5">
      <c r="B310" s="6">
        <f t="shared" si="21"/>
        <v>301</v>
      </c>
      <c r="C310" s="10">
        <f t="shared" si="22"/>
        <v>34407.527308817844</v>
      </c>
      <c r="D310" s="11">
        <f t="shared" si="20"/>
        <v>-51195.444210975205</v>
      </c>
      <c r="E310" s="12">
        <f t="shared" si="23"/>
        <v>-16787.916902157362</v>
      </c>
      <c r="F310" s="13">
        <f t="shared" si="24"/>
        <v>-8308341.4266486634</v>
      </c>
    </row>
    <row r="311" spans="2:6" x14ac:dyDescent="0.5">
      <c r="B311" s="6">
        <f t="shared" si="21"/>
        <v>302</v>
      </c>
      <c r="C311" s="10">
        <f t="shared" si="22"/>
        <v>34620.858724844977</v>
      </c>
      <c r="D311" s="11">
        <f t="shared" si="20"/>
        <v>-51408.775627002338</v>
      </c>
      <c r="E311" s="12">
        <f t="shared" si="23"/>
        <v>-16787.916902157362</v>
      </c>
      <c r="F311" s="13">
        <f t="shared" si="24"/>
        <v>-8359750.2022756655</v>
      </c>
    </row>
    <row r="312" spans="2:6" x14ac:dyDescent="0.5">
      <c r="B312" s="6">
        <f t="shared" si="21"/>
        <v>303</v>
      </c>
      <c r="C312" s="10">
        <f t="shared" si="22"/>
        <v>34835.079092882697</v>
      </c>
      <c r="D312" s="11">
        <f t="shared" si="20"/>
        <v>-51622.995995040059</v>
      </c>
      <c r="E312" s="12">
        <f t="shared" si="23"/>
        <v>-16787.916902157362</v>
      </c>
      <c r="F312" s="13">
        <f t="shared" si="24"/>
        <v>-8411373.1982707065</v>
      </c>
    </row>
    <row r="313" spans="2:6" x14ac:dyDescent="0.5">
      <c r="B313" s="6">
        <f t="shared" si="21"/>
        <v>304</v>
      </c>
      <c r="C313" s="10">
        <f t="shared" si="22"/>
        <v>35050.192117194034</v>
      </c>
      <c r="D313" s="11">
        <f t="shared" si="20"/>
        <v>-51838.109019351396</v>
      </c>
      <c r="E313" s="12">
        <f t="shared" si="23"/>
        <v>-16787.916902157362</v>
      </c>
      <c r="F313" s="13">
        <f t="shared" si="24"/>
        <v>-8463211.3072900586</v>
      </c>
    </row>
    <row r="314" spans="2:6" x14ac:dyDescent="0.5">
      <c r="B314" s="6">
        <f t="shared" si="21"/>
        <v>305</v>
      </c>
      <c r="C314" s="10">
        <f t="shared" si="22"/>
        <v>35266.201517477668</v>
      </c>
      <c r="D314" s="11">
        <f t="shared" si="20"/>
        <v>-52054.11841963503</v>
      </c>
      <c r="E314" s="12">
        <f t="shared" si="23"/>
        <v>-16787.916902157362</v>
      </c>
      <c r="F314" s="13">
        <f t="shared" si="24"/>
        <v>-8515265.4257096928</v>
      </c>
    </row>
    <row r="315" spans="2:6" x14ac:dyDescent="0.5">
      <c r="B315" s="6">
        <f t="shared" si="21"/>
        <v>306</v>
      </c>
      <c r="C315" s="10">
        <f t="shared" si="22"/>
        <v>35483.11102893229</v>
      </c>
      <c r="D315" s="11">
        <f t="shared" si="20"/>
        <v>-52271.027931089651</v>
      </c>
      <c r="E315" s="12">
        <f t="shared" si="23"/>
        <v>-16787.916902157362</v>
      </c>
      <c r="F315" s="13">
        <f t="shared" si="24"/>
        <v>-8567536.4536407832</v>
      </c>
    </row>
    <row r="316" spans="2:6" x14ac:dyDescent="0.5">
      <c r="B316" s="6">
        <f t="shared" si="21"/>
        <v>307</v>
      </c>
      <c r="C316" s="10">
        <f t="shared" si="22"/>
        <v>35700.924402321143</v>
      </c>
      <c r="D316" s="11">
        <f t="shared" si="20"/>
        <v>-52488.841304478505</v>
      </c>
      <c r="E316" s="12">
        <f t="shared" si="23"/>
        <v>-16787.916902157362</v>
      </c>
      <c r="F316" s="13">
        <f t="shared" si="24"/>
        <v>-8620025.2949452624</v>
      </c>
    </row>
    <row r="317" spans="2:6" x14ac:dyDescent="0.5">
      <c r="B317" s="6">
        <f t="shared" si="21"/>
        <v>308</v>
      </c>
      <c r="C317" s="10">
        <f t="shared" si="22"/>
        <v>35919.645404036906</v>
      </c>
      <c r="D317" s="11">
        <f t="shared" si="20"/>
        <v>-52707.562306194268</v>
      </c>
      <c r="E317" s="12">
        <f t="shared" si="23"/>
        <v>-16787.916902157362</v>
      </c>
      <c r="F317" s="13">
        <f t="shared" si="24"/>
        <v>-8672732.857251456</v>
      </c>
    </row>
    <row r="318" spans="2:6" x14ac:dyDescent="0.5">
      <c r="B318" s="6">
        <f t="shared" si="21"/>
        <v>309</v>
      </c>
      <c r="C318" s="10">
        <f t="shared" si="22"/>
        <v>36139.277816166818</v>
      </c>
      <c r="D318" s="11">
        <f t="shared" si="20"/>
        <v>-52927.194718324179</v>
      </c>
      <c r="E318" s="12">
        <f t="shared" si="23"/>
        <v>-16787.916902157362</v>
      </c>
      <c r="F318" s="13">
        <f t="shared" si="24"/>
        <v>-8725660.0519697797</v>
      </c>
    </row>
    <row r="319" spans="2:6" x14ac:dyDescent="0.5">
      <c r="B319" s="6">
        <f t="shared" si="21"/>
        <v>310</v>
      </c>
      <c r="C319" s="10">
        <f t="shared" si="22"/>
        <v>36359.825436558072</v>
      </c>
      <c r="D319" s="11">
        <f t="shared" si="20"/>
        <v>-53147.742338715434</v>
      </c>
      <c r="E319" s="12">
        <f t="shared" si="23"/>
        <v>-16787.916902157362</v>
      </c>
      <c r="F319" s="13">
        <f t="shared" si="24"/>
        <v>-8778807.7943084948</v>
      </c>
    </row>
    <row r="320" spans="2:6" x14ac:dyDescent="0.5">
      <c r="B320" s="6">
        <f t="shared" si="21"/>
        <v>311</v>
      </c>
      <c r="C320" s="10">
        <f t="shared" si="22"/>
        <v>36581.292078883496</v>
      </c>
      <c r="D320" s="11">
        <f t="shared" si="20"/>
        <v>-53369.208981040858</v>
      </c>
      <c r="E320" s="12">
        <f t="shared" si="23"/>
        <v>-16787.916902157362</v>
      </c>
      <c r="F320" s="13">
        <f t="shared" si="24"/>
        <v>-8832177.0032895356</v>
      </c>
    </row>
    <row r="321" spans="2:6" x14ac:dyDescent="0.5">
      <c r="B321" s="6">
        <f t="shared" si="21"/>
        <v>312</v>
      </c>
      <c r="C321" s="10">
        <f t="shared" si="22"/>
        <v>36803.681572707494</v>
      </c>
      <c r="D321" s="11">
        <f t="shared" si="20"/>
        <v>-53591.598474864855</v>
      </c>
      <c r="E321" s="12">
        <f t="shared" si="23"/>
        <v>-16787.916902157362</v>
      </c>
      <c r="F321" s="13">
        <f t="shared" si="24"/>
        <v>-8885768.6017644014</v>
      </c>
    </row>
    <row r="322" spans="2:6" x14ac:dyDescent="0.5">
      <c r="B322" s="6">
        <f t="shared" si="21"/>
        <v>313</v>
      </c>
      <c r="C322" s="10">
        <f t="shared" si="22"/>
        <v>37026.997763552259</v>
      </c>
      <c r="D322" s="11">
        <f t="shared" si="20"/>
        <v>-53814.914665709621</v>
      </c>
      <c r="E322" s="12">
        <f t="shared" si="23"/>
        <v>-16787.916902157362</v>
      </c>
      <c r="F322" s="13">
        <f t="shared" si="24"/>
        <v>-8939583.5164301116</v>
      </c>
    </row>
    <row r="323" spans="2:6" x14ac:dyDescent="0.5">
      <c r="B323" s="6">
        <f t="shared" si="21"/>
        <v>314</v>
      </c>
      <c r="C323" s="10">
        <f t="shared" si="22"/>
        <v>37251.244512964273</v>
      </c>
      <c r="D323" s="11">
        <f t="shared" si="20"/>
        <v>-54039.161415121634</v>
      </c>
      <c r="E323" s="12">
        <f t="shared" si="23"/>
        <v>-16787.916902157362</v>
      </c>
      <c r="F323" s="13">
        <f t="shared" si="24"/>
        <v>-8993622.6778452341</v>
      </c>
    </row>
    <row r="324" spans="2:6" x14ac:dyDescent="0.5">
      <c r="B324" s="6">
        <f t="shared" si="21"/>
        <v>315</v>
      </c>
      <c r="C324" s="10">
        <f t="shared" si="22"/>
        <v>37476.425698581086</v>
      </c>
      <c r="D324" s="11">
        <f t="shared" si="20"/>
        <v>-54264.342600738448</v>
      </c>
      <c r="E324" s="12">
        <f t="shared" si="23"/>
        <v>-16787.916902157362</v>
      </c>
      <c r="F324" s="13">
        <f t="shared" si="24"/>
        <v>-9047887.0204459727</v>
      </c>
    </row>
    <row r="325" spans="2:6" x14ac:dyDescent="0.5">
      <c r="B325" s="6">
        <f t="shared" si="21"/>
        <v>316</v>
      </c>
      <c r="C325" s="10">
        <f t="shared" si="22"/>
        <v>37702.545214198362</v>
      </c>
      <c r="D325" s="11">
        <f t="shared" si="20"/>
        <v>-54490.462116355724</v>
      </c>
      <c r="E325" s="12">
        <f t="shared" si="23"/>
        <v>-16787.916902157362</v>
      </c>
      <c r="F325" s="13">
        <f t="shared" si="24"/>
        <v>-9102377.4825623278</v>
      </c>
    </row>
    <row r="326" spans="2:6" x14ac:dyDescent="0.5">
      <c r="B326" s="6">
        <f t="shared" si="21"/>
        <v>317</v>
      </c>
      <c r="C326" s="10">
        <f t="shared" si="22"/>
        <v>37929.606969837216</v>
      </c>
      <c r="D326" s="11">
        <f t="shared" si="20"/>
        <v>-54717.523871994577</v>
      </c>
      <c r="E326" s="12">
        <f t="shared" si="23"/>
        <v>-16787.916902157362</v>
      </c>
      <c r="F326" s="13">
        <f t="shared" si="24"/>
        <v>-9157095.0064343214</v>
      </c>
    </row>
    <row r="327" spans="2:6" x14ac:dyDescent="0.5">
      <c r="B327" s="6">
        <f t="shared" si="21"/>
        <v>318</v>
      </c>
      <c r="C327" s="10">
        <f t="shared" si="22"/>
        <v>38157.614891811812</v>
      </c>
      <c r="D327" s="11">
        <f t="shared" si="20"/>
        <v>-54945.531793969174</v>
      </c>
      <c r="E327" s="12">
        <f t="shared" si="23"/>
        <v>-16787.916902157362</v>
      </c>
      <c r="F327" s="13">
        <f t="shared" si="24"/>
        <v>-9212040.5382282902</v>
      </c>
    </row>
    <row r="328" spans="2:6" x14ac:dyDescent="0.5">
      <c r="B328" s="6">
        <f t="shared" si="21"/>
        <v>319</v>
      </c>
      <c r="C328" s="10">
        <f t="shared" si="22"/>
        <v>38386.572922797284</v>
      </c>
      <c r="D328" s="11">
        <f t="shared" si="20"/>
        <v>-55174.489824954646</v>
      </c>
      <c r="E328" s="12">
        <f t="shared" si="23"/>
        <v>-16787.916902157362</v>
      </c>
      <c r="F328" s="13">
        <f t="shared" si="24"/>
        <v>-9267215.0280532446</v>
      </c>
    </row>
    <row r="329" spans="2:6" x14ac:dyDescent="0.5">
      <c r="B329" s="6">
        <f t="shared" si="21"/>
        <v>320</v>
      </c>
      <c r="C329" s="10">
        <f t="shared" si="22"/>
        <v>38616.485021897868</v>
      </c>
      <c r="D329" s="11">
        <f t="shared" si="20"/>
        <v>-55404.40192405523</v>
      </c>
      <c r="E329" s="12">
        <f t="shared" si="23"/>
        <v>-16787.916902157362</v>
      </c>
      <c r="F329" s="13">
        <f t="shared" si="24"/>
        <v>-9322619.4299772996</v>
      </c>
    </row>
    <row r="330" spans="2:6" x14ac:dyDescent="0.5">
      <c r="B330" s="6">
        <f t="shared" si="21"/>
        <v>321</v>
      </c>
      <c r="C330" s="10">
        <f t="shared" si="22"/>
        <v>38847.355164715402</v>
      </c>
      <c r="D330" s="11">
        <f t="shared" si="20"/>
        <v>-55635.272066872763</v>
      </c>
      <c r="E330" s="12">
        <f t="shared" si="23"/>
        <v>-16787.916902157362</v>
      </c>
      <c r="F330" s="13">
        <f t="shared" si="24"/>
        <v>-9378254.7020441722</v>
      </c>
    </row>
    <row r="331" spans="2:6" x14ac:dyDescent="0.5">
      <c r="B331" s="6">
        <f t="shared" si="21"/>
        <v>322</v>
      </c>
      <c r="C331" s="10">
        <f t="shared" si="22"/>
        <v>39079.18734341806</v>
      </c>
      <c r="D331" s="11">
        <f t="shared" ref="D331:D369" si="25">+E331-C331</f>
        <v>-55867.104245575421</v>
      </c>
      <c r="E331" s="12">
        <f t="shared" si="23"/>
        <v>-16787.916902157362</v>
      </c>
      <c r="F331" s="13">
        <f t="shared" si="24"/>
        <v>-9434121.8062897474</v>
      </c>
    </row>
    <row r="332" spans="2:6" x14ac:dyDescent="0.5">
      <c r="B332" s="6">
        <f t="shared" ref="B332:B369" si="26">+B331+1</f>
        <v>323</v>
      </c>
      <c r="C332" s="10">
        <f t="shared" ref="C332:C369" si="27">-F331*$C$4</f>
        <v>39311.985566809373</v>
      </c>
      <c r="D332" s="11">
        <f t="shared" si="25"/>
        <v>-56099.902468966735</v>
      </c>
      <c r="E332" s="12">
        <f t="shared" ref="E332:E369" si="28">+$E$10</f>
        <v>-16787.916902157362</v>
      </c>
      <c r="F332" s="13">
        <f t="shared" ref="F332:F369" si="29">+F331+(E332-C332)</f>
        <v>-9490221.7087587137</v>
      </c>
    </row>
    <row r="333" spans="2:6" x14ac:dyDescent="0.5">
      <c r="B333" s="6">
        <f t="shared" si="26"/>
        <v>324</v>
      </c>
      <c r="C333" s="10">
        <f t="shared" si="27"/>
        <v>39545.753860397555</v>
      </c>
      <c r="D333" s="11">
        <f t="shared" si="25"/>
        <v>-56333.670762554917</v>
      </c>
      <c r="E333" s="12">
        <f t="shared" si="28"/>
        <v>-16787.916902157362</v>
      </c>
      <c r="F333" s="13">
        <f t="shared" si="29"/>
        <v>-9546555.3795212694</v>
      </c>
    </row>
    <row r="334" spans="2:6" x14ac:dyDescent="0.5">
      <c r="B334" s="6">
        <f t="shared" si="26"/>
        <v>325</v>
      </c>
      <c r="C334" s="10">
        <f t="shared" si="27"/>
        <v>39780.496266465125</v>
      </c>
      <c r="D334" s="11">
        <f t="shared" si="25"/>
        <v>-56568.413168622486</v>
      </c>
      <c r="E334" s="12">
        <f t="shared" si="28"/>
        <v>-16787.916902157362</v>
      </c>
      <c r="F334" s="13">
        <f t="shared" si="29"/>
        <v>-9603123.7926898915</v>
      </c>
    </row>
    <row r="335" spans="2:6" x14ac:dyDescent="0.5">
      <c r="B335" s="6">
        <f t="shared" si="26"/>
        <v>326</v>
      </c>
      <c r="C335" s="10">
        <f t="shared" si="27"/>
        <v>40016.216844138777</v>
      </c>
      <c r="D335" s="11">
        <f t="shared" si="25"/>
        <v>-56804.133746296138</v>
      </c>
      <c r="E335" s="12">
        <f t="shared" si="28"/>
        <v>-16787.916902157362</v>
      </c>
      <c r="F335" s="13">
        <f t="shared" si="29"/>
        <v>-9659927.9264361877</v>
      </c>
    </row>
    <row r="336" spans="2:6" x14ac:dyDescent="0.5">
      <c r="B336" s="6">
        <f t="shared" si="26"/>
        <v>327</v>
      </c>
      <c r="C336" s="10">
        <f t="shared" si="27"/>
        <v>40252.919669459588</v>
      </c>
      <c r="D336" s="11">
        <f t="shared" si="25"/>
        <v>-57040.83657161695</v>
      </c>
      <c r="E336" s="12">
        <f t="shared" si="28"/>
        <v>-16787.916902157362</v>
      </c>
      <c r="F336" s="13">
        <f t="shared" si="29"/>
        <v>-9716968.7630078048</v>
      </c>
    </row>
    <row r="337" spans="2:6" x14ac:dyDescent="0.5">
      <c r="B337" s="6">
        <f t="shared" si="26"/>
        <v>328</v>
      </c>
      <c r="C337" s="10">
        <f t="shared" si="27"/>
        <v>40490.608835453517</v>
      </c>
      <c r="D337" s="11">
        <f t="shared" si="25"/>
        <v>-57278.525737610878</v>
      </c>
      <c r="E337" s="12">
        <f t="shared" si="28"/>
        <v>-16787.916902157362</v>
      </c>
      <c r="F337" s="13">
        <f t="shared" si="29"/>
        <v>-9774247.2887454163</v>
      </c>
    </row>
    <row r="338" spans="2:6" x14ac:dyDescent="0.5">
      <c r="B338" s="6">
        <f t="shared" si="26"/>
        <v>329</v>
      </c>
      <c r="C338" s="10">
        <f t="shared" si="27"/>
        <v>40729.288452202149</v>
      </c>
      <c r="D338" s="11">
        <f t="shared" si="25"/>
        <v>-57517.20535435951</v>
      </c>
      <c r="E338" s="12">
        <f t="shared" si="28"/>
        <v>-16787.916902157362</v>
      </c>
      <c r="F338" s="13">
        <f t="shared" si="29"/>
        <v>-9831764.4940997753</v>
      </c>
    </row>
    <row r="339" spans="2:6" x14ac:dyDescent="0.5">
      <c r="B339" s="6">
        <f t="shared" si="26"/>
        <v>330</v>
      </c>
      <c r="C339" s="10">
        <f t="shared" si="27"/>
        <v>40968.962646913758</v>
      </c>
      <c r="D339" s="11">
        <f t="shared" si="25"/>
        <v>-57756.87954907112</v>
      </c>
      <c r="E339" s="12">
        <f t="shared" si="28"/>
        <v>-16787.916902157362</v>
      </c>
      <c r="F339" s="13">
        <f t="shared" si="29"/>
        <v>-9889521.3736488465</v>
      </c>
    </row>
    <row r="340" spans="2:6" x14ac:dyDescent="0.5">
      <c r="B340" s="6">
        <f t="shared" si="26"/>
        <v>331</v>
      </c>
      <c r="C340" s="10">
        <f t="shared" si="27"/>
        <v>41209.635563994743</v>
      </c>
      <c r="D340" s="11">
        <f t="shared" si="25"/>
        <v>-57997.552466152105</v>
      </c>
      <c r="E340" s="12">
        <f t="shared" si="28"/>
        <v>-16787.916902157362</v>
      </c>
      <c r="F340" s="13">
        <f t="shared" si="29"/>
        <v>-9947518.9261149988</v>
      </c>
    </row>
    <row r="341" spans="2:6" x14ac:dyDescent="0.5">
      <c r="B341" s="6">
        <f t="shared" si="26"/>
        <v>332</v>
      </c>
      <c r="C341" s="10">
        <f t="shared" si="27"/>
        <v>41451.311365121197</v>
      </c>
      <c r="D341" s="11">
        <f t="shared" si="25"/>
        <v>-58239.228267278559</v>
      </c>
      <c r="E341" s="12">
        <f t="shared" si="28"/>
        <v>-16787.916902157362</v>
      </c>
      <c r="F341" s="13">
        <f t="shared" si="29"/>
        <v>-10005758.154382277</v>
      </c>
    </row>
    <row r="342" spans="2:6" x14ac:dyDescent="0.5">
      <c r="B342" s="6">
        <f t="shared" si="26"/>
        <v>333</v>
      </c>
      <c r="C342" s="10">
        <f t="shared" si="27"/>
        <v>41693.994229310949</v>
      </c>
      <c r="D342" s="11">
        <f t="shared" si="25"/>
        <v>-58481.91113146831</v>
      </c>
      <c r="E342" s="12">
        <f t="shared" si="28"/>
        <v>-16787.916902157362</v>
      </c>
      <c r="F342" s="13">
        <f t="shared" si="29"/>
        <v>-10064240.065513745</v>
      </c>
    </row>
    <row r="343" spans="2:6" x14ac:dyDescent="0.5">
      <c r="B343" s="6">
        <f t="shared" si="26"/>
        <v>334</v>
      </c>
      <c r="C343" s="10">
        <f t="shared" si="27"/>
        <v>41937.68835299577</v>
      </c>
      <c r="D343" s="11">
        <f t="shared" si="25"/>
        <v>-58725.605255153132</v>
      </c>
      <c r="E343" s="12">
        <f t="shared" si="28"/>
        <v>-16787.916902157362</v>
      </c>
      <c r="F343" s="13">
        <f t="shared" si="29"/>
        <v>-10122965.670768898</v>
      </c>
    </row>
    <row r="344" spans="2:6" x14ac:dyDescent="0.5">
      <c r="B344" s="6">
        <f t="shared" si="26"/>
        <v>335</v>
      </c>
      <c r="C344" s="10">
        <f t="shared" si="27"/>
        <v>42182.397950093997</v>
      </c>
      <c r="D344" s="11">
        <f t="shared" si="25"/>
        <v>-58970.314852251358</v>
      </c>
      <c r="E344" s="12">
        <f t="shared" si="28"/>
        <v>-16787.916902157362</v>
      </c>
      <c r="F344" s="13">
        <f t="shared" si="29"/>
        <v>-10181935.985621149</v>
      </c>
    </row>
    <row r="345" spans="2:6" x14ac:dyDescent="0.5">
      <c r="B345" s="6">
        <f t="shared" si="26"/>
        <v>336</v>
      </c>
      <c r="C345" s="10">
        <f t="shared" si="27"/>
        <v>42428.127252083323</v>
      </c>
      <c r="D345" s="11">
        <f t="shared" si="25"/>
        <v>-59216.044154240684</v>
      </c>
      <c r="E345" s="12">
        <f t="shared" si="28"/>
        <v>-16787.916902157362</v>
      </c>
      <c r="F345" s="13">
        <f t="shared" si="29"/>
        <v>-10241152.029775389</v>
      </c>
    </row>
    <row r="346" spans="2:6" x14ac:dyDescent="0.5">
      <c r="B346" s="6">
        <f t="shared" si="26"/>
        <v>337</v>
      </c>
      <c r="C346" s="10">
        <f t="shared" si="27"/>
        <v>42674.880508074042</v>
      </c>
      <c r="D346" s="11">
        <f t="shared" si="25"/>
        <v>-59462.797410231404</v>
      </c>
      <c r="E346" s="12">
        <f t="shared" si="28"/>
        <v>-16787.916902157362</v>
      </c>
      <c r="F346" s="13">
        <f t="shared" si="29"/>
        <v>-10300614.82718562</v>
      </c>
    </row>
    <row r="347" spans="2:6" x14ac:dyDescent="0.5">
      <c r="B347" s="6">
        <f t="shared" si="26"/>
        <v>338</v>
      </c>
      <c r="C347" s="10">
        <f t="shared" si="27"/>
        <v>42922.66198488247</v>
      </c>
      <c r="D347" s="11">
        <f t="shared" si="25"/>
        <v>-59710.578887039832</v>
      </c>
      <c r="E347" s="12">
        <f t="shared" si="28"/>
        <v>-16787.916902157362</v>
      </c>
      <c r="F347" s="13">
        <f t="shared" si="29"/>
        <v>-10360325.406072659</v>
      </c>
    </row>
    <row r="348" spans="2:6" x14ac:dyDescent="0.5">
      <c r="B348" s="6">
        <f t="shared" si="26"/>
        <v>339</v>
      </c>
      <c r="C348" s="10">
        <f t="shared" si="27"/>
        <v>43171.475967104772</v>
      </c>
      <c r="D348" s="11">
        <f t="shared" si="25"/>
        <v>-59959.392869262134</v>
      </c>
      <c r="E348" s="12">
        <f t="shared" si="28"/>
        <v>-16787.916902157362</v>
      </c>
      <c r="F348" s="13">
        <f t="shared" si="29"/>
        <v>-10420284.798941921</v>
      </c>
    </row>
    <row r="349" spans="2:6" x14ac:dyDescent="0.5">
      <c r="B349" s="6">
        <f t="shared" si="26"/>
        <v>340</v>
      </c>
      <c r="C349" s="10">
        <f t="shared" si="27"/>
        <v>43421.326757190982</v>
      </c>
      <c r="D349" s="11">
        <f t="shared" si="25"/>
        <v>-60209.243659348343</v>
      </c>
      <c r="E349" s="12">
        <f t="shared" si="28"/>
        <v>-16787.916902157362</v>
      </c>
      <c r="F349" s="13">
        <f t="shared" si="29"/>
        <v>-10480494.042601271</v>
      </c>
    </row>
    <row r="350" spans="2:6" x14ac:dyDescent="0.5">
      <c r="B350" s="6">
        <f t="shared" si="26"/>
        <v>341</v>
      </c>
      <c r="C350" s="10">
        <f t="shared" si="27"/>
        <v>43672.218675519493</v>
      </c>
      <c r="D350" s="11">
        <f t="shared" si="25"/>
        <v>-60460.135577676854</v>
      </c>
      <c r="E350" s="12">
        <f t="shared" si="28"/>
        <v>-16787.916902157362</v>
      </c>
      <c r="F350" s="13">
        <f t="shared" si="29"/>
        <v>-10540954.178178947</v>
      </c>
    </row>
    <row r="351" spans="2:6" x14ac:dyDescent="0.5">
      <c r="B351" s="6">
        <f t="shared" si="26"/>
        <v>342</v>
      </c>
      <c r="C351" s="10">
        <f t="shared" si="27"/>
        <v>43924.156060471672</v>
      </c>
      <c r="D351" s="11">
        <f t="shared" si="25"/>
        <v>-60712.072962629034</v>
      </c>
      <c r="E351" s="12">
        <f t="shared" si="28"/>
        <v>-16787.916902157362</v>
      </c>
      <c r="F351" s="13">
        <f t="shared" si="29"/>
        <v>-10601666.251141576</v>
      </c>
    </row>
    <row r="352" spans="2:6" x14ac:dyDescent="0.5">
      <c r="B352" s="6">
        <f t="shared" si="26"/>
        <v>343</v>
      </c>
      <c r="C352" s="10">
        <f t="shared" si="27"/>
        <v>44177.143268506945</v>
      </c>
      <c r="D352" s="11">
        <f t="shared" si="25"/>
        <v>-60965.060170664306</v>
      </c>
      <c r="E352" s="12">
        <f t="shared" si="28"/>
        <v>-16787.916902157362</v>
      </c>
      <c r="F352" s="13">
        <f t="shared" si="29"/>
        <v>-10662631.31131224</v>
      </c>
    </row>
    <row r="353" spans="2:6" x14ac:dyDescent="0.5">
      <c r="B353" s="6">
        <f t="shared" si="26"/>
        <v>344</v>
      </c>
      <c r="C353" s="10">
        <f t="shared" si="27"/>
        <v>44431.184674238102</v>
      </c>
      <c r="D353" s="11">
        <f t="shared" si="25"/>
        <v>-61219.101576395464</v>
      </c>
      <c r="E353" s="12">
        <f t="shared" si="28"/>
        <v>-16787.916902157362</v>
      </c>
      <c r="F353" s="13">
        <f t="shared" si="29"/>
        <v>-10723850.412888635</v>
      </c>
    </row>
    <row r="354" spans="2:6" x14ac:dyDescent="0.5">
      <c r="B354" s="6">
        <f t="shared" si="26"/>
        <v>345</v>
      </c>
      <c r="C354" s="10">
        <f t="shared" si="27"/>
        <v>44686.284670506939</v>
      </c>
      <c r="D354" s="11">
        <f t="shared" si="25"/>
        <v>-61474.2015726643</v>
      </c>
      <c r="E354" s="12">
        <f t="shared" si="28"/>
        <v>-16787.916902157362</v>
      </c>
      <c r="F354" s="13">
        <f t="shared" si="29"/>
        <v>-10785324.614461299</v>
      </c>
    </row>
    <row r="355" spans="2:6" x14ac:dyDescent="0.5">
      <c r="B355" s="6">
        <f t="shared" si="26"/>
        <v>346</v>
      </c>
      <c r="C355" s="10">
        <f t="shared" si="27"/>
        <v>44942.447668460227</v>
      </c>
      <c r="D355" s="11">
        <f t="shared" si="25"/>
        <v>-61730.364570617588</v>
      </c>
      <c r="E355" s="12">
        <f t="shared" si="28"/>
        <v>-16787.916902157362</v>
      </c>
      <c r="F355" s="13">
        <f t="shared" si="29"/>
        <v>-10847054.979031917</v>
      </c>
    </row>
    <row r="356" spans="2:6" x14ac:dyDescent="0.5">
      <c r="B356" s="6">
        <f t="shared" si="26"/>
        <v>347</v>
      </c>
      <c r="C356" s="10">
        <f t="shared" si="27"/>
        <v>45199.678097625991</v>
      </c>
      <c r="D356" s="11">
        <f t="shared" si="25"/>
        <v>-61987.594999783352</v>
      </c>
      <c r="E356" s="12">
        <f t="shared" si="28"/>
        <v>-16787.916902157362</v>
      </c>
      <c r="F356" s="13">
        <f t="shared" si="29"/>
        <v>-10909042.574031699</v>
      </c>
    </row>
    <row r="357" spans="2:6" x14ac:dyDescent="0.5">
      <c r="B357" s="6">
        <f t="shared" si="26"/>
        <v>348</v>
      </c>
      <c r="C357" s="10">
        <f t="shared" si="27"/>
        <v>45457.980405990085</v>
      </c>
      <c r="D357" s="11">
        <f t="shared" si="25"/>
        <v>-62245.897308147447</v>
      </c>
      <c r="E357" s="12">
        <f t="shared" si="28"/>
        <v>-16787.916902157362</v>
      </c>
      <c r="F357" s="13">
        <f t="shared" si="29"/>
        <v>-10971288.471339846</v>
      </c>
    </row>
    <row r="358" spans="2:6" x14ac:dyDescent="0.5">
      <c r="B358" s="6">
        <f t="shared" si="26"/>
        <v>349</v>
      </c>
      <c r="C358" s="10">
        <f t="shared" si="27"/>
        <v>45717.359060073133</v>
      </c>
      <c r="D358" s="11">
        <f t="shared" si="25"/>
        <v>-62505.275962230495</v>
      </c>
      <c r="E358" s="12">
        <f t="shared" si="28"/>
        <v>-16787.916902157362</v>
      </c>
      <c r="F358" s="13">
        <f t="shared" si="29"/>
        <v>-11033793.747302076</v>
      </c>
    </row>
    <row r="359" spans="2:6" x14ac:dyDescent="0.5">
      <c r="B359" s="6">
        <f t="shared" si="26"/>
        <v>350</v>
      </c>
      <c r="C359" s="10">
        <f t="shared" si="27"/>
        <v>45977.818545007744</v>
      </c>
      <c r="D359" s="11">
        <f t="shared" si="25"/>
        <v>-62765.735447165105</v>
      </c>
      <c r="E359" s="12">
        <f t="shared" si="28"/>
        <v>-16787.916902157362</v>
      </c>
      <c r="F359" s="13">
        <f t="shared" si="29"/>
        <v>-11096559.48274924</v>
      </c>
    </row>
    <row r="360" spans="2:6" x14ac:dyDescent="0.5">
      <c r="B360" s="6">
        <f t="shared" si="26"/>
        <v>351</v>
      </c>
      <c r="C360" s="10">
        <f t="shared" si="27"/>
        <v>46239.363364616082</v>
      </c>
      <c r="D360" s="11">
        <f t="shared" si="25"/>
        <v>-63027.280266773443</v>
      </c>
      <c r="E360" s="12">
        <f t="shared" si="28"/>
        <v>-16787.916902157362</v>
      </c>
      <c r="F360" s="13">
        <f t="shared" si="29"/>
        <v>-11159586.763016013</v>
      </c>
    </row>
    <row r="361" spans="2:6" x14ac:dyDescent="0.5">
      <c r="B361" s="6">
        <f t="shared" si="26"/>
        <v>352</v>
      </c>
      <c r="C361" s="10">
        <f t="shared" si="27"/>
        <v>46501.998041487728</v>
      </c>
      <c r="D361" s="11">
        <f t="shared" si="25"/>
        <v>-63289.91494364509</v>
      </c>
      <c r="E361" s="12">
        <f t="shared" si="28"/>
        <v>-16787.916902157362</v>
      </c>
      <c r="F361" s="13">
        <f t="shared" si="29"/>
        <v>-11222876.677959658</v>
      </c>
    </row>
    <row r="362" spans="2:6" x14ac:dyDescent="0.5">
      <c r="B362" s="6">
        <f t="shared" si="26"/>
        <v>353</v>
      </c>
      <c r="C362" s="10">
        <f t="shared" si="27"/>
        <v>46765.72711705789</v>
      </c>
      <c r="D362" s="11">
        <f t="shared" si="25"/>
        <v>-63553.644019215251</v>
      </c>
      <c r="E362" s="12">
        <f t="shared" si="28"/>
        <v>-16787.916902157362</v>
      </c>
      <c r="F362" s="13">
        <f t="shared" si="29"/>
        <v>-11286430.321978873</v>
      </c>
    </row>
    <row r="363" spans="2:6" x14ac:dyDescent="0.5">
      <c r="B363" s="6">
        <f t="shared" si="26"/>
        <v>354</v>
      </c>
      <c r="C363" s="10">
        <f t="shared" si="27"/>
        <v>47030.555151685956</v>
      </c>
      <c r="D363" s="11">
        <f t="shared" si="25"/>
        <v>-63818.472053843318</v>
      </c>
      <c r="E363" s="12">
        <f t="shared" si="28"/>
        <v>-16787.916902157362</v>
      </c>
      <c r="F363" s="13">
        <f t="shared" si="29"/>
        <v>-11350248.794032715</v>
      </c>
    </row>
    <row r="364" spans="2:6" x14ac:dyDescent="0.5">
      <c r="B364" s="6">
        <f t="shared" si="26"/>
        <v>355</v>
      </c>
      <c r="C364" s="10">
        <f t="shared" si="27"/>
        <v>47296.486724734321</v>
      </c>
      <c r="D364" s="11">
        <f t="shared" si="25"/>
        <v>-64084.403626891683</v>
      </c>
      <c r="E364" s="12">
        <f t="shared" si="28"/>
        <v>-16787.916902157362</v>
      </c>
      <c r="F364" s="13">
        <f t="shared" si="29"/>
        <v>-11414333.197659606</v>
      </c>
    </row>
    <row r="365" spans="2:6" x14ac:dyDescent="0.5">
      <c r="B365" s="6">
        <f t="shared" si="26"/>
        <v>356</v>
      </c>
      <c r="C365" s="10">
        <f t="shared" si="27"/>
        <v>47563.526434647574</v>
      </c>
      <c r="D365" s="11">
        <f t="shared" si="25"/>
        <v>-64351.443336804936</v>
      </c>
      <c r="E365" s="12">
        <f t="shared" si="28"/>
        <v>-16787.916902157362</v>
      </c>
      <c r="F365" s="13">
        <f t="shared" si="29"/>
        <v>-11478684.640996411</v>
      </c>
    </row>
    <row r="366" spans="2:6" x14ac:dyDescent="0.5">
      <c r="B366" s="6">
        <f t="shared" si="26"/>
        <v>357</v>
      </c>
      <c r="C366" s="10">
        <f t="shared" si="27"/>
        <v>47831.678899032042</v>
      </c>
      <c r="D366" s="11">
        <f t="shared" si="25"/>
        <v>-64619.595801189404</v>
      </c>
      <c r="E366" s="12">
        <f t="shared" si="28"/>
        <v>-16787.916902157362</v>
      </c>
      <c r="F366" s="13">
        <f t="shared" si="29"/>
        <v>-11543304.236797601</v>
      </c>
    </row>
    <row r="367" spans="2:6" x14ac:dyDescent="0.5">
      <c r="B367" s="6">
        <f t="shared" si="26"/>
        <v>358</v>
      </c>
      <c r="C367" s="10">
        <f t="shared" si="27"/>
        <v>48100.948754735597</v>
      </c>
      <c r="D367" s="11">
        <f t="shared" si="25"/>
        <v>-64888.865656892958</v>
      </c>
      <c r="E367" s="12">
        <f t="shared" si="28"/>
        <v>-16787.916902157362</v>
      </c>
      <c r="F367" s="13">
        <f t="shared" si="29"/>
        <v>-11608193.102454495</v>
      </c>
    </row>
    <row r="368" spans="2:6" x14ac:dyDescent="0.5">
      <c r="B368" s="6">
        <f t="shared" si="26"/>
        <v>359</v>
      </c>
      <c r="C368" s="10">
        <f t="shared" si="27"/>
        <v>48371.340657927874</v>
      </c>
      <c r="D368" s="11">
        <f t="shared" si="25"/>
        <v>-65159.257560085236</v>
      </c>
      <c r="E368" s="12">
        <f t="shared" si="28"/>
        <v>-16787.916902157362</v>
      </c>
      <c r="F368" s="13">
        <f t="shared" si="29"/>
        <v>-11673352.36001458</v>
      </c>
    </row>
    <row r="369" spans="2:6" x14ac:dyDescent="0.5">
      <c r="B369" s="6">
        <f t="shared" si="26"/>
        <v>360</v>
      </c>
      <c r="C369" s="14">
        <f t="shared" si="27"/>
        <v>48642.859284180755</v>
      </c>
      <c r="D369" s="15">
        <f t="shared" si="25"/>
        <v>-65430.776186338117</v>
      </c>
      <c r="E369" s="16">
        <f t="shared" si="28"/>
        <v>-16787.916902157362</v>
      </c>
      <c r="F369" s="13">
        <f t="shared" si="29"/>
        <v>-11738783.136200918</v>
      </c>
    </row>
    <row r="370" spans="2:6" x14ac:dyDescent="0.5">
      <c r="C370" s="17">
        <f>SUM(C10:C369)</f>
        <v>6195133.0514242761</v>
      </c>
      <c r="D370" s="18">
        <f t="shared" ref="D370:E370" si="30">SUM(D10:D369)</f>
        <v>-12238783.136200918</v>
      </c>
      <c r="E370" s="19">
        <f t="shared" si="30"/>
        <v>-6043650.0847766846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"/>
  <sheetViews>
    <sheetView zoomScale="95" zoomScaleNormal="95" workbookViewId="0">
      <selection activeCell="B1" sqref="B1:O1"/>
    </sheetView>
  </sheetViews>
  <sheetFormatPr defaultColWidth="12.5703125" defaultRowHeight="15" x14ac:dyDescent="0.25"/>
  <cols>
    <col min="1" max="1" width="5.7109375" customWidth="1"/>
    <col min="2" max="2" width="6.5703125" customWidth="1"/>
    <col min="3" max="3" width="14.140625" bestFit="1" customWidth="1"/>
    <col min="4" max="4" width="23.42578125" bestFit="1" customWidth="1"/>
    <col min="5" max="5" width="14.85546875" bestFit="1" customWidth="1"/>
    <col min="6" max="13" width="12.85546875" bestFit="1" customWidth="1"/>
    <col min="14" max="14" width="14.85546875" bestFit="1" customWidth="1"/>
    <col min="15" max="15" width="18.85546875" customWidth="1"/>
  </cols>
  <sheetData>
    <row r="1" spans="2:15" ht="23.25" x14ac:dyDescent="0.35">
      <c r="B1" s="185" t="s">
        <v>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2:15" ht="18" customHeight="1" x14ac:dyDescent="0.35">
      <c r="C2" s="2"/>
      <c r="D2" s="2"/>
      <c r="E2" s="4"/>
      <c r="F2" s="4"/>
      <c r="G2" s="4"/>
      <c r="H2" s="4"/>
      <c r="I2" s="4"/>
      <c r="J2" s="4"/>
      <c r="K2" s="4"/>
      <c r="L2" s="4"/>
      <c r="M2" s="2"/>
      <c r="N2" s="2"/>
      <c r="O2" s="3"/>
    </row>
    <row r="3" spans="2:15" ht="25.9" customHeight="1" x14ac:dyDescent="0.35">
      <c r="C3" s="102" t="s">
        <v>16</v>
      </c>
      <c r="D3" s="103" t="s">
        <v>9</v>
      </c>
      <c r="E3" s="104">
        <v>2021</v>
      </c>
      <c r="F3" s="104">
        <f>+E3+1</f>
        <v>2022</v>
      </c>
      <c r="G3" s="104">
        <f t="shared" ref="G3:N3" si="0">+F3+1</f>
        <v>2023</v>
      </c>
      <c r="H3" s="104">
        <f t="shared" si="0"/>
        <v>2024</v>
      </c>
      <c r="I3" s="104">
        <f t="shared" si="0"/>
        <v>2025</v>
      </c>
      <c r="J3" s="104">
        <f t="shared" si="0"/>
        <v>2026</v>
      </c>
      <c r="K3" s="104">
        <f t="shared" si="0"/>
        <v>2027</v>
      </c>
      <c r="L3" s="104">
        <f t="shared" si="0"/>
        <v>2028</v>
      </c>
      <c r="M3" s="104">
        <f t="shared" si="0"/>
        <v>2029</v>
      </c>
      <c r="N3" s="104">
        <f t="shared" si="0"/>
        <v>2030</v>
      </c>
      <c r="O3" s="105" t="s">
        <v>10</v>
      </c>
    </row>
    <row r="4" spans="2:15" ht="25.9" customHeight="1" x14ac:dyDescent="0.35">
      <c r="B4" s="5" t="s">
        <v>11</v>
      </c>
      <c r="C4" s="112">
        <f t="shared" ref="C4:C10" si="1">IRR(D4:N4,0.1)</f>
        <v>-2.4924506902834764E-12</v>
      </c>
      <c r="D4" s="108">
        <v>-100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100</v>
      </c>
      <c r="O4" s="110">
        <f t="shared" ref="O4" si="2">SUM(D4:N4)</f>
        <v>0</v>
      </c>
    </row>
    <row r="5" spans="2:15" ht="25.9" customHeight="1" x14ac:dyDescent="0.35">
      <c r="B5" s="5" t="s">
        <v>12</v>
      </c>
      <c r="C5" s="113">
        <f t="shared" si="1"/>
        <v>2.9203306439740118E-12</v>
      </c>
      <c r="D5" s="109">
        <v>-100</v>
      </c>
      <c r="E5" s="107">
        <v>10</v>
      </c>
      <c r="F5" s="107">
        <f>+E5</f>
        <v>10</v>
      </c>
      <c r="G5" s="107">
        <f t="shared" ref="G5" si="3">+F5</f>
        <v>10</v>
      </c>
      <c r="H5" s="107">
        <f t="shared" ref="H5" si="4">+G5</f>
        <v>10</v>
      </c>
      <c r="I5" s="107">
        <f t="shared" ref="I5" si="5">+H5</f>
        <v>10</v>
      </c>
      <c r="J5" s="107">
        <f t="shared" ref="J5" si="6">+I5</f>
        <v>10</v>
      </c>
      <c r="K5" s="107">
        <f t="shared" ref="K5" si="7">+J5</f>
        <v>10</v>
      </c>
      <c r="L5" s="107">
        <f t="shared" ref="L5" si="8">+K5</f>
        <v>10</v>
      </c>
      <c r="M5" s="107">
        <f t="shared" ref="M5" si="9">+L5</f>
        <v>10</v>
      </c>
      <c r="N5" s="107">
        <f>+M5</f>
        <v>10</v>
      </c>
      <c r="O5" s="111">
        <f>SUM(D5:N5)</f>
        <v>0</v>
      </c>
    </row>
    <row r="6" spans="2:15" ht="25.9" customHeight="1" x14ac:dyDescent="0.35">
      <c r="B6" s="5" t="s">
        <v>13</v>
      </c>
      <c r="C6" s="113">
        <f t="shared" ref="C6" si="10">IRR(D6:N6,0.1)</f>
        <v>0</v>
      </c>
      <c r="D6" s="109">
        <v>-100</v>
      </c>
      <c r="E6" s="107">
        <v>100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11">
        <f>SUM(D6:N6)</f>
        <v>0</v>
      </c>
    </row>
    <row r="7" spans="2:15" ht="25.9" customHeight="1" x14ac:dyDescent="0.35">
      <c r="B7" s="5" t="s">
        <v>14</v>
      </c>
      <c r="C7" s="113">
        <f t="shared" si="1"/>
        <v>7.1773462536687704E-2</v>
      </c>
      <c r="D7" s="109">
        <v>-100</v>
      </c>
      <c r="E7" s="107">
        <v>0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7">
        <v>0</v>
      </c>
      <c r="N7" s="107">
        <f>-2*D7</f>
        <v>200</v>
      </c>
      <c r="O7" s="111">
        <f t="shared" ref="O7:O9" si="11">SUM(D7:N7)</f>
        <v>100</v>
      </c>
    </row>
    <row r="8" spans="2:15" ht="25.9" customHeight="1" x14ac:dyDescent="0.35">
      <c r="B8" s="5" t="s">
        <v>15</v>
      </c>
      <c r="C8" s="113">
        <f t="shared" si="1"/>
        <v>0.10000000000000009</v>
      </c>
      <c r="D8" s="109">
        <v>-100</v>
      </c>
      <c r="E8" s="107">
        <v>10</v>
      </c>
      <c r="F8" s="107">
        <f t="shared" ref="F8:M8" si="12">+E8</f>
        <v>10</v>
      </c>
      <c r="G8" s="107">
        <f t="shared" si="12"/>
        <v>10</v>
      </c>
      <c r="H8" s="107">
        <f t="shared" si="12"/>
        <v>10</v>
      </c>
      <c r="I8" s="107">
        <f t="shared" si="12"/>
        <v>10</v>
      </c>
      <c r="J8" s="107">
        <f t="shared" si="12"/>
        <v>10</v>
      </c>
      <c r="K8" s="107">
        <f t="shared" si="12"/>
        <v>10</v>
      </c>
      <c r="L8" s="107">
        <f t="shared" si="12"/>
        <v>10</v>
      </c>
      <c r="M8" s="107">
        <f t="shared" si="12"/>
        <v>10</v>
      </c>
      <c r="N8" s="107">
        <f>+M8-D8</f>
        <v>110</v>
      </c>
      <c r="O8" s="111">
        <f t="shared" si="11"/>
        <v>100</v>
      </c>
    </row>
    <row r="9" spans="2:15" ht="25.9" customHeight="1" x14ac:dyDescent="0.35">
      <c r="B9" s="5" t="s">
        <v>18</v>
      </c>
      <c r="C9" s="113">
        <f t="shared" si="1"/>
        <v>0.15098414477083444</v>
      </c>
      <c r="D9" s="109">
        <v>-100</v>
      </c>
      <c r="E9" s="107">
        <v>20</v>
      </c>
      <c r="F9" s="107">
        <f>+E9</f>
        <v>20</v>
      </c>
      <c r="G9" s="107">
        <f t="shared" ref="G9:M9" si="13">+F9</f>
        <v>20</v>
      </c>
      <c r="H9" s="107">
        <f t="shared" si="13"/>
        <v>20</v>
      </c>
      <c r="I9" s="107">
        <f t="shared" si="13"/>
        <v>20</v>
      </c>
      <c r="J9" s="107">
        <f t="shared" si="13"/>
        <v>20</v>
      </c>
      <c r="K9" s="107">
        <f t="shared" si="13"/>
        <v>20</v>
      </c>
      <c r="L9" s="107">
        <f t="shared" si="13"/>
        <v>20</v>
      </c>
      <c r="M9" s="107">
        <f t="shared" si="13"/>
        <v>20</v>
      </c>
      <c r="N9" s="107">
        <f>+M9</f>
        <v>20</v>
      </c>
      <c r="O9" s="111">
        <f t="shared" si="11"/>
        <v>100</v>
      </c>
    </row>
    <row r="10" spans="2:15" ht="25.9" customHeight="1" x14ac:dyDescent="0.35">
      <c r="B10" s="5" t="s">
        <v>19</v>
      </c>
      <c r="C10" s="113">
        <f t="shared" si="1"/>
        <v>1</v>
      </c>
      <c r="D10" s="109">
        <v>-100</v>
      </c>
      <c r="E10" s="107">
        <v>200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11">
        <f t="shared" ref="O10" si="14">SUM(D10:N10)</f>
        <v>100</v>
      </c>
    </row>
  </sheetData>
  <mergeCells count="1">
    <mergeCell ref="B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Rental Income and Expense Stops</vt:lpstr>
      <vt:lpstr>Financial Leverage</vt:lpstr>
      <vt:lpstr>Proforma NOI</vt:lpstr>
      <vt:lpstr>Constant Payment Mortgage</vt:lpstr>
      <vt:lpstr>Partitioning the IRR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Ethan Wong</cp:lastModifiedBy>
  <dcterms:created xsi:type="dcterms:W3CDTF">2014-11-03T18:55:40Z</dcterms:created>
  <dcterms:modified xsi:type="dcterms:W3CDTF">2022-02-07T05:34:56Z</dcterms:modified>
</cp:coreProperties>
</file>