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A979D645-2E5C-4DDC-AEC8-2D35365272D5}" xr6:coauthVersionLast="47" xr6:coauthVersionMax="47" xr10:uidLastSave="{00000000-0000-0000-0000-000000000000}"/>
  <bookViews>
    <workbookView xWindow="-120" yWindow="-120" windowWidth="20730" windowHeight="11040" firstSheet="4" activeTab="4" xr2:uid="{F782749A-F44B-4770-ADC0-B107849E38C9}"/>
  </bookViews>
  <sheets>
    <sheet name="Mapping" sheetId="7" r:id="rId1"/>
    <sheet name="Acceptance Criteria" sheetId="6" r:id="rId2"/>
    <sheet name="Test Data" sheetId="8" r:id="rId3"/>
    <sheet name="User Stories" sheetId="1" r:id="rId4"/>
    <sheet name="Security Requirements" sheetId="2" r:id="rId5"/>
    <sheet name="User Requirements" sheetId="3" r:id="rId6"/>
    <sheet name="Planet Requirements" sheetId="4" r:id="rId7"/>
    <sheet name="Moon Requirement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8" l="1" a="1"/>
  <c r="F20" i="8"/>
  <c r="D37" i="8" a="1"/>
  <c r="D37" i="8"/>
  <c r="D31" i="8" a="1"/>
  <c r="D31" i="8"/>
  <c r="D76" i="8" a="1"/>
  <c r="D76" i="8" s="1"/>
  <c r="D70" i="8" a="1"/>
  <c r="D70" i="8"/>
  <c r="D73" i="8" a="1"/>
  <c r="D73" i="8"/>
  <c r="D54" i="8" a="1"/>
  <c r="D54" i="8"/>
  <c r="D56" i="8" a="1"/>
  <c r="D56" i="8" s="1"/>
  <c r="F41" i="8" a="1"/>
  <c r="F41" i="8"/>
  <c r="E5" i="7" a="1"/>
  <c r="E5" i="7"/>
  <c r="F36" i="8" a="1"/>
  <c r="F36" i="8"/>
  <c r="F34" i="8" a="1"/>
  <c r="F34" i="8"/>
  <c r="F32" i="8" a="1"/>
  <c r="F32" i="8"/>
  <c r="F26" i="8" a="1"/>
  <c r="F26" i="8"/>
  <c r="F24" i="8" a="1"/>
  <c r="F24" i="8"/>
  <c r="F16" i="8" a="1"/>
  <c r="F16" i="8"/>
  <c r="F14" i="8" a="1"/>
  <c r="F14" i="8"/>
  <c r="F12" i="8" a="1"/>
  <c r="F12" i="8"/>
  <c r="F10" i="8" a="1"/>
  <c r="F10" i="8"/>
  <c r="F8" i="8" a="1"/>
  <c r="F8" i="8"/>
  <c r="F6" i="8" a="1"/>
  <c r="F6" i="8"/>
  <c r="F4" i="8" a="1"/>
  <c r="F4" i="8"/>
  <c r="F22" i="8" a="1"/>
  <c r="F22" i="8"/>
  <c r="D30" i="8" a="1"/>
  <c r="D30" i="8"/>
  <c r="D32" i="8" a="1"/>
  <c r="D32" i="8" s="1"/>
  <c r="F18" i="8" a="1"/>
  <c r="F18" i="8"/>
  <c r="D26" i="8" a="1"/>
  <c r="D26" i="8"/>
  <c r="D24" i="8" a="1"/>
  <c r="D24" i="8"/>
  <c r="D22" i="8" a="1"/>
  <c r="D22" i="8"/>
  <c r="D20" i="8" a="1"/>
  <c r="D20" i="8"/>
  <c r="D18" i="8" a="1"/>
  <c r="D18" i="8"/>
  <c r="D16" i="8" a="1"/>
  <c r="D16" i="8"/>
  <c r="D13" i="8" a="1"/>
  <c r="D13" i="8"/>
  <c r="D11" i="8" a="1"/>
  <c r="D11" i="8"/>
  <c r="D9" i="8" a="1"/>
  <c r="D9" i="8"/>
  <c r="D7" i="8" a="1"/>
  <c r="D7" i="8"/>
  <c r="I2" i="8" a="1"/>
  <c r="I2" i="8"/>
  <c r="D14" i="8" a="1"/>
  <c r="D14" i="8" s="1"/>
  <c r="I3" i="8" a="1"/>
  <c r="I3" i="8"/>
  <c r="D3" i="8" a="1"/>
  <c r="D3" i="8"/>
  <c r="D5" i="8" a="1"/>
  <c r="D5" i="8" s="1"/>
  <c r="A18" i="6" a="1"/>
  <c r="A18" i="6"/>
  <c r="A60" i="6" a="1"/>
  <c r="A60" i="6" s="1"/>
  <c r="A45" i="6" a="1"/>
  <c r="A45" i="6" s="1"/>
  <c r="A35" i="6" a="1"/>
  <c r="A35" i="6" s="1"/>
  <c r="A31" i="6" a="1"/>
  <c r="A31" i="6"/>
  <c r="A24" i="6" a="1"/>
  <c r="A24" i="6" s="1"/>
  <c r="A10" i="6" a="1"/>
  <c r="A10" i="6" s="1"/>
  <c r="F6" i="7" a="1"/>
  <c r="F6" i="7"/>
  <c r="F5" i="7" a="1"/>
  <c r="F5" i="7"/>
  <c r="D2" i="7" a="1"/>
  <c r="D2" i="7"/>
  <c r="C3" i="7" a="1"/>
  <c r="C3" i="7"/>
  <c r="C4" i="7" a="1"/>
  <c r="C4" i="7"/>
  <c r="C2" i="7" a="1"/>
  <c r="C2" i="7"/>
  <c r="A52" i="6" a="1"/>
  <c r="A52" i="6"/>
  <c r="A39" i="6" a="1"/>
  <c r="A39" i="6"/>
  <c r="A2" i="6" a="1"/>
  <c r="A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tc={E82536BF-A1F7-4883-B42B-250340191C90}</author>
    <author>tc={83F48DD6-1971-4C71-A366-75A55712FA62}</author>
    <author>tc={E8419BFD-BEC3-42F3-9108-85109E9B6CA0}</author>
  </authors>
  <commentList>
    <comment ref="C12" authorId="0" shapeId="0" xr:uid="{E82536BF-A1F7-4883-B42B-25034019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shorthand here, which will be more useful in Jira</t>
      </text>
    </comment>
    <comment ref="C20" authorId="1" shapeId="0" xr:uid="{83F48DD6-1971-4C71-A366-75A55712FA62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want to put some of the requirements in here for the sad paths? For example, the password is visible so they can't "securely" access their account</t>
      </text>
    </comment>
    <comment ref="C26" authorId="2" shapeId="0" xr:uid="{E8419BFD-BEC3-42F3-9108-85109E9B6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want to put some of the requirements in here for the sad paths? For example, the password is visible so they can't "securely" access their account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tc={94EA0A3F-3B89-44B2-B93F-8461DDB3C85D}</author>
    <author>tc={5324B501-C3E8-4C92-8597-2F891880A03C}</author>
    <author>tc={5B872687-B05B-460A-A0C6-C0BC60C2F357}</author>
    <author>tc={51301342-3B99-46B5-9B29-80E8C90DCE1D}</author>
    <author>tc={C1C6D0C3-93E2-478D-A3F7-EA5BB592E9CA}</author>
    <author>tc={DA0104D0-4866-4A2F-85FC-ACADC35D96F0}</author>
    <author>tc={57325958-5272-48CB-82AA-4F8E2A03CB80}</author>
    <author>Ethan Randall Brassfield</author>
    <author>tc={6D824535-C2A9-49A5-B733-478FBC9B5AD5}</author>
    <author>tc={60650C93-D951-44AB-A4F9-9FC6B4311E99}</author>
    <author>tc={08E86992-2606-41A7-ADB6-7AA236570C00}</author>
    <author>tc={CAB262A5-CC2E-4367-ACDD-F5E14EF041FE}</author>
    <author>tc={9A09F8B0-BAE5-4C53-A133-FDFA429575DC}</author>
    <author>tc={5FD1FEBB-C6D2-4867-A4E5-5C09910179B7}</author>
    <author>tc={C47A1856-0817-4EFD-A46B-60B56A9926D0}</author>
  </authors>
  <commentList>
    <comment ref="D33" authorId="0" shapeId="0" xr:uid="{94EA0A3F-3B89-44B2-B93F-8461DDB3C85D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Passsword doesn't exist for VU1</t>
      </text>
    </comment>
    <comment ref="D34" authorId="1" shapeId="0" xr:uid="{5324B501-C3E8-4C92-8597-2F891880A03C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Account does not exist (not in table)</t>
      </text>
    </comment>
    <comment ref="D36" authorId="2" shapeId="0" xr:uid="{5B872687-B05B-460A-A0C6-C0BC60C2F357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Password exists, but username does not</t>
      </text>
    </comment>
    <comment ref="D46" authorId="3" shapeId="0" xr:uid="{51301342-3B99-46B5-9B29-80E8C90DCE1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 limit</t>
      </text>
    </comment>
    <comment ref="D48" authorId="4" shapeId="0" xr:uid="{C1C6D0C3-93E2-478D-A3F7-EA5BB592E9C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 limit</t>
      </text>
    </comment>
    <comment ref="D50" authorId="5" shapeId="0" xr:uid="{DA0104D0-4866-4A2F-85FC-ACADC35D96F0}">
      <text>
        <t>[Threaded comment]
Your version of Excel allows you to read this threaded comment; however, any edits to it will get removed if the file is opened in a newer version of Excel. Learn more: https://go.microsoft.com/fwlink/?linkid=870924
Comment:
    Illegal special characters</t>
      </text>
    </comment>
    <comment ref="D52" authorId="6" shapeId="0" xr:uid="{57325958-5272-48CB-82AA-4F8E2A03CB80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Planet name already exists</t>
      </text>
    </comment>
    <comment ref="H53" authorId="7" shapeId="0" xr:uid="{3BA914D3-EB32-4233-A39E-EEF4A45619A2}">
      <text>
        <r>
          <rPr>
            <sz val="11"/>
            <color theme="1"/>
            <rFont val="Aptos Narrow"/>
            <family val="2"/>
            <scheme val="minor"/>
          </rPr>
          <t xml:space="preserve">Ethan Brassfield:
Planet Requirement 4 states the planet should just be owned, which isn't any input or state of the user. So, test data doesn't apply.
</t>
        </r>
      </text>
    </comment>
    <comment ref="D57" authorId="8" shapeId="0" xr:uid="{6D824535-C2A9-49A5-B733-478FBC9B5AD5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 type is invalid (not JPEG or PNG)</t>
      </text>
    </comment>
    <comment ref="H58" authorId="7" shapeId="0" xr:uid="{5724DC06-5E6F-4B35-A0EC-628BBEB7B819}">
      <text>
        <r>
          <rPr>
            <sz val="11"/>
            <color theme="1"/>
            <rFont val="Aptos Narrow"/>
            <family val="2"/>
            <scheme val="minor"/>
          </rPr>
          <t xml:space="preserve">Ethan Randall Brassfield:
The track for creating a moon only has the Invalid Moon ID, but there is no error message for Moon Requirement 7, where you could have the wrong file extension
</t>
        </r>
      </text>
    </comment>
    <comment ref="D60" authorId="9" shapeId="0" xr:uid="{60650C93-D951-44AB-A4F9-9FC6B4311E99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too short</t>
      </text>
    </comment>
    <comment ref="D64" authorId="10" shapeId="0" xr:uid="{08E86992-2606-41A7-ADB6-7AA23657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Illegal special characters</t>
      </text>
    </comment>
    <comment ref="D66" authorId="11" shapeId="0" xr:uid="{CAB262A5-CC2E-4367-ACDD-F5E14EF041FE}">
      <text>
        <t>[Threaded comment]
Your version of Excel allows you to read this threaded comment; however, any edits to it will get removed if the file is opened in a newer version of Excel. Learn more: https://go.microsoft.com/fwlink/?linkid=870924
Comment:
    Moon already exists</t>
      </text>
    </comment>
    <comment ref="F70" authorId="12" shapeId="0" xr:uid="{9A09F8B0-BAE5-4C53-A133-FDFA429575DC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break Moon Requirement 6, if failed</t>
      </text>
    </comment>
    <comment ref="F73" authorId="13" shapeId="0" xr:uid="{5FD1FEBB-C6D2-4867-A4E5-5C09910179B7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break Moon Requirement 6, if failed</t>
      </text>
    </comment>
    <comment ref="D82" authorId="14" shapeId="0" xr:uid="{C47A1856-0817-4EFD-A46B-60B56A9926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planet doesn't exist, so its moons cannot be removed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<sst xmlns="http://schemas.openxmlformats.org/spreadsheetml/2006/main" count="580" uniqueCount="201">
  <si>
    <t>ID</t>
  </si>
  <si>
    <t>User Story</t>
  </si>
  <si>
    <t>Security Req.</t>
  </si>
  <si>
    <t>User Req.</t>
  </si>
  <si>
    <t>Planet Req.</t>
  </si>
  <si>
    <t>Moon Req.</t>
  </si>
  <si>
    <t>US1</t>
  </si>
  <si>
    <r>
      <rPr>
        <b/>
        <sz val="11"/>
        <color rgb="FF000000"/>
        <rFont val="Aptos Narrow"/>
        <scheme val="minor"/>
      </rPr>
      <t xml:space="preserve">open an account </t>
    </r>
    <r>
      <rPr>
        <sz val="11"/>
        <color rgb="FF000000"/>
        <rFont val="Aptos Narrow"/>
        <scheme val="minor"/>
      </rPr>
      <t xml:space="preserve">with the Planetarium </t>
    </r>
    <r>
      <rPr>
        <b/>
        <sz val="11"/>
        <color rgb="FF000000"/>
        <rFont val="Aptos Narrow"/>
        <scheme val="minor"/>
      </rPr>
      <t xml:space="preserve">so I can save </t>
    </r>
    <r>
      <rPr>
        <sz val="11"/>
        <color rgb="FF000000"/>
        <rFont val="Aptos Narrow"/>
        <scheme val="minor"/>
      </rPr>
      <t>my celestial findings</t>
    </r>
  </si>
  <si>
    <t>US2</t>
  </si>
  <si>
    <r>
      <rPr>
        <b/>
        <sz val="11"/>
        <color rgb="FF000000"/>
        <rFont val="Aptos Narrow"/>
        <scheme val="minor"/>
      </rPr>
      <t xml:space="preserve">securely access my account </t>
    </r>
    <r>
      <rPr>
        <sz val="11"/>
        <color rgb="FF000000"/>
        <rFont val="Aptos Narrow"/>
        <scheme val="minor"/>
      </rPr>
      <t>so I can interact with the Planetarium in a secure environment</t>
    </r>
  </si>
  <si>
    <t>US3</t>
  </si>
  <si>
    <r>
      <rPr>
        <b/>
        <sz val="11"/>
        <color rgb="FF000000"/>
        <rFont val="Aptos Narrow"/>
        <scheme val="minor"/>
      </rPr>
      <t xml:space="preserve">see my planets and moons </t>
    </r>
    <r>
      <rPr>
        <sz val="11"/>
        <color rgb="FF000000"/>
        <rFont val="Aptos Narrow"/>
        <scheme val="minor"/>
      </rPr>
      <t>added to the Planetarium so I can track my findings</t>
    </r>
  </si>
  <si>
    <t>US4</t>
  </si>
  <si>
    <r>
      <rPr>
        <b/>
        <sz val="11"/>
        <color rgb="FF000000"/>
        <rFont val="Aptos Narrow"/>
        <scheme val="minor"/>
      </rPr>
      <t xml:space="preserve">add new planets and moons </t>
    </r>
    <r>
      <rPr>
        <sz val="11"/>
        <color rgb="FF000000"/>
        <rFont val="Aptos Narrow"/>
        <scheme val="minor"/>
      </rPr>
      <t>to the Planetarium so I can update my findings</t>
    </r>
  </si>
  <si>
    <t>US5</t>
  </si>
  <si>
    <r>
      <rPr>
        <b/>
        <sz val="11"/>
        <color rgb="FF000000"/>
        <rFont val="Aptos Narrow"/>
        <scheme val="minor"/>
      </rPr>
      <t xml:space="preserve">remove planets and moons </t>
    </r>
    <r>
      <rPr>
        <sz val="11"/>
        <color rgb="FF000000"/>
        <rFont val="Aptos Narrow"/>
        <scheme val="minor"/>
      </rPr>
      <t>from the Planetarium so I can correct my findings</t>
    </r>
  </si>
  <si>
    <t>REQ</t>
  </si>
  <si>
    <t>SR1</t>
  </si>
  <si>
    <t>SR2</t>
  </si>
  <si>
    <t>SR3</t>
  </si>
  <si>
    <t>UR1</t>
  </si>
  <si>
    <t>UR2</t>
  </si>
  <si>
    <t>UR3</t>
  </si>
  <si>
    <t>UR4</t>
  </si>
  <si>
    <t>UR5</t>
  </si>
  <si>
    <t>UR6</t>
  </si>
  <si>
    <t>PR1</t>
  </si>
  <si>
    <t>PR2</t>
  </si>
  <si>
    <t>PR3</t>
  </si>
  <si>
    <t>PR4</t>
  </si>
  <si>
    <t>PR5</t>
  </si>
  <si>
    <t>PR6</t>
  </si>
  <si>
    <t>PR7</t>
  </si>
  <si>
    <t>MR1</t>
  </si>
  <si>
    <t>MR2</t>
  </si>
  <si>
    <t>MR3</t>
  </si>
  <si>
    <t>MR4</t>
  </si>
  <si>
    <t>MR6</t>
  </si>
  <si>
    <t>MR7</t>
  </si>
  <si>
    <t>MR5</t>
  </si>
  <si>
    <t>Path Type</t>
  </si>
  <si>
    <t>Steps</t>
  </si>
  <si>
    <t>Happy</t>
  </si>
  <si>
    <t>GIVEN user on Login page</t>
  </si>
  <si>
    <t>WHEN user clicks Register link</t>
  </si>
  <si>
    <r>
      <rPr>
        <sz val="11"/>
        <color rgb="FF000000"/>
        <rFont val="Aptos Narrow"/>
        <scheme val="minor"/>
      </rPr>
      <t xml:space="preserve">WHEN user enters </t>
    </r>
    <r>
      <rPr>
        <b/>
        <sz val="11"/>
        <color rgb="FF000000"/>
        <rFont val="Aptos Narrow"/>
        <scheme val="minor"/>
      </rPr>
      <t xml:space="preserve">valid </t>
    </r>
    <r>
      <rPr>
        <sz val="11"/>
        <color rgb="FF000000"/>
        <rFont val="Aptos Narrow"/>
        <scheme val="minor"/>
      </rPr>
      <t xml:space="preserve">username </t>
    </r>
  </si>
  <si>
    <r>
      <rPr>
        <sz val="11"/>
        <color rgb="FF000000"/>
        <rFont val="Aptos Narrow"/>
        <scheme val="minor"/>
      </rPr>
      <t xml:space="preserve">AND user enters </t>
    </r>
    <r>
      <rPr>
        <b/>
        <sz val="11"/>
        <color rgb="FF000000"/>
        <rFont val="Aptos Narrow"/>
        <scheme val="minor"/>
      </rPr>
      <t xml:space="preserve">valid </t>
    </r>
    <r>
      <rPr>
        <sz val="11"/>
        <color rgb="FF000000"/>
        <rFont val="Aptos Narrow"/>
        <scheme val="minor"/>
      </rPr>
      <t>password</t>
    </r>
  </si>
  <si>
    <t>AND user submits to register</t>
  </si>
  <si>
    <t>THEN browser alert "Account created"</t>
  </si>
  <si>
    <t>AND user sent to Login page</t>
  </si>
  <si>
    <t>Sad</t>
  </si>
  <si>
    <r>
      <rPr>
        <sz val="11"/>
        <color rgb="FF000000"/>
        <rFont val="Aptos Narrow"/>
        <scheme val="minor"/>
      </rPr>
      <t>* user enters username "&lt;</t>
    </r>
    <r>
      <rPr>
        <i/>
        <sz val="11"/>
        <color rgb="FF000000"/>
        <rFont val="Aptos Narrow"/>
        <scheme val="minor"/>
      </rPr>
      <t>user</t>
    </r>
    <r>
      <rPr>
        <sz val="11"/>
        <color rgb="FF000000"/>
        <rFont val="Aptos Narrow"/>
        <scheme val="minor"/>
      </rPr>
      <t>&gt;"</t>
    </r>
  </si>
  <si>
    <r>
      <rPr>
        <sz val="11"/>
        <color rgb="FF000000"/>
        <rFont val="Aptos Narrow"/>
        <scheme val="minor"/>
      </rPr>
      <t>* user enters password "&lt;</t>
    </r>
    <r>
      <rPr>
        <i/>
        <sz val="11"/>
        <color rgb="FF000000"/>
        <rFont val="Aptos Narrow"/>
        <scheme val="minor"/>
      </rPr>
      <t>pass</t>
    </r>
    <r>
      <rPr>
        <sz val="11"/>
        <color rgb="FF000000"/>
        <rFont val="Aptos Narrow"/>
        <scheme val="minor"/>
      </rPr>
      <t>&gt;"</t>
    </r>
  </si>
  <si>
    <t>* user submits to register</t>
  </si>
  <si>
    <r>
      <rPr>
        <sz val="11"/>
        <color rgb="FF000000"/>
        <rFont val="Aptos Narrow"/>
        <scheme val="minor"/>
      </rPr>
      <t>THEN browser alert "&lt;</t>
    </r>
    <r>
      <rPr>
        <i/>
        <sz val="11"/>
        <color rgb="FF000000"/>
        <rFont val="Aptos Narrow"/>
        <scheme val="minor"/>
      </rPr>
      <t>response</t>
    </r>
    <r>
      <rPr>
        <sz val="11"/>
        <color rgb="FF000000"/>
        <rFont val="Aptos Narrow"/>
        <scheme val="minor"/>
      </rPr>
      <t>&gt;"</t>
    </r>
  </si>
  <si>
    <t>AND user stays on Registration Page</t>
  </si>
  <si>
    <t>AND user has account</t>
  </si>
  <si>
    <t>WHEN user enters their username</t>
  </si>
  <si>
    <t>AND user enters their password</t>
  </si>
  <si>
    <t>THEN user sent to Home page</t>
  </si>
  <si>
    <r>
      <rPr>
        <sz val="11"/>
        <color rgb="FF000000"/>
        <rFont val="Aptos Narrow"/>
        <scheme val="minor"/>
      </rPr>
      <t>WHEN user enters "&lt;</t>
    </r>
    <r>
      <rPr>
        <i/>
        <sz val="11"/>
        <color rgb="FF000000"/>
        <rFont val="Aptos Narrow"/>
        <scheme val="minor"/>
      </rPr>
      <t>username&gt;"</t>
    </r>
  </si>
  <si>
    <t>AND user enters "&lt;password&gt;"</t>
  </si>
  <si>
    <t>THEN browser alert "invalid credentials"</t>
  </si>
  <si>
    <t>AND user stays at the login page</t>
  </si>
  <si>
    <t>GIVEN user at Home page</t>
  </si>
  <si>
    <t>THEN table populates their planets/moons</t>
  </si>
  <si>
    <t>AND a greeting pops up for the user</t>
  </si>
  <si>
    <t>GIVEN user is logged out</t>
  </si>
  <si>
    <t>WHEN user goes to Home page</t>
  </si>
  <si>
    <t>THEN user redirected to Login page</t>
  </si>
  <si>
    <t>GIVEN user is on Home page</t>
  </si>
  <si>
    <t>AND user has creation inputs</t>
  </si>
  <si>
    <t>WHEN user enters valid data</t>
  </si>
  <si>
    <t>THEN table updates to show data</t>
  </si>
  <si>
    <t>WHEN user enters "&lt;name&gt;"</t>
  </si>
  <si>
    <t>AND user enters "&lt;file type&gt;"</t>
  </si>
  <si>
    <t>THEN message "&lt;error&gt;"</t>
  </si>
  <si>
    <t>AND stays on Home page</t>
  </si>
  <si>
    <t>GIVEN user on Home page</t>
  </si>
  <si>
    <t>* user has planets/moons</t>
  </si>
  <si>
    <t>* table populates their planets/moons</t>
  </si>
  <si>
    <t>* a greeting pops up for the user</t>
  </si>
  <si>
    <t>WHEN user selects deletion</t>
  </si>
  <si>
    <t>AND enters valid data</t>
  </si>
  <si>
    <t>THEN table removes planet/moon</t>
  </si>
  <si>
    <t>* user has no planets/moons</t>
  </si>
  <si>
    <t>AND enters invalid data</t>
  </si>
  <si>
    <t>THEN message "Invalid name"</t>
  </si>
  <si>
    <t>Type</t>
  </si>
  <si>
    <t>Input</t>
  </si>
  <si>
    <t>Data</t>
  </si>
  <si>
    <t>Path</t>
  </si>
  <si>
    <t>Broken Req.</t>
  </si>
  <si>
    <t>Result</t>
  </si>
  <si>
    <t>Reference</t>
  </si>
  <si>
    <t>US 1</t>
  </si>
  <si>
    <t>VALID</t>
  </si>
  <si>
    <t>username</t>
  </si>
  <si>
    <t>Super_man-2001</t>
  </si>
  <si>
    <t>Account created successfully alert</t>
  </si>
  <si>
    <t>Krypton-was_2000</t>
  </si>
  <si>
    <t>password</t>
  </si>
  <si>
    <t>INVALID</t>
  </si>
  <si>
    <t>Batman</t>
  </si>
  <si>
    <t>Invalid username alert</t>
  </si>
  <si>
    <t>Bane</t>
  </si>
  <si>
    <t>wonder_woman_for_the_DC_theming</t>
  </si>
  <si>
    <t>2face</t>
  </si>
  <si>
    <t>joker!!!!!!?)</t>
  </si>
  <si>
    <t>Invalid password alert</t>
  </si>
  <si>
    <t>B4ts</t>
  </si>
  <si>
    <t>ThisPhraseIsThirtyOneCharacters</t>
  </si>
  <si>
    <t>3atman</t>
  </si>
  <si>
    <t>AlfredIsTheBestButlerToExist</t>
  </si>
  <si>
    <t>batman1</t>
  </si>
  <si>
    <t>BATMAN1</t>
  </si>
  <si>
    <t>Robin</t>
  </si>
  <si>
    <t>US 2</t>
  </si>
  <si>
    <t>None</t>
  </si>
  <si>
    <t>Access the Planetarium</t>
  </si>
  <si>
    <t>VU1</t>
  </si>
  <si>
    <t>VP1</t>
  </si>
  <si>
    <t>Iamthenight1939</t>
  </si>
  <si>
    <t>Invalid credentials alert</t>
  </si>
  <si>
    <t>WeKillTheBatman</t>
  </si>
  <si>
    <t>Joker</t>
  </si>
  <si>
    <t>ImSuperEvil123</t>
  </si>
  <si>
    <t>US 3</t>
  </si>
  <si>
    <t>Login State</t>
  </si>
  <si>
    <t>Logged in</t>
  </si>
  <si>
    <t>Can access Home page</t>
  </si>
  <si>
    <t>Logged out</t>
  </si>
  <si>
    <t>Cannot access Home page</t>
  </si>
  <si>
    <t>US 4</t>
  </si>
  <si>
    <t>Planet Name</t>
  </si>
  <si>
    <t>My 1st _Planet-</t>
  </si>
  <si>
    <t>Table updates to show planet</t>
  </si>
  <si>
    <t>PN1</t>
  </si>
  <si>
    <t>File Type</t>
  </si>
  <si>
    <t>JPEG</t>
  </si>
  <si>
    <t>MN1</t>
  </si>
  <si>
    <t>My 1st _Moon-</t>
  </si>
  <si>
    <t>ThisNameIsOverThirtyCharactersLong</t>
  </si>
  <si>
    <t>PR 1</t>
  </si>
  <si>
    <t>Invalid planet name alert</t>
  </si>
  <si>
    <t>&lt;empty&gt;</t>
  </si>
  <si>
    <t>Pr()xim@ Centaur! B</t>
  </si>
  <si>
    <t>PR 2</t>
  </si>
  <si>
    <t>Earth</t>
  </si>
  <si>
    <t>PR 3</t>
  </si>
  <si>
    <t>PR 5</t>
  </si>
  <si>
    <t>null</t>
  </si>
  <si>
    <t>PR 6</t>
  </si>
  <si>
    <t>Invalid file type alert</t>
  </si>
  <si>
    <t>GIF</t>
  </si>
  <si>
    <t>Moon Name</t>
  </si>
  <si>
    <t>My 1st_Moon-</t>
  </si>
  <si>
    <t>Table updates to show moon</t>
  </si>
  <si>
    <t>!!!</t>
  </si>
  <si>
    <t>Planet ID</t>
  </si>
  <si>
    <t>MR 1</t>
  </si>
  <si>
    <t>Invalid moon name alert</t>
  </si>
  <si>
    <t>ThisMoonHasTooManyCharactersHere</t>
  </si>
  <si>
    <t>404 M**n N*t F()und!</t>
  </si>
  <si>
    <t>MR 2</t>
  </si>
  <si>
    <t>Luna</t>
  </si>
  <si>
    <t>MR 3</t>
  </si>
  <si>
    <t>MR 4</t>
  </si>
  <si>
    <t>Invalid planet ID alert</t>
  </si>
  <si>
    <t>MR 7</t>
  </si>
  <si>
    <t>US 5</t>
  </si>
  <si>
    <t>Mars</t>
  </si>
  <si>
    <t>Table updates to show changed moons</t>
  </si>
  <si>
    <t>Some Non-existant Planet</t>
  </si>
  <si>
    <t>MR 5</t>
  </si>
  <si>
    <t>Titan</t>
  </si>
  <si>
    <t>Security Requirement</t>
  </si>
  <si>
    <r>
      <rPr>
        <b/>
        <sz val="11"/>
        <color rgb="FF000000"/>
        <rFont val="Aptos Narrow"/>
        <scheme val="minor"/>
      </rPr>
      <t xml:space="preserve">Passwords should never be visible </t>
    </r>
    <r>
      <rPr>
        <sz val="11"/>
        <color rgb="FF000000"/>
        <rFont val="Aptos Narrow"/>
        <scheme val="minor"/>
      </rPr>
      <t>in plain text</t>
    </r>
  </si>
  <si>
    <r>
      <rPr>
        <sz val="11"/>
        <color rgb="FF000000"/>
        <rFont val="Aptos Narrow"/>
        <scheme val="minor"/>
      </rPr>
      <t xml:space="preserve">Users should only be able to </t>
    </r>
    <r>
      <rPr>
        <b/>
        <sz val="11"/>
        <color rgb="FF000000"/>
        <rFont val="Aptos Narrow"/>
        <scheme val="minor"/>
      </rPr>
      <t xml:space="preserve">interact with resources </t>
    </r>
    <r>
      <rPr>
        <sz val="11"/>
        <color rgb="FF000000"/>
        <rFont val="Aptos Narrow"/>
        <scheme val="minor"/>
      </rPr>
      <t>they have added to the Planetarium</t>
    </r>
  </si>
  <si>
    <r>
      <rPr>
        <b/>
        <sz val="11"/>
        <color rgb="FF000000"/>
        <rFont val="Aptos Narrow"/>
        <scheme val="minor"/>
      </rPr>
      <t xml:space="preserve">Only logged in </t>
    </r>
    <r>
      <rPr>
        <sz val="11"/>
        <color rgb="FF000000"/>
        <rFont val="Aptos Narrow"/>
        <scheme val="minor"/>
      </rPr>
      <t xml:space="preserve">Users should be able to </t>
    </r>
    <r>
      <rPr>
        <b/>
        <sz val="11"/>
        <color rgb="FF000000"/>
        <rFont val="Aptos Narrow"/>
        <scheme val="minor"/>
      </rPr>
      <t xml:space="preserve">access the Planetarium </t>
    </r>
    <r>
      <rPr>
        <sz val="11"/>
        <color rgb="FF000000"/>
        <rFont val="Aptos Narrow"/>
        <scheme val="minor"/>
      </rPr>
      <t>home page</t>
    </r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</si>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</sst>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i/>
      <sz val="11"/>
      <color rgb="FF000000"/>
      <name val="Aptos Narrow"/>
      <scheme val="minor"/>
    </font>
    <font>
      <b/>
      <sz val="11"/>
      <color rgb="FF8ED973"/>
      <name val="Aptos Narrow"/>
      <scheme val="minor"/>
    </font>
    <font>
      <b/>
      <sz val="11"/>
      <color theme="1"/>
      <name val="Aptos Narrow"/>
      <scheme val="minor"/>
    </font>
    <font>
      <i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9" fillId="0" borderId="0" xfId="0" applyFont="1"/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2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2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than Randall Brassfield" id="{9CCD400C-189A-4FCF-B98E-B5D16AE73F78}" userId="S::ethanrandall362@revature.net::028d886b-bd1f-4a1e-afcd-777107a9874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D1F8AF-E0C5-4B03-889B-40C5198AE4E4}" name="Table18" displayName="Table18" ref="A1:F6" totalsRowShown="0" headerRowDxfId="27" dataDxfId="26">
  <autoFilter ref="A1:F6" xr:uid="{71D1F8AF-E0C5-4B03-889B-40C5198AE4E4}"/>
  <tableColumns count="6">
    <tableColumn id="1" xr3:uid="{8B40B406-EEF8-4CA3-8F65-DD923FF04F9C}" name="ID" dataDxfId="25"/>
    <tableColumn id="2" xr3:uid="{A20D7B51-6AF5-4C9A-AA08-7CEF885EC709}" name="User Story" dataDxfId="24"/>
    <tableColumn id="3" xr3:uid="{F81284A2-9931-4B8C-B161-8A5F01F420FA}" name="Security Req." dataDxfId="23"/>
    <tableColumn id="4" xr3:uid="{F98FF2EA-8634-446F-A98A-03334FDD69AA}" name="User Req." dataDxfId="22">
      <calculatedColumnFormula array="1">HYPERLINK("#'User Requirements'!"&amp; CELL("address",A2:B7),"UR 1-6")</calculatedColumnFormula>
    </tableColumn>
    <tableColumn id="5" xr3:uid="{416CCC58-88C6-489B-949C-EE8EA3A9A7D6}" name="Planet Req." dataDxfId="21"/>
    <tableColumn id="6" xr3:uid="{31C13239-4815-46AF-A0C4-CC12D6F27F4C}" name="Moon Req." dataDxfId="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0D656F-259E-41A1-998F-CF75334757D9}" name="Table9" displayName="Table9" ref="A8:B33" totalsRowShown="0">
  <autoFilter ref="A8:B33" xr:uid="{D30D656F-259E-41A1-998F-CF75334757D9}"/>
  <tableColumns count="2">
    <tableColumn id="1" xr3:uid="{CEF2AA57-4B20-47DE-913D-88C19CA10A2F}" name="ID"/>
    <tableColumn id="2" xr3:uid="{C8D94EB6-80FB-473C-8DC5-6659BD3543FC}" name="REQ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19" dataDxfId="18">
  <autoFilter ref="A1:B6" xr:uid="{7A75172B-577E-4D84-AF49-87F5C4778595}"/>
  <tableColumns count="2">
    <tableColumn id="1" xr3:uid="{FED0608C-55BC-4321-8720-E641D878198E}" name="ID" dataDxfId="17"/>
    <tableColumn id="2" xr3:uid="{5B7B44D4-81F7-4CA6-98CC-2C160723D4F2}" name="User Story" dataDxfId="1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1" dataDxfId="10">
  <autoFilter ref="A1:B7" xr:uid="{402AD37E-496A-4B82-BD5A-DDA158D6DA5D}"/>
  <tableColumns count="2">
    <tableColumn id="1" xr3:uid="{77E4F913-7B38-4531-8FAA-D16B0FAAB464}" name="ID" dataDxfId="9"/>
    <tableColumn id="2" xr3:uid="{85281BD9-33CE-4F6C-84B3-1E17141FF66A}" name="User Requirement" dataDxfId="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7" dataDxfId="6">
  <autoFilter ref="A1:B7" xr:uid="{79042BBB-0F12-4F67-90F0-C8062A2B8101}"/>
  <tableColumns count="2">
    <tableColumn id="1" xr3:uid="{EC350D5A-6EAD-426C-A18A-35EC1B171BC1}" name="ID" dataDxfId="5"/>
    <tableColumn id="2" xr3:uid="{690F5785-7E7F-4D6A-8A10-FEEAAFDE3874}" name="Planet Requirement" dataDxfId="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3" dataDxfId="2">
  <autoFilter ref="A1:B8" xr:uid="{CB73B250-B846-4BAF-AF3B-5117DBBA4973}"/>
  <tableColumns count="2">
    <tableColumn id="1" xr3:uid="{486EA324-F847-400D-80A5-266D5E36FC20}" name="ID" dataDxfId="1"/>
    <tableColumn id="2" xr3:uid="{96D5BDBF-2AB3-4652-A2F0-CF69353F8D08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11T17:01:32.81" personId="{9CCD400C-189A-4FCF-B98E-B5D16AE73F78}" id="{E82536BF-A1F7-4883-B42B-250340191C90}">
    <text>Using shorthand here, which will be more useful in Jira</text>
  </threadedComment>
  <threadedComment ref="C20" dT="2024-12-11T15:20:07.00" personId="{9CCD400C-189A-4FCF-B98E-B5D16AE73F78}" id="{83F48DD6-1971-4C71-A366-75A55712FA62}">
    <text>Do we want to put some of the requirements in here for the sad paths? For example, the password is visible so they can't "securely" access their account</text>
  </threadedComment>
  <threadedComment ref="C26" dT="2024-12-11T15:20:07.00" personId="{9CCD400C-189A-4FCF-B98E-B5D16AE73F78}" id="{E8419BFD-BEC3-42F3-9108-85109E9B6CA0}">
    <text>Do we want to put some of the requirements in here for the sad paths? For example, the password is visible so they can't "securely" access their account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3" dT="2024-12-12T19:31:31.94" personId="{9CCD400C-189A-4FCF-B98E-B5D16AE73F78}" id="{94EA0A3F-3B89-44B2-B93F-8461DDB3C85D}">
    <text>Passsword doesn't exist for VU1</text>
  </threadedComment>
  <threadedComment ref="D34" dT="2024-12-12T19:35:04.30" personId="{9CCD400C-189A-4FCF-B98E-B5D16AE73F78}" id="{5324B501-C3E8-4C92-8597-2F891880A03C}">
    <text>Account does not exist (not in table)</text>
  </threadedComment>
  <threadedComment ref="D36" dT="2024-12-12T19:35:59.24" personId="{9CCD400C-189A-4FCF-B98E-B5D16AE73F78}" id="{5B872687-B05B-460A-A0C6-C0BC60C2F357}">
    <text>Password exists, but username does not</text>
  </threadedComment>
  <threadedComment ref="D46" dT="2024-12-12T20:06:28.10" personId="{9CCD400C-189A-4FCF-B98E-B5D16AE73F78}" id="{51301342-3B99-46B5-9B29-80E8C90DCE1D}">
    <text>Character limit</text>
  </threadedComment>
  <threadedComment ref="D48" dT="2024-12-12T20:06:36.99" personId="{9CCD400C-189A-4FCF-B98E-B5D16AE73F78}" id="{C1C6D0C3-93E2-478D-A3F7-EA5BB592E9CA}">
    <text>Character limit</text>
  </threadedComment>
  <threadedComment ref="D50" dT="2024-12-12T20:16:19.53" personId="{9CCD400C-189A-4FCF-B98E-B5D16AE73F78}" id="{DA0104D0-4866-4A2F-85FC-ACADC35D96F0}">
    <text>Illegal special characters</text>
  </threadedComment>
  <threadedComment ref="D52" dT="2024-12-12T20:19:08.76" personId="{9CCD400C-189A-4FCF-B98E-B5D16AE73F78}" id="{57325958-5272-48CB-82AA-4F8E2A03CB80}">
    <text>Planet name already exists</text>
  </threadedComment>
  <threadedComment ref="D57" dT="2024-12-12T20:29:17.11" personId="{9CCD400C-189A-4FCF-B98E-B5D16AE73F78}" id="{6D824535-C2A9-49A5-B733-478FBC9B5AD5}">
    <text>File type is invalid (not JPEG or PNG)</text>
  </threadedComment>
  <threadedComment ref="D60" dT="2024-12-12T20:35:17.17" personId="{9CCD400C-189A-4FCF-B98E-B5D16AE73F78}" id="{60650C93-D951-44AB-A4F9-9FC6B4311E99}">
    <text>name too short</text>
  </threadedComment>
  <threadedComment ref="D64" dT="2024-12-12T20:41:12.08" personId="{9CCD400C-189A-4FCF-B98E-B5D16AE73F78}" id="{08E86992-2606-41A7-ADB6-7AA236570C00}">
    <text>Illegal special characters</text>
  </threadedComment>
  <threadedComment ref="D66" dT="2024-12-12T20:41:44.54" personId="{9CCD400C-189A-4FCF-B98E-B5D16AE73F78}" id="{CAB262A5-CC2E-4367-ACDD-F5E14EF041FE}">
    <text>Moon already exists</text>
  </threadedComment>
  <threadedComment ref="F70" dT="2024-12-12T20:48:22.59" personId="{9CCD400C-189A-4FCF-B98E-B5D16AE73F78}" id="{9A09F8B0-BAE5-4C53-A133-FDFA429575DC}">
    <text>Would break Moon Requirement 6, if failed</text>
  </threadedComment>
  <threadedComment ref="F73" dT="2024-12-12T20:48:22.59" personId="{9CCD400C-189A-4FCF-B98E-B5D16AE73F78}" id="{5FD1FEBB-C6D2-4867-A4E5-5C09910179B7}">
    <text>Would break Moon Requirement 6, if failed</text>
  </threadedComment>
  <threadedComment ref="D82" dT="2024-12-12T20:58:58.12" personId="{9CCD400C-189A-4FCF-B98E-B5D16AE73F78}" id="{C47A1856-0817-4EFD-A46B-60B56A9926D0}">
    <text>This planet doesn't exist, so its moons cannot be removed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Relationship Id="rId7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Relationship Id="rId2" Type="http://schemas.openxmlformats.org/officeDocument/2006/relationships/hyperlink" Target="https://revaturetech-my.sharepoint.com/:x:/g/personal/ethanrandall362_revature_net/EYApXDo51VxDvcRjT3HOpXIBI9N1Rrd-p3aPZMcx6_cofw?e=LaAkFB&amp;nav=MTJfQjZfezdBMkZFOEY4LUVGQzEtNDRFQi04MkUxLTlBOTdBNzU1RTJDNn0" TargetMode="External"/><Relationship Id="rId1" Type="http://schemas.openxmlformats.org/officeDocument/2006/relationships/hyperlink" Target="https://revaturetech-my.sharepoint.com/:x:/g/personal/ethanrandall362_revature_net/EYApXDo51VxDvcRjT3HOpXIBI9N1Rrd-p3aPZMcx6_cofw?e=P4jAia&amp;nav=MTJfQTRfe0E0RjMyNkJDLUYwNjctNDFFOC04NDdFLTc1N0FCQjcxNkE0RH0" TargetMode="External"/><Relationship Id="rId6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Relationship Id="rId5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Relationship Id="rId4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revaturetech-my.sharepoint.com/:x:/g/personal/ethanrandall362_revature_net/EYApXDo51VxDvcRjT3HOpXIBI9N1Rrd-p3aPZMcx6_cofw?e=5YmBWw&amp;nav=MTJfQTNfe0ZFRUQ1REJDLUI3RkMtNDk0Qy05QTkxLTQ0NzI1QzE4QzY1QX0" TargetMode="External"/><Relationship Id="rId1" Type="http://schemas.openxmlformats.org/officeDocument/2006/relationships/hyperlink" Target="https://revaturetech-my.sharepoint.com/:x:/g/personal/ethanrandall362_revature_net/EYApXDo51VxDvcRjT3HOpXIBI9N1Rrd-p3aPZMcx6_cofw?e=5YmBWw&amp;nav=MTJfQTNfe0ZFRUQ1REJDLUI3RkMtNDk0Qy05QTkxLTQ0NzI1QzE4QzY1QX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revaturetech-my.sharepoint.com/:x:/g/personal/ethanrandall362_revature_net/EYApXDo51VxDvcRjT3HOpXIBI9N1Rrd-p3aPZMcx6_cofw?e=hLgpP2&amp;nav=MTJfQTRfe0ZFRUQ1REJDLUI3RkMtNDk0Qy05QTkxLTQ0NzI1QzE4QzY1QX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DEF0-D02B-44F4-8BCC-44CCFB29E9A2}">
  <dimension ref="A1:F33"/>
  <sheetViews>
    <sheetView workbookViewId="0">
      <selection activeCell="C3" sqref="C3"/>
    </sheetView>
  </sheetViews>
  <sheetFormatPr defaultRowHeight="15"/>
  <cols>
    <col min="2" max="2" width="22.28515625" customWidth="1"/>
    <col min="3" max="3" width="8.5703125" customWidth="1"/>
    <col min="4" max="6" width="7.7109375" customWidth="1"/>
    <col min="7" max="7" width="9.140625" bestFit="1" customWidth="1"/>
  </cols>
  <sheetData>
    <row r="1" spans="1:6" ht="5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" customHeight="1">
      <c r="A2" s="1" t="s">
        <v>6</v>
      </c>
      <c r="B2" s="3" t="s">
        <v>7</v>
      </c>
      <c r="C2" s="6" t="str" cm="1">
        <f t="array" aca="1" ref="C2" ca="1">HYPERLINK("#'Security Requirements'!"&amp; CELL("address",A2),"SR1")</f>
        <v>SR1</v>
      </c>
      <c r="D2" s="7" t="str" cm="1">
        <f t="array" aca="1" ref="D2" ca="1">HYPERLINK("#'User Requirements'!"&amp; CELL("address",A2:B7),"UR 1-6")</f>
        <v>UR 1-6</v>
      </c>
      <c r="E2" s="1"/>
      <c r="F2" s="1"/>
    </row>
    <row r="3" spans="1:6" ht="57" customHeight="1">
      <c r="A3" s="1" t="s">
        <v>8</v>
      </c>
      <c r="B3" s="3" t="s">
        <v>9</v>
      </c>
      <c r="C3" s="6" t="str" cm="1">
        <f t="array" aca="1" ref="C3" ca="1">HYPERLINK("#'Security Requirements'!"&amp; CELL("address",A2),"SR 1-3")</f>
        <v>SR 1-3</v>
      </c>
      <c r="D3" s="5"/>
      <c r="E3" s="1"/>
      <c r="F3" s="1"/>
    </row>
    <row r="4" spans="1:6" ht="57" customHeight="1">
      <c r="A4" s="1" t="s">
        <v>10</v>
      </c>
      <c r="B4" s="3" t="s">
        <v>11</v>
      </c>
      <c r="C4" s="5" t="str" cm="1">
        <f t="array" aca="1" ref="C4" ca="1">HYPERLINK("#'Security Requirements'!"&amp; CELL("address",A4),"SR 3")</f>
        <v>SR 3</v>
      </c>
      <c r="D4" s="5"/>
      <c r="E4" s="6"/>
      <c r="F4" s="1"/>
    </row>
    <row r="5" spans="1:6" ht="57" customHeight="1">
      <c r="A5" s="1" t="s">
        <v>12</v>
      </c>
      <c r="B5" s="3" t="s">
        <v>13</v>
      </c>
      <c r="C5" s="1"/>
      <c r="D5" s="5"/>
      <c r="E5" s="5" t="str" cm="1">
        <f t="array" aca="1" ref="E5" ca="1">HYPERLINK("#'Planet Requirements'!"&amp; CELL("address",A2:A7),"PR 1-6")</f>
        <v>PR 1-6</v>
      </c>
      <c r="F5" s="8" t="str" cm="1">
        <f t="array" aca="1" ref="F5" ca="1">HYPERLINK("#'Moon Requirements'!"&amp; CELL("address",A2:A5),"MR 1-4, 6-7")</f>
        <v>MR 1-4, 6-7</v>
      </c>
    </row>
    <row r="6" spans="1:6" ht="57" customHeight="1">
      <c r="A6" s="1" t="s">
        <v>14</v>
      </c>
      <c r="B6" s="3" t="s">
        <v>15</v>
      </c>
      <c r="C6" s="1"/>
      <c r="D6" s="5"/>
      <c r="E6" s="1"/>
      <c r="F6" s="6" t="str" cm="1">
        <f t="array" aca="1" ref="F6" ca="1">HYPERLINK("#'Moon Requirements'!"&amp; CELL("address",A6),"MR 5")</f>
        <v>MR 5</v>
      </c>
    </row>
    <row r="8" spans="1:6">
      <c r="A8" t="s">
        <v>0</v>
      </c>
      <c r="B8" t="s">
        <v>16</v>
      </c>
    </row>
    <row r="9" spans="1:6">
      <c r="A9" t="s">
        <v>6</v>
      </c>
      <c r="B9" t="s">
        <v>17</v>
      </c>
    </row>
    <row r="10" spans="1:6">
      <c r="A10" t="s">
        <v>8</v>
      </c>
      <c r="B10" t="s">
        <v>17</v>
      </c>
    </row>
    <row r="11" spans="1:6">
      <c r="A11" t="s">
        <v>8</v>
      </c>
      <c r="B11" t="s">
        <v>18</v>
      </c>
    </row>
    <row r="12" spans="1:6">
      <c r="A12" t="s">
        <v>8</v>
      </c>
      <c r="B12" t="s">
        <v>19</v>
      </c>
    </row>
    <row r="13" spans="1:6">
      <c r="A13" t="s">
        <v>10</v>
      </c>
      <c r="B13" t="s">
        <v>19</v>
      </c>
    </row>
    <row r="14" spans="1:6">
      <c r="A14" t="s">
        <v>6</v>
      </c>
      <c r="B14" t="s">
        <v>20</v>
      </c>
    </row>
    <row r="15" spans="1:6">
      <c r="A15" t="s">
        <v>6</v>
      </c>
      <c r="B15" t="s">
        <v>21</v>
      </c>
    </row>
    <row r="16" spans="1:6">
      <c r="A16" t="s">
        <v>6</v>
      </c>
      <c r="B16" t="s">
        <v>22</v>
      </c>
    </row>
    <row r="17" spans="1:2">
      <c r="A17" t="s">
        <v>6</v>
      </c>
      <c r="B17" t="s">
        <v>23</v>
      </c>
    </row>
    <row r="18" spans="1:2">
      <c r="A18" t="s">
        <v>6</v>
      </c>
      <c r="B18" t="s">
        <v>24</v>
      </c>
    </row>
    <row r="19" spans="1:2">
      <c r="A19" t="s">
        <v>6</v>
      </c>
      <c r="B19" t="s">
        <v>25</v>
      </c>
    </row>
    <row r="20" spans="1:2">
      <c r="A20" t="s">
        <v>12</v>
      </c>
      <c r="B20" t="s">
        <v>26</v>
      </c>
    </row>
    <row r="21" spans="1:2">
      <c r="A21" t="s">
        <v>12</v>
      </c>
      <c r="B21" t="s">
        <v>27</v>
      </c>
    </row>
    <row r="22" spans="1:2">
      <c r="A22" t="s">
        <v>12</v>
      </c>
      <c r="B22" t="s">
        <v>28</v>
      </c>
    </row>
    <row r="23" spans="1:2">
      <c r="A23" t="s">
        <v>12</v>
      </c>
      <c r="B23" t="s">
        <v>29</v>
      </c>
    </row>
    <row r="24" spans="1:2">
      <c r="A24" t="s">
        <v>12</v>
      </c>
      <c r="B24" t="s">
        <v>30</v>
      </c>
    </row>
    <row r="25" spans="1:2">
      <c r="A25" t="s">
        <v>12</v>
      </c>
      <c r="B25" t="s">
        <v>31</v>
      </c>
    </row>
    <row r="26" spans="1:2">
      <c r="A26" t="s">
        <v>12</v>
      </c>
      <c r="B26" t="s">
        <v>32</v>
      </c>
    </row>
    <row r="27" spans="1:2">
      <c r="A27" t="s">
        <v>12</v>
      </c>
      <c r="B27" t="s">
        <v>33</v>
      </c>
    </row>
    <row r="28" spans="1:2">
      <c r="A28" t="s">
        <v>12</v>
      </c>
      <c r="B28" t="s">
        <v>34</v>
      </c>
    </row>
    <row r="29" spans="1:2">
      <c r="A29" t="s">
        <v>12</v>
      </c>
      <c r="B29" t="s">
        <v>35</v>
      </c>
    </row>
    <row r="30" spans="1:2">
      <c r="A30" t="s">
        <v>12</v>
      </c>
      <c r="B30" t="s">
        <v>36</v>
      </c>
    </row>
    <row r="31" spans="1:2">
      <c r="A31" t="s">
        <v>12</v>
      </c>
      <c r="B31" t="s">
        <v>37</v>
      </c>
    </row>
    <row r="32" spans="1:2">
      <c r="A32" t="s">
        <v>12</v>
      </c>
      <c r="B32" t="s">
        <v>38</v>
      </c>
    </row>
    <row r="33" spans="1:2">
      <c r="A33" t="s">
        <v>14</v>
      </c>
      <c r="B33" t="s">
        <v>39</v>
      </c>
    </row>
  </sheetData>
  <hyperlinks>
    <hyperlink ref="C4" r:id="rId1" xr:uid="{F86C6611-4F81-4BE6-8F73-F1350D61BFBC}"/>
    <hyperlink ref="F6" r:id="rId2" display="MR 5" xr:uid="{BF2ED2A7-B7BB-4D71-B365-4EBE5464AA8E}"/>
    <hyperlink ref="C2" r:id="rId3" display="Story 3" xr:uid="{7C86384C-7415-4EE4-8BA5-C984126A8CFE}"/>
    <hyperlink ref="C3" r:id="rId4" display="Story 3" xr:uid="{C39994EF-437E-4A05-9DE5-5C54F9A0F9C0}"/>
    <hyperlink ref="D2" r:id="rId5" display="Story 3" xr:uid="{6332DE72-B10F-43C7-A43F-E3A8B81B7CF5}"/>
    <hyperlink ref="E5" r:id="rId6" display="Story 3" xr:uid="{FAF59B70-0D13-4588-9C73-9982A7D34A72}"/>
    <hyperlink ref="F5" r:id="rId7" display="Story 3" xr:uid="{494303F6-1169-4A30-8F22-AD180ABCA496}"/>
  </hyperlinks>
  <pageMargins left="0.7" right="0.7" top="0.75" bottom="0.75" header="0.3" footer="0.3"/>
  <tableParts count="2"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2AC6-EE36-4CE2-AB76-2DE1798A4680}">
  <dimension ref="A1:E66"/>
  <sheetViews>
    <sheetView topLeftCell="A5" workbookViewId="0">
      <selection activeCell="C34" sqref="C34"/>
    </sheetView>
  </sheetViews>
  <sheetFormatPr defaultRowHeight="15"/>
  <cols>
    <col min="1" max="1" width="11" style="13" customWidth="1"/>
    <col min="2" max="2" width="9.28515625" style="13" customWidth="1"/>
    <col min="3" max="3" width="36" customWidth="1"/>
    <col min="4" max="4" width="14.42578125" customWidth="1"/>
    <col min="5" max="5" width="31.85546875" customWidth="1"/>
  </cols>
  <sheetData>
    <row r="1" spans="1:5">
      <c r="A1" s="9" t="s">
        <v>1</v>
      </c>
      <c r="B1" s="9" t="s">
        <v>40</v>
      </c>
      <c r="C1" s="9" t="s">
        <v>41</v>
      </c>
      <c r="D1" s="9"/>
      <c r="E1" s="9"/>
    </row>
    <row r="2" spans="1:5">
      <c r="A2" s="39" t="str" cm="1">
        <f t="array" aca="1" ref="A2" ca="1">HYPERLINK("#'User Stories'!"&amp; CELL("address",A2),"Story 1")</f>
        <v>Story 1</v>
      </c>
      <c r="B2" s="38" t="s">
        <v>42</v>
      </c>
      <c r="C2" t="s">
        <v>43</v>
      </c>
    </row>
    <row r="3" spans="1:5">
      <c r="A3" s="39"/>
      <c r="B3" s="40"/>
      <c r="C3" t="s">
        <v>44</v>
      </c>
      <c r="E3" s="2"/>
    </row>
    <row r="4" spans="1:5">
      <c r="A4" s="39"/>
      <c r="B4" s="40"/>
      <c r="C4" s="12" t="s">
        <v>45</v>
      </c>
    </row>
    <row r="5" spans="1:5">
      <c r="A5" s="39"/>
      <c r="B5" s="40"/>
      <c r="C5" s="12" t="s">
        <v>46</v>
      </c>
    </row>
    <row r="6" spans="1:5">
      <c r="A6" s="39"/>
      <c r="B6" s="40"/>
      <c r="C6" t="s">
        <v>47</v>
      </c>
    </row>
    <row r="7" spans="1:5">
      <c r="A7" s="39"/>
      <c r="B7" s="40"/>
      <c r="C7" t="s">
        <v>48</v>
      </c>
    </row>
    <row r="8" spans="1:5">
      <c r="A8" s="39"/>
      <c r="B8" s="40"/>
      <c r="C8" t="s">
        <v>49</v>
      </c>
    </row>
    <row r="9" spans="1:5">
      <c r="A9" s="11"/>
      <c r="B9" s="11"/>
    </row>
    <row r="10" spans="1:5">
      <c r="A10" s="39" t="str" cm="1">
        <f t="array" aca="1" ref="A10" ca="1">HYPERLINK("#'User Stories'!"&amp; CELL("address",A10),"Story 1")</f>
        <v>Story 1</v>
      </c>
      <c r="B10" s="41" t="s">
        <v>50</v>
      </c>
      <c r="C10" t="s">
        <v>43</v>
      </c>
    </row>
    <row r="11" spans="1:5">
      <c r="A11" s="39"/>
      <c r="B11" s="40"/>
      <c r="C11" t="s">
        <v>44</v>
      </c>
    </row>
    <row r="12" spans="1:5">
      <c r="A12" s="39"/>
      <c r="B12" s="40"/>
      <c r="C12" s="12" t="s">
        <v>51</v>
      </c>
    </row>
    <row r="13" spans="1:5">
      <c r="A13" s="39"/>
      <c r="B13" s="40"/>
      <c r="C13" s="12" t="s">
        <v>52</v>
      </c>
    </row>
    <row r="14" spans="1:5">
      <c r="A14" s="39"/>
      <c r="B14" s="40"/>
      <c r="C14" t="s">
        <v>53</v>
      </c>
    </row>
    <row r="15" spans="1:5">
      <c r="A15" s="39"/>
      <c r="B15" s="40"/>
      <c r="C15" s="12" t="s">
        <v>54</v>
      </c>
    </row>
    <row r="16" spans="1:5">
      <c r="C16" t="s">
        <v>55</v>
      </c>
    </row>
    <row r="17" spans="1:3">
      <c r="A17" s="10"/>
      <c r="B17" s="11"/>
    </row>
    <row r="18" spans="1:3">
      <c r="A18" s="42" t="str" cm="1">
        <f t="array" aca="1" ref="A18" ca="1">HYPERLINK("#'User Stories'!"&amp; CELL("address",A3),"Story 2")</f>
        <v>Story 2</v>
      </c>
      <c r="B18" s="38" t="s">
        <v>42</v>
      </c>
      <c r="C18" t="s">
        <v>43</v>
      </c>
    </row>
    <row r="19" spans="1:3">
      <c r="A19" s="39"/>
      <c r="B19" s="38"/>
      <c r="C19" t="s">
        <v>56</v>
      </c>
    </row>
    <row r="20" spans="1:3">
      <c r="A20" s="39"/>
      <c r="B20" s="38"/>
      <c r="C20" t="s">
        <v>57</v>
      </c>
    </row>
    <row r="21" spans="1:3">
      <c r="A21" s="39"/>
      <c r="B21" s="38"/>
      <c r="C21" t="s">
        <v>58</v>
      </c>
    </row>
    <row r="22" spans="1:3">
      <c r="A22" s="39"/>
      <c r="B22" s="38"/>
      <c r="C22" t="s">
        <v>59</v>
      </c>
    </row>
    <row r="23" spans="1:3">
      <c r="A23" s="11"/>
      <c r="B23" s="11"/>
    </row>
    <row r="24" spans="1:3">
      <c r="A24" s="39" t="str" cm="1">
        <f t="array" aca="1" ref="A24" ca="1">HYPERLINK("#'User Stories'!"&amp; CELL("address",A9),"Story 2")</f>
        <v>Story 2</v>
      </c>
      <c r="B24" s="40" t="s">
        <v>50</v>
      </c>
      <c r="C24" t="s">
        <v>43</v>
      </c>
    </row>
    <row r="25" spans="1:3">
      <c r="A25" s="39"/>
      <c r="B25" s="40"/>
      <c r="C25" t="s">
        <v>56</v>
      </c>
    </row>
    <row r="26" spans="1:3">
      <c r="A26" s="39"/>
      <c r="B26" s="40"/>
      <c r="C26" s="12" t="s">
        <v>60</v>
      </c>
    </row>
    <row r="27" spans="1:3">
      <c r="A27" s="39"/>
      <c r="B27" s="40"/>
      <c r="C27" t="s">
        <v>61</v>
      </c>
    </row>
    <row r="28" spans="1:3">
      <c r="A28" s="39"/>
      <c r="B28" s="40"/>
      <c r="C28" t="s">
        <v>62</v>
      </c>
    </row>
    <row r="29" spans="1:3">
      <c r="A29" s="39"/>
      <c r="B29" s="40"/>
      <c r="C29" t="s">
        <v>63</v>
      </c>
    </row>
    <row r="31" spans="1:3">
      <c r="A31" s="39" t="str" cm="1">
        <f t="array" aca="1" ref="A31" ca="1">HYPERLINK("#'User Stories'!"&amp; CELL("address",A4),"Story 3")</f>
        <v>Story 3</v>
      </c>
      <c r="B31" s="38" t="s">
        <v>42</v>
      </c>
      <c r="C31" t="s">
        <v>64</v>
      </c>
    </row>
    <row r="32" spans="1:3">
      <c r="A32" s="39"/>
      <c r="B32" s="38"/>
      <c r="C32" t="s">
        <v>65</v>
      </c>
    </row>
    <row r="33" spans="1:3">
      <c r="A33" s="39"/>
      <c r="B33" s="38"/>
      <c r="C33" t="s">
        <v>66</v>
      </c>
    </row>
    <row r="34" spans="1:3">
      <c r="A34" s="11"/>
      <c r="B34" s="11"/>
    </row>
    <row r="35" spans="1:3">
      <c r="A35" s="39" t="str" cm="1">
        <f t="array" aca="1" ref="A35" ca="1">HYPERLINK("#'User Stories'!"&amp; CELL("address",A8),"Story 3")</f>
        <v>Story 3</v>
      </c>
      <c r="B35" s="41" t="s">
        <v>50</v>
      </c>
      <c r="C35" t="s">
        <v>67</v>
      </c>
    </row>
    <row r="36" spans="1:3">
      <c r="A36" s="39"/>
      <c r="B36" s="41"/>
      <c r="C36" t="s">
        <v>68</v>
      </c>
    </row>
    <row r="37" spans="1:3">
      <c r="A37" s="39"/>
      <c r="B37" s="41"/>
      <c r="C37" t="s">
        <v>69</v>
      </c>
    </row>
    <row r="39" spans="1:3">
      <c r="A39" s="39" t="str" cm="1">
        <f t="array" aca="1" ref="A39" ca="1">HYPERLINK("#'User Stories'!"&amp; CELL("address",A5),"Story 4")</f>
        <v>Story 4</v>
      </c>
      <c r="B39" s="38" t="s">
        <v>42</v>
      </c>
      <c r="C39" t="s">
        <v>70</v>
      </c>
    </row>
    <row r="40" spans="1:3">
      <c r="A40" s="39"/>
      <c r="B40" s="38"/>
      <c r="C40" t="s">
        <v>71</v>
      </c>
    </row>
    <row r="41" spans="1:3">
      <c r="A41" s="39"/>
      <c r="B41" s="38"/>
      <c r="C41" t="s">
        <v>72</v>
      </c>
    </row>
    <row r="42" spans="1:3">
      <c r="A42" s="39"/>
      <c r="B42" s="38"/>
      <c r="C42" t="s">
        <v>73</v>
      </c>
    </row>
    <row r="43" spans="1:3">
      <c r="A43" s="11"/>
      <c r="B43" s="11"/>
    </row>
    <row r="45" spans="1:3">
      <c r="A45" s="10" t="str" cm="1">
        <f t="array" aca="1" ref="A45" ca="1">HYPERLINK("#'User Stories'!"&amp; CELL("address",A10),"Story 4")</f>
        <v>Story 4</v>
      </c>
      <c r="B45" s="15" t="s">
        <v>50</v>
      </c>
      <c r="C45" t="s">
        <v>70</v>
      </c>
    </row>
    <row r="46" spans="1:3">
      <c r="A46" s="10"/>
      <c r="B46" s="15"/>
      <c r="C46" t="s">
        <v>71</v>
      </c>
    </row>
    <row r="47" spans="1:3">
      <c r="A47" s="10"/>
      <c r="B47" s="15"/>
      <c r="C47" t="s">
        <v>74</v>
      </c>
    </row>
    <row r="48" spans="1:3">
      <c r="A48" s="10"/>
      <c r="B48" s="15"/>
      <c r="C48" t="s">
        <v>75</v>
      </c>
    </row>
    <row r="49" spans="1:3">
      <c r="A49" s="10"/>
      <c r="B49" s="15"/>
      <c r="C49" t="s">
        <v>76</v>
      </c>
    </row>
    <row r="50" spans="1:3">
      <c r="A50" s="10"/>
      <c r="B50" s="15"/>
      <c r="C50" t="s">
        <v>77</v>
      </c>
    </row>
    <row r="52" spans="1:3">
      <c r="A52" s="10" t="str" cm="1">
        <f t="array" aca="1" ref="A52" ca="1">HYPERLINK("#'User Stories'!"&amp; CELL("address",A6),"Story 5")</f>
        <v>Story 5</v>
      </c>
      <c r="B52" s="14" t="s">
        <v>42</v>
      </c>
      <c r="C52" t="s">
        <v>78</v>
      </c>
    </row>
    <row r="53" spans="1:3">
      <c r="A53" s="10"/>
      <c r="B53" s="14"/>
      <c r="C53" t="s">
        <v>79</v>
      </c>
    </row>
    <row r="54" spans="1:3">
      <c r="A54" s="10"/>
      <c r="B54" s="14"/>
      <c r="C54" t="s">
        <v>80</v>
      </c>
    </row>
    <row r="55" spans="1:3">
      <c r="A55" s="10"/>
      <c r="B55" s="14"/>
      <c r="C55" t="s">
        <v>81</v>
      </c>
    </row>
    <row r="56" spans="1:3">
      <c r="A56" s="10"/>
      <c r="B56" s="14"/>
      <c r="C56" t="s">
        <v>82</v>
      </c>
    </row>
    <row r="57" spans="1:3">
      <c r="A57" s="10"/>
      <c r="B57" s="14"/>
      <c r="C57" t="s">
        <v>83</v>
      </c>
    </row>
    <row r="58" spans="1:3">
      <c r="A58" s="10"/>
      <c r="B58" s="14"/>
      <c r="C58" t="s">
        <v>84</v>
      </c>
    </row>
    <row r="60" spans="1:3">
      <c r="A60" s="10" t="str" cm="1">
        <f t="array" aca="1" ref="A60" ca="1">HYPERLINK("#'User Stories'!"&amp; CELL("address",A14),"Story 5")</f>
        <v>Story 5</v>
      </c>
      <c r="B60" s="16" t="s">
        <v>50</v>
      </c>
      <c r="C60" t="s">
        <v>78</v>
      </c>
    </row>
    <row r="61" spans="1:3">
      <c r="A61" s="10"/>
      <c r="B61" s="16"/>
      <c r="C61" t="s">
        <v>85</v>
      </c>
    </row>
    <row r="62" spans="1:3">
      <c r="A62" s="10"/>
      <c r="B62" s="16"/>
      <c r="C62" t="s">
        <v>81</v>
      </c>
    </row>
    <row r="63" spans="1:3">
      <c r="A63" s="10"/>
      <c r="B63" s="16"/>
      <c r="C63" t="s">
        <v>82</v>
      </c>
    </row>
    <row r="64" spans="1:3">
      <c r="A64" s="10"/>
      <c r="B64" s="16"/>
      <c r="C64" t="s">
        <v>86</v>
      </c>
    </row>
    <row r="65" spans="1:3">
      <c r="A65" s="10"/>
      <c r="B65" s="16"/>
      <c r="C65" t="s">
        <v>87</v>
      </c>
    </row>
    <row r="66" spans="1:3">
      <c r="A66" s="10"/>
      <c r="B66" s="16"/>
      <c r="C66" t="s">
        <v>77</v>
      </c>
    </row>
  </sheetData>
  <mergeCells count="14">
    <mergeCell ref="B2:B8"/>
    <mergeCell ref="B10:B15"/>
    <mergeCell ref="A2:A8"/>
    <mergeCell ref="A10:A15"/>
    <mergeCell ref="B18:B22"/>
    <mergeCell ref="A18:A22"/>
    <mergeCell ref="B39:B42"/>
    <mergeCell ref="A39:A42"/>
    <mergeCell ref="B24:B29"/>
    <mergeCell ref="A24:A29"/>
    <mergeCell ref="B31:B33"/>
    <mergeCell ref="A31:A33"/>
    <mergeCell ref="B35:B37"/>
    <mergeCell ref="A35:A37"/>
  </mergeCells>
  <hyperlinks>
    <hyperlink ref="A18" r:id="rId1" display="US-2" xr:uid="{3308C338-DAF2-49EF-84D7-E3A687F05999}"/>
    <hyperlink ref="A24" r:id="rId2" display="US-2" xr:uid="{BB10D9EC-523F-47CE-9AE5-18321BD91A4C}"/>
    <hyperlink ref="A31" r:id="rId3" display="Story 3" xr:uid="{55B19C09-7A64-4E6B-8780-317CBCDE1F66}"/>
    <hyperlink ref="A35" r:id="rId4" display="Story 3" xr:uid="{23501B3D-A270-4169-BEAE-AC83922EBE71}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285A-B3E9-464F-BB13-6C0E66C88C16}">
  <dimension ref="A1:N83"/>
  <sheetViews>
    <sheetView topLeftCell="B10" workbookViewId="0">
      <selection activeCell="D22" sqref="D22"/>
    </sheetView>
  </sheetViews>
  <sheetFormatPr defaultRowHeight="15"/>
  <cols>
    <col min="1" max="1" width="12.140625" style="19" customWidth="1"/>
    <col min="2" max="2" width="11.28515625" style="20" customWidth="1"/>
    <col min="3" max="3" width="10.85546875" style="20" customWidth="1"/>
    <col min="4" max="4" width="36.5703125" customWidth="1"/>
    <col min="5" max="5" width="9.140625" style="19"/>
    <col min="6" max="6" width="13.140625" style="20" customWidth="1"/>
    <col min="7" max="7" width="32" customWidth="1"/>
    <col min="10" max="10" width="27.5703125" customWidth="1"/>
  </cols>
  <sheetData>
    <row r="1" spans="1:14" s="9" customFormat="1">
      <c r="A1" s="22" t="s">
        <v>1</v>
      </c>
      <c r="B1" s="22" t="s">
        <v>88</v>
      </c>
      <c r="C1" s="22" t="s">
        <v>89</v>
      </c>
      <c r="D1" s="22" t="s">
        <v>90</v>
      </c>
      <c r="E1" s="22" t="s">
        <v>91</v>
      </c>
      <c r="F1" s="22" t="s">
        <v>92</v>
      </c>
      <c r="G1" s="22" t="s">
        <v>93</v>
      </c>
      <c r="H1" s="22"/>
      <c r="I1" s="22" t="s">
        <v>94</v>
      </c>
      <c r="J1" s="22" t="s">
        <v>90</v>
      </c>
      <c r="K1"/>
      <c r="L1"/>
      <c r="M1"/>
      <c r="N1"/>
    </row>
    <row r="2" spans="1:14">
      <c r="A2" s="23" t="s">
        <v>95</v>
      </c>
      <c r="B2" s="21" t="s">
        <v>96</v>
      </c>
      <c r="C2" s="25" t="s">
        <v>97</v>
      </c>
      <c r="D2" t="s">
        <v>98</v>
      </c>
      <c r="E2" s="17" t="s">
        <v>42</v>
      </c>
      <c r="F2"/>
      <c r="G2" s="28" t="s">
        <v>99</v>
      </c>
      <c r="I2" s="2" t="str" cm="1">
        <f t="array" aca="1" ref="I2" ca="1">HYPERLINK("#'Test Data'!"&amp; CELL("address",I2),"VP1")</f>
        <v>VP1</v>
      </c>
      <c r="J2" t="s">
        <v>100</v>
      </c>
    </row>
    <row r="3" spans="1:14">
      <c r="A3" s="23"/>
      <c r="B3" s="21" t="s">
        <v>96</v>
      </c>
      <c r="C3" s="25" t="s">
        <v>101</v>
      </c>
      <c r="D3" s="2" t="str" cm="1">
        <f t="array" aca="1" ref="D3" ca="1">HYPERLINK("#'Test Data'!"&amp; CELL("address",I2),"VP1")</f>
        <v>VP1</v>
      </c>
      <c r="E3" s="17"/>
      <c r="F3"/>
      <c r="G3" s="29"/>
      <c r="I3" s="2" t="str" cm="1">
        <f t="array" aca="1" ref="I3" ca="1">HYPERLINK("#'Test Data'!"&amp; CELL("address",I3),"VU1")</f>
        <v>VU1</v>
      </c>
      <c r="J3" t="s">
        <v>98</v>
      </c>
    </row>
    <row r="4" spans="1:14">
      <c r="A4" s="23" t="s">
        <v>95</v>
      </c>
      <c r="B4" s="18" t="s">
        <v>102</v>
      </c>
      <c r="C4" s="25" t="s">
        <v>97</v>
      </c>
      <c r="D4" t="s">
        <v>103</v>
      </c>
      <c r="E4" s="31" t="s">
        <v>50</v>
      </c>
      <c r="F4" s="23" t="str" cm="1">
        <f t="array" aca="1" ref="F4" ca="1">HYPERLINK("#'User Requirements'!"&amp; CELL("address",B2),"UR 1")</f>
        <v>UR 1</v>
      </c>
      <c r="G4" s="30" t="s">
        <v>104</v>
      </c>
    </row>
    <row r="5" spans="1:14">
      <c r="A5" s="23"/>
      <c r="B5" s="21" t="s">
        <v>96</v>
      </c>
      <c r="C5" s="25" t="s">
        <v>101</v>
      </c>
      <c r="D5" s="2" t="str" cm="1">
        <f t="array" aca="1" ref="D5" ca="1">HYPERLINK("#'Test Data'!"&amp; CELL("address",M2),"VP1")</f>
        <v>VP1</v>
      </c>
      <c r="E5" s="31"/>
      <c r="F5" s="2"/>
      <c r="G5" s="29"/>
    </row>
    <row r="6" spans="1:14">
      <c r="A6" s="23" t="s">
        <v>95</v>
      </c>
      <c r="B6" s="18" t="s">
        <v>102</v>
      </c>
      <c r="C6" s="25" t="s">
        <v>97</v>
      </c>
      <c r="D6" t="s">
        <v>105</v>
      </c>
      <c r="E6" s="31" t="s">
        <v>50</v>
      </c>
      <c r="F6" s="23" t="str" cm="1">
        <f t="array" aca="1" ref="F6" ca="1">HYPERLINK("#'User Requirements'!"&amp; CELL("address",B3),"UR 2")</f>
        <v>UR 2</v>
      </c>
      <c r="G6" s="30" t="s">
        <v>104</v>
      </c>
    </row>
    <row r="7" spans="1:14">
      <c r="A7" s="23"/>
      <c r="B7" s="21" t="s">
        <v>96</v>
      </c>
      <c r="C7" s="25" t="s">
        <v>101</v>
      </c>
      <c r="D7" s="2" t="str" cm="1">
        <f t="array" aca="1" ref="D7" ca="1">HYPERLINK("#'Test Data'!"&amp; CELL("address",I2),"VP1")</f>
        <v>VP1</v>
      </c>
      <c r="E7" s="31"/>
      <c r="G7" s="29"/>
    </row>
    <row r="8" spans="1:14">
      <c r="A8" s="23" t="s">
        <v>95</v>
      </c>
      <c r="B8" s="18" t="s">
        <v>102</v>
      </c>
      <c r="C8" s="25" t="s">
        <v>97</v>
      </c>
      <c r="D8" t="s">
        <v>106</v>
      </c>
      <c r="E8" s="31" t="s">
        <v>50</v>
      </c>
      <c r="F8" s="23" t="str" cm="1">
        <f t="array" aca="1" ref="F8" ca="1">HYPERLINK("#'User Requirements'!"&amp; CELL("address",B3),"UR 2")</f>
        <v>UR 2</v>
      </c>
      <c r="G8" s="30" t="s">
        <v>104</v>
      </c>
    </row>
    <row r="9" spans="1:14">
      <c r="A9" s="23"/>
      <c r="B9" s="21" t="s">
        <v>96</v>
      </c>
      <c r="C9" s="25" t="s">
        <v>101</v>
      </c>
      <c r="D9" s="2" t="str" cm="1">
        <f t="array" aca="1" ref="D9" ca="1">HYPERLINK("#'Test Data'!"&amp; CELL("address",I2),"VP1")</f>
        <v>VP1</v>
      </c>
      <c r="E9" s="31"/>
      <c r="G9" s="29"/>
    </row>
    <row r="10" spans="1:14">
      <c r="A10" s="23" t="s">
        <v>95</v>
      </c>
      <c r="B10" s="18" t="s">
        <v>102</v>
      </c>
      <c r="C10" s="25" t="s">
        <v>97</v>
      </c>
      <c r="D10" t="s">
        <v>107</v>
      </c>
      <c r="E10" s="31" t="s">
        <v>50</v>
      </c>
      <c r="F10" s="23" t="str" cm="1">
        <f t="array" aca="1" ref="F10" ca="1">HYPERLINK("#'User Requirements'!"&amp; CELL("address",B4),"UR 3")</f>
        <v>UR 3</v>
      </c>
      <c r="G10" s="30" t="s">
        <v>104</v>
      </c>
    </row>
    <row r="11" spans="1:14">
      <c r="A11" s="23"/>
      <c r="B11" s="21" t="s">
        <v>96</v>
      </c>
      <c r="C11" s="25" t="s">
        <v>101</v>
      </c>
      <c r="D11" s="2" t="str" cm="1">
        <f t="array" aca="1" ref="D11" ca="1">HYPERLINK("#'Test Data'!"&amp; CELL("address",I2),"VP1")</f>
        <v>VP1</v>
      </c>
      <c r="E11" s="31"/>
      <c r="G11" s="29"/>
    </row>
    <row r="12" spans="1:14">
      <c r="A12" s="23" t="s">
        <v>95</v>
      </c>
      <c r="B12" s="18" t="s">
        <v>102</v>
      </c>
      <c r="C12" s="25" t="s">
        <v>97</v>
      </c>
      <c r="D12" t="s">
        <v>108</v>
      </c>
      <c r="E12" s="31" t="s">
        <v>50</v>
      </c>
      <c r="F12" s="23" t="str" cm="1">
        <f t="array" aca="1" ref="F12" ca="1">HYPERLINK("#'User Requirements'!"&amp; CELL("address",B5),"UR 4")</f>
        <v>UR 4</v>
      </c>
      <c r="G12" s="30" t="s">
        <v>104</v>
      </c>
    </row>
    <row r="13" spans="1:14">
      <c r="A13" s="23"/>
      <c r="B13" s="21" t="s">
        <v>96</v>
      </c>
      <c r="C13" s="25" t="s">
        <v>101</v>
      </c>
      <c r="D13" s="2" t="str" cm="1">
        <f t="array" aca="1" ref="D13" ca="1">HYPERLINK("#'Test Data'!"&amp; CELL("address",I2),"VP1")</f>
        <v>VP1</v>
      </c>
      <c r="E13" s="31"/>
      <c r="G13" s="29"/>
    </row>
    <row r="14" spans="1:14">
      <c r="A14" s="23" t="s">
        <v>95</v>
      </c>
      <c r="B14" s="21" t="s">
        <v>96</v>
      </c>
      <c r="C14" s="25" t="s">
        <v>97</v>
      </c>
      <c r="D14" s="2" t="str" cm="1">
        <f t="array" aca="1" ref="D14" ca="1">HYPERLINK("#'Test Data'!"&amp; CELL("address",D14),"VU1")</f>
        <v>VU1</v>
      </c>
      <c r="E14" s="31" t="s">
        <v>50</v>
      </c>
      <c r="F14" s="23" t="str" cm="1">
        <f t="array" aca="1" ref="F14" ca="1">HYPERLINK("#'User Requirements'!"&amp; CELL("address",B3),"UR 2")</f>
        <v>UR 2</v>
      </c>
      <c r="G14" s="30" t="s">
        <v>109</v>
      </c>
    </row>
    <row r="15" spans="1:14">
      <c r="A15" s="23"/>
      <c r="B15" s="18" t="s">
        <v>102</v>
      </c>
      <c r="C15" s="25" t="s">
        <v>101</v>
      </c>
      <c r="D15" t="s">
        <v>110</v>
      </c>
      <c r="E15" s="31"/>
      <c r="G15" s="29"/>
    </row>
    <row r="16" spans="1:14">
      <c r="A16" s="23" t="s">
        <v>95</v>
      </c>
      <c r="B16" s="21" t="s">
        <v>96</v>
      </c>
      <c r="C16" s="25" t="s">
        <v>97</v>
      </c>
      <c r="D16" s="2" t="str" cm="1">
        <f t="array" aca="1" ref="D16" ca="1">HYPERLINK("#'Test Data'!"&amp; CELL("address",I3),"VU1")</f>
        <v>VU1</v>
      </c>
      <c r="E16" s="31" t="s">
        <v>50</v>
      </c>
      <c r="F16" s="23" t="str" cm="1">
        <f t="array" aca="1" ref="F16" ca="1">HYPERLINK("#'User Requirements'!"&amp; CELL("address",B3),"UR 2")</f>
        <v>UR 2</v>
      </c>
      <c r="G16" s="30" t="s">
        <v>109</v>
      </c>
    </row>
    <row r="17" spans="1:10">
      <c r="A17" s="23"/>
      <c r="B17" s="18" t="s">
        <v>102</v>
      </c>
      <c r="C17" s="25" t="s">
        <v>101</v>
      </c>
      <c r="D17" t="s">
        <v>111</v>
      </c>
      <c r="E17" s="31"/>
      <c r="G17" s="29"/>
    </row>
    <row r="18" spans="1:10">
      <c r="A18" s="23" t="s">
        <v>95</v>
      </c>
      <c r="B18" s="21" t="s">
        <v>96</v>
      </c>
      <c r="C18" s="25" t="s">
        <v>97</v>
      </c>
      <c r="D18" s="2" t="str" cm="1">
        <f t="array" aca="1" ref="D18" ca="1">HYPERLINK("#'Test Data'!"&amp; CELL("address",I3),"VU1")</f>
        <v>VU1</v>
      </c>
      <c r="E18" s="31" t="s">
        <v>50</v>
      </c>
      <c r="F18" s="23" t="str" cm="1">
        <f t="array" aca="1" ref="F18" ca="1">HYPERLINK("#'User Requirements'!"&amp; CELL("address",F4),"UR 3")</f>
        <v>UR 3</v>
      </c>
      <c r="G18" s="30" t="s">
        <v>109</v>
      </c>
    </row>
    <row r="19" spans="1:10">
      <c r="A19" s="23"/>
      <c r="B19" s="18" t="s">
        <v>102</v>
      </c>
      <c r="C19" s="25" t="s">
        <v>101</v>
      </c>
      <c r="D19" t="s">
        <v>112</v>
      </c>
      <c r="E19" s="31"/>
      <c r="G19" s="29"/>
    </row>
    <row r="20" spans="1:10">
      <c r="A20" s="23" t="s">
        <v>95</v>
      </c>
      <c r="B20" s="21" t="s">
        <v>96</v>
      </c>
      <c r="C20" s="25" t="s">
        <v>97</v>
      </c>
      <c r="D20" s="2" t="str" cm="1">
        <f t="array" aca="1" ref="D20" ca="1">HYPERLINK("#'Test Data'!"&amp; CELL("address",I3),"VU1")</f>
        <v>VU1</v>
      </c>
      <c r="E20" s="31" t="s">
        <v>50</v>
      </c>
      <c r="F20" s="23" t="str" cm="1">
        <f t="array" aca="1" ref="F20" ca="1">HYPERLINK("#'User Requirements'!"&amp; CELL("address",B6:B7),"UR 5-6")</f>
        <v>UR 5-6</v>
      </c>
      <c r="G20" s="30" t="s">
        <v>109</v>
      </c>
    </row>
    <row r="21" spans="1:10">
      <c r="A21" s="23"/>
      <c r="B21" s="18" t="s">
        <v>102</v>
      </c>
      <c r="C21" s="25" t="s">
        <v>101</v>
      </c>
      <c r="D21" t="s">
        <v>113</v>
      </c>
      <c r="E21" s="31"/>
      <c r="G21" s="29"/>
    </row>
    <row r="22" spans="1:10">
      <c r="A22" s="23" t="s">
        <v>95</v>
      </c>
      <c r="B22" s="21" t="s">
        <v>96</v>
      </c>
      <c r="C22" s="25" t="s">
        <v>97</v>
      </c>
      <c r="D22" s="2" t="str" cm="1">
        <f t="array" aca="1" ref="D22" ca="1">HYPERLINK("#'Test Data'!"&amp; CELL("address",I3),"VU1")</f>
        <v>VU1</v>
      </c>
      <c r="E22" s="31" t="s">
        <v>50</v>
      </c>
      <c r="F22" s="23" t="str" cm="1">
        <f t="array" aca="1" ref="F22" ca="1">HYPERLINK("#'User Requirements'!"&amp; CELL("address",B6),"UR 5")</f>
        <v>UR 5</v>
      </c>
      <c r="G22" s="30" t="s">
        <v>109</v>
      </c>
    </row>
    <row r="23" spans="1:10">
      <c r="A23" s="23"/>
      <c r="B23" s="18" t="s">
        <v>102</v>
      </c>
      <c r="C23" s="25" t="s">
        <v>101</v>
      </c>
      <c r="D23" t="s">
        <v>114</v>
      </c>
      <c r="E23" s="31"/>
      <c r="G23" s="29"/>
    </row>
    <row r="24" spans="1:10">
      <c r="A24" s="23" t="s">
        <v>95</v>
      </c>
      <c r="B24" s="21" t="s">
        <v>96</v>
      </c>
      <c r="C24" s="25" t="s">
        <v>97</v>
      </c>
      <c r="D24" s="2" t="str" cm="1">
        <f t="array" aca="1" ref="D24" ca="1">HYPERLINK("#'Test Data'!"&amp; CELL("address",I3),"VU1")</f>
        <v>VU1</v>
      </c>
      <c r="E24" s="31" t="s">
        <v>50</v>
      </c>
      <c r="F24" s="23" t="str" cm="1">
        <f t="array" aca="1" ref="F24" ca="1">HYPERLINK("#'User Requirements'!"&amp; CELL("address",B6),"UR 5")</f>
        <v>UR 5</v>
      </c>
      <c r="G24" s="30" t="s">
        <v>109</v>
      </c>
    </row>
    <row r="25" spans="1:10">
      <c r="A25" s="23"/>
      <c r="B25" s="18" t="s">
        <v>102</v>
      </c>
      <c r="C25" s="25" t="s">
        <v>101</v>
      </c>
      <c r="D25" t="s">
        <v>115</v>
      </c>
      <c r="E25" s="31"/>
      <c r="G25" s="29"/>
    </row>
    <row r="26" spans="1:10">
      <c r="A26" s="23" t="s">
        <v>95</v>
      </c>
      <c r="B26" s="21" t="s">
        <v>96</v>
      </c>
      <c r="C26" s="25" t="s">
        <v>97</v>
      </c>
      <c r="D26" s="2" t="str" cm="1">
        <f t="array" aca="1" ref="D26" ca="1">HYPERLINK("#'Test Data'!"&amp; CELL("address",I3),"VU1")</f>
        <v>VU1</v>
      </c>
      <c r="E26" s="31" t="s">
        <v>50</v>
      </c>
      <c r="F26" s="23" t="str" cm="1">
        <f t="array" aca="1" ref="F26" ca="1">HYPERLINK("#'User Requirements'!"&amp; CELL("address",B6),"UR 5")</f>
        <v>UR 5</v>
      </c>
      <c r="G26" s="30" t="s">
        <v>109</v>
      </c>
    </row>
    <row r="27" spans="1:10">
      <c r="A27" s="23"/>
      <c r="B27" s="18" t="s">
        <v>102</v>
      </c>
      <c r="C27" s="25" t="s">
        <v>101</v>
      </c>
      <c r="D27" t="s">
        <v>116</v>
      </c>
      <c r="E27" s="31"/>
      <c r="G27" s="29"/>
    </row>
    <row r="28" spans="1:10">
      <c r="A28" s="23"/>
    </row>
    <row r="29" spans="1:10">
      <c r="A29" s="22" t="s">
        <v>1</v>
      </c>
      <c r="B29" s="22" t="s">
        <v>88</v>
      </c>
      <c r="C29" s="22" t="s">
        <v>89</v>
      </c>
      <c r="D29" s="22" t="s">
        <v>90</v>
      </c>
      <c r="E29" s="22" t="s">
        <v>91</v>
      </c>
      <c r="F29" s="26" t="s">
        <v>92</v>
      </c>
      <c r="G29" s="22" t="s">
        <v>93</v>
      </c>
      <c r="H29" s="22"/>
      <c r="I29" s="22" t="s">
        <v>94</v>
      </c>
      <c r="J29" s="22" t="s">
        <v>90</v>
      </c>
    </row>
    <row r="30" spans="1:10">
      <c r="A30" s="23" t="s">
        <v>117</v>
      </c>
      <c r="B30" s="21" t="s">
        <v>96</v>
      </c>
      <c r="C30" s="25" t="s">
        <v>97</v>
      </c>
      <c r="D30" s="2" t="str" cm="1">
        <f t="array" aca="1" ref="D30" ca="1">HYPERLINK("#'Test Data'!"&amp; CELL("address",I30),"VU1")</f>
        <v>VU1</v>
      </c>
      <c r="E30" s="17" t="s">
        <v>42</v>
      </c>
      <c r="F30" s="23" t="s">
        <v>118</v>
      </c>
      <c r="G30" s="28" t="s">
        <v>119</v>
      </c>
      <c r="I30" t="s">
        <v>120</v>
      </c>
      <c r="J30" t="s">
        <v>103</v>
      </c>
    </row>
    <row r="31" spans="1:10">
      <c r="A31" s="23"/>
      <c r="B31" s="21" t="s">
        <v>96</v>
      </c>
      <c r="C31" s="25" t="s">
        <v>101</v>
      </c>
      <c r="D31" s="2" t="str" cm="1">
        <f t="array" aca="1" ref="D31" ca="1">HYPERLINK("#'Test Data'!"&amp; CELL("address",I31),"VP1")</f>
        <v>VP1</v>
      </c>
      <c r="E31" s="17"/>
      <c r="G31" s="29"/>
      <c r="I31" t="s">
        <v>121</v>
      </c>
      <c r="J31" t="s">
        <v>122</v>
      </c>
    </row>
    <row r="32" spans="1:10">
      <c r="A32" s="23" t="s">
        <v>117</v>
      </c>
      <c r="B32" s="21" t="s">
        <v>96</v>
      </c>
      <c r="C32" s="25" t="s">
        <v>97</v>
      </c>
      <c r="D32" s="2" t="str" cm="1">
        <f t="array" aca="1" ref="D32" ca="1">HYPERLINK("#'Test Data'!"&amp; CELL("address",I32),"VU1")</f>
        <v>VU1</v>
      </c>
      <c r="E32" s="31" t="s">
        <v>50</v>
      </c>
      <c r="F32" s="23" t="str" cm="1">
        <f t="array" aca="1" ref="F32" ca="1">HYPERLINK("#'Security Requirements'!"&amp; CELL("address",B4),"SR 3")</f>
        <v>SR 3</v>
      </c>
      <c r="G32" s="30" t="s">
        <v>123</v>
      </c>
    </row>
    <row r="33" spans="1:10">
      <c r="A33" s="23"/>
      <c r="B33" s="18" t="s">
        <v>102</v>
      </c>
      <c r="C33" s="25" t="s">
        <v>101</v>
      </c>
      <c r="D33" t="s">
        <v>124</v>
      </c>
      <c r="E33" s="31"/>
      <c r="G33" s="29"/>
    </row>
    <row r="34" spans="1:10">
      <c r="A34" s="23" t="s">
        <v>117</v>
      </c>
      <c r="B34" s="18" t="s">
        <v>102</v>
      </c>
      <c r="C34" s="25" t="s">
        <v>97</v>
      </c>
      <c r="D34" t="s">
        <v>125</v>
      </c>
      <c r="E34" s="31" t="s">
        <v>50</v>
      </c>
      <c r="F34" s="23" t="str" cm="1">
        <f t="array" aca="1" ref="F34" ca="1">HYPERLINK("#'Security Requirements'!"&amp; CELL("address",B4),"SR 3")</f>
        <v>SR 3</v>
      </c>
      <c r="G34" s="30" t="s">
        <v>123</v>
      </c>
    </row>
    <row r="35" spans="1:10">
      <c r="A35" s="23"/>
      <c r="B35" s="21" t="s">
        <v>96</v>
      </c>
      <c r="C35" s="25" t="s">
        <v>101</v>
      </c>
      <c r="D35" s="2" t="s">
        <v>126</v>
      </c>
      <c r="E35" s="31"/>
      <c r="G35" s="29"/>
    </row>
    <row r="36" spans="1:10">
      <c r="A36" s="23" t="s">
        <v>117</v>
      </c>
      <c r="B36" s="18" t="s">
        <v>102</v>
      </c>
      <c r="C36" s="25" t="s">
        <v>97</v>
      </c>
      <c r="D36" t="s">
        <v>124</v>
      </c>
      <c r="E36" s="31" t="s">
        <v>50</v>
      </c>
      <c r="F36" s="23" t="str" cm="1">
        <f t="array" aca="1" ref="F36" ca="1">HYPERLINK("#'Security Requirements'!"&amp; CELL("address",B4),"SR 3")</f>
        <v>SR 3</v>
      </c>
      <c r="G36" s="30" t="s">
        <v>123</v>
      </c>
    </row>
    <row r="37" spans="1:10">
      <c r="A37" s="23"/>
      <c r="B37" s="21" t="s">
        <v>96</v>
      </c>
      <c r="C37" s="25" t="s">
        <v>101</v>
      </c>
      <c r="D37" s="2" t="str" cm="1">
        <f t="array" aca="1" ref="D37" ca="1">HYPERLINK("#'Test Data'!"&amp; CELL("address",I31),"VP1")</f>
        <v>VP1</v>
      </c>
      <c r="E37" s="31"/>
      <c r="F37" s="23"/>
    </row>
    <row r="38" spans="1:10">
      <c r="A38" s="23"/>
      <c r="B38"/>
      <c r="C38"/>
      <c r="E38"/>
      <c r="F38" s="23"/>
    </row>
    <row r="39" spans="1:10">
      <c r="A39" s="22" t="s">
        <v>1</v>
      </c>
      <c r="B39" s="22" t="s">
        <v>88</v>
      </c>
      <c r="C39" s="22" t="s">
        <v>89</v>
      </c>
      <c r="D39" s="22" t="s">
        <v>90</v>
      </c>
      <c r="E39" s="22" t="s">
        <v>91</v>
      </c>
      <c r="F39" s="26" t="s">
        <v>92</v>
      </c>
      <c r="G39" s="22" t="s">
        <v>93</v>
      </c>
      <c r="H39" s="22"/>
      <c r="I39" s="22" t="s">
        <v>94</v>
      </c>
      <c r="J39" s="22" t="s">
        <v>90</v>
      </c>
    </row>
    <row r="40" spans="1:10">
      <c r="A40" s="23" t="s">
        <v>127</v>
      </c>
      <c r="B40" s="21" t="s">
        <v>96</v>
      </c>
      <c r="C40" s="25" t="s">
        <v>128</v>
      </c>
      <c r="D40" t="s">
        <v>129</v>
      </c>
      <c r="E40" s="17" t="s">
        <v>42</v>
      </c>
      <c r="F40" s="23" t="s">
        <v>118</v>
      </c>
      <c r="G40" s="28" t="s">
        <v>130</v>
      </c>
    </row>
    <row r="41" spans="1:10">
      <c r="A41" s="23" t="s">
        <v>127</v>
      </c>
      <c r="B41" s="18" t="s">
        <v>102</v>
      </c>
      <c r="C41" s="25" t="s">
        <v>128</v>
      </c>
      <c r="D41" t="s">
        <v>131</v>
      </c>
      <c r="E41" s="31" t="s">
        <v>50</v>
      </c>
      <c r="F41" s="23" t="str" cm="1">
        <f t="array" aca="1" ref="F41" ca="1">HYPERLINK("#'Security Requirements'!"&amp; CELL("address",B4),"SR 3")</f>
        <v>SR 3</v>
      </c>
      <c r="G41" s="30" t="s">
        <v>132</v>
      </c>
    </row>
    <row r="42" spans="1:10">
      <c r="A42" s="23"/>
      <c r="E42"/>
    </row>
    <row r="43" spans="1:10">
      <c r="A43" s="22" t="s">
        <v>1</v>
      </c>
      <c r="B43" s="22" t="s">
        <v>88</v>
      </c>
      <c r="C43" s="22" t="s">
        <v>89</v>
      </c>
      <c r="D43" s="22" t="s">
        <v>90</v>
      </c>
      <c r="E43" s="22" t="s">
        <v>91</v>
      </c>
      <c r="F43" s="26" t="s">
        <v>92</v>
      </c>
      <c r="G43" s="22" t="s">
        <v>93</v>
      </c>
      <c r="H43" s="22"/>
      <c r="I43" s="22" t="s">
        <v>94</v>
      </c>
      <c r="J43" s="22" t="s">
        <v>90</v>
      </c>
    </row>
    <row r="44" spans="1:10">
      <c r="A44" s="23" t="s">
        <v>133</v>
      </c>
      <c r="B44" s="21" t="s">
        <v>96</v>
      </c>
      <c r="C44" s="32" t="s">
        <v>134</v>
      </c>
      <c r="D44" t="s">
        <v>135</v>
      </c>
      <c r="E44" s="17" t="s">
        <v>42</v>
      </c>
      <c r="F44" s="23" t="s">
        <v>118</v>
      </c>
      <c r="G44" s="28" t="s">
        <v>136</v>
      </c>
      <c r="I44" t="s">
        <v>137</v>
      </c>
      <c r="J44" t="s">
        <v>135</v>
      </c>
    </row>
    <row r="45" spans="1:10">
      <c r="A45" s="23"/>
      <c r="B45" s="21" t="s">
        <v>96</v>
      </c>
      <c r="C45" s="33" t="s">
        <v>138</v>
      </c>
      <c r="D45" t="s">
        <v>139</v>
      </c>
      <c r="E45" s="17"/>
      <c r="G45" s="29"/>
      <c r="I45" t="s">
        <v>140</v>
      </c>
      <c r="J45" t="s">
        <v>141</v>
      </c>
    </row>
    <row r="46" spans="1:10">
      <c r="A46" s="23" t="s">
        <v>133</v>
      </c>
      <c r="B46" s="18" t="s">
        <v>102</v>
      </c>
      <c r="C46" s="32" t="s">
        <v>134</v>
      </c>
      <c r="D46" t="s">
        <v>142</v>
      </c>
      <c r="E46" s="31" t="s">
        <v>50</v>
      </c>
      <c r="F46" s="20" t="s">
        <v>143</v>
      </c>
      <c r="G46" s="30" t="s">
        <v>144</v>
      </c>
    </row>
    <row r="47" spans="1:10">
      <c r="A47" s="23"/>
      <c r="B47" s="21" t="s">
        <v>96</v>
      </c>
      <c r="C47" s="33" t="s">
        <v>138</v>
      </c>
      <c r="D47" t="s">
        <v>139</v>
      </c>
      <c r="E47" s="31"/>
      <c r="G47" s="29"/>
    </row>
    <row r="48" spans="1:10">
      <c r="A48" s="23" t="s">
        <v>133</v>
      </c>
      <c r="B48" s="18" t="s">
        <v>102</v>
      </c>
      <c r="C48" s="32" t="s">
        <v>134</v>
      </c>
      <c r="D48" s="27" t="s">
        <v>145</v>
      </c>
      <c r="E48" s="31" t="s">
        <v>50</v>
      </c>
      <c r="F48" s="20" t="s">
        <v>143</v>
      </c>
      <c r="G48" s="30" t="s">
        <v>144</v>
      </c>
    </row>
    <row r="49" spans="1:8">
      <c r="A49" s="23"/>
      <c r="B49" s="21" t="s">
        <v>96</v>
      </c>
      <c r="C49" s="33" t="s">
        <v>138</v>
      </c>
      <c r="D49" t="s">
        <v>139</v>
      </c>
      <c r="E49" s="31"/>
      <c r="G49" s="29"/>
    </row>
    <row r="50" spans="1:8">
      <c r="A50" s="23" t="s">
        <v>133</v>
      </c>
      <c r="B50" s="18" t="s">
        <v>102</v>
      </c>
      <c r="C50" s="32" t="s">
        <v>134</v>
      </c>
      <c r="D50" t="s">
        <v>146</v>
      </c>
      <c r="E50" s="31" t="s">
        <v>50</v>
      </c>
      <c r="F50" s="20" t="s">
        <v>147</v>
      </c>
      <c r="G50" s="30" t="s">
        <v>144</v>
      </c>
    </row>
    <row r="51" spans="1:8">
      <c r="A51" s="23"/>
      <c r="B51" s="21" t="s">
        <v>96</v>
      </c>
      <c r="C51" s="33" t="s">
        <v>138</v>
      </c>
      <c r="D51" t="s">
        <v>139</v>
      </c>
      <c r="E51" s="31"/>
      <c r="G51" s="29"/>
    </row>
    <row r="52" spans="1:8">
      <c r="A52" s="23" t="s">
        <v>133</v>
      </c>
      <c r="B52" s="18" t="s">
        <v>102</v>
      </c>
      <c r="C52" s="32" t="s">
        <v>134</v>
      </c>
      <c r="D52" t="s">
        <v>148</v>
      </c>
      <c r="E52" s="31" t="s">
        <v>50</v>
      </c>
      <c r="F52" s="20" t="s">
        <v>149</v>
      </c>
      <c r="G52" s="30" t="s">
        <v>144</v>
      </c>
    </row>
    <row r="53" spans="1:8">
      <c r="A53" s="23"/>
      <c r="B53" s="21" t="s">
        <v>96</v>
      </c>
      <c r="C53" s="33" t="s">
        <v>138</v>
      </c>
      <c r="D53" t="s">
        <v>139</v>
      </c>
      <c r="E53" s="31"/>
      <c r="G53" s="29"/>
    </row>
    <row r="54" spans="1:8">
      <c r="A54" s="23" t="s">
        <v>133</v>
      </c>
      <c r="B54" s="21" t="s">
        <v>96</v>
      </c>
      <c r="C54" s="32" t="s">
        <v>134</v>
      </c>
      <c r="D54" s="2" t="str" cm="1">
        <f t="array" aca="1" ref="D54" ca="1">HYPERLINK("#'Test Data'!"&amp; CELL("address",J44),"PN 1")</f>
        <v>PN 1</v>
      </c>
      <c r="E54" s="17" t="s">
        <v>42</v>
      </c>
      <c r="F54" s="20" t="s">
        <v>150</v>
      </c>
      <c r="G54" s="28" t="s">
        <v>136</v>
      </c>
    </row>
    <row r="55" spans="1:8">
      <c r="A55" s="23"/>
      <c r="B55" s="21" t="s">
        <v>96</v>
      </c>
      <c r="C55" s="33" t="s">
        <v>138</v>
      </c>
      <c r="D55" s="27" t="s">
        <v>151</v>
      </c>
      <c r="E55" s="17"/>
      <c r="G55" s="29"/>
    </row>
    <row r="56" spans="1:8">
      <c r="A56" s="23" t="s">
        <v>133</v>
      </c>
      <c r="B56" s="21" t="s">
        <v>96</v>
      </c>
      <c r="C56" s="32" t="s">
        <v>134</v>
      </c>
      <c r="D56" s="2" t="str" cm="1">
        <f t="array" aca="1" ref="D56" ca="1">HYPERLINK("#'Test Data'!"&amp; CELL("address",J44),"PN 1")</f>
        <v>PN 1</v>
      </c>
      <c r="E56" s="31" t="s">
        <v>50</v>
      </c>
      <c r="F56" s="20" t="s">
        <v>152</v>
      </c>
      <c r="G56" s="30" t="s">
        <v>153</v>
      </c>
    </row>
    <row r="57" spans="1:8">
      <c r="A57" s="23"/>
      <c r="B57" s="18" t="s">
        <v>102</v>
      </c>
      <c r="C57" s="33" t="s">
        <v>138</v>
      </c>
      <c r="D57" t="s">
        <v>154</v>
      </c>
      <c r="E57" s="31"/>
      <c r="G57" s="29"/>
    </row>
    <row r="58" spans="1:8">
      <c r="A58" s="23" t="s">
        <v>133</v>
      </c>
      <c r="B58" s="21" t="s">
        <v>96</v>
      </c>
      <c r="C58" s="24" t="s">
        <v>155</v>
      </c>
      <c r="D58" t="s">
        <v>156</v>
      </c>
      <c r="E58" s="17" t="s">
        <v>42</v>
      </c>
      <c r="F58" s="23" t="s">
        <v>118</v>
      </c>
      <c r="G58" s="28" t="s">
        <v>157</v>
      </c>
      <c r="H58" s="35" t="s">
        <v>158</v>
      </c>
    </row>
    <row r="59" spans="1:8">
      <c r="A59" s="23"/>
      <c r="B59" s="21" t="s">
        <v>96</v>
      </c>
      <c r="C59" s="34" t="s">
        <v>159</v>
      </c>
      <c r="D59" s="29">
        <v>1</v>
      </c>
      <c r="E59" s="17"/>
    </row>
    <row r="60" spans="1:8">
      <c r="A60" s="23" t="s">
        <v>133</v>
      </c>
      <c r="B60" s="18" t="s">
        <v>102</v>
      </c>
      <c r="C60" s="24" t="s">
        <v>155</v>
      </c>
      <c r="D60" s="27" t="s">
        <v>145</v>
      </c>
      <c r="E60" s="31" t="s">
        <v>50</v>
      </c>
      <c r="F60" s="20" t="s">
        <v>160</v>
      </c>
      <c r="G60" s="30" t="s">
        <v>161</v>
      </c>
    </row>
    <row r="61" spans="1:8">
      <c r="A61" s="23"/>
      <c r="B61" s="21" t="s">
        <v>96</v>
      </c>
      <c r="C61" s="34" t="s">
        <v>159</v>
      </c>
      <c r="D61" s="29">
        <v>1</v>
      </c>
      <c r="E61" s="31"/>
    </row>
    <row r="62" spans="1:8">
      <c r="A62" s="23" t="s">
        <v>133</v>
      </c>
      <c r="B62" s="18" t="s">
        <v>102</v>
      </c>
      <c r="C62" s="24" t="s">
        <v>155</v>
      </c>
      <c r="D62" t="s">
        <v>162</v>
      </c>
      <c r="E62" s="31" t="s">
        <v>50</v>
      </c>
      <c r="F62" s="20" t="s">
        <v>160</v>
      </c>
      <c r="G62" s="30" t="s">
        <v>161</v>
      </c>
    </row>
    <row r="63" spans="1:8">
      <c r="A63" s="23"/>
      <c r="B63" s="21" t="s">
        <v>96</v>
      </c>
      <c r="C63" s="34" t="s">
        <v>159</v>
      </c>
      <c r="D63" s="29">
        <v>1</v>
      </c>
      <c r="E63" s="31"/>
    </row>
    <row r="64" spans="1:8">
      <c r="A64" s="23" t="s">
        <v>133</v>
      </c>
      <c r="B64" s="18" t="s">
        <v>102</v>
      </c>
      <c r="C64" s="24" t="s">
        <v>155</v>
      </c>
      <c r="D64" t="s">
        <v>163</v>
      </c>
      <c r="E64" s="31" t="s">
        <v>50</v>
      </c>
      <c r="F64" s="20" t="s">
        <v>164</v>
      </c>
      <c r="G64" s="30" t="s">
        <v>161</v>
      </c>
    </row>
    <row r="65" spans="1:7">
      <c r="A65" s="23"/>
      <c r="B65" s="21" t="s">
        <v>96</v>
      </c>
      <c r="C65" s="34" t="s">
        <v>159</v>
      </c>
      <c r="D65" s="29">
        <v>1</v>
      </c>
      <c r="E65" s="31"/>
    </row>
    <row r="66" spans="1:7">
      <c r="A66" s="23" t="s">
        <v>133</v>
      </c>
      <c r="B66" s="18" t="s">
        <v>102</v>
      </c>
      <c r="C66" s="24" t="s">
        <v>155</v>
      </c>
      <c r="D66" t="s">
        <v>165</v>
      </c>
      <c r="E66" s="31" t="s">
        <v>50</v>
      </c>
      <c r="F66" s="20" t="s">
        <v>166</v>
      </c>
      <c r="G66" s="30" t="s">
        <v>161</v>
      </c>
    </row>
    <row r="67" spans="1:7">
      <c r="A67" s="23"/>
      <c r="B67" s="21" t="s">
        <v>96</v>
      </c>
      <c r="C67" s="34" t="s">
        <v>159</v>
      </c>
      <c r="D67" s="29">
        <v>1</v>
      </c>
      <c r="E67" s="31"/>
    </row>
    <row r="68" spans="1:7">
      <c r="A68" s="23" t="s">
        <v>133</v>
      </c>
      <c r="B68" s="21" t="s">
        <v>96</v>
      </c>
      <c r="C68" s="24" t="s">
        <v>155</v>
      </c>
      <c r="D68" t="s">
        <v>156</v>
      </c>
      <c r="E68" s="31" t="s">
        <v>50</v>
      </c>
      <c r="F68" s="20" t="s">
        <v>167</v>
      </c>
      <c r="G68" s="30" t="s">
        <v>168</v>
      </c>
    </row>
    <row r="69" spans="1:7">
      <c r="A69" s="23"/>
      <c r="B69" s="18" t="s">
        <v>102</v>
      </c>
      <c r="C69" s="34" t="s">
        <v>159</v>
      </c>
      <c r="D69" s="29">
        <v>-99999</v>
      </c>
      <c r="E69" s="31"/>
    </row>
    <row r="70" spans="1:7">
      <c r="A70" s="23" t="s">
        <v>133</v>
      </c>
      <c r="B70" s="21" t="s">
        <v>96</v>
      </c>
      <c r="C70" s="24" t="s">
        <v>155</v>
      </c>
      <c r="D70" s="36" t="str" cm="1">
        <f t="array" aca="1" ref="D70" ca="1">HYPERLINK("#'Test Data'!"&amp; CELL("address",J45),"MN 1")</f>
        <v>MN 1</v>
      </c>
      <c r="E70" s="17" t="s">
        <v>42</v>
      </c>
      <c r="F70" s="23" t="s">
        <v>118</v>
      </c>
      <c r="G70" s="28" t="s">
        <v>157</v>
      </c>
    </row>
    <row r="71" spans="1:7">
      <c r="A71" s="23"/>
      <c r="B71" s="21" t="s">
        <v>96</v>
      </c>
      <c r="C71" s="34" t="s">
        <v>159</v>
      </c>
      <c r="D71" s="29">
        <v>1</v>
      </c>
      <c r="E71" s="17"/>
    </row>
    <row r="72" spans="1:7">
      <c r="B72" s="21" t="s">
        <v>96</v>
      </c>
      <c r="C72" s="33" t="s">
        <v>138</v>
      </c>
      <c r="D72" s="29" t="s">
        <v>139</v>
      </c>
      <c r="E72" s="17"/>
    </row>
    <row r="73" spans="1:7">
      <c r="A73" s="23" t="s">
        <v>133</v>
      </c>
      <c r="B73" s="21" t="s">
        <v>96</v>
      </c>
      <c r="C73" s="24" t="s">
        <v>155</v>
      </c>
      <c r="D73" s="36" t="str" cm="1">
        <f t="array" aca="1" ref="D73" ca="1">HYPERLINK("#'Test Data'!"&amp; CELL("address",J45),"MN 1")</f>
        <v>MN 1</v>
      </c>
      <c r="E73" s="17" t="s">
        <v>42</v>
      </c>
      <c r="F73" s="23" t="s">
        <v>118</v>
      </c>
      <c r="G73" s="28" t="s">
        <v>157</v>
      </c>
    </row>
    <row r="74" spans="1:7">
      <c r="A74" s="23"/>
      <c r="B74" s="21" t="s">
        <v>96</v>
      </c>
      <c r="C74" s="34" t="s">
        <v>159</v>
      </c>
      <c r="D74" s="29">
        <v>1</v>
      </c>
      <c r="E74" s="17"/>
    </row>
    <row r="75" spans="1:7">
      <c r="B75" s="21" t="s">
        <v>96</v>
      </c>
      <c r="C75" s="33" t="s">
        <v>138</v>
      </c>
      <c r="D75" s="37" t="s">
        <v>151</v>
      </c>
      <c r="E75" s="17"/>
    </row>
    <row r="76" spans="1:7">
      <c r="A76" s="23" t="s">
        <v>133</v>
      </c>
      <c r="B76" s="21" t="s">
        <v>96</v>
      </c>
      <c r="C76" s="24" t="s">
        <v>155</v>
      </c>
      <c r="D76" s="36" t="str" cm="1">
        <f t="array" aca="1" ref="D76" ca="1">HYPERLINK("#'Test Data'!"&amp; CELL("address",J48),"MN 1")</f>
        <v>MN 1</v>
      </c>
      <c r="E76" s="31" t="s">
        <v>50</v>
      </c>
      <c r="F76" s="23" t="s">
        <v>169</v>
      </c>
      <c r="G76" s="30" t="s">
        <v>153</v>
      </c>
    </row>
    <row r="77" spans="1:7">
      <c r="A77" s="23"/>
      <c r="B77" s="21" t="s">
        <v>96</v>
      </c>
      <c r="C77" s="34" t="s">
        <v>159</v>
      </c>
      <c r="D77" s="29">
        <v>1</v>
      </c>
      <c r="E77" s="31"/>
    </row>
    <row r="78" spans="1:7">
      <c r="B78" s="21" t="s">
        <v>96</v>
      </c>
      <c r="C78" s="33" t="s">
        <v>138</v>
      </c>
      <c r="D78" t="s">
        <v>154</v>
      </c>
      <c r="E78" s="31"/>
    </row>
    <row r="80" spans="1:7">
      <c r="A80" s="22" t="s">
        <v>1</v>
      </c>
      <c r="B80" s="22" t="s">
        <v>88</v>
      </c>
      <c r="C80" s="22" t="s">
        <v>89</v>
      </c>
      <c r="D80" s="22" t="s">
        <v>90</v>
      </c>
      <c r="E80" s="22" t="s">
        <v>91</v>
      </c>
      <c r="F80" s="26" t="s">
        <v>92</v>
      </c>
      <c r="G80" s="22" t="s">
        <v>93</v>
      </c>
    </row>
    <row r="81" spans="1:7">
      <c r="A81" s="23" t="s">
        <v>170</v>
      </c>
      <c r="B81" s="21" t="s">
        <v>96</v>
      </c>
      <c r="C81" s="32" t="s">
        <v>134</v>
      </c>
      <c r="D81" t="s">
        <v>171</v>
      </c>
      <c r="E81" s="17" t="s">
        <v>42</v>
      </c>
      <c r="F81" s="23" t="s">
        <v>118</v>
      </c>
      <c r="G81" s="28" t="s">
        <v>172</v>
      </c>
    </row>
    <row r="82" spans="1:7">
      <c r="A82" s="23" t="s">
        <v>170</v>
      </c>
      <c r="B82" s="18" t="s">
        <v>102</v>
      </c>
      <c r="C82" s="32" t="s">
        <v>134</v>
      </c>
      <c r="D82" t="s">
        <v>173</v>
      </c>
      <c r="E82" s="31" t="s">
        <v>50</v>
      </c>
      <c r="F82" s="23" t="s">
        <v>174</v>
      </c>
      <c r="G82" s="30" t="s">
        <v>144</v>
      </c>
    </row>
    <row r="83" spans="1:7">
      <c r="A83" s="23" t="s">
        <v>170</v>
      </c>
      <c r="B83" s="21" t="s">
        <v>96</v>
      </c>
      <c r="C83" s="24" t="s">
        <v>155</v>
      </c>
      <c r="D83" s="29" t="s">
        <v>175</v>
      </c>
      <c r="E83" s="17" t="s">
        <v>42</v>
      </c>
      <c r="F83" s="23" t="s">
        <v>118</v>
      </c>
      <c r="G83" s="28" t="s">
        <v>172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F7"/>
  <sheetViews>
    <sheetView workbookViewId="0">
      <selection activeCell="E7" sqref="E7"/>
    </sheetView>
  </sheetViews>
  <sheetFormatPr defaultRowHeight="15"/>
  <cols>
    <col min="1" max="1" width="8" customWidth="1"/>
    <col min="2" max="2" width="27.140625" customWidth="1"/>
    <col min="3" max="6" width="12.855468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 ht="43.5">
      <c r="A2" s="1" t="s">
        <v>6</v>
      </c>
      <c r="B2" s="3" t="s">
        <v>7</v>
      </c>
      <c r="C2" s="6"/>
      <c r="D2" s="6"/>
      <c r="E2" s="1"/>
      <c r="F2" s="1"/>
    </row>
    <row r="3" spans="1:6" ht="57.75">
      <c r="A3" s="1" t="s">
        <v>8</v>
      </c>
      <c r="B3" s="3" t="s">
        <v>9</v>
      </c>
      <c r="C3" s="5"/>
      <c r="D3" s="5"/>
      <c r="E3" s="1"/>
      <c r="F3" s="1"/>
    </row>
    <row r="4" spans="1:6" ht="43.5">
      <c r="A4" s="1" t="s">
        <v>10</v>
      </c>
      <c r="B4" s="3" t="s">
        <v>11</v>
      </c>
      <c r="C4" s="5"/>
      <c r="D4" s="1"/>
      <c r="E4" s="6"/>
      <c r="F4" s="1"/>
    </row>
    <row r="5" spans="1:6" ht="43.5">
      <c r="A5" s="1" t="s">
        <v>12</v>
      </c>
      <c r="B5" s="3" t="s">
        <v>13</v>
      </c>
      <c r="C5" s="1"/>
      <c r="D5" s="1"/>
      <c r="E5" s="6"/>
      <c r="F5" s="6"/>
    </row>
    <row r="6" spans="1:6" ht="43.5">
      <c r="A6" s="1" t="s">
        <v>14</v>
      </c>
      <c r="B6" s="3" t="s">
        <v>15</v>
      </c>
      <c r="C6" s="1"/>
      <c r="D6" s="1"/>
      <c r="E6" s="1"/>
      <c r="F6" s="6"/>
    </row>
    <row r="7" spans="1:6">
      <c r="A7" s="1"/>
      <c r="B7" s="1"/>
      <c r="C7" s="1"/>
      <c r="D7" s="1"/>
      <c r="E7" s="4"/>
      <c r="F7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C5"/>
  <sheetViews>
    <sheetView tabSelected="1" workbookViewId="0">
      <selection activeCell="B5" sqref="B5"/>
    </sheetView>
  </sheetViews>
  <sheetFormatPr defaultRowHeight="15"/>
  <cols>
    <col min="1" max="1" width="27.5703125" customWidth="1"/>
    <col min="2" max="2" width="27.7109375" customWidth="1"/>
    <col min="3" max="3" width="28.85546875" customWidth="1"/>
  </cols>
  <sheetData>
    <row r="1" spans="1:3">
      <c r="A1" s="1" t="s">
        <v>0</v>
      </c>
      <c r="B1" s="1" t="s">
        <v>176</v>
      </c>
      <c r="C1" s="1"/>
    </row>
    <row r="2" spans="1:3" ht="29.25">
      <c r="A2" s="1" t="s">
        <v>17</v>
      </c>
      <c r="B2" s="3" t="s">
        <v>177</v>
      </c>
      <c r="C2" s="2"/>
    </row>
    <row r="3" spans="1:3" ht="43.5">
      <c r="A3" s="1" t="s">
        <v>18</v>
      </c>
      <c r="B3" s="3" t="s">
        <v>178</v>
      </c>
      <c r="C3" s="1"/>
    </row>
    <row r="4" spans="1:3" ht="43.5">
      <c r="A4" s="1" t="s">
        <v>19</v>
      </c>
      <c r="B4" s="3" t="s">
        <v>179</v>
      </c>
      <c r="C4" s="2"/>
    </row>
    <row r="5" spans="1:3">
      <c r="A5" s="1"/>
      <c r="B5" s="1"/>
      <c r="C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B2" sqref="B2:B7"/>
    </sheetView>
  </sheetViews>
  <sheetFormatPr defaultRowHeight="15"/>
  <cols>
    <col min="1" max="1" width="27.28515625" customWidth="1"/>
    <col min="2" max="2" width="27.7109375" customWidth="1"/>
  </cols>
  <sheetData>
    <row r="1" spans="1:2">
      <c r="A1" s="1" t="s">
        <v>0</v>
      </c>
      <c r="B1" s="1" t="s">
        <v>180</v>
      </c>
    </row>
    <row r="2" spans="1:2" ht="29.25">
      <c r="A2" s="1" t="s">
        <v>20</v>
      </c>
      <c r="B2" s="1" t="s">
        <v>181</v>
      </c>
    </row>
    <row r="3" spans="1:2" ht="43.5">
      <c r="A3" s="1" t="s">
        <v>21</v>
      </c>
      <c r="B3" s="1" t="s">
        <v>182</v>
      </c>
    </row>
    <row r="4" spans="1:2" ht="29.25">
      <c r="A4" s="1" t="s">
        <v>22</v>
      </c>
      <c r="B4" s="1" t="s">
        <v>183</v>
      </c>
    </row>
    <row r="5" spans="1:2" ht="57.75">
      <c r="A5" s="1" t="s">
        <v>23</v>
      </c>
      <c r="B5" s="1" t="s">
        <v>184</v>
      </c>
    </row>
    <row r="6" spans="1:2" ht="43.5">
      <c r="A6" s="1" t="s">
        <v>24</v>
      </c>
      <c r="B6" s="1" t="s">
        <v>185</v>
      </c>
    </row>
    <row r="7" spans="1:2" ht="29.25">
      <c r="A7" s="1" t="s">
        <v>25</v>
      </c>
      <c r="B7" s="1" t="s">
        <v>186</v>
      </c>
    </row>
    <row r="8" spans="1:2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workbookViewId="0">
      <selection activeCell="B5" sqref="B5"/>
    </sheetView>
  </sheetViews>
  <sheetFormatPr defaultRowHeight="15"/>
  <cols>
    <col min="1" max="2" width="27.28515625" customWidth="1"/>
  </cols>
  <sheetData>
    <row r="1" spans="1:2">
      <c r="A1" s="1" t="s">
        <v>0</v>
      </c>
      <c r="B1" s="1" t="s">
        <v>187</v>
      </c>
    </row>
    <row r="2" spans="1:2" ht="29.25">
      <c r="A2" s="1" t="s">
        <v>26</v>
      </c>
      <c r="B2" s="1" t="s">
        <v>188</v>
      </c>
    </row>
    <row r="3" spans="1:2" ht="72.75">
      <c r="A3" s="1" t="s">
        <v>27</v>
      </c>
      <c r="B3" s="1" t="s">
        <v>189</v>
      </c>
    </row>
    <row r="4" spans="1:2" ht="29.25">
      <c r="A4" s="1" t="s">
        <v>28</v>
      </c>
      <c r="B4" s="1" t="s">
        <v>190</v>
      </c>
    </row>
    <row r="5" spans="1:2" ht="43.5">
      <c r="A5" s="1" t="s">
        <v>29</v>
      </c>
      <c r="B5" s="1" t="s">
        <v>191</v>
      </c>
    </row>
    <row r="6" spans="1:2" ht="72.75">
      <c r="A6" s="1" t="s">
        <v>30</v>
      </c>
      <c r="B6" s="1" t="s">
        <v>192</v>
      </c>
    </row>
    <row r="7" spans="1:2" ht="29.25">
      <c r="A7" s="1" t="s">
        <v>31</v>
      </c>
      <c r="B7" s="1" t="s">
        <v>193</v>
      </c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workbookViewId="0">
      <selection activeCell="A6" sqref="A6"/>
    </sheetView>
  </sheetViews>
  <sheetFormatPr defaultRowHeight="15"/>
  <cols>
    <col min="1" max="1" width="27.28515625" customWidth="1"/>
    <col min="2" max="2" width="27.42578125" customWidth="1"/>
  </cols>
  <sheetData>
    <row r="1" spans="1:2">
      <c r="A1" s="1" t="s">
        <v>0</v>
      </c>
      <c r="B1" s="1" t="s">
        <v>194</v>
      </c>
    </row>
    <row r="2" spans="1:2" ht="29.25">
      <c r="A2" s="1" t="s">
        <v>33</v>
      </c>
      <c r="B2" s="1" t="s">
        <v>195</v>
      </c>
    </row>
    <row r="3" spans="1:2" ht="72.75">
      <c r="A3" s="1" t="s">
        <v>34</v>
      </c>
      <c r="B3" s="1" t="s">
        <v>196</v>
      </c>
    </row>
    <row r="4" spans="1:2" ht="29.25">
      <c r="A4" s="1" t="s">
        <v>35</v>
      </c>
      <c r="B4" s="1" t="s">
        <v>197</v>
      </c>
    </row>
    <row r="5" spans="1:2" ht="43.5">
      <c r="A5" s="1" t="s">
        <v>36</v>
      </c>
      <c r="B5" s="1" t="s">
        <v>198</v>
      </c>
    </row>
    <row r="6" spans="1:2" ht="43.5">
      <c r="A6" s="1" t="s">
        <v>39</v>
      </c>
      <c r="B6" s="1" t="s">
        <v>199</v>
      </c>
    </row>
    <row r="7" spans="1:2" ht="72.75">
      <c r="A7" s="1" t="s">
        <v>37</v>
      </c>
      <c r="B7" s="1" t="s">
        <v>200</v>
      </c>
    </row>
    <row r="8" spans="1:2" ht="29.25">
      <c r="A8" s="1" t="s">
        <v>38</v>
      </c>
      <c r="B8" s="1" t="s">
        <v>193</v>
      </c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2024-12-27T05:44:09Z</dcterms:modified>
  <cp:category/>
  <cp:contentStatus/>
</cp:coreProperties>
</file>