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503" documentId="11_AD4DB114E441178AC67DF439BED5CE16693EDF27" xr6:coauthVersionLast="47" xr6:coauthVersionMax="47" xr10:uidLastSave="{D7C20F8F-F0DB-4C42-B59B-A69B0E501BD4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7" l="1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C95" i="7"/>
  <c r="B95" i="7" s="1"/>
  <c r="B102" i="7"/>
  <c r="B56" i="7"/>
  <c r="B57" i="7"/>
  <c r="B58" i="7"/>
  <c r="B59" i="7"/>
  <c r="B60" i="7"/>
  <c r="B61" i="7"/>
  <c r="B62" i="7"/>
  <c r="B55" i="7"/>
  <c r="B76" i="7"/>
  <c r="B77" i="7"/>
  <c r="B78" i="7"/>
  <c r="B79" i="7"/>
  <c r="B80" i="7"/>
  <c r="B81" i="7"/>
  <c r="B82" i="7"/>
  <c r="B7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<sst xmlns="http://schemas.openxmlformats.org/spreadsheetml/2006/main" count="266" uniqueCount="166">
  <si>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</si>
  <si>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</si>
  <si>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</si>
  <si>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</si>
  <si>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</si>
  <si>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</si>
  <si>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</si>
  <si>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</si>
  <si>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</si>
  <si>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</si>
  <si>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</si>
  <si>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</si>
  <si>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</si>
  <si>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</si>
  <si>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</si>
  <si>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</si>
  <si>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</si>
  <si>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</si>
  <si>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</si>
  <si>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</si>
  <si>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</si>
  <si>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</si>
  <si>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</si>
  <si>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</si>
  <si>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</si>
  <si>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</si>
  <si>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</si>
  <si>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</si>
  <si>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</si>
  <si>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</si>
  <si>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</si>
  <si>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</si>
  <si>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</si>
  <si>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</si>
  <si>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</si>
  <si>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</si>
  <si>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</si>
  <si>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</si>
  <si>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</si>
  <si>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</si>
  <si>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</si>
  <si>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</si>
  <si>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</si>
  <si>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</si>
  <si>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</si>
  <si>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</si>
  <si>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</si>
  <si>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</si>
  <si>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</si>
  <si>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</si>
  <si>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</si>
  <si>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</si>
  <si>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</si>
  <si>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</si>
  <si>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</si>
  <si>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</si>
  <si>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</si>
  <si>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</si>
  <si>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</si>
  <si>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</si>
  <si>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</si>
  <si>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</si>
  <si>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</si>
  <si>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</si>
  <si>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</si>
  <si>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</si>
  <si>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</si>
  <si>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</si>
  <si>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</si>
  <si>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</si>
  <si>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</si>
  <si>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</si>
  <si>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</si>
  <si>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</si>
  <si>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</si>
  <si>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</si>
  <si>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</si>
  <si>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</si>
  <si>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</si>
  <si>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</si>
  <si>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</si>
  <si>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</si>
  <si>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</si>
  <si>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</si>
  <si>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</si>
  <si>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</si>
  <si>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</si>
  <si>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</si>
  <si>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</si>
  <si>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</si>
  <si>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</si>
  <si>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</si>
  <si>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</si>
  <si>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</si>
  <si>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</si>
  <si>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</si>
  <si>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</si>
  <si>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</si>
  <si>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</si>
  <si>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</si>
  <si>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</si>
  <si>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</si>
  <si>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</si>
  <si>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</si>
  <si>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</si>
  <si>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</si>
  <si>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</si>
  <si>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</si>
  <si>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</si>
  <si>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</si>
  <si>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</si>
  <si>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</si>
  <si>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</si>
  <si>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</si>
  <si>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</si>
  <si>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</si>
  <si>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</si>
  <si>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</si>
  <si>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</si>
  <si>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</si>
  <si>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</si>
  <si>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</si>
  <si>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</si>
  <si>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</si>
  <si>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</si>
  <si>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</si>
  <si>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</si>
  <si>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</si>
  <si>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</si>
  <si>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</si>
  <si>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</si>
  <si>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</si>
  <si>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</si>
  <si>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</si>
  <si>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</si>
  <si>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</si>
  <si>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</si>
  <si>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</si>
  <si>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</si>
  <si>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</si>
  <si>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</si>
  <si>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</si>
  <si>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</si>
  <si>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</si>
  <si>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</si>
  <si>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</si>
  <si>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</si>
  <si>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</si>
  <si>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</si>
  <si>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</si>
  <si>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JEDEC47/20/22</t>
  </si>
  <si>
    <t>IKQ75N120CS6</t>
  </si>
  <si>
    <t>PG-TO247-3-46</t>
  </si>
  <si>
    <t>https://www.infineon.com/dgdl/Infineon-IKQ75N120CS6-DS-v02_02-EN.pdf?fileId=5546d462636cc8fb01638802035216c6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</si>
  <si>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</si>
  <si>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</si>
  <si>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</si>
  <si>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</si>
  <si>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</si>
  <si>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</si>
  <si>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Gate voltage</t>
  </si>
  <si>
    <t>Gate supply voltage</t>
  </si>
  <si>
    <t>Vg</t>
  </si>
  <si>
    <t>Gate resistance</t>
  </si>
  <si>
    <t>Gate resistance of the FET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</si>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</sst>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1.55</c:v>
                </c:pt>
                <c:pt idx="6">
                  <c:v>2</c:v>
                </c:pt>
                <c:pt idx="7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0.55000000000000004</c:v>
                </c:pt>
                <c:pt idx="2">
                  <c:v>0.85499999999999998</c:v>
                </c:pt>
                <c:pt idx="3">
                  <c:v>1.05</c:v>
                </c:pt>
                <c:pt idx="4">
                  <c:v>1.33</c:v>
                </c:pt>
                <c:pt idx="5">
                  <c:v>1.91</c:v>
                </c:pt>
                <c:pt idx="6">
                  <c:v>2.72</c:v>
                </c:pt>
                <c:pt idx="7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9.9501662508318933E-3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9.5162581964040371E-2</c:v>
                </c:pt>
                <c:pt idx="4">
                  <c:v>0.18126924692201818</c:v>
                </c:pt>
                <c:pt idx="5">
                  <c:v>0.39346934028736658</c:v>
                </c:pt>
                <c:pt idx="6">
                  <c:v>0.63212055882855767</c:v>
                </c:pt>
                <c:pt idx="7">
                  <c:v>0.8646647167633873</c:v>
                </c:pt>
                <c:pt idx="8">
                  <c:v>0.99326205300091452</c:v>
                </c:pt>
                <c:pt idx="9">
                  <c:v>0.99995460007023751</c:v>
                </c:pt>
                <c:pt idx="10">
                  <c:v>0.99999999793884642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1.4084507042253522E-4</c:v>
                </c:pt>
                <c:pt idx="2">
                  <c:v>5.5633802816901408E-4</c:v>
                </c:pt>
                <c:pt idx="3">
                  <c:v>6.5492957746478883E-4</c:v>
                </c:pt>
                <c:pt idx="4">
                  <c:v>1.3380281690140846E-3</c:v>
                </c:pt>
                <c:pt idx="5">
                  <c:v>3.3802816901408448E-3</c:v>
                </c:pt>
                <c:pt idx="6">
                  <c:v>8.3098591549295771E-3</c:v>
                </c:pt>
                <c:pt idx="7">
                  <c:v>3.5211267605633804E-2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7.9000000000000001E-4</c:v>
                </c:pt>
                <c:pt idx="3">
                  <c:v>9.3000000000000005E-4</c:v>
                </c:pt>
                <c:pt idx="4">
                  <c:v>1.9E-3</c:v>
                </c:pt>
                <c:pt idx="5">
                  <c:v>4.7999999999999996E-3</c:v>
                </c:pt>
                <c:pt idx="6">
                  <c:v>1.18E-2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1.1111111111111112E-4</c:v>
                </c:pt>
                <c:pt idx="2">
                  <c:v>4.4444444444444447E-4</c:v>
                </c:pt>
                <c:pt idx="3">
                  <c:v>5.3333333333333336E-4</c:v>
                </c:pt>
                <c:pt idx="4">
                  <c:v>1E-3</c:v>
                </c:pt>
                <c:pt idx="5">
                  <c:v>2.1166666666666664E-3</c:v>
                </c:pt>
                <c:pt idx="6">
                  <c:v>3.8888888888888888E-3</c:v>
                </c:pt>
                <c:pt idx="7">
                  <c:v>1.1111111111111112E-2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9.6000000000000002E-4</c:v>
                </c:pt>
                <c:pt idx="4">
                  <c:v>1.8E-3</c:v>
                </c:pt>
                <c:pt idx="5">
                  <c:v>3.81E-3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1.05E-4</c:v>
                </c:pt>
                <c:pt idx="2">
                  <c:v>4.2000000000000002E-4</c:v>
                </c:pt>
                <c:pt idx="3">
                  <c:v>5.04E-4</c:v>
                </c:pt>
                <c:pt idx="4">
                  <c:v>9.4499999999999998E-4</c:v>
                </c:pt>
                <c:pt idx="5">
                  <c:v>2.0002500000000003E-3</c:v>
                </c:pt>
                <c:pt idx="6">
                  <c:v>3.6750000000000003E-3</c:v>
                </c:pt>
                <c:pt idx="7">
                  <c:v>1.0500000000000001E-2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2.1000000000000001E-4</c:v>
                </c:pt>
                <c:pt idx="2">
                  <c:v>8.4000000000000003E-4</c:v>
                </c:pt>
                <c:pt idx="3">
                  <c:v>1.008E-3</c:v>
                </c:pt>
                <c:pt idx="4">
                  <c:v>1.89E-3</c:v>
                </c:pt>
                <c:pt idx="5">
                  <c:v>4.0005000000000006E-3</c:v>
                </c:pt>
                <c:pt idx="6">
                  <c:v>7.3500000000000006E-3</c:v>
                </c:pt>
                <c:pt idx="7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1.17</c:v>
                </c:pt>
                <c:pt idx="4">
                  <c:v>1.36</c:v>
                </c:pt>
                <c:pt idx="5">
                  <c:v>1.78</c:v>
                </c:pt>
                <c:pt idx="6">
                  <c:v>2.3199999999999998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  <c:pt idx="4">
                  <c:v>1.21</c:v>
                </c:pt>
                <c:pt idx="5">
                  <c:v>1.74</c:v>
                </c:pt>
                <c:pt idx="6">
                  <c:v>2.4500000000000002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4.7553370539292143E-2</c:v>
                </c:pt>
                <c:pt idx="1">
                  <c:v>6.0000582387069602E-2</c:v>
                </c:pt>
                <c:pt idx="2">
                  <c:v>8.5744915335435962E-2</c:v>
                </c:pt>
                <c:pt idx="3">
                  <c:v>0.11065943712476949</c:v>
                </c:pt>
                <c:pt idx="4">
                  <c:v>0.13835597290814597</c:v>
                </c:pt>
                <c:pt idx="5">
                  <c:v>0.16767539161561776</c:v>
                </c:pt>
                <c:pt idx="6">
                  <c:v>0.1747054301311815</c:v>
                </c:pt>
                <c:pt idx="7">
                  <c:v>0.17635753407420046</c:v>
                </c:pt>
                <c:pt idx="8">
                  <c:v>0.17808208008448057</c:v>
                </c:pt>
                <c:pt idx="9">
                  <c:v>0.17876879176448512</c:v>
                </c:pt>
                <c:pt idx="10">
                  <c:v>0.17909119369805127</c:v>
                </c:pt>
                <c:pt idx="11">
                  <c:v>0.17951511844360687</c:v>
                </c:pt>
                <c:pt idx="12">
                  <c:v>0.17972602904760857</c:v>
                </c:pt>
                <c:pt idx="13">
                  <c:v>0.17977775933561382</c:v>
                </c:pt>
                <c:pt idx="14">
                  <c:v>0.1797799998396655</c:v>
                </c:pt>
                <c:pt idx="15">
                  <c:v>0.17977999999999997</c:v>
                </c:pt>
                <c:pt idx="16">
                  <c:v>0.17978</c:v>
                </c:pt>
                <c:pt idx="17">
                  <c:v>0.17978</c:v>
                </c:pt>
                <c:pt idx="18">
                  <c:v>0.17978</c:v>
                </c:pt>
                <c:pt idx="19">
                  <c:v>0.17978</c:v>
                </c:pt>
                <c:pt idx="20">
                  <c:v>0.17978</c:v>
                </c:pt>
                <c:pt idx="21">
                  <c:v>0.17978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0.12146704526601329</c:v>
                </c:pt>
                <c:pt idx="1">
                  <c:v>0.15932286479444133</c:v>
                </c:pt>
                <c:pt idx="2">
                  <c:v>0.22751821266571937</c:v>
                </c:pt>
                <c:pt idx="3">
                  <c:v>0.28604618302260182</c:v>
                </c:pt>
                <c:pt idx="4">
                  <c:v>0.34174334070699719</c:v>
                </c:pt>
                <c:pt idx="5">
                  <c:v>0.39303789422755575</c:v>
                </c:pt>
                <c:pt idx="6">
                  <c:v>0.40340529225823768</c:v>
                </c:pt>
                <c:pt idx="7">
                  <c:v>0.40612560115762647</c:v>
                </c:pt>
                <c:pt idx="8">
                  <c:v>0.40920606739241089</c:v>
                </c:pt>
                <c:pt idx="9">
                  <c:v>0.41034961467519276</c:v>
                </c:pt>
                <c:pt idx="10">
                  <c:v>0.41083054946498165</c:v>
                </c:pt>
                <c:pt idx="11">
                  <c:v>0.41141058817251552</c:v>
                </c:pt>
                <c:pt idx="12">
                  <c:v>0.41166019586574787</c:v>
                </c:pt>
                <c:pt idx="13">
                  <c:v>0.41170862197122854</c:v>
                </c:pt>
                <c:pt idx="14">
                  <c:v>0.41170999997080981</c:v>
                </c:pt>
                <c:pt idx="15">
                  <c:v>0.41171000000000002</c:v>
                </c:pt>
                <c:pt idx="16">
                  <c:v>0.41171000000000002</c:v>
                </c:pt>
                <c:pt idx="17">
                  <c:v>0.41171000000000002</c:v>
                </c:pt>
                <c:pt idx="18">
                  <c:v>0.41171000000000002</c:v>
                </c:pt>
                <c:pt idx="19">
                  <c:v>0.41171000000000002</c:v>
                </c:pt>
                <c:pt idx="20">
                  <c:v>0.41171000000000002</c:v>
                </c:pt>
                <c:pt idx="21">
                  <c:v>0.41171000000000002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153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150</v>
      </c>
    </row>
    <row r="10" spans="1:3" x14ac:dyDescent="0.3">
      <c r="A10" s="1" t="s">
        <v>86</v>
      </c>
      <c r="B10" t="s">
        <v>151</v>
      </c>
    </row>
    <row r="11" spans="1:3" x14ac:dyDescent="0.3">
      <c r="A11" s="1" t="s">
        <v>87</v>
      </c>
      <c r="B11" t="s">
        <v>152</v>
      </c>
    </row>
    <row r="12" spans="1:3" x14ac:dyDescent="0.3">
      <c r="A12" s="1" t="s">
        <v>88</v>
      </c>
      <c r="B12">
        <v>1200</v>
      </c>
      <c r="C12" t="s">
        <v>3</v>
      </c>
    </row>
    <row r="13" spans="1:3" x14ac:dyDescent="0.3">
      <c r="A13" s="1" t="s">
        <v>89</v>
      </c>
      <c r="B13">
        <v>75</v>
      </c>
      <c r="C13" t="s">
        <v>18</v>
      </c>
    </row>
    <row r="14" spans="1:3" x14ac:dyDescent="0.3">
      <c r="A14" s="1" t="s">
        <v>90</v>
      </c>
      <c r="B14">
        <v>175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D184"/>
  <sheetViews>
    <sheetView tabSelected="1" zoomScale="70" zoomScaleNormal="70" workbookViewId="0">
      <selection activeCell="I24" sqref="I24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30" ht="15" thickBot="1" x14ac:dyDescent="0.35">
      <c r="A1" s="8" t="s">
        <v>0</v>
      </c>
      <c r="B1" s="9" t="s">
        <v>92</v>
      </c>
      <c r="C1" s="9" t="s">
        <v>93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30" ht="15" thickTop="1" x14ac:dyDescent="0.3">
      <c r="A2" s="38" t="s">
        <v>5</v>
      </c>
      <c r="B2" t="s">
        <v>108</v>
      </c>
      <c r="C2" t="s">
        <v>97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30" x14ac:dyDescent="0.3">
      <c r="A3" s="38" t="s">
        <v>8</v>
      </c>
      <c r="B3" t="s">
        <v>96</v>
      </c>
      <c r="C3" t="s">
        <v>97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30" x14ac:dyDescent="0.3">
      <c r="A4" s="38" t="s">
        <v>11</v>
      </c>
      <c r="B4" t="s">
        <v>98</v>
      </c>
      <c r="C4" t="s">
        <v>95</v>
      </c>
      <c r="D4" s="4" t="s">
        <v>12</v>
      </c>
      <c r="E4" s="16">
        <v>5.1500000000000001E-3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30" x14ac:dyDescent="0.3">
      <c r="A5" s="38" t="s">
        <v>14</v>
      </c>
      <c r="B5" t="s">
        <v>98</v>
      </c>
      <c r="C5" t="s">
        <v>95</v>
      </c>
      <c r="D5" s="4" t="s">
        <v>15</v>
      </c>
      <c r="E5" s="16">
        <v>2.9499999999999999E-3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30" x14ac:dyDescent="0.3">
      <c r="A6" s="38" t="s">
        <v>16</v>
      </c>
      <c r="B6" t="s">
        <v>98</v>
      </c>
      <c r="C6" t="s">
        <v>95</v>
      </c>
      <c r="D6" s="4" t="s">
        <v>17</v>
      </c>
      <c r="E6" s="16">
        <v>2.82E-3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30" x14ac:dyDescent="0.3">
      <c r="A7" s="38" t="s">
        <v>159</v>
      </c>
      <c r="B7" t="s">
        <v>154</v>
      </c>
      <c r="D7" s="4" t="s">
        <v>155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 s="38" t="s">
        <v>94</v>
      </c>
      <c r="B8" t="s">
        <v>136</v>
      </c>
      <c r="C8" t="s">
        <v>106</v>
      </c>
      <c r="D8" s="4" t="s">
        <v>4</v>
      </c>
      <c r="E8" s="16">
        <v>1.85</v>
      </c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30" x14ac:dyDescent="0.3">
      <c r="A9" s="38" t="s">
        <v>99</v>
      </c>
      <c r="B9" t="s">
        <v>102</v>
      </c>
      <c r="C9" t="s">
        <v>106</v>
      </c>
      <c r="D9" s="4" t="s">
        <v>19</v>
      </c>
      <c r="E9" s="16">
        <v>2.1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30" x14ac:dyDescent="0.3">
      <c r="A10" s="38" t="s">
        <v>160</v>
      </c>
      <c r="B10" t="s">
        <v>161</v>
      </c>
      <c r="C10" t="s">
        <v>97</v>
      </c>
      <c r="D10" s="4" t="s">
        <v>162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30" x14ac:dyDescent="0.3">
      <c r="A11" s="38" t="s">
        <v>100</v>
      </c>
      <c r="B11" t="s">
        <v>103</v>
      </c>
      <c r="C11" t="s">
        <v>97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30" x14ac:dyDescent="0.3">
      <c r="A12" s="38" t="s">
        <v>101</v>
      </c>
      <c r="B12" t="s">
        <v>104</v>
      </c>
      <c r="C12" t="s">
        <v>97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30" x14ac:dyDescent="0.3">
      <c r="A13" s="38" t="s">
        <v>163</v>
      </c>
      <c r="B13" t="s">
        <v>164</v>
      </c>
      <c r="C13" t="s">
        <v>97</v>
      </c>
      <c r="D13" s="4" t="s">
        <v>165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30" x14ac:dyDescent="0.3">
      <c r="A14" s="38" t="s">
        <v>35</v>
      </c>
      <c r="B14" t="s">
        <v>105</v>
      </c>
      <c r="C14" t="s">
        <v>106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30" x14ac:dyDescent="0.3">
      <c r="A15" s="38" t="s">
        <v>158</v>
      </c>
      <c r="B15" t="s">
        <v>156</v>
      </c>
      <c r="C15" t="s">
        <v>97</v>
      </c>
      <c r="D15" s="4" t="s">
        <v>157</v>
      </c>
      <c r="E15" s="16">
        <v>75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30" x14ac:dyDescent="0.3">
      <c r="A16" s="38" t="s">
        <v>147</v>
      </c>
      <c r="B16" t="s">
        <v>148</v>
      </c>
      <c r="C16" t="s">
        <v>106</v>
      </c>
      <c r="D16" s="4" t="s">
        <v>149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107</v>
      </c>
      <c r="C17" t="s">
        <v>106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109</v>
      </c>
      <c r="B18" t="s">
        <v>128</v>
      </c>
      <c r="C18" t="s">
        <v>95</v>
      </c>
      <c r="D18" s="4" t="s">
        <v>120</v>
      </c>
      <c r="E18" s="16">
        <v>4.3999999999999997E-8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117</v>
      </c>
    </row>
    <row r="19" spans="1:16" x14ac:dyDescent="0.3">
      <c r="A19" s="38" t="s">
        <v>110</v>
      </c>
      <c r="B19" t="s">
        <v>129</v>
      </c>
      <c r="C19" t="s">
        <v>95</v>
      </c>
      <c r="D19" s="4" t="s">
        <v>121</v>
      </c>
      <c r="E19" s="16">
        <v>3.1E-8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117</v>
      </c>
    </row>
    <row r="20" spans="1:16" x14ac:dyDescent="0.3">
      <c r="A20" s="38" t="s">
        <v>111</v>
      </c>
      <c r="B20" t="s">
        <v>130</v>
      </c>
      <c r="C20" t="s">
        <v>95</v>
      </c>
      <c r="D20" s="4" t="s">
        <v>122</v>
      </c>
      <c r="E20" s="16">
        <v>4.4000000000000002E-7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117</v>
      </c>
    </row>
    <row r="21" spans="1:16" x14ac:dyDescent="0.3">
      <c r="A21" s="38" t="s">
        <v>112</v>
      </c>
      <c r="B21" t="s">
        <v>131</v>
      </c>
      <c r="C21" t="s">
        <v>95</v>
      </c>
      <c r="D21" s="4" t="s">
        <v>123</v>
      </c>
      <c r="E21" s="16">
        <v>4.6999999999999999E-6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118</v>
      </c>
    </row>
    <row r="22" spans="1:16" x14ac:dyDescent="0.3">
      <c r="A22" s="38" t="s">
        <v>113</v>
      </c>
      <c r="B22" t="s">
        <v>132</v>
      </c>
      <c r="C22" t="s">
        <v>95</v>
      </c>
      <c r="D22" s="4" t="s">
        <v>124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114</v>
      </c>
      <c r="B23" t="s">
        <v>133</v>
      </c>
      <c r="C23" t="s">
        <v>106</v>
      </c>
      <c r="D23" s="4" t="s">
        <v>125</v>
      </c>
      <c r="E23" s="16">
        <v>4.9E-9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119</v>
      </c>
    </row>
    <row r="24" spans="1:16" x14ac:dyDescent="0.3">
      <c r="A24" s="38" t="s">
        <v>115</v>
      </c>
      <c r="B24" t="s">
        <v>134</v>
      </c>
      <c r="C24" t="s">
        <v>106</v>
      </c>
      <c r="D24" s="4" t="s">
        <v>126</v>
      </c>
      <c r="E24" s="16">
        <v>3.6E-10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119</v>
      </c>
    </row>
    <row r="25" spans="1:16" x14ac:dyDescent="0.3">
      <c r="A25" s="38" t="s">
        <v>116</v>
      </c>
      <c r="B25" t="s">
        <v>135</v>
      </c>
      <c r="C25" t="s">
        <v>106</v>
      </c>
      <c r="D25" s="4" t="s">
        <v>127</v>
      </c>
      <c r="E25" s="16">
        <v>2.25E-10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119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v>0.6</v>
      </c>
      <c r="C36" s="17">
        <v>0.55000000000000004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v>0.9</v>
      </c>
      <c r="C37" s="17">
        <v>0.85499999999999998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v>1.1000000000000001</v>
      </c>
      <c r="C38" s="17">
        <v>1.05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v>1.2</v>
      </c>
      <c r="C39" s="17">
        <v>1.33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v>1.55</v>
      </c>
      <c r="C40" s="17">
        <v>1.91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v>2</v>
      </c>
      <c r="C41" s="17">
        <v>2.72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3.38</v>
      </c>
      <c r="C42" s="17">
        <v>5.57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f>C55/1.42</f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>
        <f t="shared" ref="B56:B62" si="13">C56/1.42</f>
        <v>1.4084507042253522E-4</v>
      </c>
      <c r="C56" s="17">
        <v>2.0000000000000001E-4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>
        <f t="shared" si="13"/>
        <v>5.5633802816901408E-4</v>
      </c>
      <c r="C57" s="17">
        <v>7.9000000000000001E-4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>
        <f t="shared" si="13"/>
        <v>6.5492957746478883E-4</v>
      </c>
      <c r="C58" s="17">
        <v>9.3000000000000005E-4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>
        <f t="shared" si="13"/>
        <v>1.3380281690140846E-3</v>
      </c>
      <c r="C59" s="17">
        <v>1.9E-3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>
        <f t="shared" si="13"/>
        <v>3.3802816901408448E-3</v>
      </c>
      <c r="C60" s="17">
        <v>4.7999999999999996E-3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>
        <f t="shared" si="13"/>
        <v>8.3098591549295771E-3</v>
      </c>
      <c r="C61" s="17">
        <v>1.18E-2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f t="shared" si="13"/>
        <v>3.5211267605633804E-2</v>
      </c>
      <c r="C62" s="17">
        <v>0.05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4">F$14</f>
        <v>25</v>
      </c>
      <c r="C74" s="27">
        <f t="shared" ref="C74" si="15">G$14</f>
        <v>175</v>
      </c>
      <c r="D74" s="27">
        <f t="shared" ref="D74" si="16">H$14</f>
        <v>0</v>
      </c>
      <c r="E74" s="27">
        <f t="shared" ref="E74" si="17">I$14</f>
        <v>0</v>
      </c>
      <c r="F74" s="27">
        <f t="shared" ref="F74" si="18">J$14</f>
        <v>0</v>
      </c>
      <c r="G74" s="27">
        <f t="shared" ref="G74" si="19">K$14</f>
        <v>0</v>
      </c>
      <c r="H74" s="27">
        <f t="shared" ref="H74" si="20">L$14</f>
        <v>0</v>
      </c>
      <c r="I74" s="27">
        <f t="shared" ref="I74" si="21">M$14</f>
        <v>0</v>
      </c>
      <c r="J74" s="27">
        <f t="shared" ref="J74" si="22">N$14</f>
        <v>0</v>
      </c>
      <c r="K74" s="28">
        <f t="shared" ref="K74" si="23">O$14</f>
        <v>0</v>
      </c>
    </row>
    <row r="75" spans="1:11" ht="15" thickTop="1" x14ac:dyDescent="0.3">
      <c r="A75" s="29">
        <f>F$16</f>
        <v>0</v>
      </c>
      <c r="B75" s="17">
        <f>C75/1.8</f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>
        <f t="shared" ref="B76:B82" si="24">C76/1.8</f>
        <v>1.1111111111111112E-4</v>
      </c>
      <c r="C76" s="17">
        <v>2.0000000000000001E-4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>
        <f t="shared" si="24"/>
        <v>4.4444444444444447E-4</v>
      </c>
      <c r="C77" s="17">
        <v>8.0000000000000004E-4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>
        <f t="shared" si="24"/>
        <v>5.3333333333333336E-4</v>
      </c>
      <c r="C78" s="17">
        <v>9.6000000000000002E-4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>
        <f t="shared" si="24"/>
        <v>1E-3</v>
      </c>
      <c r="C79" s="17">
        <v>1.8E-3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>
        <f t="shared" si="24"/>
        <v>2.1166666666666664E-3</v>
      </c>
      <c r="C80" s="17">
        <v>3.81E-3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>
        <f t="shared" si="24"/>
        <v>3.8888888888888888E-3</v>
      </c>
      <c r="C81" s="17">
        <v>7.0000000000000001E-3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f t="shared" si="24"/>
        <v>1.1111111111111112E-2</v>
      </c>
      <c r="C82" s="17">
        <v>0.02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F$16</f>
        <v>0</v>
      </c>
      <c r="B95" s="17">
        <f>C95/2</f>
        <v>0</v>
      </c>
      <c r="C95" s="17">
        <f>C75*1.05</f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</v>
      </c>
      <c r="B96" s="17">
        <f t="shared" ref="B96:B102" si="35">C96/2</f>
        <v>1.05E-4</v>
      </c>
      <c r="C96" s="17">
        <f t="shared" ref="C96:C102" si="36">C76*1.05</f>
        <v>2.1000000000000001E-4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5</v>
      </c>
      <c r="B97" s="17">
        <f t="shared" si="35"/>
        <v>4.2000000000000002E-4</v>
      </c>
      <c r="C97" s="17">
        <f t="shared" si="36"/>
        <v>8.4000000000000003E-4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10</v>
      </c>
      <c r="B98" s="17">
        <f t="shared" si="35"/>
        <v>5.04E-4</v>
      </c>
      <c r="C98" s="17">
        <f t="shared" si="36"/>
        <v>1.008E-3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20</v>
      </c>
      <c r="B99" s="17">
        <f t="shared" si="35"/>
        <v>9.4499999999999998E-4</v>
      </c>
      <c r="C99" s="17">
        <f t="shared" si="36"/>
        <v>1.89E-3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50</v>
      </c>
      <c r="B100" s="17">
        <f t="shared" si="35"/>
        <v>2.0002500000000003E-3</v>
      </c>
      <c r="C100" s="17">
        <f t="shared" si="36"/>
        <v>4.0005000000000006E-3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100</v>
      </c>
      <c r="B101" s="17">
        <f t="shared" si="35"/>
        <v>3.6750000000000003E-3</v>
      </c>
      <c r="C101" s="17">
        <f t="shared" si="36"/>
        <v>7.3500000000000006E-3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300</v>
      </c>
      <c r="B102" s="17">
        <f t="shared" si="35"/>
        <v>1.0500000000000001E-2</v>
      </c>
      <c r="C102" s="17">
        <f t="shared" si="36"/>
        <v>2.1000000000000001E-2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7">F$14</f>
        <v>25</v>
      </c>
      <c r="C114" s="27">
        <f t="shared" ref="C114" si="38">G$14</f>
        <v>175</v>
      </c>
      <c r="D114" s="27">
        <f t="shared" ref="D114" si="39">H$14</f>
        <v>0</v>
      </c>
      <c r="E114" s="27">
        <f t="shared" ref="E114" si="40">I$14</f>
        <v>0</v>
      </c>
      <c r="F114" s="27">
        <f t="shared" ref="F114" si="41">J$14</f>
        <v>0</v>
      </c>
      <c r="G114" s="27">
        <f t="shared" ref="G114" si="42">K$14</f>
        <v>0</v>
      </c>
      <c r="H114" s="27">
        <f t="shared" ref="H114" si="43">L$14</f>
        <v>0</v>
      </c>
      <c r="I114" s="27">
        <f t="shared" ref="I114" si="44">M$14</f>
        <v>0</v>
      </c>
      <c r="J114" s="27">
        <f t="shared" ref="J114" si="45">N$14</f>
        <v>0</v>
      </c>
      <c r="K114" s="28">
        <f t="shared" ref="K114" si="46">O$14</f>
        <v>0</v>
      </c>
      <c r="L114" s="1"/>
    </row>
    <row r="115" spans="1:12" ht="15" thickTop="1" x14ac:dyDescent="0.3">
      <c r="A115" s="29">
        <f>F$17</f>
        <v>0</v>
      </c>
      <c r="B115" s="17">
        <v>0</v>
      </c>
      <c r="C115" s="17">
        <v>0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0.8</v>
      </c>
      <c r="C116" s="17">
        <v>0.5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1</v>
      </c>
      <c r="C117" s="17">
        <v>0.75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1.17</v>
      </c>
      <c r="C118" s="17">
        <v>0.95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1.36</v>
      </c>
      <c r="C119" s="17">
        <v>1.21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1.78</v>
      </c>
      <c r="C120" s="17">
        <v>1.74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2.3199999999999998</v>
      </c>
      <c r="C121" s="17">
        <v>2.4500000000000002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>
        <v>2.7</v>
      </c>
      <c r="C122" s="17">
        <v>3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146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7">F$14</f>
        <v>25</v>
      </c>
      <c r="C134" s="27">
        <f t="shared" ref="C134" si="48">G$14</f>
        <v>175</v>
      </c>
      <c r="D134" s="27">
        <f t="shared" ref="D134" si="49">H$14</f>
        <v>0</v>
      </c>
      <c r="E134" s="27">
        <f t="shared" ref="E134" si="50">I$14</f>
        <v>0</v>
      </c>
      <c r="F134" s="27">
        <f t="shared" ref="F134" si="51">J$14</f>
        <v>0</v>
      </c>
      <c r="G134" s="27">
        <f t="shared" ref="G134" si="52">K$14</f>
        <v>0</v>
      </c>
      <c r="H134" s="27">
        <f t="shared" ref="H134" si="53">L$14</f>
        <v>0</v>
      </c>
      <c r="I134" s="27">
        <f t="shared" ref="I134" si="54">M$14</f>
        <v>0</v>
      </c>
      <c r="J134" s="27">
        <f t="shared" ref="J134" si="55">N$14</f>
        <v>0</v>
      </c>
      <c r="K134" s="28">
        <f t="shared" ref="K134" si="56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146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7">F$14</f>
        <v>25</v>
      </c>
      <c r="C154" s="27">
        <f t="shared" ref="C154" si="58">G$14</f>
        <v>175</v>
      </c>
      <c r="D154" s="27">
        <f t="shared" ref="D154" si="59">H$14</f>
        <v>0</v>
      </c>
      <c r="E154" s="27">
        <f t="shared" ref="E154" si="60">I$14</f>
        <v>0</v>
      </c>
      <c r="F154" s="27">
        <f t="shared" ref="F154" si="61">J$14</f>
        <v>0</v>
      </c>
      <c r="G154" s="27">
        <f t="shared" ref="G154" si="62">K$14</f>
        <v>0</v>
      </c>
      <c r="H154" s="27">
        <f t="shared" ref="H154" si="63">L$14</f>
        <v>0</v>
      </c>
      <c r="I154" s="27">
        <f t="shared" ref="I154" si="64">M$14</f>
        <v>0</v>
      </c>
      <c r="J154" s="27">
        <f t="shared" ref="J154" si="65">N$14</f>
        <v>0</v>
      </c>
      <c r="K154" s="28">
        <f t="shared" ref="K154" si="66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145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146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7">F$14</f>
        <v>25</v>
      </c>
      <c r="C174" s="27">
        <f t="shared" ref="C174" si="68">G$14</f>
        <v>175</v>
      </c>
      <c r="D174" s="27">
        <f t="shared" ref="D174" si="69">H$14</f>
        <v>0</v>
      </c>
      <c r="E174" s="27">
        <f t="shared" ref="E174" si="70">I$14</f>
        <v>0</v>
      </c>
      <c r="F174" s="27">
        <f t="shared" ref="F174" si="71">J$14</f>
        <v>0</v>
      </c>
      <c r="G174" s="27">
        <f t="shared" ref="G174" si="72">K$14</f>
        <v>0</v>
      </c>
      <c r="H174" s="27">
        <f t="shared" ref="H174" si="73">L$14</f>
        <v>0</v>
      </c>
      <c r="I174" s="27">
        <f t="shared" ref="I174" si="74">M$14</f>
        <v>0</v>
      </c>
      <c r="J174" s="27">
        <f t="shared" ref="J174" si="75">N$14</f>
        <v>0</v>
      </c>
      <c r="K174" s="28">
        <f t="shared" ref="K174" si="76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H12" sqref="H12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92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137</v>
      </c>
      <c r="C2" t="s">
        <v>41</v>
      </c>
      <c r="D2" s="3" t="s">
        <v>51</v>
      </c>
      <c r="E2" s="16">
        <v>0.18</v>
      </c>
      <c r="F2" s="17">
        <v>7.3999999999999999E-4</v>
      </c>
      <c r="G2" s="17">
        <v>3.1220000000000001E-2</v>
      </c>
      <c r="H2" s="17">
        <v>3.322E-2</v>
      </c>
      <c r="I2" s="17">
        <v>0.108</v>
      </c>
      <c r="J2" s="17">
        <v>5.3E-3</v>
      </c>
      <c r="K2" s="17">
        <v>1.2999999999999999E-3</v>
      </c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138</v>
      </c>
      <c r="C3" t="s">
        <v>41</v>
      </c>
      <c r="D3" s="4" t="s">
        <v>52</v>
      </c>
      <c r="E3" s="21">
        <v>3.14</v>
      </c>
      <c r="F3" s="17">
        <v>4.5945945945945948E-2</v>
      </c>
      <c r="G3" s="17">
        <v>1.0890454836643177E-3</v>
      </c>
      <c r="H3" s="17">
        <v>8.7296809151113777E-2</v>
      </c>
      <c r="I3" s="17">
        <v>0.16537037037037039</v>
      </c>
      <c r="J3" s="17">
        <v>42.943396226415096</v>
      </c>
      <c r="K3" s="17">
        <v>2417.6923076923076</v>
      </c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139</v>
      </c>
      <c r="C4" t="s">
        <v>41</v>
      </c>
      <c r="D4" s="4" t="s">
        <v>53</v>
      </c>
      <c r="E4" s="16">
        <v>0.4</v>
      </c>
      <c r="F4" s="17">
        <v>8.1159999999999996E-2</v>
      </c>
      <c r="G4" s="17">
        <v>0.11422</v>
      </c>
      <c r="H4" s="17">
        <v>0.20483000000000001</v>
      </c>
      <c r="I4" s="17">
        <v>9.7000000000000003E-3</v>
      </c>
      <c r="J4" s="17">
        <v>1.8E-3</v>
      </c>
      <c r="O4" s="4"/>
      <c r="P4" s="5" t="s">
        <v>38</v>
      </c>
    </row>
    <row r="5" spans="1:16" x14ac:dyDescent="0.3">
      <c r="A5" s="38" t="s">
        <v>55</v>
      </c>
      <c r="B5" t="s">
        <v>140</v>
      </c>
      <c r="C5" t="s">
        <v>41</v>
      </c>
      <c r="D5" s="4" t="s">
        <v>56</v>
      </c>
      <c r="E5" s="21">
        <v>2.78</v>
      </c>
      <c r="F5" s="17">
        <v>3.9428289797930017E-3</v>
      </c>
      <c r="G5" s="17">
        <v>2.7140605848362809E-2</v>
      </c>
      <c r="H5" s="17">
        <v>7.8601767319240345E-2</v>
      </c>
      <c r="I5" s="17">
        <v>22.681443298969072</v>
      </c>
      <c r="J5" s="17">
        <v>1548.6111111111113</v>
      </c>
      <c r="O5" s="4"/>
      <c r="P5" s="5" t="s">
        <v>40</v>
      </c>
    </row>
    <row r="6" spans="1:16" x14ac:dyDescent="0.3">
      <c r="A6" s="38" t="s">
        <v>43</v>
      </c>
      <c r="B6" t="s">
        <v>141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142</v>
      </c>
      <c r="C7" t="s">
        <v>41</v>
      </c>
      <c r="D7" s="4" t="s">
        <v>50</v>
      </c>
      <c r="E7" s="16">
        <v>0.1</v>
      </c>
      <c r="F7" s="17">
        <v>0.1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3.1818977034818062E-4</v>
      </c>
      <c r="F100" s="17">
        <f t="shared" ref="F100:O100" si="0">IFERROR(F$2*(1-EXP(-$D100/(F$2*F$3))),"")</f>
        <v>7.3999999999987531E-4</v>
      </c>
      <c r="G100" s="17">
        <f t="shared" si="0"/>
        <v>3.1219999999994738E-2</v>
      </c>
      <c r="H100" s="17">
        <f t="shared" si="0"/>
        <v>9.6888631149625593E-3</v>
      </c>
      <c r="I100" s="17">
        <f t="shared" si="0"/>
        <v>5.8808584868016512E-3</v>
      </c>
      <c r="J100" s="17">
        <f t="shared" si="0"/>
        <v>2.3235385763313952E-5</v>
      </c>
      <c r="K100" s="17">
        <f t="shared" si="0"/>
        <v>4.1355177001276554E-7</v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4.7553370539292143E-2</v>
      </c>
    </row>
    <row r="101" spans="4:16" x14ac:dyDescent="0.3">
      <c r="D101" s="17">
        <v>2E-3</v>
      </c>
      <c r="E101" s="17">
        <f t="shared" ref="E101:O121" si="1">IFERROR(E$2*(1-EXP(-$D101/(E$2*E$3))),"")</f>
        <v>6.3581706997438252E-4</v>
      </c>
      <c r="F101" s="17">
        <f t="shared" si="1"/>
        <v>7.3999999999999999E-4</v>
      </c>
      <c r="G101" s="17">
        <f t="shared" si="1"/>
        <v>3.1220000000000001E-2</v>
      </c>
      <c r="H101" s="17">
        <f t="shared" si="1"/>
        <v>1.6551896354534329E-2</v>
      </c>
      <c r="I101" s="17">
        <f t="shared" si="1"/>
        <v>1.1441490153771935E-2</v>
      </c>
      <c r="J101" s="17">
        <f t="shared" si="1"/>
        <v>4.6368906781049093E-5</v>
      </c>
      <c r="K101" s="17">
        <f t="shared" si="1"/>
        <v>8.2697198228205423E-7</v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6.0000582387069602E-2</v>
      </c>
    </row>
    <row r="102" spans="4:16" x14ac:dyDescent="0.3">
      <c r="D102" s="17">
        <v>5.0000000000000001E-3</v>
      </c>
      <c r="E102" s="17">
        <f t="shared" si="1"/>
        <v>1.5853340786489366E-3</v>
      </c>
      <c r="F102" s="17">
        <f t="shared" si="1"/>
        <v>7.3999999999999999E-4</v>
      </c>
      <c r="G102" s="17">
        <f t="shared" si="1"/>
        <v>3.1220000000000001E-2</v>
      </c>
      <c r="H102" s="17">
        <f t="shared" si="1"/>
        <v>2.7295986512546593E-2</v>
      </c>
      <c r="I102" s="17">
        <f t="shared" si="1"/>
        <v>2.637169964183186E-2</v>
      </c>
      <c r="J102" s="17">
        <f t="shared" si="1"/>
        <v>1.1516273736642853E-4</v>
      </c>
      <c r="K102" s="17">
        <f t="shared" si="1"/>
        <v>2.0664436910699857E-6</v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8.5744915335435962E-2</v>
      </c>
    </row>
    <row r="103" spans="4:16" x14ac:dyDescent="0.3">
      <c r="D103" s="17">
        <v>0.01</v>
      </c>
      <c r="E103" s="17">
        <f t="shared" si="1"/>
        <v>3.1567054676260686E-3</v>
      </c>
      <c r="F103" s="17">
        <f t="shared" si="1"/>
        <v>7.3999999999999999E-4</v>
      </c>
      <c r="G103" s="17">
        <f t="shared" si="1"/>
        <v>3.1220000000000001E-2</v>
      </c>
      <c r="H103" s="17">
        <f t="shared" si="1"/>
        <v>3.2163590132464483E-2</v>
      </c>
      <c r="I103" s="17">
        <f t="shared" si="1"/>
        <v>4.6303894265154515E-2</v>
      </c>
      <c r="J103" s="17">
        <f t="shared" si="1"/>
        <v>2.2782312452951259E-4</v>
      </c>
      <c r="K103" s="17">
        <f t="shared" si="1"/>
        <v>4.1296026209643673E-6</v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0.11065943712476949</v>
      </c>
    </row>
    <row r="104" spans="4:16" x14ac:dyDescent="0.3">
      <c r="D104" s="17">
        <v>0.02</v>
      </c>
      <c r="E104" s="17">
        <f t="shared" si="1"/>
        <v>6.2580509940891411E-3</v>
      </c>
      <c r="F104" s="17">
        <f t="shared" si="1"/>
        <v>7.3999999999999999E-4</v>
      </c>
      <c r="G104" s="17">
        <f t="shared" si="1"/>
        <v>3.1220000000000001E-2</v>
      </c>
      <c r="H104" s="17">
        <f t="shared" si="1"/>
        <v>3.318640572521895E-2</v>
      </c>
      <c r="I104" s="17">
        <f t="shared" si="1"/>
        <v>7.2755467936618204E-2</v>
      </c>
      <c r="J104" s="17">
        <f t="shared" si="1"/>
        <v>4.4585315923442324E-4</v>
      </c>
      <c r="K104" s="17">
        <f t="shared" si="1"/>
        <v>8.2460870743847326E-6</v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0.13835597290814597</v>
      </c>
    </row>
    <row r="105" spans="4:16" x14ac:dyDescent="0.3">
      <c r="D105" s="17">
        <v>0.05</v>
      </c>
      <c r="E105" s="17">
        <f t="shared" si="1"/>
        <v>1.5239551706616804E-2</v>
      </c>
      <c r="F105" s="17">
        <f t="shared" si="1"/>
        <v>7.3999999999999999E-4</v>
      </c>
      <c r="G105" s="17">
        <f t="shared" si="1"/>
        <v>3.1220000000000001E-2</v>
      </c>
      <c r="H105" s="17">
        <f t="shared" si="1"/>
        <v>3.3219998919651848E-2</v>
      </c>
      <c r="I105" s="17">
        <f t="shared" si="1"/>
        <v>0.10142957081414057</v>
      </c>
      <c r="J105" s="17">
        <f t="shared" si="1"/>
        <v>1.0453046343434132E-3</v>
      </c>
      <c r="K105" s="17">
        <f t="shared" si="1"/>
        <v>2.0517247481925436E-5</v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0.16767539161561776</v>
      </c>
    </row>
    <row r="106" spans="4:16" x14ac:dyDescent="0.3">
      <c r="D106" s="17">
        <v>0.1</v>
      </c>
      <c r="E106" s="17">
        <f t="shared" si="1"/>
        <v>2.918885932313002E-2</v>
      </c>
      <c r="F106" s="17">
        <f t="shared" si="1"/>
        <v>7.3999999999999999E-4</v>
      </c>
      <c r="G106" s="17">
        <f t="shared" si="1"/>
        <v>3.1220000000000001E-2</v>
      </c>
      <c r="H106" s="17">
        <f t="shared" si="1"/>
        <v>3.3219999999999965E-2</v>
      </c>
      <c r="I106" s="17">
        <f t="shared" si="1"/>
        <v>0.10760027278068154</v>
      </c>
      <c r="J106" s="17">
        <f t="shared" si="1"/>
        <v>1.8844466689547858E-3</v>
      </c>
      <c r="K106" s="17">
        <f t="shared" si="1"/>
        <v>4.071068154520878E-5</v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0.1747054301311815</v>
      </c>
    </row>
    <row r="107" spans="4:16" x14ac:dyDescent="0.3">
      <c r="D107" s="17">
        <v>0.2</v>
      </c>
      <c r="E107" s="17">
        <f t="shared" si="1"/>
        <v>5.3644443598562977E-2</v>
      </c>
      <c r="F107" s="17">
        <f t="shared" si="1"/>
        <v>7.3999999999999999E-4</v>
      </c>
      <c r="G107" s="17">
        <f t="shared" si="1"/>
        <v>3.1220000000000001E-2</v>
      </c>
      <c r="H107" s="17">
        <f t="shared" si="1"/>
        <v>3.322E-2</v>
      </c>
      <c r="I107" s="17">
        <f t="shared" si="1"/>
        <v>0.10799852053842718</v>
      </c>
      <c r="J107" s="17">
        <f t="shared" si="1"/>
        <v>3.0988670646765926E-3</v>
      </c>
      <c r="K107" s="17">
        <f t="shared" si="1"/>
        <v>8.014647109666713E-5</v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0.17635753407420046</v>
      </c>
    </row>
    <row r="108" spans="4:16" x14ac:dyDescent="0.3">
      <c r="D108" s="17">
        <v>0.5</v>
      </c>
      <c r="E108" s="17">
        <f t="shared" si="1"/>
        <v>0.10568489366247709</v>
      </c>
      <c r="F108" s="17">
        <f t="shared" si="1"/>
        <v>7.3999999999999999E-4</v>
      </c>
      <c r="G108" s="17">
        <f t="shared" si="1"/>
        <v>3.1220000000000001E-2</v>
      </c>
      <c r="H108" s="17">
        <f t="shared" si="1"/>
        <v>3.322E-2</v>
      </c>
      <c r="I108" s="17">
        <f t="shared" si="1"/>
        <v>0.10799999999992499</v>
      </c>
      <c r="J108" s="17">
        <f t="shared" si="1"/>
        <v>4.7108825649432367E-3</v>
      </c>
      <c r="K108" s="17">
        <f t="shared" si="1"/>
        <v>1.9119751961234248E-4</v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0.17808208008448057</v>
      </c>
    </row>
    <row r="109" spans="4:16" x14ac:dyDescent="0.3">
      <c r="D109" s="17">
        <v>1</v>
      </c>
      <c r="E109" s="17">
        <f t="shared" si="1"/>
        <v>0.14931813872245922</v>
      </c>
      <c r="F109" s="17">
        <f t="shared" si="1"/>
        <v>7.3999999999999999E-4</v>
      </c>
      <c r="G109" s="17">
        <f t="shared" si="1"/>
        <v>3.1220000000000001E-2</v>
      </c>
      <c r="H109" s="17">
        <f t="shared" si="1"/>
        <v>3.322E-2</v>
      </c>
      <c r="I109" s="17">
        <f t="shared" si="1"/>
        <v>0.108</v>
      </c>
      <c r="J109" s="17">
        <f t="shared" si="1"/>
        <v>5.2345171033419133E-3</v>
      </c>
      <c r="K109" s="17">
        <f t="shared" si="1"/>
        <v>3.5427466114321392E-4</v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0.17876879176448512</v>
      </c>
    </row>
    <row r="110" spans="4:16" x14ac:dyDescent="0.3">
      <c r="D110" s="17">
        <v>2</v>
      </c>
      <c r="E110" s="17">
        <f t="shared" si="1"/>
        <v>0.17477012993636526</v>
      </c>
      <c r="F110" s="17">
        <f t="shared" si="1"/>
        <v>7.3999999999999999E-4</v>
      </c>
      <c r="G110" s="17">
        <f t="shared" si="1"/>
        <v>3.1220000000000001E-2</v>
      </c>
      <c r="H110" s="17">
        <f t="shared" si="1"/>
        <v>3.322E-2</v>
      </c>
      <c r="I110" s="17">
        <f t="shared" si="1"/>
        <v>0.108</v>
      </c>
      <c r="J110" s="17">
        <f t="shared" si="1"/>
        <v>5.2991909415557106E-3</v>
      </c>
      <c r="K110" s="17">
        <f t="shared" si="1"/>
        <v>6.120027564955518E-4</v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0.17909119369805127</v>
      </c>
    </row>
    <row r="111" spans="4:16" x14ac:dyDescent="0.3">
      <c r="D111" s="17">
        <v>5</v>
      </c>
      <c r="E111" s="17">
        <f t="shared" si="1"/>
        <v>0.17997409888323815</v>
      </c>
      <c r="F111" s="17">
        <f t="shared" si="1"/>
        <v>7.3999999999999999E-4</v>
      </c>
      <c r="G111" s="17">
        <f t="shared" si="1"/>
        <v>3.1220000000000001E-2</v>
      </c>
      <c r="H111" s="17">
        <f t="shared" si="1"/>
        <v>3.322E-2</v>
      </c>
      <c r="I111" s="17">
        <f t="shared" si="1"/>
        <v>0.108</v>
      </c>
      <c r="J111" s="17">
        <f t="shared" si="1"/>
        <v>5.2999999984740653E-3</v>
      </c>
      <c r="K111" s="17">
        <f t="shared" si="1"/>
        <v>1.0351184451328098E-3</v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0.17951511844360687</v>
      </c>
    </row>
    <row r="112" spans="4:16" x14ac:dyDescent="0.3">
      <c r="D112" s="17">
        <v>10</v>
      </c>
      <c r="E112" s="17">
        <f t="shared" si="1"/>
        <v>0.17999999627295638</v>
      </c>
      <c r="F112" s="17">
        <f t="shared" si="1"/>
        <v>7.3999999999999999E-4</v>
      </c>
      <c r="G112" s="17">
        <f t="shared" si="1"/>
        <v>3.1220000000000001E-2</v>
      </c>
      <c r="H112" s="17">
        <f t="shared" si="1"/>
        <v>3.322E-2</v>
      </c>
      <c r="I112" s="17">
        <f t="shared" si="1"/>
        <v>0.108</v>
      </c>
      <c r="J112" s="17">
        <f t="shared" si="1"/>
        <v>5.3E-3</v>
      </c>
      <c r="K112" s="17">
        <f t="shared" si="1"/>
        <v>1.2460290476085688E-3</v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0.17972602904760857</v>
      </c>
    </row>
    <row r="113" spans="4:16" x14ac:dyDescent="0.3">
      <c r="D113" s="17">
        <v>20</v>
      </c>
      <c r="E113" s="17">
        <f t="shared" si="1"/>
        <v>0.17999999999999991</v>
      </c>
      <c r="F113" s="17">
        <f t="shared" si="1"/>
        <v>7.3999999999999999E-4</v>
      </c>
      <c r="G113" s="17">
        <f t="shared" si="1"/>
        <v>3.1220000000000001E-2</v>
      </c>
      <c r="H113" s="17">
        <f t="shared" si="1"/>
        <v>3.322E-2</v>
      </c>
      <c r="I113" s="17">
        <f t="shared" si="1"/>
        <v>0.108</v>
      </c>
      <c r="J113" s="17">
        <f t="shared" si="1"/>
        <v>5.3E-3</v>
      </c>
      <c r="K113" s="17">
        <f t="shared" si="1"/>
        <v>1.2977593356138168E-3</v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0.17977775933561382</v>
      </c>
    </row>
    <row r="114" spans="4:16" x14ac:dyDescent="0.3">
      <c r="D114" s="17">
        <v>50</v>
      </c>
      <c r="E114" s="17">
        <f t="shared" si="1"/>
        <v>0.18</v>
      </c>
      <c r="F114" s="17">
        <f t="shared" si="1"/>
        <v>7.3999999999999999E-4</v>
      </c>
      <c r="G114" s="17">
        <f t="shared" si="1"/>
        <v>3.1220000000000001E-2</v>
      </c>
      <c r="H114" s="17">
        <f t="shared" si="1"/>
        <v>3.322E-2</v>
      </c>
      <c r="I114" s="17">
        <f t="shared" si="1"/>
        <v>0.108</v>
      </c>
      <c r="J114" s="17">
        <f t="shared" si="1"/>
        <v>5.3E-3</v>
      </c>
      <c r="K114" s="17">
        <f t="shared" si="1"/>
        <v>1.2999998396654932E-3</v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0.1797799998396655</v>
      </c>
    </row>
    <row r="115" spans="4:16" x14ac:dyDescent="0.3">
      <c r="D115" s="17">
        <v>100</v>
      </c>
      <c r="E115" s="17">
        <f t="shared" si="1"/>
        <v>0.18</v>
      </c>
      <c r="F115" s="17">
        <f t="shared" si="1"/>
        <v>7.3999999999999999E-4</v>
      </c>
      <c r="G115" s="17">
        <f t="shared" si="1"/>
        <v>3.1220000000000001E-2</v>
      </c>
      <c r="H115" s="17">
        <f t="shared" si="1"/>
        <v>3.322E-2</v>
      </c>
      <c r="I115" s="17">
        <f t="shared" si="1"/>
        <v>0.108</v>
      </c>
      <c r="J115" s="17">
        <f t="shared" si="1"/>
        <v>5.3E-3</v>
      </c>
      <c r="K115" s="17">
        <f t="shared" si="1"/>
        <v>1.2999999999999802E-3</v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0.17977999999999997</v>
      </c>
    </row>
    <row r="116" spans="4:16" x14ac:dyDescent="0.3">
      <c r="D116" s="17">
        <v>200</v>
      </c>
      <c r="E116" s="17">
        <f t="shared" si="1"/>
        <v>0.18</v>
      </c>
      <c r="F116" s="17">
        <f t="shared" si="1"/>
        <v>7.3999999999999999E-4</v>
      </c>
      <c r="G116" s="17">
        <f t="shared" si="1"/>
        <v>3.1220000000000001E-2</v>
      </c>
      <c r="H116" s="17">
        <f t="shared" si="1"/>
        <v>3.322E-2</v>
      </c>
      <c r="I116" s="17">
        <f t="shared" si="1"/>
        <v>0.108</v>
      </c>
      <c r="J116" s="17">
        <f t="shared" si="1"/>
        <v>5.3E-3</v>
      </c>
      <c r="K116" s="17">
        <f t="shared" si="1"/>
        <v>1.2999999999999999E-3</v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0.17978</v>
      </c>
    </row>
    <row r="117" spans="4:16" x14ac:dyDescent="0.3">
      <c r="D117" s="17">
        <v>500</v>
      </c>
      <c r="E117" s="17">
        <f t="shared" si="1"/>
        <v>0.18</v>
      </c>
      <c r="F117" s="17">
        <f t="shared" si="1"/>
        <v>7.3999999999999999E-4</v>
      </c>
      <c r="G117" s="17">
        <f t="shared" si="1"/>
        <v>3.1220000000000001E-2</v>
      </c>
      <c r="H117" s="17">
        <f t="shared" si="1"/>
        <v>3.322E-2</v>
      </c>
      <c r="I117" s="17">
        <f t="shared" si="1"/>
        <v>0.108</v>
      </c>
      <c r="J117" s="17">
        <f t="shared" si="1"/>
        <v>5.3E-3</v>
      </c>
      <c r="K117" s="17">
        <f t="shared" si="1"/>
        <v>1.2999999999999999E-3</v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0.17978</v>
      </c>
    </row>
    <row r="118" spans="4:16" x14ac:dyDescent="0.3">
      <c r="D118" s="17">
        <v>1000</v>
      </c>
      <c r="E118" s="17">
        <f t="shared" si="1"/>
        <v>0.18</v>
      </c>
      <c r="F118" s="17">
        <f t="shared" si="1"/>
        <v>7.3999999999999999E-4</v>
      </c>
      <c r="G118" s="17">
        <f t="shared" si="1"/>
        <v>3.1220000000000001E-2</v>
      </c>
      <c r="H118" s="17">
        <f t="shared" si="1"/>
        <v>3.322E-2</v>
      </c>
      <c r="I118" s="17">
        <f t="shared" si="1"/>
        <v>0.108</v>
      </c>
      <c r="J118" s="17">
        <f t="shared" si="1"/>
        <v>5.3E-3</v>
      </c>
      <c r="K118" s="17">
        <f t="shared" si="1"/>
        <v>1.2999999999999999E-3</v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0.17978</v>
      </c>
    </row>
    <row r="119" spans="4:16" x14ac:dyDescent="0.3">
      <c r="D119" s="17">
        <v>2000</v>
      </c>
      <c r="E119" s="17">
        <f t="shared" si="1"/>
        <v>0.18</v>
      </c>
      <c r="F119" s="17">
        <f t="shared" si="1"/>
        <v>7.3999999999999999E-4</v>
      </c>
      <c r="G119" s="17">
        <f t="shared" si="1"/>
        <v>3.1220000000000001E-2</v>
      </c>
      <c r="H119" s="17">
        <f t="shared" si="1"/>
        <v>3.322E-2</v>
      </c>
      <c r="I119" s="17">
        <f t="shared" si="1"/>
        <v>0.108</v>
      </c>
      <c r="J119" s="17">
        <f t="shared" si="1"/>
        <v>5.3E-3</v>
      </c>
      <c r="K119" s="17">
        <f t="shared" si="1"/>
        <v>1.2999999999999999E-3</v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0.17978</v>
      </c>
    </row>
    <row r="120" spans="4:16" x14ac:dyDescent="0.3">
      <c r="D120" s="17">
        <v>5000</v>
      </c>
      <c r="E120" s="17">
        <f t="shared" si="1"/>
        <v>0.18</v>
      </c>
      <c r="F120" s="17">
        <f t="shared" si="1"/>
        <v>7.3999999999999999E-4</v>
      </c>
      <c r="G120" s="17">
        <f t="shared" si="1"/>
        <v>3.1220000000000001E-2</v>
      </c>
      <c r="H120" s="17">
        <f t="shared" si="1"/>
        <v>3.322E-2</v>
      </c>
      <c r="I120" s="17">
        <f t="shared" si="1"/>
        <v>0.108</v>
      </c>
      <c r="J120" s="17">
        <f t="shared" si="1"/>
        <v>5.3E-3</v>
      </c>
      <c r="K120" s="17">
        <f t="shared" si="1"/>
        <v>1.2999999999999999E-3</v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0.17978</v>
      </c>
    </row>
    <row r="121" spans="4:16" x14ac:dyDescent="0.3">
      <c r="D121" s="17">
        <v>10000</v>
      </c>
      <c r="E121" s="17">
        <f t="shared" si="1"/>
        <v>0.18</v>
      </c>
      <c r="F121" s="17">
        <f t="shared" si="1"/>
        <v>7.3999999999999999E-4</v>
      </c>
      <c r="G121" s="17">
        <f t="shared" si="1"/>
        <v>3.1220000000000001E-2</v>
      </c>
      <c r="H121" s="17">
        <f t="shared" si="1"/>
        <v>3.322E-2</v>
      </c>
      <c r="I121" s="17">
        <f t="shared" si="1"/>
        <v>0.108</v>
      </c>
      <c r="J121" s="17">
        <f t="shared" si="1"/>
        <v>5.3E-3</v>
      </c>
      <c r="K121" s="17">
        <f t="shared" si="1"/>
        <v>1.2999999999999999E-3</v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0.17978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3.5955053757774635E-4</v>
      </c>
      <c r="F127" s="17">
        <f t="shared" ref="F127:O142" si="3">IFERROR(F$4*(1-EXP(-$D127/(F$4*F$5))),"")</f>
        <v>7.7594078467124253E-2</v>
      </c>
      <c r="G127" s="17">
        <f t="shared" si="3"/>
        <v>3.1493021668545243E-2</v>
      </c>
      <c r="H127" s="17">
        <f t="shared" si="3"/>
        <v>1.2335310647064992E-2</v>
      </c>
      <c r="I127" s="17">
        <f t="shared" si="3"/>
        <v>4.3988859182424465E-5</v>
      </c>
      <c r="J127" s="17">
        <f t="shared" si="3"/>
        <v>6.456240963770066E-7</v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0.12146704526601329</v>
      </c>
    </row>
    <row r="128" spans="4:16" x14ac:dyDescent="0.3">
      <c r="D128" s="17">
        <v>2E-3</v>
      </c>
      <c r="E128" s="17">
        <f t="shared" ref="E128:O148" si="4">IFERROR(E$4*(1-EXP(-$D128/(E$4*E$5))),"")</f>
        <v>7.1877788368284183E-4</v>
      </c>
      <c r="F128" s="17">
        <f t="shared" si="3"/>
        <v>8.1003324342303756E-2</v>
      </c>
      <c r="G128" s="17">
        <f t="shared" si="3"/>
        <v>5.4302709299133382E-2</v>
      </c>
      <c r="H128" s="17">
        <f t="shared" si="3"/>
        <v>2.3927761904589402E-2</v>
      </c>
      <c r="I128" s="17">
        <f t="shared" si="3"/>
        <v>8.7778231794522214E-5</v>
      </c>
      <c r="J128" s="17">
        <f t="shared" si="3"/>
        <v>1.291016620268426E-6</v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0.15932286479444133</v>
      </c>
    </row>
    <row r="129" spans="4:16" x14ac:dyDescent="0.3">
      <c r="D129" s="17">
        <v>5.0000000000000001E-3</v>
      </c>
      <c r="E129" s="17">
        <f t="shared" si="4"/>
        <v>1.7945236769482788E-3</v>
      </c>
      <c r="F129" s="17">
        <f t="shared" si="3"/>
        <v>8.1159986711047211E-2</v>
      </c>
      <c r="G129" s="17">
        <f t="shared" si="3"/>
        <v>9.1455024617066963E-2</v>
      </c>
      <c r="H129" s="17">
        <f t="shared" si="3"/>
        <v>5.468201707571891E-2</v>
      </c>
      <c r="I129" s="17">
        <f t="shared" si="3"/>
        <v>2.1795845629880332E-4</v>
      </c>
      <c r="J129" s="17">
        <f t="shared" si="3"/>
        <v>3.225805587485264E-6</v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0.22751821266571937</v>
      </c>
    </row>
    <row r="130" spans="4:16" x14ac:dyDescent="0.3">
      <c r="D130" s="17">
        <v>0.01</v>
      </c>
      <c r="E130" s="17">
        <f t="shared" si="4"/>
        <v>3.5809965658287536E-3</v>
      </c>
      <c r="F130" s="17">
        <f t="shared" si="3"/>
        <v>8.1159999999997831E-2</v>
      </c>
      <c r="G130" s="17">
        <f t="shared" si="3"/>
        <v>0.10968275517260072</v>
      </c>
      <c r="H130" s="17">
        <f t="shared" si="3"/>
        <v>9.4765962621538816E-2</v>
      </c>
      <c r="I130" s="17">
        <f t="shared" si="3"/>
        <v>4.3101939830150835E-4</v>
      </c>
      <c r="J130" s="17">
        <f t="shared" si="3"/>
        <v>6.4458301629216618E-6</v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0.28604618302260182</v>
      </c>
    </row>
    <row r="131" spans="4:16" x14ac:dyDescent="0.3">
      <c r="D131" s="17">
        <v>0.02</v>
      </c>
      <c r="E131" s="17">
        <f t="shared" si="4"/>
        <v>7.1299342906463448E-3</v>
      </c>
      <c r="F131" s="17">
        <f t="shared" si="3"/>
        <v>8.1159999999999996E-2</v>
      </c>
      <c r="G131" s="17">
        <f t="shared" si="3"/>
        <v>0.11403976369616739</v>
      </c>
      <c r="H131" s="17">
        <f t="shared" si="3"/>
        <v>0.14568782197897134</v>
      </c>
      <c r="I131" s="17">
        <f t="shared" si="3"/>
        <v>8.4288645415846056E-4</v>
      </c>
      <c r="J131" s="17">
        <f t="shared" si="3"/>
        <v>1.2868577700015993E-5</v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0.34174334070699719</v>
      </c>
    </row>
    <row r="132" spans="4:16" x14ac:dyDescent="0.3">
      <c r="D132" s="17">
        <v>0.05</v>
      </c>
      <c r="E132" s="17">
        <f t="shared" si="4"/>
        <v>1.7587251659907689E-2</v>
      </c>
      <c r="F132" s="17">
        <f t="shared" si="3"/>
        <v>8.1159999999999996E-2</v>
      </c>
      <c r="G132" s="17">
        <f t="shared" si="3"/>
        <v>0.11421998870223732</v>
      </c>
      <c r="H132" s="17">
        <f t="shared" si="3"/>
        <v>0.1956540098653537</v>
      </c>
      <c r="I132" s="17">
        <f t="shared" si="3"/>
        <v>1.9718965102946411E-3</v>
      </c>
      <c r="J132" s="17">
        <f t="shared" si="3"/>
        <v>3.1999149670072536E-5</v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0.39303789422755575</v>
      </c>
    </row>
    <row r="133" spans="4:16" x14ac:dyDescent="0.3">
      <c r="D133" s="17">
        <v>0.1</v>
      </c>
      <c r="E133" s="17">
        <f t="shared" si="4"/>
        <v>3.4401224767443055E-2</v>
      </c>
      <c r="F133" s="17">
        <f t="shared" si="3"/>
        <v>8.1159999999999996E-2</v>
      </c>
      <c r="G133" s="17">
        <f t="shared" si="3"/>
        <v>0.11421999999999889</v>
      </c>
      <c r="H133" s="17">
        <f t="shared" si="3"/>
        <v>0.20441893328637833</v>
      </c>
      <c r="I133" s="17">
        <f t="shared" si="3"/>
        <v>3.5429295311756536E-3</v>
      </c>
      <c r="J133" s="17">
        <f t="shared" si="3"/>
        <v>6.3429440684807716E-5</v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0.40340529225823768</v>
      </c>
    </row>
    <row r="134" spans="4:16" x14ac:dyDescent="0.3">
      <c r="D134" s="17">
        <v>0.2</v>
      </c>
      <c r="E134" s="17">
        <f t="shared" si="4"/>
        <v>6.5843838871135763E-2</v>
      </c>
      <c r="F134" s="17">
        <f t="shared" si="3"/>
        <v>8.1159999999999996E-2</v>
      </c>
      <c r="G134" s="17">
        <f t="shared" si="3"/>
        <v>0.11422</v>
      </c>
      <c r="H134" s="17">
        <f t="shared" si="3"/>
        <v>0.20482917504348461</v>
      </c>
      <c r="I134" s="17">
        <f t="shared" si="3"/>
        <v>5.7918023960753769E-3</v>
      </c>
      <c r="J134" s="17">
        <f t="shared" si="3"/>
        <v>1.2462371806651112E-4</v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0.40612560115762647</v>
      </c>
    </row>
    <row r="135" spans="4:16" x14ac:dyDescent="0.3">
      <c r="D135" s="17">
        <v>0.5</v>
      </c>
      <c r="E135" s="17">
        <f t="shared" si="4"/>
        <v>0.14485697779061502</v>
      </c>
      <c r="F135" s="17">
        <f t="shared" si="3"/>
        <v>8.1159999999999996E-2</v>
      </c>
      <c r="G135" s="17">
        <f t="shared" si="3"/>
        <v>0.11422</v>
      </c>
      <c r="H135" s="17">
        <f t="shared" si="3"/>
        <v>0.20482999999999335</v>
      </c>
      <c r="I135" s="17">
        <f t="shared" si="3"/>
        <v>8.7004979621040125E-3</v>
      </c>
      <c r="J135" s="17">
        <f t="shared" si="3"/>
        <v>2.9556943031352069E-4</v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0.40920606739241089</v>
      </c>
    </row>
    <row r="136" spans="4:16" x14ac:dyDescent="0.3">
      <c r="D136" s="17">
        <v>1</v>
      </c>
      <c r="E136" s="17">
        <f t="shared" si="4"/>
        <v>0.23725509554465321</v>
      </c>
      <c r="F136" s="17">
        <f t="shared" si="3"/>
        <v>8.1159999999999996E-2</v>
      </c>
      <c r="G136" s="17">
        <f t="shared" si="3"/>
        <v>0.11422</v>
      </c>
      <c r="H136" s="17">
        <f t="shared" si="3"/>
        <v>0.20483000000000001</v>
      </c>
      <c r="I136" s="17">
        <f t="shared" si="3"/>
        <v>9.5970098635300791E-3</v>
      </c>
      <c r="J136" s="17">
        <f t="shared" si="3"/>
        <v>5.4260481166267525E-4</v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0.41034961467519276</v>
      </c>
    </row>
    <row r="137" spans="4:16" x14ac:dyDescent="0.3">
      <c r="D137" s="17">
        <v>2</v>
      </c>
      <c r="E137" s="17">
        <f t="shared" si="4"/>
        <v>0.33378524018455008</v>
      </c>
      <c r="F137" s="17">
        <f t="shared" si="3"/>
        <v>8.1159999999999996E-2</v>
      </c>
      <c r="G137" s="17">
        <f t="shared" si="3"/>
        <v>0.11422</v>
      </c>
      <c r="H137" s="17">
        <f t="shared" si="3"/>
        <v>0.20483000000000001</v>
      </c>
      <c r="I137" s="17">
        <f t="shared" si="3"/>
        <v>9.69890649812267E-3</v>
      </c>
      <c r="J137" s="17">
        <f t="shared" si="3"/>
        <v>9.2164296685896872E-4</v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0.41083054946498165</v>
      </c>
    </row>
    <row r="138" spans="4:16" x14ac:dyDescent="0.3">
      <c r="D138" s="17">
        <v>5</v>
      </c>
      <c r="E138" s="17">
        <f t="shared" si="4"/>
        <v>0.39554038843401751</v>
      </c>
      <c r="F138" s="17">
        <f t="shared" si="3"/>
        <v>8.1159999999999996E-2</v>
      </c>
      <c r="G138" s="17">
        <f t="shared" si="3"/>
        <v>0.11422</v>
      </c>
      <c r="H138" s="17">
        <f t="shared" si="3"/>
        <v>0.20483000000000001</v>
      </c>
      <c r="I138" s="17">
        <f t="shared" si="3"/>
        <v>9.6999999986911462E-3</v>
      </c>
      <c r="J138" s="17">
        <f t="shared" si="3"/>
        <v>1.500588173824357E-3</v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0.41141058817251552</v>
      </c>
    </row>
    <row r="139" spans="4:16" x14ac:dyDescent="0.3">
      <c r="D139" s="17">
        <v>10</v>
      </c>
      <c r="E139" s="17">
        <f t="shared" si="4"/>
        <v>0.39995027966170138</v>
      </c>
      <c r="F139" s="17">
        <f t="shared" si="3"/>
        <v>8.1159999999999996E-2</v>
      </c>
      <c r="G139" s="17">
        <f t="shared" si="3"/>
        <v>0.11422</v>
      </c>
      <c r="H139" s="17">
        <f t="shared" si="3"/>
        <v>0.20483000000000001</v>
      </c>
      <c r="I139" s="17">
        <f t="shared" si="3"/>
        <v>9.7000000000000003E-3</v>
      </c>
      <c r="J139" s="17">
        <f t="shared" si="3"/>
        <v>1.7501958657478703E-3</v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0.41166019586574787</v>
      </c>
    </row>
    <row r="140" spans="4:16" x14ac:dyDescent="0.3">
      <c r="D140" s="17">
        <v>20</v>
      </c>
      <c r="E140" s="17">
        <f t="shared" si="4"/>
        <v>0.3999999938197199</v>
      </c>
      <c r="F140" s="17">
        <f t="shared" si="3"/>
        <v>8.1159999999999996E-2</v>
      </c>
      <c r="G140" s="17">
        <f t="shared" si="3"/>
        <v>0.11422</v>
      </c>
      <c r="H140" s="17">
        <f t="shared" si="3"/>
        <v>0.20483000000000001</v>
      </c>
      <c r="I140" s="17">
        <f t="shared" si="3"/>
        <v>9.7000000000000003E-3</v>
      </c>
      <c r="J140" s="17">
        <f t="shared" si="3"/>
        <v>1.7986219712285533E-3</v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0.41170862197122854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8.1159999999999996E-2</v>
      </c>
      <c r="G141" s="17">
        <f t="shared" si="3"/>
        <v>0.11422</v>
      </c>
      <c r="H141" s="17">
        <f t="shared" si="3"/>
        <v>0.20483000000000001</v>
      </c>
      <c r="I141" s="17">
        <f t="shared" si="3"/>
        <v>9.7000000000000003E-3</v>
      </c>
      <c r="J141" s="17">
        <f t="shared" si="3"/>
        <v>1.7999999708098076E-3</v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0.41170999997080981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8.1159999999999996E-2</v>
      </c>
      <c r="G142" s="17">
        <f t="shared" si="3"/>
        <v>0.11422</v>
      </c>
      <c r="H142" s="17">
        <f t="shared" si="3"/>
        <v>0.20483000000000001</v>
      </c>
      <c r="I142" s="17">
        <f t="shared" si="3"/>
        <v>9.7000000000000003E-3</v>
      </c>
      <c r="J142" s="17">
        <f t="shared" si="3"/>
        <v>1.7999999999999995E-3</v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0.41171000000000002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8.1159999999999996E-2</v>
      </c>
      <c r="G143" s="17">
        <f t="shared" si="4"/>
        <v>0.11422</v>
      </c>
      <c r="H143" s="17">
        <f t="shared" si="4"/>
        <v>0.20483000000000001</v>
      </c>
      <c r="I143" s="17">
        <f t="shared" si="4"/>
        <v>9.7000000000000003E-3</v>
      </c>
      <c r="J143" s="17">
        <f t="shared" si="4"/>
        <v>1.8E-3</v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0.41171000000000002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8.1159999999999996E-2</v>
      </c>
      <c r="G144" s="17">
        <f t="shared" si="4"/>
        <v>0.11422</v>
      </c>
      <c r="H144" s="17">
        <f t="shared" si="4"/>
        <v>0.20483000000000001</v>
      </c>
      <c r="I144" s="17">
        <f t="shared" si="4"/>
        <v>9.7000000000000003E-3</v>
      </c>
      <c r="J144" s="17">
        <f t="shared" si="4"/>
        <v>1.8E-3</v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0.41171000000000002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8.1159999999999996E-2</v>
      </c>
      <c r="G145" s="17">
        <f t="shared" si="4"/>
        <v>0.11422</v>
      </c>
      <c r="H145" s="17">
        <f t="shared" si="4"/>
        <v>0.20483000000000001</v>
      </c>
      <c r="I145" s="17">
        <f t="shared" si="4"/>
        <v>9.7000000000000003E-3</v>
      </c>
      <c r="J145" s="17">
        <f t="shared" si="4"/>
        <v>1.8E-3</v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0.41171000000000002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8.1159999999999996E-2</v>
      </c>
      <c r="G146" s="17">
        <f t="shared" si="4"/>
        <v>0.11422</v>
      </c>
      <c r="H146" s="17">
        <f t="shared" si="4"/>
        <v>0.20483000000000001</v>
      </c>
      <c r="I146" s="17">
        <f t="shared" si="4"/>
        <v>9.7000000000000003E-3</v>
      </c>
      <c r="J146" s="17">
        <f t="shared" si="4"/>
        <v>1.8E-3</v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0.41171000000000002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8.1159999999999996E-2</v>
      </c>
      <c r="G147" s="17">
        <f t="shared" si="4"/>
        <v>0.11422</v>
      </c>
      <c r="H147" s="17">
        <f t="shared" si="4"/>
        <v>0.20483000000000001</v>
      </c>
      <c r="I147" s="17">
        <f t="shared" si="4"/>
        <v>9.7000000000000003E-3</v>
      </c>
      <c r="J147" s="17">
        <f t="shared" si="4"/>
        <v>1.8E-3</v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0.41171000000000002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8.1159999999999996E-2</v>
      </c>
      <c r="G148" s="17">
        <f t="shared" si="4"/>
        <v>0.11422</v>
      </c>
      <c r="H148" s="17">
        <f t="shared" si="4"/>
        <v>0.20483000000000001</v>
      </c>
      <c r="I148" s="17">
        <f t="shared" si="4"/>
        <v>9.7000000000000003E-3</v>
      </c>
      <c r="J148" s="17">
        <f t="shared" si="4"/>
        <v>1.8E-3</v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0.41171000000000002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9.9501662508318933E-3</v>
      </c>
      <c r="F154" s="17">
        <f t="shared" ref="F154:O169" si="6">IFERROR(F$6*(1-EXP(-$D154/(F$6*F$7))),"")</f>
        <v>9.9501662508318933E-3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9.9501662508318933E-3</v>
      </c>
    </row>
    <row r="155" spans="4:16" x14ac:dyDescent="0.3">
      <c r="D155" s="17">
        <v>2E-3</v>
      </c>
      <c r="E155" s="17">
        <f t="shared" ref="E155:O175" si="7">IFERROR(E$6*(1-EXP(-$D155/(E$6*E$7))),"")</f>
        <v>1.9801326693244747E-2</v>
      </c>
      <c r="F155" s="17">
        <f t="shared" si="6"/>
        <v>1.9801326693244747E-2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1.9801326693244747E-2</v>
      </c>
    </row>
    <row r="156" spans="4:16" x14ac:dyDescent="0.3">
      <c r="D156" s="17">
        <v>5.0000000000000001E-3</v>
      </c>
      <c r="E156" s="17">
        <f t="shared" si="7"/>
        <v>4.8770575499285984E-2</v>
      </c>
      <c r="F156" s="17">
        <f t="shared" si="6"/>
        <v>4.8770575499285984E-2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4.8770575499285984E-2</v>
      </c>
    </row>
    <row r="157" spans="4:16" x14ac:dyDescent="0.3">
      <c r="D157" s="17">
        <v>0.01</v>
      </c>
      <c r="E157" s="17">
        <f t="shared" si="7"/>
        <v>9.5162581964040371E-2</v>
      </c>
      <c r="F157" s="17">
        <f t="shared" si="6"/>
        <v>9.5162581964040371E-2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9.5162581964040371E-2</v>
      </c>
    </row>
    <row r="158" spans="4:16" x14ac:dyDescent="0.3">
      <c r="D158" s="17">
        <v>0.02</v>
      </c>
      <c r="E158" s="17">
        <f t="shared" si="7"/>
        <v>0.18126924692201818</v>
      </c>
      <c r="F158" s="17">
        <f t="shared" si="6"/>
        <v>0.18126924692201818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0.18126924692201818</v>
      </c>
    </row>
    <row r="159" spans="4:16" x14ac:dyDescent="0.3">
      <c r="D159" s="17">
        <v>0.05</v>
      </c>
      <c r="E159" s="17">
        <f t="shared" si="7"/>
        <v>0.39346934028736658</v>
      </c>
      <c r="F159" s="17">
        <f t="shared" si="6"/>
        <v>0.39346934028736658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0.39346934028736658</v>
      </c>
    </row>
    <row r="160" spans="4:16" x14ac:dyDescent="0.3">
      <c r="D160" s="17">
        <v>0.1</v>
      </c>
      <c r="E160" s="17">
        <f t="shared" si="7"/>
        <v>0.63212055882855767</v>
      </c>
      <c r="F160" s="17">
        <f t="shared" si="6"/>
        <v>0.63212055882855767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0.63212055882855767</v>
      </c>
    </row>
    <row r="161" spans="4:16" x14ac:dyDescent="0.3">
      <c r="D161" s="17">
        <v>0.2</v>
      </c>
      <c r="E161" s="17">
        <f t="shared" si="7"/>
        <v>0.8646647167633873</v>
      </c>
      <c r="F161" s="17">
        <f t="shared" si="6"/>
        <v>0.8646647167633873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0.8646647167633873</v>
      </c>
    </row>
    <row r="162" spans="4:16" x14ac:dyDescent="0.3">
      <c r="D162" s="17">
        <v>0.5</v>
      </c>
      <c r="E162" s="17">
        <f t="shared" si="7"/>
        <v>0.99326205300091452</v>
      </c>
      <c r="F162" s="17">
        <f t="shared" si="6"/>
        <v>0.99326205300091452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0.99326205300091452</v>
      </c>
    </row>
    <row r="163" spans="4:16" x14ac:dyDescent="0.3">
      <c r="D163" s="17">
        <v>1</v>
      </c>
      <c r="E163" s="17">
        <f t="shared" si="7"/>
        <v>0.99995460007023751</v>
      </c>
      <c r="F163" s="17">
        <f t="shared" si="6"/>
        <v>0.99995460007023751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0.99995460007023751</v>
      </c>
    </row>
    <row r="164" spans="4:16" x14ac:dyDescent="0.3">
      <c r="D164" s="17">
        <v>2</v>
      </c>
      <c r="E164" s="17">
        <f t="shared" si="7"/>
        <v>0.99999999793884642</v>
      </c>
      <c r="F164" s="17">
        <f t="shared" si="6"/>
        <v>0.99999999793884642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0.99999999793884642</v>
      </c>
    </row>
    <row r="165" spans="4:16" x14ac:dyDescent="0.3">
      <c r="D165" s="17">
        <v>5</v>
      </c>
      <c r="E165" s="17">
        <f t="shared" si="7"/>
        <v>1</v>
      </c>
      <c r="F165" s="17">
        <f t="shared" si="6"/>
        <v>1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</v>
      </c>
    </row>
    <row r="166" spans="4:16" x14ac:dyDescent="0.3">
      <c r="D166" s="17">
        <v>10</v>
      </c>
      <c r="E166" s="17">
        <f t="shared" si="7"/>
        <v>1</v>
      </c>
      <c r="F166" s="17">
        <f t="shared" si="6"/>
        <v>1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</v>
      </c>
    </row>
    <row r="167" spans="4:16" x14ac:dyDescent="0.3">
      <c r="D167" s="17">
        <v>20</v>
      </c>
      <c r="E167" s="17">
        <f t="shared" si="7"/>
        <v>1</v>
      </c>
      <c r="F167" s="17">
        <f t="shared" si="6"/>
        <v>1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</v>
      </c>
    </row>
    <row r="168" spans="4:16" x14ac:dyDescent="0.3">
      <c r="D168" s="17">
        <v>50</v>
      </c>
      <c r="E168" s="17">
        <f t="shared" si="7"/>
        <v>1</v>
      </c>
      <c r="F168" s="17">
        <f t="shared" si="6"/>
        <v>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</v>
      </c>
    </row>
    <row r="169" spans="4:16" x14ac:dyDescent="0.3">
      <c r="D169" s="17">
        <v>100</v>
      </c>
      <c r="E169" s="17">
        <f t="shared" si="7"/>
        <v>1</v>
      </c>
      <c r="F169" s="17">
        <f t="shared" si="6"/>
        <v>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1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2023-07-29T07:18:03Z</dcterms:modified>
</cp:coreProperties>
</file>