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Swi/"/>
    </mc:Choice>
  </mc:AlternateContent>
  <xr:revisionPtr revIDLastSave="1685" documentId="11_AD4DB114E441178AC67DF439BED5CE16693EDF27" xr6:coauthVersionLast="47" xr6:coauthVersionMax="47" xr10:uidLastSave="{05E1F3CE-ECB6-4418-8647-DF4CE7E0DD0E}"/>
  <bookViews>
    <workbookView xWindow="5748" yWindow="3612" windowWidth="23040" windowHeight="12204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" i="7" l="1"/>
  <c r="A161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0" i="7"/>
  <c r="A159" i="7"/>
  <c r="A158" i="7"/>
  <c r="A157" i="7"/>
  <c r="A156" i="7"/>
  <c r="A155" i="7"/>
  <c r="A144" i="7"/>
  <c r="A143" i="7"/>
  <c r="A142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C42" i="7" s="1"/>
  <c r="A41" i="7"/>
  <c r="C41" i="7" s="1"/>
  <c r="A40" i="7"/>
  <c r="C40" i="7" s="1"/>
  <c r="A39" i="7"/>
  <c r="C39" i="7" s="1"/>
  <c r="A38" i="7"/>
  <c r="C38" i="7" s="1"/>
  <c r="A37" i="7"/>
  <c r="C37" i="7" s="1"/>
  <c r="A35" i="7"/>
  <c r="A36" i="7"/>
  <c r="C36" i="7" s="1"/>
  <c r="D34" i="7"/>
  <c r="E34" i="7"/>
  <c r="F34" i="7"/>
  <c r="G34" i="7"/>
  <c r="H34" i="7"/>
  <c r="I34" i="7"/>
  <c r="J34" i="7"/>
  <c r="K34" i="7"/>
  <c r="B42" i="7" l="1"/>
  <c r="B36" i="7"/>
  <c r="B41" i="7"/>
  <c r="B40" i="7"/>
  <c r="B39" i="7"/>
  <c r="B38" i="7"/>
  <c r="B37" i="7"/>
  <c r="P164" i="9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<sst xmlns="http://schemas.openxmlformats.org/spreadsheetml/2006/main" count="266" uniqueCount="166">
  <si>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</si>
  <si>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</si>
  <si>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</si>
  <si>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</si>
  <si>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</si>
  <si>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</si>
  <si>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</si>
  <si>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</si>
  <si>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</si>
  <si>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</si>
  <si>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</si>
  <si>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</si>
  <si>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</si>
  <si>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</si>
  <si>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</si>
  <si>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</si>
  <si>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</si>
  <si>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</si>
  <si>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</si>
  <si>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</si>
  <si>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</si>
  <si>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</si>
  <si>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</si>
  <si>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</si>
  <si>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</si>
  <si>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</si>
  <si>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</si>
  <si>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</si>
  <si>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</si>
  <si>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</si>
  <si>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</si>
  <si>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</si>
  <si>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</si>
  <si>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</si>
  <si>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</si>
  <si>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</si>
  <si>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</si>
  <si>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</si>
  <si>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</si>
  <si>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</si>
  <si>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</si>
  <si>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</si>
  <si>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</si>
  <si>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</si>
  <si>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</si>
  <si>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</si>
  <si>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</si>
  <si>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</si>
  <si>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</si>
  <si>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</si>
  <si>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</si>
  <si>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</si>
  <si>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</si>
  <si>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</si>
  <si>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</si>
  <si>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</si>
  <si>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</si>
  <si>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</si>
  <si>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</si>
  <si>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</si>
  <si>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</si>
  <si>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</si>
  <si>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</si>
  <si>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</si>
  <si>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</si>
  <si>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</si>
  <si>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</si>
  <si>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</si>
  <si>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</si>
  <si>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</si>
  <si>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</si>
  <si>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</si>
  <si>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</si>
  <si>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</si>
  <si>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</si>
  <si>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</si>
  <si>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</si>
  <si>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</si>
  <si>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</si>
  <si>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</si>
  <si>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</si>
  <si>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</si>
  <si>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</si>
  <si>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</si>
  <si>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</si>
  <si>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</si>
  <si>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</si>
  <si>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</si>
  <si>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</si>
  <si>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</si>
  <si>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</si>
  <si>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</si>
  <si>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</si>
  <si>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</si>
  <si>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</si>
  <si>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</si>
  <si>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</si>
  <si>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</si>
  <si>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</si>
  <si>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</si>
  <si>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</si>
  <si>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</si>
  <si>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</si>
  <si>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</si>
  <si>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</si>
  <si>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</si>
  <si>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</si>
  <si>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</si>
  <si>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</si>
  <si>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</si>
  <si>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</si>
  <si>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</si>
  <si>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</si>
  <si>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</si>
  <si>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</si>
  <si>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</si>
  <si>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</si>
  <si>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</si>
  <si>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</si>
  <si>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</si>
  <si>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</si>
  <si>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</si>
  <si>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</si>
  <si>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</si>
  <si>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</si>
  <si>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</si>
  <si>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</si>
  <si>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</si>
  <si>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</si>
  <si>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</si>
  <si>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</si>
  <si>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</si>
  <si>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</si>
  <si>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</si>
  <si>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</si>
  <si>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</si>
  <si>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</si>
  <si>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</si>
  <si>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</si>
  <si>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</si>
  <si>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</si>
  <si>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</si>
  <si>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</si>
  <si>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</si>
  <si>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</si>
  <si>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</si>
  <si>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</si>
  <si>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</si>
  <si>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</si>
  <si>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</si>
  <si>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</si>
  <si>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</si>
  <si>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</si>
  <si>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</si>
  <si>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Pascal Schirmer</t>
  </si>
  <si>
    <t>https://www.infineon.com/dgdl/Infineon-IAUT300N10S5N015-DS-v01_00-EN.pdf?fileId=5546d4625ee5d4cd015f2469d7203245</t>
  </si>
  <si>
    <t>AEC-Q</t>
  </si>
  <si>
    <t>MOSFET</t>
  </si>
  <si>
    <t>IAUT300N10S5N015</t>
  </si>
  <si>
    <t>P/G-HSOF-8-1</t>
  </si>
  <si>
    <t>Gate resistance</t>
  </si>
  <si>
    <t>Gate resistance of the FET</t>
  </si>
  <si>
    <t>Rg</t>
  </si>
  <si>
    <t>Gate voltage</t>
  </si>
  <si>
    <t>Gate supply voltage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</si>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</sst>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1.2999999999999999E-3</c:v>
                </c:pt>
                <c:pt idx="2">
                  <c:v>6.4999999999999997E-3</c:v>
                </c:pt>
                <c:pt idx="3">
                  <c:v>1.2999999999999999E-2</c:v>
                </c:pt>
                <c:pt idx="4">
                  <c:v>2.5999999999999999E-2</c:v>
                </c:pt>
                <c:pt idx="5">
                  <c:v>6.5000000000000002E-2</c:v>
                </c:pt>
                <c:pt idx="6">
                  <c:v>0.13</c:v>
                </c:pt>
                <c:pt idx="7">
                  <c:v>0.38999999999999996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2.5699999999999998E-3</c:v>
                </c:pt>
                <c:pt idx="2">
                  <c:v>1.2849999999999999E-2</c:v>
                </c:pt>
                <c:pt idx="3">
                  <c:v>2.5699999999999997E-2</c:v>
                </c:pt>
                <c:pt idx="4">
                  <c:v>5.1399999999999994E-2</c:v>
                </c:pt>
                <c:pt idx="5">
                  <c:v>0.1285</c:v>
                </c:pt>
                <c:pt idx="6">
                  <c:v>0.25700000000000001</c:v>
                </c:pt>
                <c:pt idx="7">
                  <c:v>0.77099999999999991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9.9975004166141801E-4</c:v>
                </c:pt>
                <c:pt idx="1">
                  <c:v>1.9990003332499562E-3</c:v>
                </c:pt>
                <c:pt idx="2">
                  <c:v>4.9937552050798306E-3</c:v>
                </c:pt>
                <c:pt idx="3">
                  <c:v>9.9750416146353604E-3</c:v>
                </c:pt>
                <c:pt idx="4">
                  <c:v>1.9900332501663787E-2</c:v>
                </c:pt>
                <c:pt idx="5">
                  <c:v>4.938017594333477E-2</c:v>
                </c:pt>
                <c:pt idx="6">
                  <c:v>9.7541150998571968E-2</c:v>
                </c:pt>
                <c:pt idx="7">
                  <c:v>0.19032516392808096</c:v>
                </c:pt>
                <c:pt idx="8">
                  <c:v>0.44239843385719024</c:v>
                </c:pt>
                <c:pt idx="9">
                  <c:v>0.78693868057473315</c:v>
                </c:pt>
                <c:pt idx="10">
                  <c:v>1.2642411176571153</c:v>
                </c:pt>
                <c:pt idx="11">
                  <c:v>1.8358300027522023</c:v>
                </c:pt>
                <c:pt idx="12">
                  <c:v>1.986524106001829</c:v>
                </c:pt>
                <c:pt idx="13">
                  <c:v>1.999909200140475</c:v>
                </c:pt>
                <c:pt idx="14">
                  <c:v>1.9999999999722242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0.625</c:v>
                </c:pt>
                <c:pt idx="1">
                  <c:v>0.66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0.76</c:v>
                </c:pt>
                <c:pt idx="5">
                  <c:v>0.82</c:v>
                </c:pt>
                <c:pt idx="6">
                  <c:v>0.9</c:v>
                </c:pt>
                <c:pt idx="7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0.39</c:v>
                </c:pt>
                <c:pt idx="1">
                  <c:v>0.42</c:v>
                </c:pt>
                <c:pt idx="2">
                  <c:v>0.49</c:v>
                </c:pt>
                <c:pt idx="3">
                  <c:v>0.52500000000000002</c:v>
                </c:pt>
                <c:pt idx="4">
                  <c:v>0.59499999999999997</c:v>
                </c:pt>
                <c:pt idx="5">
                  <c:v>0.68</c:v>
                </c:pt>
                <c:pt idx="6">
                  <c:v>0.78</c:v>
                </c:pt>
                <c:pt idx="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1.2E-8</c:v>
                </c:pt>
                <c:pt idx="1">
                  <c:v>1.15E-8</c:v>
                </c:pt>
                <c:pt idx="2">
                  <c:v>1.0999999999999999E-8</c:v>
                </c:pt>
                <c:pt idx="3">
                  <c:v>1.0999999999999999E-8</c:v>
                </c:pt>
                <c:pt idx="4">
                  <c:v>1.0999999999999999E-8</c:v>
                </c:pt>
                <c:pt idx="5">
                  <c:v>1.0999999999999999E-8</c:v>
                </c:pt>
                <c:pt idx="6">
                  <c:v>1.0999999999999999E-8</c:v>
                </c:pt>
                <c:pt idx="7">
                  <c:v>1.0999999999999999E-8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1.2E-8</c:v>
                </c:pt>
                <c:pt idx="1">
                  <c:v>1.15E-8</c:v>
                </c:pt>
                <c:pt idx="2">
                  <c:v>1.0999999999999999E-8</c:v>
                </c:pt>
                <c:pt idx="3">
                  <c:v>1.0999999999999999E-8</c:v>
                </c:pt>
                <c:pt idx="4">
                  <c:v>1.0999999999999999E-8</c:v>
                </c:pt>
                <c:pt idx="5">
                  <c:v>1.0999999999999999E-8</c:v>
                </c:pt>
                <c:pt idx="6">
                  <c:v>1.0999999999999999E-8</c:v>
                </c:pt>
                <c:pt idx="7">
                  <c:v>1.0999999999999999E-8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1.05E-8</c:v>
                </c:pt>
                <c:pt idx="1">
                  <c:v>1E-8</c:v>
                </c:pt>
                <c:pt idx="2">
                  <c:v>6.5000000000000003E-9</c:v>
                </c:pt>
                <c:pt idx="3">
                  <c:v>5.4999999999999996E-9</c:v>
                </c:pt>
                <c:pt idx="4">
                  <c:v>4.2000000000000004E-9</c:v>
                </c:pt>
                <c:pt idx="5">
                  <c:v>1.8E-9</c:v>
                </c:pt>
                <c:pt idx="6">
                  <c:v>1.3000000000000001E-9</c:v>
                </c:pt>
                <c:pt idx="7">
                  <c:v>1.2E-9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1.05E-8</c:v>
                </c:pt>
                <c:pt idx="1">
                  <c:v>1E-8</c:v>
                </c:pt>
                <c:pt idx="2">
                  <c:v>6.5000000000000003E-9</c:v>
                </c:pt>
                <c:pt idx="3">
                  <c:v>5.4999999999999996E-9</c:v>
                </c:pt>
                <c:pt idx="4">
                  <c:v>4.2000000000000004E-9</c:v>
                </c:pt>
                <c:pt idx="5">
                  <c:v>1.8E-9</c:v>
                </c:pt>
                <c:pt idx="6">
                  <c:v>1.3000000000000001E-9</c:v>
                </c:pt>
                <c:pt idx="7">
                  <c:v>1.2E-9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2.5000000000000001E-9</c:v>
                </c:pt>
                <c:pt idx="1">
                  <c:v>2.45E-9</c:v>
                </c:pt>
                <c:pt idx="2">
                  <c:v>1.0000000000000001E-9</c:v>
                </c:pt>
                <c:pt idx="3">
                  <c:v>7.5E-10</c:v>
                </c:pt>
                <c:pt idx="4">
                  <c:v>4.0999999999999998E-10</c:v>
                </c:pt>
                <c:pt idx="5">
                  <c:v>7.9999999999999995E-11</c:v>
                </c:pt>
                <c:pt idx="6">
                  <c:v>5.4000000000000001E-11</c:v>
                </c:pt>
                <c:pt idx="7">
                  <c:v>5.0000000000000002E-11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2.5000000000000001E-9</c:v>
                </c:pt>
                <c:pt idx="1">
                  <c:v>2.45E-9</c:v>
                </c:pt>
                <c:pt idx="2">
                  <c:v>1.0000000000000001E-9</c:v>
                </c:pt>
                <c:pt idx="3">
                  <c:v>7.5E-10</c:v>
                </c:pt>
                <c:pt idx="4">
                  <c:v>4.0999999999999998E-10</c:v>
                </c:pt>
                <c:pt idx="5">
                  <c:v>7.9999999999999995E-11</c:v>
                </c:pt>
                <c:pt idx="6">
                  <c:v>5.4000000000000001E-11</c:v>
                </c:pt>
                <c:pt idx="7">
                  <c:v>5.0000000000000002E-11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3.9800665003327578E-3</c:v>
                </c:pt>
                <c:pt idx="1">
                  <c:v>7.9205306772978986E-3</c:v>
                </c:pt>
                <c:pt idx="2">
                  <c:v>1.9508230199714396E-2</c:v>
                </c:pt>
                <c:pt idx="3">
                  <c:v>3.8065032785616154E-2</c:v>
                </c:pt>
                <c:pt idx="4">
                  <c:v>7.2507698768807277E-2</c:v>
                </c:pt>
                <c:pt idx="5">
                  <c:v>0.15738773611494664</c:v>
                </c:pt>
                <c:pt idx="6">
                  <c:v>0.25284822353142306</c:v>
                </c:pt>
                <c:pt idx="7">
                  <c:v>0.34586588670535495</c:v>
                </c:pt>
                <c:pt idx="8">
                  <c:v>0.39730482120036581</c:v>
                </c:pt>
                <c:pt idx="9">
                  <c:v>0.399981840028095</c:v>
                </c:pt>
                <c:pt idx="10">
                  <c:v>0.39999999917553858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3.9800665003327578E-3</c:v>
                </c:pt>
                <c:pt idx="1">
                  <c:v>7.9205306772978986E-3</c:v>
                </c:pt>
                <c:pt idx="2">
                  <c:v>1.9508230199714396E-2</c:v>
                </c:pt>
                <c:pt idx="3">
                  <c:v>3.8065032785616154E-2</c:v>
                </c:pt>
                <c:pt idx="4">
                  <c:v>7.2507698768807277E-2</c:v>
                </c:pt>
                <c:pt idx="5">
                  <c:v>0.15738773611494664</c:v>
                </c:pt>
                <c:pt idx="6">
                  <c:v>0.25284822353142306</c:v>
                </c:pt>
                <c:pt idx="7">
                  <c:v>0.34586588670535495</c:v>
                </c:pt>
                <c:pt idx="8">
                  <c:v>0.39730482120036581</c:v>
                </c:pt>
                <c:pt idx="9">
                  <c:v>0.399981840028095</c:v>
                </c:pt>
                <c:pt idx="10">
                  <c:v>0.39999999917553858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30</xdr:row>
      <xdr:rowOff>195262</xdr:rowOff>
    </xdr:from>
    <xdr:to>
      <xdr:col>20</xdr:col>
      <xdr:colOff>527962</xdr:colOff>
      <xdr:row>44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523200</xdr:colOff>
      <xdr:row>64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20</xdr:col>
      <xdr:colOff>523200</xdr:colOff>
      <xdr:row>84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20</xdr:col>
      <xdr:colOff>523200</xdr:colOff>
      <xdr:row>104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111</xdr:row>
      <xdr:rowOff>0</xdr:rowOff>
    </xdr:from>
    <xdr:to>
      <xdr:col>20</xdr:col>
      <xdr:colOff>523200</xdr:colOff>
      <xdr:row>124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131</xdr:row>
      <xdr:rowOff>8965</xdr:rowOff>
    </xdr:from>
    <xdr:to>
      <xdr:col>20</xdr:col>
      <xdr:colOff>523200</xdr:colOff>
      <xdr:row>144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150</xdr:row>
      <xdr:rowOff>170329</xdr:rowOff>
    </xdr:from>
    <xdr:to>
      <xdr:col>20</xdr:col>
      <xdr:colOff>523200</xdr:colOff>
      <xdr:row>164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171</xdr:row>
      <xdr:rowOff>17928</xdr:rowOff>
    </xdr:from>
    <xdr:to>
      <xdr:col>20</xdr:col>
      <xdr:colOff>541130</xdr:colOff>
      <xdr:row>184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ineon.com/dgdl/Infineon-IAUT300N10S5N015-DS-v01_00-EN.pdf?fileId=5546d4625ee5d4cd015f2469d72032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E22" sqref="E22"/>
    </sheetView>
  </sheetViews>
  <sheetFormatPr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154</v>
      </c>
    </row>
    <row r="2" spans="1:3" x14ac:dyDescent="0.3">
      <c r="A2" s="1" t="s">
        <v>80</v>
      </c>
      <c r="B2" s="35">
        <v>45080</v>
      </c>
    </row>
    <row r="3" spans="1:3" x14ac:dyDescent="0.3">
      <c r="A3" s="1" t="s">
        <v>81</v>
      </c>
      <c r="B3" s="36" t="s">
        <v>155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157</v>
      </c>
    </row>
    <row r="9" spans="1:3" x14ac:dyDescent="0.3">
      <c r="A9" s="1" t="s">
        <v>83</v>
      </c>
      <c r="B9" t="s">
        <v>156</v>
      </c>
    </row>
    <row r="10" spans="1:3" x14ac:dyDescent="0.3">
      <c r="A10" s="1" t="s">
        <v>84</v>
      </c>
      <c r="B10" t="s">
        <v>158</v>
      </c>
    </row>
    <row r="11" spans="1:3" x14ac:dyDescent="0.3">
      <c r="A11" s="1" t="s">
        <v>85</v>
      </c>
      <c r="B11" t="s">
        <v>159</v>
      </c>
    </row>
    <row r="12" spans="1:3" x14ac:dyDescent="0.3">
      <c r="A12" s="1" t="s">
        <v>86</v>
      </c>
      <c r="B12">
        <v>100</v>
      </c>
      <c r="C12" t="s">
        <v>3</v>
      </c>
    </row>
    <row r="13" spans="1:3" x14ac:dyDescent="0.3">
      <c r="A13" s="1" t="s">
        <v>87</v>
      </c>
      <c r="B13">
        <v>300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hyperlinks>
    <hyperlink ref="B3" r:id="rId1" xr:uid="{9F2E69AB-EB51-4246-A1C0-4DFFF29116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70" zoomScaleNormal="70" workbookViewId="0">
      <selection activeCell="E9" sqref="E9"/>
    </sheetView>
  </sheetViews>
  <sheetFormatPr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1.5E-3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153</v>
      </c>
      <c r="B7" t="s">
        <v>148</v>
      </c>
      <c r="D7" s="4" t="s">
        <v>149</v>
      </c>
      <c r="E7" s="16">
        <v>100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>
        <v>0.5</v>
      </c>
      <c r="F8" s="17">
        <v>0</v>
      </c>
      <c r="G8" s="17">
        <v>1</v>
      </c>
      <c r="H8" s="17">
        <v>5</v>
      </c>
      <c r="I8" s="17">
        <v>10</v>
      </c>
      <c r="J8" s="17">
        <v>20</v>
      </c>
      <c r="K8" s="17">
        <v>50</v>
      </c>
      <c r="L8" s="17">
        <v>75</v>
      </c>
      <c r="M8" s="17">
        <v>100</v>
      </c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>
        <v>0.4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163</v>
      </c>
      <c r="B10" t="s">
        <v>164</v>
      </c>
      <c r="C10" t="s">
        <v>95</v>
      </c>
      <c r="D10" s="4" t="s">
        <v>165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>
        <v>0.01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160</v>
      </c>
      <c r="B13" t="s">
        <v>161</v>
      </c>
      <c r="C13" t="s">
        <v>95</v>
      </c>
      <c r="D13" s="4" t="s">
        <v>162</v>
      </c>
      <c r="E13" s="16">
        <v>3.5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152</v>
      </c>
      <c r="B15" t="s">
        <v>150</v>
      </c>
      <c r="C15" t="s">
        <v>95</v>
      </c>
      <c r="D15" s="4" t="s">
        <v>151</v>
      </c>
      <c r="E15" s="16">
        <v>300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300</v>
      </c>
      <c r="N17" s="17"/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>
        <v>1.4999999999999999E-8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>
        <v>4.8E-8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>
        <v>8.9999999999999999E-8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>
        <v>2.2000000000000001E-7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16">
        <v>4.4000000000000004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>
        <v>1.2315999999999999E-8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>
        <v>1.92E-9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>
        <v>8.3999999999999994E-11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0" t="s">
        <v>57</v>
      </c>
      <c r="C33" s="41"/>
      <c r="D33" s="41"/>
      <c r="E33" s="41"/>
      <c r="F33" s="41"/>
      <c r="G33" s="41"/>
      <c r="H33" s="41"/>
      <c r="I33" s="41"/>
      <c r="J33" s="41"/>
      <c r="K33" s="42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>
        <f>A36*0.0013</f>
        <v>1.2999999999999999E-3</v>
      </c>
      <c r="C36" s="17">
        <f>A36*0.00257</f>
        <v>2.5699999999999998E-3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>
        <f t="shared" ref="B37:B42" si="3">A37*0.0013</f>
        <v>6.4999999999999997E-3</v>
      </c>
      <c r="C37" s="17">
        <f t="shared" ref="C37:C42" si="4">A37*0.00257</f>
        <v>1.2849999999999999E-2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>
        <f t="shared" si="3"/>
        <v>1.2999999999999999E-2</v>
      </c>
      <c r="C38" s="17">
        <f t="shared" si="4"/>
        <v>2.5699999999999997E-2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>
        <f t="shared" si="3"/>
        <v>2.5999999999999999E-2</v>
      </c>
      <c r="C39" s="17">
        <f t="shared" si="4"/>
        <v>5.1399999999999994E-2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>
        <f t="shared" si="3"/>
        <v>6.5000000000000002E-2</v>
      </c>
      <c r="C40" s="17">
        <f t="shared" si="4"/>
        <v>0.1285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>
        <f t="shared" si="3"/>
        <v>0.13</v>
      </c>
      <c r="C41" s="17">
        <f t="shared" si="4"/>
        <v>0.25700000000000001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f t="shared" si="3"/>
        <v>0.38999999999999996</v>
      </c>
      <c r="C42" s="17">
        <f t="shared" si="4"/>
        <v>0.77099999999999991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0" t="s">
        <v>57</v>
      </c>
      <c r="C53" s="41"/>
      <c r="D53" s="41"/>
      <c r="E53" s="41"/>
      <c r="F53" s="41"/>
      <c r="G53" s="41"/>
      <c r="H53" s="41"/>
      <c r="I53" s="41"/>
      <c r="J53" s="41"/>
      <c r="K53" s="42"/>
    </row>
    <row r="54" spans="1:11" ht="15" thickBot="1" x14ac:dyDescent="0.35">
      <c r="A54" s="33"/>
      <c r="B54" s="27">
        <f t="shared" ref="B54" si="5">F$14</f>
        <v>25</v>
      </c>
      <c r="C54" s="27">
        <f t="shared" ref="C54" si="6">G$14</f>
        <v>175</v>
      </c>
      <c r="D54" s="27">
        <f t="shared" ref="D54" si="7">H$14</f>
        <v>0</v>
      </c>
      <c r="E54" s="27">
        <f t="shared" ref="E54" si="8">I$14</f>
        <v>0</v>
      </c>
      <c r="F54" s="27">
        <f t="shared" ref="F54" si="9">J$14</f>
        <v>0</v>
      </c>
      <c r="G54" s="27">
        <f t="shared" ref="G54" si="10">K$14</f>
        <v>0</v>
      </c>
      <c r="H54" s="27">
        <f t="shared" ref="H54" si="11">L$14</f>
        <v>0</v>
      </c>
      <c r="I54" s="27">
        <f t="shared" ref="I54" si="12">M$14</f>
        <v>0</v>
      </c>
      <c r="J54" s="27">
        <f t="shared" ref="J54" si="13">N$14</f>
        <v>0</v>
      </c>
      <c r="K54" s="28">
        <f t="shared" ref="K54" si="14">O$14</f>
        <v>0</v>
      </c>
    </row>
    <row r="55" spans="1:11" ht="15" thickTop="1" x14ac:dyDescent="0.3">
      <c r="A55" s="29">
        <f>F$16</f>
        <v>0</v>
      </c>
      <c r="B55" s="17"/>
      <c r="C55" s="17"/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/>
      <c r="C56" s="17"/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/>
      <c r="C57" s="17"/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/>
      <c r="C58" s="17"/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/>
      <c r="C59" s="17"/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/>
      <c r="C60" s="17"/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/>
      <c r="C61" s="17"/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/>
      <c r="C62" s="17"/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0" t="s">
        <v>57</v>
      </c>
      <c r="C73" s="41"/>
      <c r="D73" s="41"/>
      <c r="E73" s="41"/>
      <c r="F73" s="41"/>
      <c r="G73" s="41"/>
      <c r="H73" s="41"/>
      <c r="I73" s="41"/>
      <c r="J73" s="41"/>
      <c r="K73" s="42"/>
    </row>
    <row r="74" spans="1:11" ht="15" thickBot="1" x14ac:dyDescent="0.35">
      <c r="A74" s="34"/>
      <c r="B74" s="27">
        <f t="shared" ref="B74" si="15">F$14</f>
        <v>25</v>
      </c>
      <c r="C74" s="27">
        <f t="shared" ref="C74" si="16">G$14</f>
        <v>175</v>
      </c>
      <c r="D74" s="27">
        <f t="shared" ref="D74" si="17">H$14</f>
        <v>0</v>
      </c>
      <c r="E74" s="27">
        <f t="shared" ref="E74" si="18">I$14</f>
        <v>0</v>
      </c>
      <c r="F74" s="27">
        <f t="shared" ref="F74" si="19">J$14</f>
        <v>0</v>
      </c>
      <c r="G74" s="27">
        <f t="shared" ref="G74" si="20">K$14</f>
        <v>0</v>
      </c>
      <c r="H74" s="27">
        <f t="shared" ref="H74" si="21">L$14</f>
        <v>0</v>
      </c>
      <c r="I74" s="27">
        <f t="shared" ref="I74" si="22">M$14</f>
        <v>0</v>
      </c>
      <c r="J74" s="27">
        <f t="shared" ref="J74" si="23">N$14</f>
        <v>0</v>
      </c>
      <c r="K74" s="28">
        <f t="shared" ref="K74" si="24">O$14</f>
        <v>0</v>
      </c>
    </row>
    <row r="75" spans="1:11" ht="15" thickTop="1" x14ac:dyDescent="0.3">
      <c r="A75" s="29">
        <f>F$16</f>
        <v>0</v>
      </c>
      <c r="B75" s="17"/>
      <c r="C75" s="17"/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/>
      <c r="C76" s="17"/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/>
      <c r="C77" s="17"/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/>
      <c r="C78" s="17"/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/>
      <c r="C79" s="17"/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/>
      <c r="C80" s="17"/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/>
      <c r="C81" s="17"/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/>
      <c r="C82" s="17"/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59</v>
      </c>
      <c r="B93" s="40" t="s">
        <v>57</v>
      </c>
      <c r="C93" s="41"/>
      <c r="D93" s="41"/>
      <c r="E93" s="41"/>
      <c r="F93" s="41"/>
      <c r="G93" s="41"/>
      <c r="H93" s="41"/>
      <c r="I93" s="41"/>
      <c r="J93" s="41"/>
      <c r="K93" s="42"/>
    </row>
    <row r="94" spans="1:11" ht="15" thickBot="1" x14ac:dyDescent="0.35">
      <c r="A94" s="32"/>
      <c r="B94" s="27">
        <f t="shared" ref="B94" si="25">F$14</f>
        <v>25</v>
      </c>
      <c r="C94" s="27">
        <f t="shared" ref="C94" si="26">G$14</f>
        <v>175</v>
      </c>
      <c r="D94" s="27">
        <f t="shared" ref="D94" si="27">H$14</f>
        <v>0</v>
      </c>
      <c r="E94" s="27">
        <f t="shared" ref="E94" si="28">I$14</f>
        <v>0</v>
      </c>
      <c r="F94" s="27">
        <f t="shared" ref="F94" si="29">J$14</f>
        <v>0</v>
      </c>
      <c r="G94" s="27">
        <f t="shared" ref="G94" si="30">K$14</f>
        <v>0</v>
      </c>
      <c r="H94" s="27">
        <f t="shared" ref="H94" si="31">L$14</f>
        <v>0</v>
      </c>
      <c r="I94" s="27">
        <f t="shared" ref="I94" si="32">M$14</f>
        <v>0</v>
      </c>
      <c r="J94" s="27">
        <f t="shared" ref="J94" si="33">N$14</f>
        <v>0</v>
      </c>
      <c r="K94" s="28">
        <f t="shared" ref="K94" si="34">O$14</f>
        <v>0</v>
      </c>
    </row>
    <row r="95" spans="1:11" ht="15" thickTop="1" x14ac:dyDescent="0.3">
      <c r="A95" s="29">
        <f>F$16</f>
        <v>0</v>
      </c>
      <c r="B95" s="17"/>
      <c r="C95" s="17"/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1</v>
      </c>
      <c r="B96" s="17"/>
      <c r="C96" s="17"/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5</v>
      </c>
      <c r="B97" s="17"/>
      <c r="C97" s="17"/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10</v>
      </c>
      <c r="B98" s="17"/>
      <c r="C98" s="17"/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20</v>
      </c>
      <c r="B99" s="17"/>
      <c r="C99" s="17"/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50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100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300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0" t="s">
        <v>24</v>
      </c>
      <c r="C113" s="41"/>
      <c r="D113" s="41"/>
      <c r="E113" s="41"/>
      <c r="F113" s="41"/>
      <c r="G113" s="41"/>
      <c r="H113" s="41"/>
      <c r="I113" s="41"/>
      <c r="J113" s="41"/>
      <c r="K113" s="42"/>
      <c r="L113" s="1"/>
    </row>
    <row r="114" spans="1:12" ht="15" thickBot="1" x14ac:dyDescent="0.35">
      <c r="A114" s="32"/>
      <c r="B114" s="27">
        <f t="shared" ref="B114" si="35">F$14</f>
        <v>25</v>
      </c>
      <c r="C114" s="27">
        <f t="shared" ref="C114" si="36">G$14</f>
        <v>175</v>
      </c>
      <c r="D114" s="27">
        <f t="shared" ref="D114" si="37">H$14</f>
        <v>0</v>
      </c>
      <c r="E114" s="27">
        <f t="shared" ref="E114" si="38">I$14</f>
        <v>0</v>
      </c>
      <c r="F114" s="27">
        <f t="shared" ref="F114" si="39">J$14</f>
        <v>0</v>
      </c>
      <c r="G114" s="27">
        <f t="shared" ref="G114" si="40">K$14</f>
        <v>0</v>
      </c>
      <c r="H114" s="27">
        <f t="shared" ref="H114" si="41">L$14</f>
        <v>0</v>
      </c>
      <c r="I114" s="27">
        <f t="shared" ref="I114" si="42">M$14</f>
        <v>0</v>
      </c>
      <c r="J114" s="27">
        <f t="shared" ref="J114" si="43">N$14</f>
        <v>0</v>
      </c>
      <c r="K114" s="28">
        <f t="shared" ref="K114" si="44">O$14</f>
        <v>0</v>
      </c>
      <c r="L114" s="1"/>
    </row>
    <row r="115" spans="1:12" ht="15" thickTop="1" x14ac:dyDescent="0.3">
      <c r="A115" s="29">
        <f>F$17</f>
        <v>0</v>
      </c>
      <c r="B115" s="17">
        <v>0.625</v>
      </c>
      <c r="C115" s="17">
        <v>0.39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>
        <v>0.66</v>
      </c>
      <c r="C116" s="17">
        <v>0.42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>
        <v>0.7</v>
      </c>
      <c r="C117" s="17">
        <v>0.49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>
        <v>0.72499999999999998</v>
      </c>
      <c r="C118" s="17">
        <v>0.52500000000000002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>
        <v>0.76</v>
      </c>
      <c r="C119" s="17">
        <v>0.59499999999999997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>
        <v>0.82</v>
      </c>
      <c r="C120" s="17">
        <v>0.68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>
        <v>0.9</v>
      </c>
      <c r="C121" s="17">
        <v>0.78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300</v>
      </c>
      <c r="B122" s="17">
        <v>1.1000000000000001</v>
      </c>
      <c r="C122" s="17">
        <v>1.05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141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144</v>
      </c>
      <c r="B133" s="40" t="s">
        <v>24</v>
      </c>
      <c r="C133" s="41"/>
      <c r="D133" s="41"/>
      <c r="E133" s="41"/>
      <c r="F133" s="41"/>
      <c r="G133" s="41"/>
      <c r="H133" s="41"/>
      <c r="I133" s="41"/>
      <c r="J133" s="41"/>
      <c r="K133" s="42"/>
    </row>
    <row r="134" spans="1:11" ht="15" thickBot="1" x14ac:dyDescent="0.35">
      <c r="A134" s="32"/>
      <c r="B134" s="27">
        <f t="shared" ref="B134" si="45">F$14</f>
        <v>25</v>
      </c>
      <c r="C134" s="27">
        <f t="shared" ref="C134" si="46">G$14</f>
        <v>175</v>
      </c>
      <c r="D134" s="27">
        <f t="shared" ref="D134" si="47">H$14</f>
        <v>0</v>
      </c>
      <c r="E134" s="27">
        <f t="shared" ref="E134" si="48">I$14</f>
        <v>0</v>
      </c>
      <c r="F134" s="27">
        <f t="shared" ref="F134" si="49">J$14</f>
        <v>0</v>
      </c>
      <c r="G134" s="27">
        <f t="shared" ref="G134" si="50">K$14</f>
        <v>0</v>
      </c>
      <c r="H134" s="27">
        <f t="shared" ref="H134" si="51">L$14</f>
        <v>0</v>
      </c>
      <c r="I134" s="27">
        <f t="shared" ref="I134" si="52">M$14</f>
        <v>0</v>
      </c>
      <c r="J134" s="27">
        <f t="shared" ref="J134" si="53">N$14</f>
        <v>0</v>
      </c>
      <c r="K134" s="28">
        <f t="shared" ref="K134" si="54">O$14</f>
        <v>0</v>
      </c>
    </row>
    <row r="135" spans="1:11" ht="15" thickTop="1" x14ac:dyDescent="0.3">
      <c r="A135" s="29">
        <f>F$8</f>
        <v>0</v>
      </c>
      <c r="B135" s="17">
        <v>1.2E-8</v>
      </c>
      <c r="C135" s="17">
        <v>1.2E-8</v>
      </c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1</v>
      </c>
      <c r="B136" s="17">
        <v>1.15E-8</v>
      </c>
      <c r="C136" s="17">
        <v>1.15E-8</v>
      </c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5</v>
      </c>
      <c r="B137" s="17">
        <v>1.0999999999999999E-8</v>
      </c>
      <c r="C137" s="17">
        <v>1.0999999999999999E-8</v>
      </c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10</v>
      </c>
      <c r="B138" s="17">
        <v>1.0999999999999999E-8</v>
      </c>
      <c r="C138" s="17">
        <v>1.0999999999999999E-8</v>
      </c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20</v>
      </c>
      <c r="B139" s="17">
        <v>1.0999999999999999E-8</v>
      </c>
      <c r="C139" s="17">
        <v>1.0999999999999999E-8</v>
      </c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50</v>
      </c>
      <c r="B140" s="17">
        <v>1.0999999999999999E-8</v>
      </c>
      <c r="C140" s="17">
        <v>1.0999999999999999E-8</v>
      </c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75</v>
      </c>
      <c r="B141" s="17">
        <v>1.0999999999999999E-8</v>
      </c>
      <c r="C141" s="17">
        <v>1.0999999999999999E-8</v>
      </c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100</v>
      </c>
      <c r="B142" s="17">
        <v>1.0999999999999999E-8</v>
      </c>
      <c r="C142" s="17">
        <v>1.0999999999999999E-8</v>
      </c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142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144</v>
      </c>
      <c r="B153" s="40" t="s">
        <v>24</v>
      </c>
      <c r="C153" s="41"/>
      <c r="D153" s="41"/>
      <c r="E153" s="41"/>
      <c r="F153" s="41"/>
      <c r="G153" s="41"/>
      <c r="H153" s="41"/>
      <c r="I153" s="41"/>
      <c r="J153" s="41"/>
      <c r="K153" s="42"/>
    </row>
    <row r="154" spans="1:11" ht="15" thickBot="1" x14ac:dyDescent="0.35">
      <c r="A154" s="32"/>
      <c r="B154" s="27">
        <f t="shared" ref="B154" si="55">F$14</f>
        <v>25</v>
      </c>
      <c r="C154" s="27">
        <f t="shared" ref="C154" si="56">G$14</f>
        <v>175</v>
      </c>
      <c r="D154" s="27">
        <f t="shared" ref="D154" si="57">H$14</f>
        <v>0</v>
      </c>
      <c r="E154" s="27">
        <f t="shared" ref="E154" si="58">I$14</f>
        <v>0</v>
      </c>
      <c r="F154" s="27">
        <f t="shared" ref="F154" si="59">J$14</f>
        <v>0</v>
      </c>
      <c r="G154" s="27">
        <f t="shared" ref="G154" si="60">K$14</f>
        <v>0</v>
      </c>
      <c r="H154" s="27">
        <f t="shared" ref="H154" si="61">L$14</f>
        <v>0</v>
      </c>
      <c r="I154" s="27">
        <f t="shared" ref="I154" si="62">M$14</f>
        <v>0</v>
      </c>
      <c r="J154" s="27">
        <f t="shared" ref="J154" si="63">N$14</f>
        <v>0</v>
      </c>
      <c r="K154" s="28">
        <f t="shared" ref="K154" si="64">O$14</f>
        <v>0</v>
      </c>
    </row>
    <row r="155" spans="1:11" ht="15" thickTop="1" x14ac:dyDescent="0.3">
      <c r="A155" s="29">
        <f>F$8</f>
        <v>0</v>
      </c>
      <c r="B155" s="17">
        <v>1.05E-8</v>
      </c>
      <c r="C155" s="17">
        <v>1.05E-8</v>
      </c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1</v>
      </c>
      <c r="B156" s="17">
        <v>1E-8</v>
      </c>
      <c r="C156" s="17">
        <v>1E-8</v>
      </c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5</v>
      </c>
      <c r="B157" s="17">
        <v>6.5000000000000003E-9</v>
      </c>
      <c r="C157" s="17">
        <v>6.5000000000000003E-9</v>
      </c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10</v>
      </c>
      <c r="B158" s="17">
        <v>5.4999999999999996E-9</v>
      </c>
      <c r="C158" s="17">
        <v>5.4999999999999996E-9</v>
      </c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20</v>
      </c>
      <c r="B159" s="17">
        <v>4.2000000000000004E-9</v>
      </c>
      <c r="C159" s="17">
        <v>4.2000000000000004E-9</v>
      </c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50</v>
      </c>
      <c r="B160" s="17">
        <v>1.8E-9</v>
      </c>
      <c r="C160" s="17">
        <v>1.8E-9</v>
      </c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75</v>
      </c>
      <c r="B161" s="17">
        <v>1.3000000000000001E-9</v>
      </c>
      <c r="C161" s="17">
        <v>1.3000000000000001E-9</v>
      </c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100</v>
      </c>
      <c r="B162" s="17">
        <v>1.2E-9</v>
      </c>
      <c r="C162" s="17">
        <v>1.2E-9</v>
      </c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143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144</v>
      </c>
      <c r="B173" s="40" t="s">
        <v>24</v>
      </c>
      <c r="C173" s="41"/>
      <c r="D173" s="41"/>
      <c r="E173" s="41"/>
      <c r="F173" s="41"/>
      <c r="G173" s="41"/>
      <c r="H173" s="41"/>
      <c r="I173" s="41"/>
      <c r="J173" s="41"/>
      <c r="K173" s="42"/>
    </row>
    <row r="174" spans="1:11" ht="15" thickBot="1" x14ac:dyDescent="0.35">
      <c r="A174" s="32"/>
      <c r="B174" s="27">
        <f t="shared" ref="B174" si="65">F$14</f>
        <v>25</v>
      </c>
      <c r="C174" s="27">
        <f t="shared" ref="C174" si="66">G$14</f>
        <v>175</v>
      </c>
      <c r="D174" s="27">
        <f t="shared" ref="D174" si="67">H$14</f>
        <v>0</v>
      </c>
      <c r="E174" s="27">
        <f t="shared" ref="E174" si="68">I$14</f>
        <v>0</v>
      </c>
      <c r="F174" s="27">
        <f t="shared" ref="F174" si="69">J$14</f>
        <v>0</v>
      </c>
      <c r="G174" s="27">
        <f t="shared" ref="G174" si="70">K$14</f>
        <v>0</v>
      </c>
      <c r="H174" s="27">
        <f t="shared" ref="H174" si="71">L$14</f>
        <v>0</v>
      </c>
      <c r="I174" s="27">
        <f t="shared" ref="I174" si="72">M$14</f>
        <v>0</v>
      </c>
      <c r="J174" s="27">
        <f t="shared" ref="J174" si="73">N$14</f>
        <v>0</v>
      </c>
      <c r="K174" s="28">
        <f t="shared" ref="K174" si="74">O$14</f>
        <v>0</v>
      </c>
    </row>
    <row r="175" spans="1:11" ht="15" thickTop="1" x14ac:dyDescent="0.3">
      <c r="A175" s="29">
        <f>F$8</f>
        <v>0</v>
      </c>
      <c r="B175" s="17">
        <v>2.5000000000000001E-9</v>
      </c>
      <c r="C175" s="17">
        <v>2.5000000000000001E-9</v>
      </c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1</v>
      </c>
      <c r="B176" s="17">
        <v>2.45E-9</v>
      </c>
      <c r="C176" s="17">
        <v>2.45E-9</v>
      </c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5</v>
      </c>
      <c r="B177" s="17">
        <v>1.0000000000000001E-9</v>
      </c>
      <c r="C177" s="17">
        <v>1.0000000000000001E-9</v>
      </c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10</v>
      </c>
      <c r="B178" s="17">
        <v>7.5E-10</v>
      </c>
      <c r="C178" s="17">
        <v>7.5E-10</v>
      </c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20</v>
      </c>
      <c r="B179" s="17">
        <v>4.0999999999999998E-10</v>
      </c>
      <c r="C179" s="17">
        <v>4.0999999999999998E-10</v>
      </c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50</v>
      </c>
      <c r="B180" s="17">
        <v>7.9999999999999995E-11</v>
      </c>
      <c r="C180" s="17">
        <v>7.9999999999999995E-11</v>
      </c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75</v>
      </c>
      <c r="B181" s="17">
        <v>5.4000000000000001E-11</v>
      </c>
      <c r="C181" s="17">
        <v>5.4000000000000001E-11</v>
      </c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100</v>
      </c>
      <c r="B182" s="17">
        <v>5.0000000000000002E-11</v>
      </c>
      <c r="C182" s="17">
        <v>5.0000000000000002E-11</v>
      </c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I30" sqref="I30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0.4</v>
      </c>
      <c r="F2" s="16">
        <v>0.4</v>
      </c>
      <c r="G2" s="17"/>
      <c r="H2" s="17"/>
      <c r="I2" s="17"/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0.25</v>
      </c>
      <c r="F3" s="21">
        <v>0.25</v>
      </c>
      <c r="G3" s="17"/>
      <c r="H3" s="17"/>
      <c r="I3" s="17"/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0.4</v>
      </c>
      <c r="F4" s="16">
        <v>0.4</v>
      </c>
      <c r="G4" s="17"/>
      <c r="H4" s="17"/>
      <c r="I4" s="17"/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0.25</v>
      </c>
      <c r="F5" s="21">
        <v>0.25</v>
      </c>
      <c r="G5" s="17"/>
      <c r="H5" s="17"/>
      <c r="I5" s="17"/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2</v>
      </c>
      <c r="F6" s="16">
        <v>2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1</v>
      </c>
      <c r="F7" s="16">
        <v>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3.9800665003327578E-3</v>
      </c>
      <c r="F100" s="17">
        <f t="shared" ref="F100:O100" si="0">IFERROR(F$2*(1-EXP(-$D100/(F$2*F$3))),"")</f>
        <v>3.9800665003327578E-3</v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3.9800665003327578E-3</v>
      </c>
    </row>
    <row r="101" spans="4:16" x14ac:dyDescent="0.3">
      <c r="D101" s="17">
        <v>2E-3</v>
      </c>
      <c r="E101" s="17">
        <f t="shared" ref="E101:O121" si="1">IFERROR(E$2*(1-EXP(-$D101/(E$2*E$3))),"")</f>
        <v>7.9205306772978986E-3</v>
      </c>
      <c r="F101" s="17">
        <f t="shared" si="1"/>
        <v>7.9205306772978986E-3</v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7.9205306772978986E-3</v>
      </c>
    </row>
    <row r="102" spans="4:16" x14ac:dyDescent="0.3">
      <c r="D102" s="17">
        <v>5.0000000000000001E-3</v>
      </c>
      <c r="E102" s="17">
        <f t="shared" si="1"/>
        <v>1.9508230199714396E-2</v>
      </c>
      <c r="F102" s="17">
        <f t="shared" si="1"/>
        <v>1.9508230199714396E-2</v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1.9508230199714396E-2</v>
      </c>
    </row>
    <row r="103" spans="4:16" x14ac:dyDescent="0.3">
      <c r="D103" s="17">
        <v>0.01</v>
      </c>
      <c r="E103" s="17">
        <f t="shared" si="1"/>
        <v>3.8065032785616154E-2</v>
      </c>
      <c r="F103" s="17">
        <f t="shared" si="1"/>
        <v>3.8065032785616154E-2</v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3.8065032785616154E-2</v>
      </c>
    </row>
    <row r="104" spans="4:16" x14ac:dyDescent="0.3">
      <c r="D104" s="17">
        <v>0.02</v>
      </c>
      <c r="E104" s="17">
        <f t="shared" si="1"/>
        <v>7.2507698768807277E-2</v>
      </c>
      <c r="F104" s="17">
        <f t="shared" si="1"/>
        <v>7.2507698768807277E-2</v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7.2507698768807277E-2</v>
      </c>
    </row>
    <row r="105" spans="4:16" x14ac:dyDescent="0.3">
      <c r="D105" s="17">
        <v>0.05</v>
      </c>
      <c r="E105" s="17">
        <f t="shared" si="1"/>
        <v>0.15738773611494664</v>
      </c>
      <c r="F105" s="17">
        <f t="shared" si="1"/>
        <v>0.15738773611494664</v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0.15738773611494664</v>
      </c>
    </row>
    <row r="106" spans="4:16" x14ac:dyDescent="0.3">
      <c r="D106" s="17">
        <v>0.1</v>
      </c>
      <c r="E106" s="17">
        <f t="shared" si="1"/>
        <v>0.25284822353142306</v>
      </c>
      <c r="F106" s="17">
        <f t="shared" si="1"/>
        <v>0.25284822353142306</v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0.25284822353142306</v>
      </c>
    </row>
    <row r="107" spans="4:16" x14ac:dyDescent="0.3">
      <c r="D107" s="17">
        <v>0.2</v>
      </c>
      <c r="E107" s="17">
        <f t="shared" si="1"/>
        <v>0.34586588670535495</v>
      </c>
      <c r="F107" s="17">
        <f t="shared" si="1"/>
        <v>0.34586588670535495</v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0.34586588670535495</v>
      </c>
    </row>
    <row r="108" spans="4:16" x14ac:dyDescent="0.3">
      <c r="D108" s="17">
        <v>0.5</v>
      </c>
      <c r="E108" s="17">
        <f t="shared" si="1"/>
        <v>0.39730482120036581</v>
      </c>
      <c r="F108" s="17">
        <f t="shared" si="1"/>
        <v>0.39730482120036581</v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0.39730482120036581</v>
      </c>
    </row>
    <row r="109" spans="4:16" x14ac:dyDescent="0.3">
      <c r="D109" s="17">
        <v>1</v>
      </c>
      <c r="E109" s="17">
        <f t="shared" si="1"/>
        <v>0.399981840028095</v>
      </c>
      <c r="F109" s="17">
        <f t="shared" si="1"/>
        <v>0.399981840028095</v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0.399981840028095</v>
      </c>
    </row>
    <row r="110" spans="4:16" x14ac:dyDescent="0.3">
      <c r="D110" s="17">
        <v>2</v>
      </c>
      <c r="E110" s="17">
        <f t="shared" si="1"/>
        <v>0.39999999917553858</v>
      </c>
      <c r="F110" s="17">
        <f t="shared" si="1"/>
        <v>0.39999999917553858</v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0.39999999917553858</v>
      </c>
    </row>
    <row r="111" spans="4:16" x14ac:dyDescent="0.3">
      <c r="D111" s="17">
        <v>5</v>
      </c>
      <c r="E111" s="17">
        <f t="shared" si="1"/>
        <v>0.4</v>
      </c>
      <c r="F111" s="17">
        <f t="shared" si="1"/>
        <v>0.4</v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0.4</v>
      </c>
    </row>
    <row r="112" spans="4:16" x14ac:dyDescent="0.3">
      <c r="D112" s="17">
        <v>10</v>
      </c>
      <c r="E112" s="17">
        <f t="shared" si="1"/>
        <v>0.4</v>
      </c>
      <c r="F112" s="17">
        <f t="shared" si="1"/>
        <v>0.4</v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0.4</v>
      </c>
    </row>
    <row r="113" spans="4:16" x14ac:dyDescent="0.3">
      <c r="D113" s="17">
        <v>20</v>
      </c>
      <c r="E113" s="17">
        <f t="shared" si="1"/>
        <v>0.4</v>
      </c>
      <c r="F113" s="17">
        <f t="shared" si="1"/>
        <v>0.4</v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0.4</v>
      </c>
    </row>
    <row r="114" spans="4:16" x14ac:dyDescent="0.3">
      <c r="D114" s="17">
        <v>50</v>
      </c>
      <c r="E114" s="17">
        <f t="shared" si="1"/>
        <v>0.4</v>
      </c>
      <c r="F114" s="17">
        <f t="shared" si="1"/>
        <v>0.4</v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0.4</v>
      </c>
    </row>
    <row r="115" spans="4:16" x14ac:dyDescent="0.3">
      <c r="D115" s="17">
        <v>100</v>
      </c>
      <c r="E115" s="17">
        <f t="shared" si="1"/>
        <v>0.4</v>
      </c>
      <c r="F115" s="17">
        <f t="shared" si="1"/>
        <v>0.4</v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0.4</v>
      </c>
    </row>
    <row r="116" spans="4:16" x14ac:dyDescent="0.3">
      <c r="D116" s="17">
        <v>200</v>
      </c>
      <c r="E116" s="17">
        <f t="shared" si="1"/>
        <v>0.4</v>
      </c>
      <c r="F116" s="17">
        <f t="shared" si="1"/>
        <v>0.4</v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0.4</v>
      </c>
    </row>
    <row r="117" spans="4:16" x14ac:dyDescent="0.3">
      <c r="D117" s="17">
        <v>500</v>
      </c>
      <c r="E117" s="17">
        <f t="shared" si="1"/>
        <v>0.4</v>
      </c>
      <c r="F117" s="17">
        <f t="shared" si="1"/>
        <v>0.4</v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0.4</v>
      </c>
    </row>
    <row r="118" spans="4:16" x14ac:dyDescent="0.3">
      <c r="D118" s="17">
        <v>1000</v>
      </c>
      <c r="E118" s="17">
        <f t="shared" si="1"/>
        <v>0.4</v>
      </c>
      <c r="F118" s="17">
        <f t="shared" si="1"/>
        <v>0.4</v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0.4</v>
      </c>
    </row>
    <row r="119" spans="4:16" x14ac:dyDescent="0.3">
      <c r="D119" s="17">
        <v>2000</v>
      </c>
      <c r="E119" s="17">
        <f t="shared" si="1"/>
        <v>0.4</v>
      </c>
      <c r="F119" s="17">
        <f t="shared" si="1"/>
        <v>0.4</v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0.4</v>
      </c>
    </row>
    <row r="120" spans="4:16" x14ac:dyDescent="0.3">
      <c r="D120" s="17">
        <v>5000</v>
      </c>
      <c r="E120" s="17">
        <f t="shared" si="1"/>
        <v>0.4</v>
      </c>
      <c r="F120" s="17">
        <f t="shared" si="1"/>
        <v>0.4</v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0.4</v>
      </c>
    </row>
    <row r="121" spans="4:16" x14ac:dyDescent="0.3">
      <c r="D121" s="17">
        <v>10000</v>
      </c>
      <c r="E121" s="17">
        <f t="shared" si="1"/>
        <v>0.4</v>
      </c>
      <c r="F121" s="17">
        <f t="shared" si="1"/>
        <v>0.4</v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0.4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3.9800665003327578E-3</v>
      </c>
      <c r="F127" s="17">
        <f t="shared" ref="F127:O142" si="3">IFERROR(F$4*(1-EXP(-$D127/(F$4*F$5))),"")</f>
        <v>3.9800665003327578E-3</v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3.9800665003327578E-3</v>
      </c>
    </row>
    <row r="128" spans="4:16" x14ac:dyDescent="0.3">
      <c r="D128" s="17">
        <v>2E-3</v>
      </c>
      <c r="E128" s="17">
        <f t="shared" ref="E128:O148" si="4">IFERROR(E$4*(1-EXP(-$D128/(E$4*E$5))),"")</f>
        <v>7.9205306772978986E-3</v>
      </c>
      <c r="F128" s="17">
        <f t="shared" si="3"/>
        <v>7.9205306772978986E-3</v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7.9205306772978986E-3</v>
      </c>
    </row>
    <row r="129" spans="4:16" x14ac:dyDescent="0.3">
      <c r="D129" s="17">
        <v>5.0000000000000001E-3</v>
      </c>
      <c r="E129" s="17">
        <f t="shared" si="4"/>
        <v>1.9508230199714396E-2</v>
      </c>
      <c r="F129" s="17">
        <f t="shared" si="3"/>
        <v>1.9508230199714396E-2</v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1.9508230199714396E-2</v>
      </c>
    </row>
    <row r="130" spans="4:16" x14ac:dyDescent="0.3">
      <c r="D130" s="17">
        <v>0.01</v>
      </c>
      <c r="E130" s="17">
        <f t="shared" si="4"/>
        <v>3.8065032785616154E-2</v>
      </c>
      <c r="F130" s="17">
        <f t="shared" si="3"/>
        <v>3.8065032785616154E-2</v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3.8065032785616154E-2</v>
      </c>
    </row>
    <row r="131" spans="4:16" x14ac:dyDescent="0.3">
      <c r="D131" s="17">
        <v>0.02</v>
      </c>
      <c r="E131" s="17">
        <f t="shared" si="4"/>
        <v>7.2507698768807277E-2</v>
      </c>
      <c r="F131" s="17">
        <f t="shared" si="3"/>
        <v>7.2507698768807277E-2</v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7.2507698768807277E-2</v>
      </c>
    </row>
    <row r="132" spans="4:16" x14ac:dyDescent="0.3">
      <c r="D132" s="17">
        <v>0.05</v>
      </c>
      <c r="E132" s="17">
        <f t="shared" si="4"/>
        <v>0.15738773611494664</v>
      </c>
      <c r="F132" s="17">
        <f t="shared" si="3"/>
        <v>0.15738773611494664</v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0.15738773611494664</v>
      </c>
    </row>
    <row r="133" spans="4:16" x14ac:dyDescent="0.3">
      <c r="D133" s="17">
        <v>0.1</v>
      </c>
      <c r="E133" s="17">
        <f t="shared" si="4"/>
        <v>0.25284822353142306</v>
      </c>
      <c r="F133" s="17">
        <f t="shared" si="3"/>
        <v>0.25284822353142306</v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0.25284822353142306</v>
      </c>
    </row>
    <row r="134" spans="4:16" x14ac:dyDescent="0.3">
      <c r="D134" s="17">
        <v>0.2</v>
      </c>
      <c r="E134" s="17">
        <f t="shared" si="4"/>
        <v>0.34586588670535495</v>
      </c>
      <c r="F134" s="17">
        <f t="shared" si="3"/>
        <v>0.34586588670535495</v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0.34586588670535495</v>
      </c>
    </row>
    <row r="135" spans="4:16" x14ac:dyDescent="0.3">
      <c r="D135" s="17">
        <v>0.5</v>
      </c>
      <c r="E135" s="17">
        <f t="shared" si="4"/>
        <v>0.39730482120036581</v>
      </c>
      <c r="F135" s="17">
        <f t="shared" si="3"/>
        <v>0.39730482120036581</v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0.39730482120036581</v>
      </c>
    </row>
    <row r="136" spans="4:16" x14ac:dyDescent="0.3">
      <c r="D136" s="17">
        <v>1</v>
      </c>
      <c r="E136" s="17">
        <f t="shared" si="4"/>
        <v>0.399981840028095</v>
      </c>
      <c r="F136" s="17">
        <f t="shared" si="3"/>
        <v>0.399981840028095</v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0.399981840028095</v>
      </c>
    </row>
    <row r="137" spans="4:16" x14ac:dyDescent="0.3">
      <c r="D137" s="17">
        <v>2</v>
      </c>
      <c r="E137" s="17">
        <f t="shared" si="4"/>
        <v>0.39999999917553858</v>
      </c>
      <c r="F137" s="17">
        <f t="shared" si="3"/>
        <v>0.39999999917553858</v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0.39999999917553858</v>
      </c>
    </row>
    <row r="138" spans="4:16" x14ac:dyDescent="0.3">
      <c r="D138" s="17">
        <v>5</v>
      </c>
      <c r="E138" s="17">
        <f t="shared" si="4"/>
        <v>0.4</v>
      </c>
      <c r="F138" s="17">
        <f t="shared" si="3"/>
        <v>0.4</v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</v>
      </c>
    </row>
    <row r="139" spans="4:16" x14ac:dyDescent="0.3">
      <c r="D139" s="17">
        <v>10</v>
      </c>
      <c r="E139" s="17">
        <f t="shared" si="4"/>
        <v>0.4</v>
      </c>
      <c r="F139" s="17">
        <f t="shared" si="3"/>
        <v>0.4</v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</v>
      </c>
    </row>
    <row r="140" spans="4:16" x14ac:dyDescent="0.3">
      <c r="D140" s="17">
        <v>20</v>
      </c>
      <c r="E140" s="17">
        <f t="shared" si="4"/>
        <v>0.4</v>
      </c>
      <c r="F140" s="17">
        <f t="shared" si="3"/>
        <v>0.4</v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0.4</v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0.4</v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0.4</v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0.4</v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0.4</v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0.4</v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0.4</v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0.4</v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9.9975004166141801E-4</v>
      </c>
      <c r="F154" s="17">
        <f t="shared" ref="F154:O169" si="6">IFERROR(F$6*(1-EXP(-$D154/(F$6*F$7))),"")</f>
        <v>9.9975004166141801E-4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9.9975004166141801E-4</v>
      </c>
    </row>
    <row r="155" spans="4:16" x14ac:dyDescent="0.3">
      <c r="D155" s="17">
        <v>2E-3</v>
      </c>
      <c r="E155" s="17">
        <f t="shared" ref="E155:O175" si="7">IFERROR(E$6*(1-EXP(-$D155/(E$6*E$7))),"")</f>
        <v>1.9990003332499562E-3</v>
      </c>
      <c r="F155" s="17">
        <f t="shared" si="6"/>
        <v>1.9990003332499562E-3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1.9990003332499562E-3</v>
      </c>
    </row>
    <row r="156" spans="4:16" x14ac:dyDescent="0.3">
      <c r="D156" s="17">
        <v>5.0000000000000001E-3</v>
      </c>
      <c r="E156" s="17">
        <f t="shared" si="7"/>
        <v>4.9937552050798306E-3</v>
      </c>
      <c r="F156" s="17">
        <f t="shared" si="6"/>
        <v>4.9937552050798306E-3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4.9937552050798306E-3</v>
      </c>
    </row>
    <row r="157" spans="4:16" x14ac:dyDescent="0.3">
      <c r="D157" s="17">
        <v>0.01</v>
      </c>
      <c r="E157" s="17">
        <f t="shared" si="7"/>
        <v>9.9750416146353604E-3</v>
      </c>
      <c r="F157" s="17">
        <f t="shared" si="6"/>
        <v>9.9750416146353604E-3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9.9750416146353604E-3</v>
      </c>
    </row>
    <row r="158" spans="4:16" x14ac:dyDescent="0.3">
      <c r="D158" s="17">
        <v>0.02</v>
      </c>
      <c r="E158" s="17">
        <f t="shared" si="7"/>
        <v>1.9900332501663787E-2</v>
      </c>
      <c r="F158" s="17">
        <f t="shared" si="6"/>
        <v>1.9900332501663787E-2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1.9900332501663787E-2</v>
      </c>
    </row>
    <row r="159" spans="4:16" x14ac:dyDescent="0.3">
      <c r="D159" s="17">
        <v>0.05</v>
      </c>
      <c r="E159" s="17">
        <f t="shared" si="7"/>
        <v>4.938017594333477E-2</v>
      </c>
      <c r="F159" s="17">
        <f t="shared" si="6"/>
        <v>4.938017594333477E-2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4.938017594333477E-2</v>
      </c>
    </row>
    <row r="160" spans="4:16" x14ac:dyDescent="0.3">
      <c r="D160" s="17">
        <v>0.1</v>
      </c>
      <c r="E160" s="17">
        <f t="shared" si="7"/>
        <v>9.7541150998571968E-2</v>
      </c>
      <c r="F160" s="17">
        <f t="shared" si="6"/>
        <v>9.7541150998571968E-2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9.7541150998571968E-2</v>
      </c>
    </row>
    <row r="161" spans="4:16" x14ac:dyDescent="0.3">
      <c r="D161" s="17">
        <v>0.2</v>
      </c>
      <c r="E161" s="17">
        <f t="shared" si="7"/>
        <v>0.19032516392808096</v>
      </c>
      <c r="F161" s="17">
        <f t="shared" si="6"/>
        <v>0.19032516392808096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0.19032516392808096</v>
      </c>
    </row>
    <row r="162" spans="4:16" x14ac:dyDescent="0.3">
      <c r="D162" s="17">
        <v>0.5</v>
      </c>
      <c r="E162" s="17">
        <f t="shared" si="7"/>
        <v>0.44239843385719024</v>
      </c>
      <c r="F162" s="17">
        <f t="shared" si="6"/>
        <v>0.44239843385719024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0.44239843385719024</v>
      </c>
    </row>
    <row r="163" spans="4:16" x14ac:dyDescent="0.3">
      <c r="D163" s="17">
        <v>1</v>
      </c>
      <c r="E163" s="17">
        <f t="shared" si="7"/>
        <v>0.78693868057473315</v>
      </c>
      <c r="F163" s="17">
        <f t="shared" si="6"/>
        <v>0.78693868057473315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0.78693868057473315</v>
      </c>
    </row>
    <row r="164" spans="4:16" x14ac:dyDescent="0.3">
      <c r="D164" s="17">
        <v>2</v>
      </c>
      <c r="E164" s="17">
        <f t="shared" si="7"/>
        <v>1.2642411176571153</v>
      </c>
      <c r="F164" s="17">
        <f t="shared" si="6"/>
        <v>1.2642411176571153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1.2642411176571153</v>
      </c>
    </row>
    <row r="165" spans="4:16" x14ac:dyDescent="0.3">
      <c r="D165" s="17">
        <v>5</v>
      </c>
      <c r="E165" s="17">
        <f t="shared" si="7"/>
        <v>1.8358300027522023</v>
      </c>
      <c r="F165" s="17">
        <f t="shared" si="6"/>
        <v>1.8358300027522023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1.8358300027522023</v>
      </c>
    </row>
    <row r="166" spans="4:16" x14ac:dyDescent="0.3">
      <c r="D166" s="17">
        <v>10</v>
      </c>
      <c r="E166" s="17">
        <f t="shared" si="7"/>
        <v>1.986524106001829</v>
      </c>
      <c r="F166" s="17">
        <f t="shared" si="6"/>
        <v>1.986524106001829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1.986524106001829</v>
      </c>
    </row>
    <row r="167" spans="4:16" x14ac:dyDescent="0.3">
      <c r="D167" s="17">
        <v>20</v>
      </c>
      <c r="E167" s="17">
        <f t="shared" si="7"/>
        <v>1.999909200140475</v>
      </c>
      <c r="F167" s="17">
        <f t="shared" si="6"/>
        <v>1.999909200140475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1.999909200140475</v>
      </c>
    </row>
    <row r="168" spans="4:16" x14ac:dyDescent="0.3">
      <c r="D168" s="17">
        <v>50</v>
      </c>
      <c r="E168" s="17">
        <f t="shared" si="7"/>
        <v>1.9999999999722242</v>
      </c>
      <c r="F168" s="17">
        <f t="shared" si="6"/>
        <v>1.9999999999722242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1.9999999999722242</v>
      </c>
    </row>
    <row r="169" spans="4:16" x14ac:dyDescent="0.3">
      <c r="D169" s="17">
        <v>100</v>
      </c>
      <c r="E169" s="17">
        <f t="shared" si="7"/>
        <v>2</v>
      </c>
      <c r="F169" s="17">
        <f t="shared" si="6"/>
        <v>2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2</v>
      </c>
    </row>
    <row r="170" spans="4:16" x14ac:dyDescent="0.3">
      <c r="D170" s="17">
        <v>200</v>
      </c>
      <c r="E170" s="17">
        <f t="shared" si="7"/>
        <v>2</v>
      </c>
      <c r="F170" s="17">
        <f t="shared" si="7"/>
        <v>2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2</v>
      </c>
    </row>
    <row r="171" spans="4:16" x14ac:dyDescent="0.3">
      <c r="D171" s="17">
        <v>500</v>
      </c>
      <c r="E171" s="17">
        <f t="shared" si="7"/>
        <v>2</v>
      </c>
      <c r="F171" s="17">
        <f t="shared" si="7"/>
        <v>2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2</v>
      </c>
    </row>
    <row r="172" spans="4:16" x14ac:dyDescent="0.3">
      <c r="D172" s="17">
        <v>1000</v>
      </c>
      <c r="E172" s="17">
        <f t="shared" si="7"/>
        <v>2</v>
      </c>
      <c r="F172" s="17">
        <f t="shared" si="7"/>
        <v>2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2</v>
      </c>
    </row>
    <row r="173" spans="4:16" x14ac:dyDescent="0.3">
      <c r="D173" s="17">
        <v>2000</v>
      </c>
      <c r="E173" s="17">
        <f t="shared" si="7"/>
        <v>2</v>
      </c>
      <c r="F173" s="17">
        <f t="shared" si="7"/>
        <v>2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2</v>
      </c>
    </row>
    <row r="174" spans="4:16" x14ac:dyDescent="0.3">
      <c r="D174" s="17">
        <v>5000</v>
      </c>
      <c r="E174" s="17">
        <f t="shared" si="7"/>
        <v>2</v>
      </c>
      <c r="F174" s="17">
        <f t="shared" si="7"/>
        <v>2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2</v>
      </c>
    </row>
    <row r="175" spans="4:16" x14ac:dyDescent="0.3">
      <c r="D175" s="17">
        <v>10000</v>
      </c>
      <c r="E175" s="17">
        <f t="shared" si="7"/>
        <v>2</v>
      </c>
      <c r="F175" s="17">
        <f t="shared" si="7"/>
        <v>2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2023-06-09T12:07:55Z</dcterms:modified>
</cp:coreProperties>
</file>