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e\Desktop\fINISH\"/>
    </mc:Choice>
  </mc:AlternateContent>
  <xr:revisionPtr revIDLastSave="0" documentId="13_ncr:1_{38AC5450-F65A-47F1-A684-D1AC35F312B9}" xr6:coauthVersionLast="47" xr6:coauthVersionMax="47" xr10:uidLastSave="{00000000-0000-0000-0000-000000000000}"/>
  <bookViews>
    <workbookView xWindow="-103" yWindow="-103" windowWidth="23657" windowHeight="15840" activeTab="2" xr2:uid="{8E05C220-BB81-4DB5-81BD-4D3AD44924FE}"/>
  </bookViews>
  <sheets>
    <sheet name="Priority list" sheetId="1" r:id="rId1"/>
    <sheet name="Maintenance" sheetId="2" r:id="rId2"/>
    <sheet name="Price calc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3" l="1"/>
  <c r="J14" i="3"/>
  <c r="B12" i="3" s="1"/>
  <c r="B24" i="3" s="1"/>
  <c r="H26" i="2" a="1"/>
  <c r="H26" i="2" s="1"/>
  <c r="S26" i="2" a="1"/>
  <c r="S26" i="2" s="1"/>
  <c r="Z26" i="2" a="1"/>
  <c r="Z26" i="2" s="1"/>
  <c r="Y26" i="2"/>
  <c r="X26" i="2"/>
  <c r="W26" i="2" a="1"/>
  <c r="W26" i="2" s="1"/>
  <c r="V26" i="2" a="1"/>
  <c r="V26" i="2" s="1"/>
  <c r="U26" i="2" a="1"/>
  <c r="U26" i="2" s="1"/>
  <c r="T26" i="2"/>
  <c r="R26" i="2"/>
  <c r="Q26" i="2" a="1"/>
  <c r="Q26" i="2" s="1"/>
  <c r="P26" i="2" a="1"/>
  <c r="P26" i="2" s="1"/>
  <c r="O26" i="2" a="1"/>
  <c r="O26" i="2" s="1"/>
  <c r="N26" i="2"/>
  <c r="M26" i="2"/>
  <c r="L26" i="2" a="1"/>
  <c r="L26" i="2" s="1"/>
  <c r="K26" i="2" a="1"/>
  <c r="K26" i="2" s="1"/>
  <c r="J26" i="2" a="1"/>
  <c r="J26" i="2" s="1"/>
  <c r="I26" i="2"/>
  <c r="G26" i="2"/>
  <c r="F26" i="2"/>
  <c r="E26" i="2"/>
  <c r="D26" i="2"/>
  <c r="C26" i="2"/>
  <c r="D7" i="1"/>
  <c r="G7" i="1"/>
  <c r="I7" i="1"/>
  <c r="D8" i="1"/>
  <c r="G8" i="1"/>
  <c r="I8" i="1"/>
  <c r="D9" i="1"/>
  <c r="G9" i="1"/>
  <c r="I9" i="1"/>
  <c r="D10" i="1"/>
  <c r="G10" i="1"/>
  <c r="I10" i="1"/>
  <c r="D11" i="1"/>
  <c r="G11" i="1"/>
  <c r="I11" i="1"/>
  <c r="D12" i="1"/>
  <c r="G12" i="1"/>
  <c r="I12" i="1"/>
  <c r="D13" i="1"/>
  <c r="G13" i="1"/>
  <c r="I13" i="1"/>
  <c r="D14" i="1"/>
  <c r="G14" i="1"/>
  <c r="I14" i="1"/>
  <c r="D15" i="1"/>
  <c r="G15" i="1"/>
  <c r="I15" i="1"/>
  <c r="D16" i="1"/>
  <c r="G16" i="1"/>
  <c r="I16" i="1"/>
  <c r="D17" i="1"/>
  <c r="G17" i="1"/>
  <c r="I17" i="1"/>
  <c r="D18" i="1"/>
  <c r="G18" i="1"/>
  <c r="I18" i="1"/>
  <c r="D19" i="1"/>
  <c r="G19" i="1"/>
  <c r="I19" i="1"/>
  <c r="D20" i="1"/>
  <c r="G20" i="1"/>
  <c r="I20" i="1"/>
  <c r="D21" i="1"/>
  <c r="G21" i="1"/>
  <c r="I21" i="1"/>
  <c r="D22" i="1"/>
  <c r="G22" i="1"/>
  <c r="I22" i="1"/>
  <c r="D23" i="1"/>
  <c r="G23" i="1"/>
  <c r="I23" i="1"/>
  <c r="D24" i="1"/>
  <c r="G24" i="1"/>
  <c r="I24" i="1"/>
  <c r="D25" i="1"/>
  <c r="G25" i="1"/>
  <c r="I25" i="1"/>
  <c r="D26" i="1"/>
  <c r="G26" i="1"/>
  <c r="I26" i="1"/>
  <c r="D27" i="1"/>
  <c r="G27" i="1"/>
  <c r="I27" i="1"/>
  <c r="D28" i="1"/>
  <c r="G28" i="1"/>
  <c r="I28" i="1"/>
  <c r="D4" i="1"/>
  <c r="D5" i="1"/>
  <c r="G5" i="1"/>
  <c r="I5" i="1"/>
  <c r="I4" i="1"/>
  <c r="I6" i="1"/>
  <c r="G4" i="1"/>
  <c r="G6" i="1"/>
  <c r="D6" i="1"/>
  <c r="J26" i="1" l="1"/>
  <c r="A26" i="1" s="1"/>
  <c r="J18" i="1"/>
  <c r="J14" i="1"/>
  <c r="J4" i="1"/>
  <c r="J10" i="1"/>
  <c r="J28" i="1"/>
  <c r="A28" i="1" s="1"/>
  <c r="J25" i="1"/>
  <c r="A25" i="1" s="1"/>
  <c r="J22" i="1"/>
  <c r="A22" i="1" s="1"/>
  <c r="J24" i="1"/>
  <c r="A24" i="1" s="1"/>
  <c r="J16" i="1"/>
  <c r="J8" i="1"/>
  <c r="A8" i="1" s="1"/>
  <c r="J21" i="1"/>
  <c r="J13" i="1"/>
  <c r="J20" i="1"/>
  <c r="J9" i="1"/>
  <c r="J5" i="1"/>
  <c r="J17" i="1"/>
  <c r="J6" i="1"/>
  <c r="J23" i="1"/>
  <c r="A23" i="1" s="1"/>
  <c r="J15" i="1"/>
  <c r="J7" i="1"/>
  <c r="J12" i="1"/>
  <c r="J27" i="1"/>
  <c r="J19" i="1"/>
  <c r="J11" i="1"/>
  <c r="A7" i="1" l="1"/>
  <c r="A9" i="1"/>
  <c r="A10" i="1"/>
  <c r="A11" i="1"/>
  <c r="A12" i="1"/>
  <c r="A13" i="1"/>
  <c r="A14" i="1"/>
  <c r="A15" i="1"/>
  <c r="A17" i="1"/>
  <c r="A16" i="1"/>
  <c r="A20" i="1"/>
  <c r="A18" i="1"/>
  <c r="A19" i="1"/>
  <c r="A21" i="1"/>
  <c r="A4" i="1"/>
  <c r="A6" i="1"/>
  <c r="A27" i="1"/>
  <c r="A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<sst xmlns="http://schemas.openxmlformats.org/spreadsheetml/2006/main" count="62" uniqueCount="61">
  <si>
    <t>Priority list 3D printer</t>
  </si>
  <si>
    <t>Ranking</t>
  </si>
  <si>
    <t>Date of application</t>
  </si>
  <si>
    <t>Name of applicator</t>
  </si>
  <si>
    <t>FoA</t>
  </si>
  <si>
    <t>Number of parts</t>
  </si>
  <si>
    <t>FoP</t>
  </si>
  <si>
    <t>FoT</t>
  </si>
  <si>
    <t>Importance (1-10)</t>
  </si>
  <si>
    <t>Needed time (minutes)</t>
  </si>
  <si>
    <t>Control the filament</t>
  </si>
  <si>
    <t>Control the wires</t>
  </si>
  <si>
    <t>Control the extruder</t>
  </si>
  <si>
    <t>Control the printing bed</t>
  </si>
  <si>
    <t>Visible control</t>
  </si>
  <si>
    <t>Control the spindles for Z-axis</t>
  </si>
  <si>
    <t>Control X-axis</t>
  </si>
  <si>
    <t>Control Y-axis</t>
  </si>
  <si>
    <t>Make sure the raspberry is safe</t>
  </si>
  <si>
    <t>Make sure the ventilator works as it should</t>
  </si>
  <si>
    <t>Control the scrolling-wheel</t>
  </si>
  <si>
    <t>Control the display</t>
  </si>
  <si>
    <t>Control all the screws</t>
  </si>
  <si>
    <t>Clean the extruder</t>
  </si>
  <si>
    <t>Do a calibration</t>
  </si>
  <si>
    <t>Change the spindles for Z-axis</t>
  </si>
  <si>
    <t>Replace the ventilator</t>
  </si>
  <si>
    <t>Maintaince sucssesfully done?</t>
  </si>
  <si>
    <t>Date:</t>
  </si>
  <si>
    <t>Fees:</t>
  </si>
  <si>
    <t>Replace the activ-carbon filter</t>
  </si>
  <si>
    <t>x</t>
  </si>
  <si>
    <t>Replace the intake filter</t>
  </si>
  <si>
    <t>Clean the intake filter</t>
  </si>
  <si>
    <t>Change the belts</t>
  </si>
  <si>
    <t>Quality:</t>
  </si>
  <si>
    <t>Low</t>
  </si>
  <si>
    <t>Medium</t>
  </si>
  <si>
    <t>High</t>
  </si>
  <si>
    <t>Factor low</t>
  </si>
  <si>
    <t>Factor Medium</t>
  </si>
  <si>
    <t>Factor High</t>
  </si>
  <si>
    <t>Filament</t>
  </si>
  <si>
    <t>Maintenance</t>
  </si>
  <si>
    <t>Salary</t>
  </si>
  <si>
    <t>Security fees</t>
  </si>
  <si>
    <t>Profit</t>
  </si>
  <si>
    <t>Price influences (Birr/gram)</t>
  </si>
  <si>
    <t>TOTAL:</t>
  </si>
  <si>
    <t>Weight (gram):</t>
  </si>
  <si>
    <t>Andrea</t>
  </si>
  <si>
    <t>Daniel</t>
  </si>
  <si>
    <t>Michael</t>
  </si>
  <si>
    <t>Construction price</t>
  </si>
  <si>
    <t>Production price</t>
  </si>
  <si>
    <t>Price offer</t>
  </si>
  <si>
    <t>Production price (Birr):</t>
  </si>
  <si>
    <t>Payment (Birr/hour)</t>
  </si>
  <si>
    <t>Construction price (Birr):</t>
  </si>
  <si>
    <t>Hours:</t>
  </si>
  <si>
    <t>TOTAL PRICE (Birr):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</si>
</sst>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3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7"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1</xdr:row>
      <xdr:rowOff>146957</xdr:rowOff>
    </xdr:from>
    <xdr:to>
      <xdr:col>11</xdr:col>
      <xdr:colOff>239897</xdr:colOff>
      <xdr:row>6</xdr:row>
      <xdr:rowOff>97971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9AE9BF3-41D7-4F7B-A80D-94457423A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0986" y="337457"/>
          <a:ext cx="1606054" cy="111578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73380-FC22-4761-AC99-EE3B09946DFD}" name="Tabelle1" displayName="Tabelle1" ref="A3:H28" totalsRowShown="0" headerRowDxfId="6">
  <autoFilter ref="A3:H28" xr:uid="{2F573380-FC22-4761-AC99-EE3B09946DFD}"/>
  <tableColumns count="8">
    <tableColumn id="1" xr3:uid="{C761C64E-D7C0-4844-B4EF-495D41673611}" name="Ranking">
      <calculatedColumnFormula>RANK(J4,$J$4:$J$28,1)</calculatedColumnFormula>
    </tableColumn>
    <tableColumn id="2" xr3:uid="{4F15E7B4-FD3D-41FE-BB80-58EAFB199F1D}" name="Name of applicator"/>
    <tableColumn id="3" xr3:uid="{E3FD2FB7-8F00-4D01-84E5-B49B0B120A93}" name="Date of application" dataDxfId="5"/>
    <tableColumn id="4" xr3:uid="{B5508B37-D274-43F8-9281-90557BEF27BF}" name="FoA"/>
    <tableColumn id="5" xr3:uid="{E31D745C-357B-4A5F-AF75-B2E83C2DB4F0}" name="Importance (1-10)"/>
    <tableColumn id="6" xr3:uid="{F4E8DDB0-8C33-47EF-9C20-98972C90063B}" name="Number of parts"/>
    <tableColumn id="7" xr3:uid="{CBA7EB18-975B-48E7-8FF0-928946BAE634}" name="FoP">
      <calculatedColumnFormula>RANK(F4,$F$4:$F$28,1)</calculatedColumnFormula>
    </tableColumn>
    <tableColumn id="8" xr3:uid="{EDD4A3E1-7351-4E83-BC51-23725EEC9A73}" name="Needed time (minutes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CD7D-D0AF-4129-9238-7FB114BE39A1}">
  <dimension ref="A1:J28"/>
  <sheetViews>
    <sheetView showGridLines="0" showRowColHeaders="0" zoomScaleNormal="100" workbookViewId="0">
      <selection activeCell="P22" sqref="P22"/>
    </sheetView>
  </sheetViews>
  <sheetFormatPr baseColWidth="10" defaultRowHeight="14.6" x14ac:dyDescent="0.4"/>
  <cols>
    <col min="1" max="1" width="15.15234375" bestFit="1" customWidth="1"/>
    <col min="2" max="2" width="24.69140625" customWidth="1"/>
    <col min="3" max="3" width="24.53515625" customWidth="1"/>
    <col min="4" max="4" width="5.69140625" hidden="1" customWidth="1"/>
    <col min="5" max="5" width="23.53515625" customWidth="1"/>
    <col min="6" max="6" width="21.69140625" customWidth="1"/>
    <col min="7" max="7" width="5.3828125" hidden="1" customWidth="1"/>
    <col min="8" max="8" width="29.53515625" customWidth="1"/>
    <col min="9" max="9" width="5.3046875" hidden="1" customWidth="1"/>
    <col min="10" max="10" width="11.3828125" hidden="1" customWidth="1"/>
  </cols>
  <sheetData>
    <row r="1" spans="1:10" ht="15" customHeight="1" x14ac:dyDescent="0.4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10" ht="15" customHeight="1" x14ac:dyDescent="0.4">
      <c r="A2" s="18"/>
      <c r="B2" s="18"/>
      <c r="C2" s="18"/>
      <c r="D2" s="18"/>
      <c r="E2" s="18"/>
      <c r="F2" s="18"/>
      <c r="G2" s="18"/>
      <c r="H2" s="18"/>
      <c r="I2" s="18"/>
    </row>
    <row r="3" spans="1:10" ht="18.45" x14ac:dyDescent="0.5">
      <c r="A3" s="1" t="s">
        <v>1</v>
      </c>
      <c r="B3" s="1" t="s">
        <v>3</v>
      </c>
      <c r="C3" s="1" t="s">
        <v>2</v>
      </c>
      <c r="D3" s="1" t="s">
        <v>4</v>
      </c>
      <c r="E3" s="1" t="s">
        <v>8</v>
      </c>
      <c r="F3" s="1" t="s">
        <v>5</v>
      </c>
      <c r="G3" s="1" t="s">
        <v>6</v>
      </c>
      <c r="H3" s="1" t="s">
        <v>9</v>
      </c>
      <c r="I3" s="1" t="s">
        <v>7</v>
      </c>
      <c r="J3" s="1" t="s">
        <v>4</v>
      </c>
    </row>
    <row r="4" spans="1:10" x14ac:dyDescent="0.4">
      <c r="A4">
        <f>RANK(J4,$J$4:$J$28,1)</f>
        <v>1</v>
      </c>
      <c r="B4" t="s">
        <v>50</v>
      </c>
      <c r="C4" s="2">
        <v>44665</v>
      </c>
      <c r="D4">
        <f>RANK(C4,C4:C28,1)</f>
        <v>1</v>
      </c>
      <c r="E4">
        <v>10</v>
      </c>
      <c r="F4">
        <v>10</v>
      </c>
      <c r="G4">
        <f>RANK(F4,$F$4:$F$28,1)</f>
        <v>1</v>
      </c>
      <c r="H4">
        <v>100</v>
      </c>
      <c r="I4">
        <f>RANK(H4,$H$4:$H$28,1)</f>
        <v>1</v>
      </c>
      <c r="J4" s="3">
        <f>_xlfn.IFNA(D4*1/E4*G4*I4,"")</f>
        <v>0.1</v>
      </c>
    </row>
    <row r="5" spans="1:10" x14ac:dyDescent="0.4">
      <c r="A5">
        <f t="shared" ref="A5:A28" si="0">RANK(J5,$J$4:$J$28,1)</f>
        <v>3</v>
      </c>
      <c r="B5" t="s">
        <v>51</v>
      </c>
      <c r="C5" s="2">
        <v>44666</v>
      </c>
      <c r="D5">
        <f>RANK(C5,C4:C28,1)</f>
        <v>2</v>
      </c>
      <c r="E5">
        <v>9</v>
      </c>
      <c r="F5">
        <v>20</v>
      </c>
      <c r="G5">
        <f>RANK(F5,$F$4:$F$28,1)</f>
        <v>3</v>
      </c>
      <c r="H5">
        <v>100</v>
      </c>
      <c r="I5">
        <f t="shared" ref="I5:I28" si="1">RANK(H5,$H$4:$H$28,1)</f>
        <v>1</v>
      </c>
      <c r="J5" s="3">
        <f t="shared" ref="J5:J28" si="2">_xlfn.IFNA(D5*1/E5*G5*I5,"")</f>
        <v>0.66666666666666663</v>
      </c>
    </row>
    <row r="6" spans="1:10" x14ac:dyDescent="0.4">
      <c r="A6">
        <f t="shared" si="0"/>
        <v>2</v>
      </c>
      <c r="B6" t="s">
        <v>52</v>
      </c>
      <c r="C6" s="2">
        <v>44667</v>
      </c>
      <c r="D6">
        <f>RANK(C6,C4:C28,1)</f>
        <v>3</v>
      </c>
      <c r="E6">
        <v>8</v>
      </c>
      <c r="F6">
        <v>10</v>
      </c>
      <c r="G6">
        <f t="shared" ref="G6:G28" si="3">RANK(F6,$F$4:$F$28,1)</f>
        <v>1</v>
      </c>
      <c r="H6">
        <v>100</v>
      </c>
      <c r="I6">
        <f t="shared" si="1"/>
        <v>1</v>
      </c>
      <c r="J6" s="3">
        <f t="shared" si="2"/>
        <v>0.375</v>
      </c>
    </row>
    <row r="7" spans="1:10" x14ac:dyDescent="0.4">
      <c r="A7" t="e">
        <f t="shared" si="0"/>
        <v>#VALUE!</v>
      </c>
      <c r="C7" s="2"/>
      <c r="D7" t="e">
        <f>RANK(C7,C4:C28,1)</f>
        <v>#N/A</v>
      </c>
      <c r="G7" t="e">
        <f t="shared" si="3"/>
        <v>#N/A</v>
      </c>
      <c r="I7" t="e">
        <f t="shared" si="1"/>
        <v>#N/A</v>
      </c>
      <c r="J7" s="3" t="str">
        <f>_xlfn.IFNA(D7*1/E7*G7*I7,"")</f>
        <v/>
      </c>
    </row>
    <row r="8" spans="1:10" x14ac:dyDescent="0.4">
      <c r="A8" t="e">
        <f t="shared" si="0"/>
        <v>#VALUE!</v>
      </c>
      <c r="C8" s="2"/>
      <c r="D8" t="e">
        <f>RANK(C8,C4:C28,1)</f>
        <v>#N/A</v>
      </c>
      <c r="G8" t="e">
        <f t="shared" si="3"/>
        <v>#N/A</v>
      </c>
      <c r="I8" t="e">
        <f t="shared" si="1"/>
        <v>#N/A</v>
      </c>
      <c r="J8" s="3" t="str">
        <f t="shared" si="2"/>
        <v/>
      </c>
    </row>
    <row r="9" spans="1:10" x14ac:dyDescent="0.4">
      <c r="A9" t="e">
        <f t="shared" si="0"/>
        <v>#VALUE!</v>
      </c>
      <c r="C9" s="2"/>
      <c r="D9" t="e">
        <f>RANK(C9,C4:C28,1)</f>
        <v>#N/A</v>
      </c>
      <c r="G9" t="e">
        <f t="shared" si="3"/>
        <v>#N/A</v>
      </c>
      <c r="I9" t="e">
        <f t="shared" si="1"/>
        <v>#N/A</v>
      </c>
      <c r="J9" s="3" t="str">
        <f t="shared" si="2"/>
        <v/>
      </c>
    </row>
    <row r="10" spans="1:10" x14ac:dyDescent="0.4">
      <c r="A10" t="e">
        <f t="shared" si="0"/>
        <v>#VALUE!</v>
      </c>
      <c r="C10" s="2"/>
      <c r="D10" t="e">
        <f>RANK(C10,C4:C28,1)</f>
        <v>#N/A</v>
      </c>
      <c r="G10" t="e">
        <f t="shared" si="3"/>
        <v>#N/A</v>
      </c>
      <c r="I10" t="e">
        <f t="shared" si="1"/>
        <v>#N/A</v>
      </c>
      <c r="J10" s="3" t="str">
        <f t="shared" si="2"/>
        <v/>
      </c>
    </row>
    <row r="11" spans="1:10" x14ac:dyDescent="0.4">
      <c r="A11" t="e">
        <f t="shared" si="0"/>
        <v>#VALUE!</v>
      </c>
      <c r="C11" s="2"/>
      <c r="D11" t="e">
        <f>RANK(C11,C4:C28,1)</f>
        <v>#N/A</v>
      </c>
      <c r="G11" t="e">
        <f t="shared" si="3"/>
        <v>#N/A</v>
      </c>
      <c r="I11" t="e">
        <f t="shared" si="1"/>
        <v>#N/A</v>
      </c>
      <c r="J11" s="3" t="str">
        <f t="shared" si="2"/>
        <v/>
      </c>
    </row>
    <row r="12" spans="1:10" x14ac:dyDescent="0.4">
      <c r="A12" t="e">
        <f t="shared" si="0"/>
        <v>#VALUE!</v>
      </c>
      <c r="C12" s="2"/>
      <c r="D12" t="e">
        <f>RANK(C12,C4:C28,1)</f>
        <v>#N/A</v>
      </c>
      <c r="G12" t="e">
        <f t="shared" si="3"/>
        <v>#N/A</v>
      </c>
      <c r="I12" t="e">
        <f t="shared" si="1"/>
        <v>#N/A</v>
      </c>
      <c r="J12" s="3" t="str">
        <f t="shared" si="2"/>
        <v/>
      </c>
    </row>
    <row r="13" spans="1:10" x14ac:dyDescent="0.4">
      <c r="A13" t="e">
        <f t="shared" si="0"/>
        <v>#VALUE!</v>
      </c>
      <c r="C13" s="2"/>
      <c r="D13" t="e">
        <f>RANK(C13,C4:C28,1)</f>
        <v>#N/A</v>
      </c>
      <c r="G13" t="e">
        <f t="shared" si="3"/>
        <v>#N/A</v>
      </c>
      <c r="I13" t="e">
        <f t="shared" si="1"/>
        <v>#N/A</v>
      </c>
      <c r="J13" s="3" t="str">
        <f t="shared" si="2"/>
        <v/>
      </c>
    </row>
    <row r="14" spans="1:10" x14ac:dyDescent="0.4">
      <c r="A14" t="e">
        <f t="shared" si="0"/>
        <v>#VALUE!</v>
      </c>
      <c r="C14" s="2"/>
      <c r="D14" t="e">
        <f>RANK(C14,C4:C28,1)</f>
        <v>#N/A</v>
      </c>
      <c r="G14" t="e">
        <f t="shared" si="3"/>
        <v>#N/A</v>
      </c>
      <c r="I14" t="e">
        <f t="shared" si="1"/>
        <v>#N/A</v>
      </c>
      <c r="J14" s="3" t="str">
        <f t="shared" si="2"/>
        <v/>
      </c>
    </row>
    <row r="15" spans="1:10" x14ac:dyDescent="0.4">
      <c r="A15" t="e">
        <f t="shared" si="0"/>
        <v>#VALUE!</v>
      </c>
      <c r="C15" s="2"/>
      <c r="D15" t="e">
        <f>RANK(C15,C4:C28,1)</f>
        <v>#N/A</v>
      </c>
      <c r="G15" t="e">
        <f t="shared" si="3"/>
        <v>#N/A</v>
      </c>
      <c r="I15" t="e">
        <f t="shared" si="1"/>
        <v>#N/A</v>
      </c>
      <c r="J15" s="3" t="str">
        <f t="shared" si="2"/>
        <v/>
      </c>
    </row>
    <row r="16" spans="1:10" x14ac:dyDescent="0.4">
      <c r="A16" t="e">
        <f t="shared" si="0"/>
        <v>#VALUE!</v>
      </c>
      <c r="C16" s="2"/>
      <c r="D16" t="e">
        <f>RANK(C16,C4:C28,1)</f>
        <v>#N/A</v>
      </c>
      <c r="G16" t="e">
        <f t="shared" si="3"/>
        <v>#N/A</v>
      </c>
      <c r="I16" t="e">
        <f t="shared" si="1"/>
        <v>#N/A</v>
      </c>
      <c r="J16" s="3" t="str">
        <f t="shared" si="2"/>
        <v/>
      </c>
    </row>
    <row r="17" spans="1:10" x14ac:dyDescent="0.4">
      <c r="A17" t="e">
        <f t="shared" si="0"/>
        <v>#VALUE!</v>
      </c>
      <c r="C17" s="2"/>
      <c r="D17" t="e">
        <f>RANK(C17,C4:C28,1)</f>
        <v>#N/A</v>
      </c>
      <c r="G17" t="e">
        <f t="shared" si="3"/>
        <v>#N/A</v>
      </c>
      <c r="I17" t="e">
        <f t="shared" si="1"/>
        <v>#N/A</v>
      </c>
      <c r="J17" s="3" t="str">
        <f t="shared" si="2"/>
        <v/>
      </c>
    </row>
    <row r="18" spans="1:10" x14ac:dyDescent="0.4">
      <c r="A18" t="e">
        <f t="shared" si="0"/>
        <v>#VALUE!</v>
      </c>
      <c r="C18" s="2"/>
      <c r="D18" t="e">
        <f>RANK(C18,C4:C28,1)</f>
        <v>#N/A</v>
      </c>
      <c r="G18" t="e">
        <f t="shared" si="3"/>
        <v>#N/A</v>
      </c>
      <c r="I18" t="e">
        <f t="shared" si="1"/>
        <v>#N/A</v>
      </c>
      <c r="J18" s="3" t="str">
        <f t="shared" si="2"/>
        <v/>
      </c>
    </row>
    <row r="19" spans="1:10" x14ac:dyDescent="0.4">
      <c r="A19" t="e">
        <f t="shared" si="0"/>
        <v>#VALUE!</v>
      </c>
      <c r="C19" s="2"/>
      <c r="D19" t="e">
        <f>RANK(C19,C4:C28,1)</f>
        <v>#N/A</v>
      </c>
      <c r="G19" t="e">
        <f t="shared" si="3"/>
        <v>#N/A</v>
      </c>
      <c r="I19" t="e">
        <f t="shared" si="1"/>
        <v>#N/A</v>
      </c>
      <c r="J19" s="3" t="str">
        <f t="shared" si="2"/>
        <v/>
      </c>
    </row>
    <row r="20" spans="1:10" x14ac:dyDescent="0.4">
      <c r="A20" t="e">
        <f t="shared" si="0"/>
        <v>#VALUE!</v>
      </c>
      <c r="C20" s="2"/>
      <c r="D20" t="e">
        <f>RANK(C20,C4:C28,1)</f>
        <v>#N/A</v>
      </c>
      <c r="G20" t="e">
        <f t="shared" si="3"/>
        <v>#N/A</v>
      </c>
      <c r="I20" t="e">
        <f t="shared" si="1"/>
        <v>#N/A</v>
      </c>
      <c r="J20" s="3" t="str">
        <f t="shared" si="2"/>
        <v/>
      </c>
    </row>
    <row r="21" spans="1:10" x14ac:dyDescent="0.4">
      <c r="A21" t="e">
        <f t="shared" si="0"/>
        <v>#VALUE!</v>
      </c>
      <c r="C21" s="2"/>
      <c r="D21" t="e">
        <f>RANK(C21,C4:C28,1)</f>
        <v>#N/A</v>
      </c>
      <c r="G21" t="e">
        <f t="shared" si="3"/>
        <v>#N/A</v>
      </c>
      <c r="I21" t="e">
        <f t="shared" si="1"/>
        <v>#N/A</v>
      </c>
      <c r="J21" s="3" t="str">
        <f t="shared" si="2"/>
        <v/>
      </c>
    </row>
    <row r="22" spans="1:10" x14ac:dyDescent="0.4">
      <c r="A22" t="e">
        <f t="shared" si="0"/>
        <v>#VALUE!</v>
      </c>
      <c r="C22" s="2"/>
      <c r="D22" t="e">
        <f>RANK(C22,C4:C28,1)</f>
        <v>#N/A</v>
      </c>
      <c r="G22" t="e">
        <f t="shared" si="3"/>
        <v>#N/A</v>
      </c>
      <c r="I22" t="e">
        <f t="shared" si="1"/>
        <v>#N/A</v>
      </c>
      <c r="J22" s="3" t="str">
        <f t="shared" si="2"/>
        <v/>
      </c>
    </row>
    <row r="23" spans="1:10" x14ac:dyDescent="0.4">
      <c r="A23" t="e">
        <f t="shared" si="0"/>
        <v>#VALUE!</v>
      </c>
      <c r="C23" s="2"/>
      <c r="D23" t="e">
        <f>RANK(C23,C4:C28,1)</f>
        <v>#N/A</v>
      </c>
      <c r="G23" t="e">
        <f t="shared" si="3"/>
        <v>#N/A</v>
      </c>
      <c r="I23" t="e">
        <f t="shared" si="1"/>
        <v>#N/A</v>
      </c>
      <c r="J23" s="3" t="str">
        <f t="shared" si="2"/>
        <v/>
      </c>
    </row>
    <row r="24" spans="1:10" x14ac:dyDescent="0.4">
      <c r="A24" t="e">
        <f t="shared" si="0"/>
        <v>#VALUE!</v>
      </c>
      <c r="C24" s="2"/>
      <c r="D24" t="e">
        <f>RANK(C24,C4:C28,1)</f>
        <v>#N/A</v>
      </c>
      <c r="G24" t="e">
        <f t="shared" si="3"/>
        <v>#N/A</v>
      </c>
      <c r="I24" t="e">
        <f t="shared" si="1"/>
        <v>#N/A</v>
      </c>
      <c r="J24" s="3" t="str">
        <f t="shared" si="2"/>
        <v/>
      </c>
    </row>
    <row r="25" spans="1:10" x14ac:dyDescent="0.4">
      <c r="A25" t="e">
        <f t="shared" si="0"/>
        <v>#VALUE!</v>
      </c>
      <c r="C25" s="2"/>
      <c r="D25" t="e">
        <f>RANK(C25,C4:C28,1)</f>
        <v>#N/A</v>
      </c>
      <c r="G25" t="e">
        <f t="shared" si="3"/>
        <v>#N/A</v>
      </c>
      <c r="I25" t="e">
        <f t="shared" si="1"/>
        <v>#N/A</v>
      </c>
      <c r="J25" s="3" t="str">
        <f t="shared" si="2"/>
        <v/>
      </c>
    </row>
    <row r="26" spans="1:10" x14ac:dyDescent="0.4">
      <c r="A26" t="e">
        <f t="shared" si="0"/>
        <v>#VALUE!</v>
      </c>
      <c r="C26" s="2"/>
      <c r="D26" t="e">
        <f>RANK(C26,C4:C28,1)</f>
        <v>#N/A</v>
      </c>
      <c r="G26" t="e">
        <f t="shared" si="3"/>
        <v>#N/A</v>
      </c>
      <c r="I26" t="e">
        <f t="shared" si="1"/>
        <v>#N/A</v>
      </c>
      <c r="J26" s="3" t="str">
        <f t="shared" si="2"/>
        <v/>
      </c>
    </row>
    <row r="27" spans="1:10" x14ac:dyDescent="0.4">
      <c r="A27" t="e">
        <f t="shared" si="0"/>
        <v>#VALUE!</v>
      </c>
      <c r="C27" s="2"/>
      <c r="D27" t="e">
        <f>RANK(C27,C4:C28,1)</f>
        <v>#N/A</v>
      </c>
      <c r="G27" t="e">
        <f t="shared" si="3"/>
        <v>#N/A</v>
      </c>
      <c r="I27" t="e">
        <f t="shared" si="1"/>
        <v>#N/A</v>
      </c>
      <c r="J27" s="3" t="str">
        <f t="shared" si="2"/>
        <v/>
      </c>
    </row>
    <row r="28" spans="1:10" x14ac:dyDescent="0.4">
      <c r="A28" t="e">
        <f t="shared" si="0"/>
        <v>#VALUE!</v>
      </c>
      <c r="C28" s="2"/>
      <c r="D28" t="e">
        <f>RANK(C28,C4:C28,1)</f>
        <v>#N/A</v>
      </c>
      <c r="G28" t="e">
        <f t="shared" si="3"/>
        <v>#N/A</v>
      </c>
      <c r="I28" t="e">
        <f t="shared" si="1"/>
        <v>#N/A</v>
      </c>
      <c r="J28" s="3" t="str">
        <f t="shared" si="2"/>
        <v/>
      </c>
    </row>
  </sheetData>
  <mergeCells count="1">
    <mergeCell ref="A1:I2"/>
  </mergeCells>
  <conditionalFormatting sqref="A4:A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A959-06D5-47B8-9016-FAA6A0DDF05E}">
  <dimension ref="A1:Z26"/>
  <sheetViews>
    <sheetView showGridLines="0" workbookViewId="0">
      <selection activeCell="A24" sqref="A24"/>
    </sheetView>
  </sheetViews>
  <sheetFormatPr baseColWidth="10" defaultRowHeight="14.6" x14ac:dyDescent="0.4"/>
  <cols>
    <col min="1" max="1" width="51.3828125" bestFit="1" customWidth="1"/>
    <col min="3" max="26" width="18" bestFit="1" customWidth="1"/>
  </cols>
  <sheetData>
    <row r="1" spans="1:26" ht="18.45" x14ac:dyDescent="0.5">
      <c r="A1" s="4"/>
      <c r="B1" s="8" t="s">
        <v>28</v>
      </c>
      <c r="C1" s="5">
        <v>44671</v>
      </c>
      <c r="D1" s="5">
        <v>44673</v>
      </c>
      <c r="E1" s="5">
        <v>44675</v>
      </c>
      <c r="F1" s="5">
        <v>44677</v>
      </c>
      <c r="G1" s="5">
        <v>44679</v>
      </c>
      <c r="H1" s="5">
        <v>44681</v>
      </c>
      <c r="I1" s="5">
        <v>44683</v>
      </c>
      <c r="J1" s="5">
        <v>44685</v>
      </c>
      <c r="K1" s="5">
        <v>44687</v>
      </c>
      <c r="L1" s="5">
        <v>44689</v>
      </c>
      <c r="M1" s="5">
        <v>44691</v>
      </c>
      <c r="N1" s="5">
        <v>44693</v>
      </c>
      <c r="O1" s="5">
        <v>44695</v>
      </c>
      <c r="P1" s="5">
        <v>44697</v>
      </c>
      <c r="Q1" s="5">
        <v>44699</v>
      </c>
      <c r="R1" s="5">
        <v>44701</v>
      </c>
      <c r="S1" s="5">
        <v>44703</v>
      </c>
      <c r="T1" s="5">
        <v>44705</v>
      </c>
      <c r="U1" s="5">
        <v>44707</v>
      </c>
      <c r="V1" s="5">
        <v>44709</v>
      </c>
      <c r="W1" s="5">
        <v>44711</v>
      </c>
      <c r="X1" s="5">
        <v>44713</v>
      </c>
      <c r="Y1" s="5">
        <v>44715</v>
      </c>
      <c r="Z1" s="5">
        <v>44717</v>
      </c>
    </row>
    <row r="2" spans="1:26" ht="18.45" x14ac:dyDescent="0.5">
      <c r="A2" s="8" t="s">
        <v>29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.899999999999999" thickBot="1" x14ac:dyDescent="0.55000000000000004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.899999999999999" thickBot="1" x14ac:dyDescent="0.55000000000000004">
      <c r="A4" s="1" t="s">
        <v>10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899999999999999" thickBot="1" x14ac:dyDescent="0.55000000000000004">
      <c r="A5" s="1" t="s">
        <v>11</v>
      </c>
      <c r="B5" s="6"/>
      <c r="C5" s="6"/>
      <c r="D5" s="6"/>
      <c r="E5" s="7"/>
      <c r="F5" s="6"/>
      <c r="G5" s="6"/>
      <c r="H5" s="7"/>
      <c r="I5" s="6"/>
      <c r="J5" s="6"/>
      <c r="K5" s="7"/>
      <c r="L5" s="6"/>
      <c r="M5" s="6"/>
      <c r="N5" s="6"/>
      <c r="O5" s="6"/>
      <c r="P5" s="7"/>
      <c r="Q5" s="6"/>
      <c r="R5" s="6"/>
      <c r="S5" s="7"/>
      <c r="T5" s="6"/>
      <c r="U5" s="6"/>
      <c r="V5" s="7"/>
      <c r="W5" s="6"/>
      <c r="X5" s="6"/>
      <c r="Y5" s="6"/>
      <c r="Z5" s="6"/>
    </row>
    <row r="6" spans="1:26" ht="18.899999999999999" thickBot="1" x14ac:dyDescent="0.55000000000000004">
      <c r="A6" s="1" t="s">
        <v>12</v>
      </c>
      <c r="B6" s="6"/>
      <c r="C6" s="6"/>
      <c r="D6" s="6"/>
      <c r="E6" s="6"/>
      <c r="F6" s="6"/>
      <c r="G6" s="6"/>
      <c r="H6" s="6"/>
      <c r="I6" s="6"/>
      <c r="J6" s="6"/>
      <c r="K6" s="7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6"/>
      <c r="X6" s="6"/>
      <c r="Y6" s="6"/>
      <c r="Z6" s="6"/>
    </row>
    <row r="7" spans="1:26" ht="18.899999999999999" thickBot="1" x14ac:dyDescent="0.55000000000000004">
      <c r="A7" s="1" t="s">
        <v>13</v>
      </c>
      <c r="B7" s="6"/>
      <c r="C7" s="6"/>
      <c r="D7" s="6"/>
      <c r="E7" s="7"/>
      <c r="F7" s="6"/>
      <c r="G7" s="6"/>
      <c r="H7" s="7"/>
      <c r="I7" s="6"/>
      <c r="J7" s="6"/>
      <c r="K7" s="7"/>
      <c r="L7" s="6"/>
      <c r="M7" s="6"/>
      <c r="N7" s="6"/>
      <c r="O7" s="6"/>
      <c r="P7" s="7"/>
      <c r="Q7" s="6"/>
      <c r="R7" s="6"/>
      <c r="S7" s="7"/>
      <c r="T7" s="6"/>
      <c r="U7" s="6"/>
      <c r="V7" s="7"/>
      <c r="W7" s="6"/>
      <c r="X7" s="6"/>
      <c r="Y7" s="6"/>
      <c r="Z7" s="6"/>
    </row>
    <row r="8" spans="1:26" ht="18.899999999999999" thickBot="1" x14ac:dyDescent="0.55000000000000004">
      <c r="A8" s="1" t="s">
        <v>14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8.899999999999999" thickBot="1" x14ac:dyDescent="0.55000000000000004">
      <c r="A9" s="1" t="s">
        <v>33</v>
      </c>
      <c r="B9" s="6"/>
      <c r="C9" s="9"/>
      <c r="D9" s="9"/>
      <c r="E9" s="9"/>
      <c r="F9" s="9"/>
      <c r="G9" s="9"/>
      <c r="H9" s="7"/>
      <c r="I9" s="9"/>
      <c r="J9" s="9"/>
      <c r="K9" s="9"/>
      <c r="L9" s="9"/>
      <c r="M9" s="9"/>
      <c r="N9" s="9"/>
      <c r="O9" s="9"/>
      <c r="P9" s="9"/>
      <c r="Q9" s="9"/>
      <c r="R9" s="9"/>
      <c r="S9" s="7"/>
      <c r="T9" s="9"/>
      <c r="U9" s="9"/>
      <c r="V9" s="9"/>
      <c r="W9" s="9"/>
      <c r="X9" s="9"/>
      <c r="Y9" s="9"/>
      <c r="Z9" s="9"/>
    </row>
    <row r="10" spans="1:26" ht="18.899999999999999" thickBot="1" x14ac:dyDescent="0.55000000000000004">
      <c r="A10" s="1" t="s">
        <v>15</v>
      </c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6"/>
      <c r="U10" s="6"/>
      <c r="V10" s="6"/>
      <c r="W10" s="6"/>
      <c r="X10" s="6"/>
      <c r="Y10" s="6"/>
      <c r="Z10" s="6"/>
    </row>
    <row r="11" spans="1:26" ht="18.899999999999999" thickBot="1" x14ac:dyDescent="0.55000000000000004">
      <c r="A11" s="1" t="s">
        <v>16</v>
      </c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6"/>
      <c r="U11" s="6"/>
      <c r="V11" s="6"/>
      <c r="W11" s="6"/>
      <c r="X11" s="6"/>
      <c r="Y11" s="6"/>
      <c r="Z11" s="6"/>
    </row>
    <row r="12" spans="1:26" ht="18.899999999999999" thickBot="1" x14ac:dyDescent="0.55000000000000004">
      <c r="A12" s="1" t="s">
        <v>17</v>
      </c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6"/>
      <c r="U12" s="6"/>
      <c r="V12" s="6"/>
      <c r="W12" s="6"/>
      <c r="X12" s="6"/>
      <c r="Y12" s="6"/>
      <c r="Z12" s="6"/>
    </row>
    <row r="13" spans="1:26" ht="18.899999999999999" thickBot="1" x14ac:dyDescent="0.55000000000000004">
      <c r="A13" s="1" t="s">
        <v>18</v>
      </c>
      <c r="B13" s="6"/>
      <c r="C13" s="6"/>
      <c r="D13" s="6"/>
      <c r="E13" s="7"/>
      <c r="F13" s="6"/>
      <c r="G13" s="6"/>
      <c r="H13" s="7"/>
      <c r="I13" s="6"/>
      <c r="J13" s="6"/>
      <c r="K13" s="7"/>
      <c r="L13" s="6"/>
      <c r="M13" s="6"/>
      <c r="N13" s="6"/>
      <c r="O13" s="6"/>
      <c r="P13" s="7"/>
      <c r="Q13" s="6"/>
      <c r="R13" s="6"/>
      <c r="S13" s="7"/>
      <c r="T13" s="6"/>
      <c r="U13" s="6"/>
      <c r="V13" s="7"/>
      <c r="W13" s="6"/>
      <c r="X13" s="6"/>
      <c r="Y13" s="6"/>
      <c r="Z13" s="6"/>
    </row>
    <row r="14" spans="1:26" ht="18.899999999999999" thickBot="1" x14ac:dyDescent="0.55000000000000004">
      <c r="A14" s="1" t="s">
        <v>19</v>
      </c>
      <c r="B14" s="6"/>
      <c r="C14" s="6"/>
      <c r="D14" s="6"/>
      <c r="E14" s="7"/>
      <c r="F14" s="6"/>
      <c r="G14" s="6"/>
      <c r="H14" s="7"/>
      <c r="I14" s="6"/>
      <c r="J14" s="6"/>
      <c r="K14" s="7"/>
      <c r="L14" s="6"/>
      <c r="M14" s="6"/>
      <c r="N14" s="6"/>
      <c r="O14" s="6"/>
      <c r="P14" s="7"/>
      <c r="Q14" s="6"/>
      <c r="R14" s="6"/>
      <c r="S14" s="7"/>
      <c r="T14" s="6"/>
      <c r="U14" s="6"/>
      <c r="V14" s="7"/>
      <c r="W14" s="6"/>
      <c r="X14" s="6"/>
      <c r="Y14" s="6"/>
      <c r="Z14" s="6"/>
    </row>
    <row r="15" spans="1:26" ht="18.899999999999999" thickBot="1" x14ac:dyDescent="0.55000000000000004">
      <c r="A15" s="1" t="s">
        <v>20</v>
      </c>
      <c r="B15" s="6"/>
      <c r="C15" s="6"/>
      <c r="D15" s="7"/>
      <c r="E15" s="6"/>
      <c r="F15" s="7"/>
      <c r="G15" s="6"/>
      <c r="H15" s="7"/>
      <c r="I15" s="6"/>
      <c r="J15" s="7"/>
      <c r="K15" s="6"/>
      <c r="L15" s="7"/>
      <c r="M15" s="6"/>
      <c r="N15" s="6"/>
      <c r="O15" s="7"/>
      <c r="P15" s="6"/>
      <c r="Q15" s="7"/>
      <c r="R15" s="6"/>
      <c r="S15" s="7"/>
      <c r="T15" s="6"/>
      <c r="U15" s="7"/>
      <c r="V15" s="6"/>
      <c r="W15" s="7"/>
      <c r="X15" s="6"/>
      <c r="Y15" s="6"/>
      <c r="Z15" s="7"/>
    </row>
    <row r="16" spans="1:26" ht="18.899999999999999" thickBot="1" x14ac:dyDescent="0.55000000000000004">
      <c r="A16" s="1" t="s">
        <v>21</v>
      </c>
      <c r="B16" s="6"/>
      <c r="C16" s="6"/>
      <c r="D16" s="7"/>
      <c r="E16" s="6"/>
      <c r="F16" s="7"/>
      <c r="G16" s="6"/>
      <c r="H16" s="7"/>
      <c r="I16" s="6"/>
      <c r="J16" s="7"/>
      <c r="K16" s="6"/>
      <c r="L16" s="7"/>
      <c r="M16" s="6"/>
      <c r="N16" s="6"/>
      <c r="O16" s="7"/>
      <c r="P16" s="6"/>
      <c r="Q16" s="7"/>
      <c r="R16" s="6"/>
      <c r="S16" s="7"/>
      <c r="T16" s="6"/>
      <c r="U16" s="7"/>
      <c r="V16" s="6"/>
      <c r="W16" s="7"/>
      <c r="X16" s="6"/>
      <c r="Y16" s="6"/>
      <c r="Z16" s="7"/>
    </row>
    <row r="17" spans="1:26" ht="18.899999999999999" thickBot="1" x14ac:dyDescent="0.55000000000000004">
      <c r="A17" s="1" t="s">
        <v>22</v>
      </c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6"/>
      <c r="U17" s="6"/>
      <c r="V17" s="6"/>
      <c r="W17" s="6"/>
      <c r="X17" s="6"/>
      <c r="Y17" s="6"/>
      <c r="Z17" s="6"/>
    </row>
    <row r="18" spans="1:26" ht="18.899999999999999" thickBot="1" x14ac:dyDescent="0.55000000000000004">
      <c r="A18" s="1" t="s">
        <v>23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6"/>
      <c r="U18" s="6"/>
      <c r="V18" s="6"/>
      <c r="W18" s="6"/>
      <c r="X18" s="6"/>
      <c r="Y18" s="6"/>
      <c r="Z18" s="6"/>
    </row>
    <row r="19" spans="1:26" ht="18.899999999999999" thickBot="1" x14ac:dyDescent="0.55000000000000004">
      <c r="A19" s="1" t="s">
        <v>30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9"/>
      <c r="T19" s="6"/>
      <c r="U19" s="6"/>
      <c r="V19" s="6"/>
      <c r="W19" s="6"/>
      <c r="X19" s="6"/>
      <c r="Y19" s="6"/>
      <c r="Z19" s="7"/>
    </row>
    <row r="20" spans="1:26" ht="18.899999999999999" thickBot="1" x14ac:dyDescent="0.55000000000000004">
      <c r="A20" s="1" t="s">
        <v>32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9"/>
      <c r="T20" s="6"/>
      <c r="U20" s="6"/>
      <c r="V20" s="6"/>
      <c r="W20" s="6"/>
      <c r="X20" s="6"/>
      <c r="Y20" s="6"/>
      <c r="Z20" s="7"/>
    </row>
    <row r="21" spans="1:26" ht="18.899999999999999" thickBot="1" x14ac:dyDescent="0.55000000000000004">
      <c r="A21" s="1" t="s">
        <v>24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6"/>
      <c r="U21" s="6"/>
      <c r="V21" s="6"/>
      <c r="W21" s="6"/>
      <c r="X21" s="6"/>
      <c r="Y21" s="6"/>
      <c r="Z21" s="6"/>
    </row>
    <row r="22" spans="1:26" ht="18.45" x14ac:dyDescent="0.5">
      <c r="A22" s="1" t="s">
        <v>34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.45" x14ac:dyDescent="0.5">
      <c r="A23" s="1" t="s">
        <v>25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.45" x14ac:dyDescent="0.5">
      <c r="A24" s="1" t="s">
        <v>26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6" spans="1:26" ht="18.45" x14ac:dyDescent="0.5">
      <c r="A26" s="1" t="s">
        <v>27</v>
      </c>
      <c r="B26" s="1"/>
      <c r="C26" s="1" t="str">
        <f>IF(AND(C4="x",C8="x"),"completed","not completed")</f>
        <v>not completed</v>
      </c>
      <c r="D26" s="1" t="str">
        <f>IF(AND(D4="x",D8="x",D15="x",D16="x"),"completed","not completed")</f>
        <v>not completed</v>
      </c>
      <c r="E26" s="1" t="str">
        <f>IF(AND(E4="x",E8="x",E5="x",E7="x",E13="x",E14="x"),"completed","not completed")</f>
        <v>not completed</v>
      </c>
      <c r="F26" s="1" t="str">
        <f>IF(AND(F4="x",F8="x",F15="x",F16="x"),"completed","not completed")</f>
        <v>not completed</v>
      </c>
      <c r="G26" s="1" t="str">
        <f>IF(AND(G4="x",G8="x"),"completed","not completed")</f>
        <v>not completed</v>
      </c>
      <c r="H26" s="1" t="str" cm="1">
        <f t="array" ref="H26">IF(AND(H4="x",H5="x",H7:H17="x"),"completed","not completed")</f>
        <v>not completed</v>
      </c>
      <c r="I26" s="1" t="str">
        <f>IF(AND(I4="x",I8="x"),"completed","not completed")</f>
        <v>not completed</v>
      </c>
      <c r="J26" s="1" t="str" cm="1">
        <f t="array" ref="J26">IF(AND(J4="x",J8="x",J15:J16="x"),"completed","not completed")</f>
        <v>not completed</v>
      </c>
      <c r="K26" s="1" t="str" cm="1">
        <f t="array" ref="K26">IF(AND(K13="x",K14="x",K4:K8="x"),"completed","not completed")</f>
        <v>not completed</v>
      </c>
      <c r="L26" s="1" t="str" cm="1">
        <f t="array" ref="L26">IF(AND(L4="x",L8="x",L15:L16="x"),"completed","not completed")</f>
        <v>not completed</v>
      </c>
      <c r="M26" s="1" t="str">
        <f>IF(AND(M4="x",M8="x"),"completed","not completed")</f>
        <v>not completed</v>
      </c>
      <c r="N26" s="1" t="str">
        <f>IF(AND(N4="x",N8="x"),"completed","not completed")</f>
        <v>not completed</v>
      </c>
      <c r="O26" s="1" t="str" cm="1">
        <f t="array" ref="O26">IF(AND(O4="x",O8="x",O15:O16="x"),"completed","not completed")</f>
        <v>not completed</v>
      </c>
      <c r="P26" s="1" t="str" cm="1">
        <f t="array" ref="P26">IF(AND(P4="x",P5="x",P7:P8="x",P13:P14="x"),"completed","not completed")</f>
        <v>not completed</v>
      </c>
      <c r="Q26" s="1" t="str" cm="1">
        <f t="array" ref="Q26">IF(AND(Q4="x",Q8="x",Q15:Q16="x"),"completed","not completed")</f>
        <v>not completed</v>
      </c>
      <c r="R26" s="1" t="str">
        <f>IF(AND(R4="x",R8="x"),"completed","not completed")</f>
        <v>not completed</v>
      </c>
      <c r="S26" s="1" t="str" cm="1">
        <f t="array" ref="S26">IF(AND(S4="x",S5="x",S7:S18="x",S21="x"),"completed","not completed")</f>
        <v>not completed</v>
      </c>
      <c r="T26" s="1" t="str">
        <f>IF(AND(T4="x",T8="x"),"completed","not completed")</f>
        <v>not completed</v>
      </c>
      <c r="U26" s="1" t="str" cm="1">
        <f t="array" ref="U26">IF(AND(U4="x",U8="x",U15:U16="x"),"completed","not completed")</f>
        <v>not completed</v>
      </c>
      <c r="V26" s="1" t="str" cm="1">
        <f t="array" ref="V26">IF(AND(V14="x",V13="x",V4:V8="x"),"completed","not completed")</f>
        <v>not completed</v>
      </c>
      <c r="W26" s="1" t="str" cm="1">
        <f t="array" ref="W26">IF(AND(W4="x",W7:W8="x",W15:W16="x"),"completed","not completed")</f>
        <v>not completed</v>
      </c>
      <c r="X26" s="1" t="str">
        <f>IF(AND(X4="x",X8="x"),"completed","not completed")</f>
        <v>not completed</v>
      </c>
      <c r="Y26" s="1" t="str">
        <f>IF(AND(Y4="x",Y8="x"),"completed","not completed")</f>
        <v>not completed</v>
      </c>
      <c r="Z26" s="1" t="str" cm="1">
        <f t="array" ref="Z26">IF(AND(Z4="x",Z8="x",Z15:Z16="x",Z19:Z20="x"),"completed","not completed")</f>
        <v>not completed</v>
      </c>
    </row>
  </sheetData>
  <conditionalFormatting sqref="C26">
    <cfRule type="beginsWith" dxfId="4" priority="3" operator="beginsWith" text="not ">
      <formula>LEFT(C26,LEN("not "))="not "</formula>
    </cfRule>
    <cfRule type="containsText" dxfId="3" priority="4" operator="containsText" text="completed">
      <formula>NOT(ISERROR(SEARCH("completed",C26)))</formula>
    </cfRule>
    <cfRule type="cellIs" dxfId="2" priority="5" operator="equal">
      <formula>completed</formula>
    </cfRule>
  </conditionalFormatting>
  <conditionalFormatting sqref="D26:Z26">
    <cfRule type="beginsWith" dxfId="1" priority="1" operator="beginsWith" text="completed">
      <formula>LEFT(D26,LEN("completed"))="completed"</formula>
    </cfRule>
    <cfRule type="beginsWith" dxfId="0" priority="2" operator="beginsWith" text="not">
      <formula>LEFT(D26,LEN("not"))="not"</formula>
    </cfRule>
  </conditionalFormatting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48DC-5B71-498C-949D-073C275D0D2A}">
  <dimension ref="A1:M24"/>
  <sheetViews>
    <sheetView showGridLines="0" tabSelected="1" showWhiteSpace="0" view="pageLayout" zoomScaleNormal="100" workbookViewId="0">
      <selection activeCell="F15" sqref="F15"/>
    </sheetView>
  </sheetViews>
  <sheetFormatPr baseColWidth="10" defaultRowHeight="14.6" x14ac:dyDescent="0.4"/>
  <cols>
    <col min="1" max="1" width="32.84375" bestFit="1" customWidth="1"/>
    <col min="2" max="2" width="7" bestFit="1" customWidth="1"/>
    <col min="3" max="3" width="24.53515625" hidden="1" customWidth="1"/>
    <col min="4" max="4" width="10.3828125" bestFit="1" customWidth="1"/>
    <col min="5" max="5" width="18.15234375" hidden="1" customWidth="1"/>
    <col min="6" max="6" width="6.3046875" bestFit="1" customWidth="1"/>
    <col min="7" max="7" width="13.84375" hidden="1" customWidth="1"/>
    <col min="8" max="8" width="8" customWidth="1"/>
    <col min="9" max="9" width="12.53515625" hidden="1" customWidth="1"/>
    <col min="10" max="10" width="14.3046875" hidden="1" customWidth="1"/>
  </cols>
  <sheetData>
    <row r="1" spans="1:13" ht="15" customHeight="1" x14ac:dyDescent="0.75">
      <c r="A1" s="18" t="s">
        <v>55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4"/>
      <c r="M1" s="14"/>
    </row>
    <row r="2" spans="1:13" ht="15" customHeight="1" x14ac:dyDescent="0.7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4"/>
      <c r="M2" s="14"/>
    </row>
    <row r="3" spans="1:13" ht="18.45" x14ac:dyDescent="0.5">
      <c r="A3" s="4"/>
      <c r="H3" s="12"/>
      <c r="I3" s="19"/>
      <c r="J3" s="19"/>
    </row>
    <row r="4" spans="1:13" ht="28.3" x14ac:dyDescent="0.75">
      <c r="A4" s="15" t="s">
        <v>54</v>
      </c>
      <c r="B4" s="11"/>
      <c r="C4" s="11"/>
      <c r="D4" s="11"/>
      <c r="E4" s="11"/>
      <c r="F4" s="11"/>
      <c r="G4" s="11"/>
      <c r="H4" s="11"/>
      <c r="I4" s="11"/>
      <c r="J4" s="11"/>
    </row>
    <row r="5" spans="1:13" ht="15" customHeight="1" x14ac:dyDescent="0.7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3" ht="15" customHeight="1" thickBot="1" x14ac:dyDescent="0.55000000000000004">
      <c r="A6" s="4"/>
      <c r="H6" s="12"/>
      <c r="I6" s="10" t="s">
        <v>47</v>
      </c>
      <c r="J6" s="10"/>
    </row>
    <row r="7" spans="1:13" ht="18.899999999999999" thickBot="1" x14ac:dyDescent="0.55000000000000004">
      <c r="A7" s="1" t="s">
        <v>49</v>
      </c>
      <c r="B7" s="13">
        <v>500</v>
      </c>
    </row>
    <row r="8" spans="1:13" ht="18.45" x14ac:dyDescent="0.5">
      <c r="A8" s="1"/>
      <c r="I8" t="s">
        <v>42</v>
      </c>
      <c r="J8">
        <v>2.25</v>
      </c>
    </row>
    <row r="9" spans="1:13" ht="18.899999999999999" thickBot="1" x14ac:dyDescent="0.55000000000000004">
      <c r="A9" s="1"/>
      <c r="B9" s="1" t="s">
        <v>36</v>
      </c>
      <c r="C9" s="1" t="s">
        <v>39</v>
      </c>
      <c r="D9" s="1" t="s">
        <v>37</v>
      </c>
      <c r="E9" s="1" t="s">
        <v>40</v>
      </c>
      <c r="F9" s="1" t="s">
        <v>38</v>
      </c>
      <c r="G9" s="1" t="s">
        <v>41</v>
      </c>
      <c r="I9" t="s">
        <v>43</v>
      </c>
      <c r="J9">
        <v>0.3</v>
      </c>
    </row>
    <row r="10" spans="1:13" ht="18.899999999999999" thickBot="1" x14ac:dyDescent="0.55000000000000004">
      <c r="A10" s="1" t="s">
        <v>35</v>
      </c>
      <c r="B10" s="13" t="s">
        <v>31</v>
      </c>
      <c r="C10">
        <v>1</v>
      </c>
      <c r="D10" s="13"/>
      <c r="E10">
        <v>1.5</v>
      </c>
      <c r="F10" s="13"/>
      <c r="G10">
        <v>3</v>
      </c>
      <c r="I10" t="s">
        <v>44</v>
      </c>
      <c r="J10">
        <v>1</v>
      </c>
    </row>
    <row r="11" spans="1:13" ht="18.899999999999999" thickBot="1" x14ac:dyDescent="0.55000000000000004">
      <c r="A11" s="1"/>
      <c r="I11" t="s">
        <v>45</v>
      </c>
      <c r="J11">
        <v>0.15</v>
      </c>
    </row>
    <row r="12" spans="1:13" ht="18.899999999999999" thickBot="1" x14ac:dyDescent="0.55000000000000004">
      <c r="A12" s="1" t="s">
        <v>56</v>
      </c>
      <c r="B12" s="13">
        <f>J14*B7*IF(B10="x",1,1)*IF(D10="x",3.5,1)*IF(F10="x",7,1)</f>
        <v>2500</v>
      </c>
      <c r="I12" t="s">
        <v>46</v>
      </c>
      <c r="J12">
        <v>1.3</v>
      </c>
    </row>
    <row r="13" spans="1:13" ht="15" customHeight="1" x14ac:dyDescent="0.4"/>
    <row r="14" spans="1:13" x14ac:dyDescent="0.4">
      <c r="I14" t="s">
        <v>48</v>
      </c>
      <c r="J14">
        <f>SUM(J8:J12)</f>
        <v>5</v>
      </c>
    </row>
    <row r="15" spans="1:13" ht="28.3" x14ac:dyDescent="0.75">
      <c r="A15" s="15" t="s">
        <v>53</v>
      </c>
      <c r="B15" s="11"/>
      <c r="C15" s="11"/>
      <c r="D15" s="11"/>
      <c r="E15" s="11"/>
      <c r="F15" s="11"/>
      <c r="G15" s="11"/>
      <c r="H15" s="11"/>
    </row>
    <row r="16" spans="1:13" ht="20.25" customHeight="1" x14ac:dyDescent="0.75">
      <c r="A16" s="11"/>
      <c r="B16" s="11"/>
      <c r="C16" s="11"/>
      <c r="D16" s="11"/>
      <c r="E16" s="11"/>
      <c r="F16" s="11"/>
      <c r="G16" s="11"/>
      <c r="H16" s="11"/>
    </row>
    <row r="17" spans="1:8" ht="21.75" customHeight="1" thickBot="1" x14ac:dyDescent="0.8">
      <c r="A17" s="16"/>
      <c r="B17" s="11"/>
      <c r="C17" s="17" t="s">
        <v>57</v>
      </c>
      <c r="D17" s="11"/>
      <c r="E17" s="11"/>
      <c r="F17" s="11"/>
      <c r="G17" s="11"/>
      <c r="H17" s="11"/>
    </row>
    <row r="18" spans="1:8" ht="18.899999999999999" thickBot="1" x14ac:dyDescent="0.55000000000000004">
      <c r="A18" s="1" t="s">
        <v>59</v>
      </c>
      <c r="B18" s="13">
        <v>5</v>
      </c>
      <c r="C18">
        <v>30</v>
      </c>
    </row>
    <row r="19" spans="1:8" ht="15" thickBot="1" x14ac:dyDescent="0.45"/>
    <row r="20" spans="1:8" ht="18.899999999999999" thickBot="1" x14ac:dyDescent="0.55000000000000004">
      <c r="A20" s="1" t="s">
        <v>58</v>
      </c>
      <c r="B20" s="13">
        <f>B18*C18</f>
        <v>150</v>
      </c>
    </row>
    <row r="24" spans="1:8" ht="18.45" x14ac:dyDescent="0.5">
      <c r="A24" s="1" t="s">
        <v>60</v>
      </c>
      <c r="B24" s="1">
        <f>B12+B20</f>
        <v>2650</v>
      </c>
    </row>
  </sheetData>
  <mergeCells count="2">
    <mergeCell ref="I3:J3"/>
    <mergeCell ref="A1:K2"/>
  </mergeCells>
  <pageMargins left="0.7" right="0.7" top="0.78740157499999996" bottom="0.78740157499999996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Priority list</vt:lpstr>
      <vt:lpstr>Maintenance</vt:lpstr>
      <vt:lpstr>Price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pascal.barmettler</dc:creator>
  <cp:lastModifiedBy>Andrea Schediwy</cp:lastModifiedBy>
  <dcterms:created xsi:type="dcterms:W3CDTF">2022-04-12T07:20:10Z</dcterms:created>
  <dcterms:modified xsi:type="dcterms:W3CDTF">2022-04-15T10:35:05Z</dcterms:modified>
</cp:coreProperties>
</file>