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GitHub\Trabalhos\Laboratório de Ciência da Computação\Relatório 3\"/>
    </mc:Choice>
  </mc:AlternateContent>
  <xr:revisionPtr revIDLastSave="0" documentId="13_ncr:1_{69A99628-E45F-4497-8B88-7B875B5A6902}" xr6:coauthVersionLast="47" xr6:coauthVersionMax="47" xr10:uidLastSave="{00000000-0000-0000-0000-000000000000}"/>
  <bookViews>
    <workbookView xWindow="-24120" yWindow="4455" windowWidth="24240" windowHeight="13140" xr2:uid="{00000000-000D-0000-FFFF-FFFF00000000}"/>
  </bookViews>
  <sheets>
    <sheet name="Planilh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I70" i="1" s="1"/>
  <c r="H69" i="1"/>
  <c r="H70" i="1" s="1"/>
  <c r="G69" i="1"/>
  <c r="G70" i="1" s="1"/>
  <c r="F69" i="1"/>
  <c r="F70" i="1" s="1"/>
  <c r="E69" i="1"/>
  <c r="E70" i="1" s="1"/>
  <c r="D69" i="1"/>
  <c r="D70" i="1" s="1"/>
  <c r="C69" i="1"/>
  <c r="C70" i="1" s="1"/>
  <c r="B69" i="1"/>
  <c r="B70" i="1" s="1"/>
  <c r="I68" i="1"/>
  <c r="H68" i="1"/>
  <c r="G68" i="1"/>
  <c r="F68" i="1"/>
  <c r="E68" i="1"/>
  <c r="D68" i="1"/>
  <c r="C68" i="1"/>
  <c r="B68" i="1"/>
  <c r="I85" i="1"/>
  <c r="I86" i="1" s="1"/>
  <c r="H85" i="1"/>
  <c r="H86" i="1" s="1"/>
  <c r="G85" i="1"/>
  <c r="G86" i="1" s="1"/>
  <c r="F85" i="1"/>
  <c r="F86" i="1" s="1"/>
  <c r="E85" i="1"/>
  <c r="E86" i="1" s="1"/>
  <c r="D85" i="1"/>
  <c r="D86" i="1" s="1"/>
  <c r="C85" i="1"/>
  <c r="C86" i="1" s="1"/>
  <c r="B85" i="1"/>
  <c r="B86" i="1" s="1"/>
  <c r="I84" i="1"/>
  <c r="H84" i="1"/>
  <c r="G84" i="1"/>
  <c r="F84" i="1"/>
  <c r="E84" i="1"/>
  <c r="D84" i="1"/>
  <c r="C84" i="1"/>
  <c r="B84" i="1"/>
  <c r="B102" i="1"/>
  <c r="I101" i="1"/>
  <c r="I102" i="1" s="1"/>
  <c r="H101" i="1"/>
  <c r="H102" i="1" s="1"/>
  <c r="G101" i="1"/>
  <c r="G102" i="1" s="1"/>
  <c r="F101" i="1"/>
  <c r="F102" i="1" s="1"/>
  <c r="E101" i="1"/>
  <c r="E102" i="1" s="1"/>
  <c r="D101" i="1"/>
  <c r="D102" i="1" s="1"/>
  <c r="C101" i="1"/>
  <c r="C102" i="1" s="1"/>
  <c r="B101" i="1"/>
  <c r="I100" i="1"/>
  <c r="H100" i="1"/>
  <c r="G100" i="1"/>
  <c r="F100" i="1"/>
  <c r="E100" i="1"/>
  <c r="D100" i="1"/>
  <c r="C100" i="1"/>
  <c r="B100" i="1"/>
  <c r="I119" i="1"/>
  <c r="I120" i="1" s="1"/>
  <c r="H119" i="1"/>
  <c r="H120" i="1" s="1"/>
  <c r="G119" i="1"/>
  <c r="G120" i="1" s="1"/>
  <c r="F119" i="1"/>
  <c r="F120" i="1" s="1"/>
  <c r="E119" i="1"/>
  <c r="E120" i="1" s="1"/>
  <c r="D119" i="1"/>
  <c r="D120" i="1" s="1"/>
  <c r="C119" i="1"/>
  <c r="C120" i="1" s="1"/>
  <c r="B119" i="1"/>
  <c r="B120" i="1" s="1"/>
  <c r="I118" i="1"/>
  <c r="H118" i="1"/>
  <c r="G118" i="1"/>
  <c r="F118" i="1"/>
  <c r="E118" i="1"/>
  <c r="D118" i="1"/>
  <c r="C118" i="1"/>
  <c r="B118" i="1"/>
  <c r="I135" i="1"/>
  <c r="I136" i="1" s="1"/>
  <c r="H135" i="1"/>
  <c r="H136" i="1" s="1"/>
  <c r="G135" i="1"/>
  <c r="G136" i="1" s="1"/>
  <c r="F135" i="1"/>
  <c r="F136" i="1" s="1"/>
  <c r="E135" i="1"/>
  <c r="E136" i="1" s="1"/>
  <c r="D135" i="1"/>
  <c r="D136" i="1" s="1"/>
  <c r="C135" i="1"/>
  <c r="C136" i="1" s="1"/>
  <c r="B135" i="1"/>
  <c r="B136" i="1" s="1"/>
  <c r="I134" i="1"/>
  <c r="H134" i="1"/>
  <c r="G134" i="1"/>
  <c r="F134" i="1"/>
  <c r="E134" i="1"/>
  <c r="D134" i="1"/>
  <c r="C134" i="1"/>
  <c r="B134" i="1"/>
  <c r="I151" i="1"/>
  <c r="I152" i="1" s="1"/>
  <c r="H151" i="1"/>
  <c r="H152" i="1" s="1"/>
  <c r="G151" i="1"/>
  <c r="G152" i="1" s="1"/>
  <c r="F151" i="1"/>
  <c r="F152" i="1" s="1"/>
  <c r="E151" i="1"/>
  <c r="D151" i="1"/>
  <c r="D152" i="1" s="1"/>
  <c r="C151" i="1"/>
  <c r="C152" i="1" s="1"/>
  <c r="B151" i="1"/>
  <c r="E152" i="1" s="1"/>
  <c r="I150" i="1"/>
  <c r="H150" i="1"/>
  <c r="G150" i="1"/>
  <c r="F150" i="1"/>
  <c r="E150" i="1"/>
  <c r="D150" i="1"/>
  <c r="C150" i="1"/>
  <c r="B150" i="1"/>
  <c r="I49" i="1"/>
  <c r="I50" i="1" s="1"/>
  <c r="H49" i="1"/>
  <c r="H50" i="1" s="1"/>
  <c r="G49" i="1"/>
  <c r="G50" i="1" s="1"/>
  <c r="F49" i="1"/>
  <c r="F50" i="1" s="1"/>
  <c r="E49" i="1"/>
  <c r="E50" i="1" s="1"/>
  <c r="D49" i="1"/>
  <c r="D50" i="1" s="1"/>
  <c r="C49" i="1"/>
  <c r="C50" i="1" s="1"/>
  <c r="B49" i="1"/>
  <c r="B50" i="1" s="1"/>
  <c r="I48" i="1"/>
  <c r="H48" i="1"/>
  <c r="G48" i="1"/>
  <c r="F48" i="1"/>
  <c r="E48" i="1"/>
  <c r="D48" i="1"/>
  <c r="C48" i="1"/>
  <c r="B48" i="1"/>
  <c r="I33" i="1"/>
  <c r="I34" i="1" s="1"/>
  <c r="H33" i="1"/>
  <c r="H34" i="1" s="1"/>
  <c r="G33" i="1"/>
  <c r="G34" i="1" s="1"/>
  <c r="F33" i="1"/>
  <c r="F34" i="1" s="1"/>
  <c r="E33" i="1"/>
  <c r="E34" i="1" s="1"/>
  <c r="D33" i="1"/>
  <c r="D34" i="1" s="1"/>
  <c r="C33" i="1"/>
  <c r="C34" i="1" s="1"/>
  <c r="B33" i="1"/>
  <c r="B34" i="1" s="1"/>
  <c r="I32" i="1"/>
  <c r="H32" i="1"/>
  <c r="G32" i="1"/>
  <c r="F32" i="1"/>
  <c r="E32" i="1"/>
  <c r="D32" i="1"/>
  <c r="C32" i="1"/>
  <c r="B32" i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B16" i="1"/>
  <c r="B17" i="1" s="1"/>
  <c r="I15" i="1"/>
  <c r="H15" i="1"/>
  <c r="G15" i="1"/>
  <c r="F15" i="1"/>
  <c r="E15" i="1"/>
  <c r="D15" i="1"/>
  <c r="C15" i="1"/>
  <c r="B15" i="1"/>
  <c r="L16" i="1"/>
  <c r="L15" i="1"/>
  <c r="M16" i="1"/>
  <c r="K16" i="1"/>
  <c r="M15" i="1"/>
  <c r="K15" i="1"/>
  <c r="K68" i="1"/>
  <c r="M151" i="1"/>
  <c r="L151" i="1"/>
  <c r="K151" i="1"/>
  <c r="M135" i="1"/>
  <c r="L135" i="1"/>
  <c r="K135" i="1"/>
  <c r="M119" i="1"/>
  <c r="M120" i="1" s="1"/>
  <c r="L119" i="1"/>
  <c r="L120" i="1" s="1"/>
  <c r="K119" i="1"/>
  <c r="M101" i="1"/>
  <c r="L101" i="1"/>
  <c r="K101" i="1"/>
  <c r="M85" i="1"/>
  <c r="L85" i="1"/>
  <c r="K85" i="1"/>
  <c r="M69" i="1"/>
  <c r="L69" i="1"/>
  <c r="K69" i="1"/>
  <c r="M49" i="1"/>
  <c r="L49" i="1"/>
  <c r="K49" i="1"/>
  <c r="M33" i="1"/>
  <c r="L33" i="1"/>
  <c r="K33" i="1"/>
  <c r="M150" i="1"/>
  <c r="L150" i="1"/>
  <c r="K150" i="1"/>
  <c r="M134" i="1"/>
  <c r="L134" i="1"/>
  <c r="K134" i="1"/>
  <c r="M118" i="1"/>
  <c r="L118" i="1"/>
  <c r="K118" i="1"/>
  <c r="M100" i="1"/>
  <c r="L100" i="1"/>
  <c r="K100" i="1"/>
  <c r="M84" i="1"/>
  <c r="L84" i="1"/>
  <c r="K84" i="1"/>
  <c r="M68" i="1"/>
  <c r="L68" i="1"/>
  <c r="M48" i="1"/>
  <c r="L48" i="1"/>
  <c r="K48" i="1"/>
  <c r="M32" i="1"/>
  <c r="L32" i="1"/>
  <c r="K32" i="1"/>
  <c r="K120" i="1" l="1"/>
  <c r="B152" i="1"/>
  <c r="L152" i="1"/>
  <c r="K17" i="1"/>
  <c r="L17" i="1"/>
  <c r="K152" i="1"/>
  <c r="L50" i="1"/>
  <c r="K34" i="1"/>
  <c r="K136" i="1"/>
  <c r="K50" i="1"/>
  <c r="M17" i="1"/>
  <c r="M34" i="1"/>
  <c r="L34" i="1"/>
  <c r="M152" i="1"/>
  <c r="M50" i="1"/>
  <c r="L136" i="1"/>
  <c r="K86" i="1"/>
  <c r="M136" i="1"/>
  <c r="L102" i="1"/>
  <c r="K102" i="1"/>
  <c r="M102" i="1"/>
  <c r="L86" i="1"/>
  <c r="M86" i="1"/>
  <c r="L70" i="1"/>
  <c r="K70" i="1"/>
  <c r="M70" i="1"/>
</calcChain>
</file>

<file path=xl/sharedStrings.xml><?xml version="1.0" encoding="utf-8"?>
<sst xmlns="http://schemas.openxmlformats.org/spreadsheetml/2006/main" count="147" uniqueCount="46">
  <si>
    <t>Teste</t>
  </si>
  <si>
    <t>A100</t>
  </si>
  <si>
    <t>Média</t>
  </si>
  <si>
    <t>M100</t>
  </si>
  <si>
    <t>P100</t>
  </si>
  <si>
    <t>Bucket Sort</t>
  </si>
  <si>
    <t>Counting Sort</t>
  </si>
  <si>
    <t>Raddix Sort</t>
  </si>
  <si>
    <t>A500</t>
  </si>
  <si>
    <t>A10.000</t>
  </si>
  <si>
    <t>A25.000</t>
  </si>
  <si>
    <t>A50.000</t>
  </si>
  <si>
    <t>A1.000</t>
  </si>
  <si>
    <t>A2.500</t>
  </si>
  <si>
    <t>A5.000</t>
  </si>
  <si>
    <t>A7.500</t>
  </si>
  <si>
    <t>A75.000</t>
  </si>
  <si>
    <t>A100.000</t>
  </si>
  <si>
    <t>CASOS ALEATÓRIOS (em ms)</t>
  </si>
  <si>
    <t>MELHORES CASOS (em ms)</t>
  </si>
  <si>
    <t>M500</t>
  </si>
  <si>
    <t>M1.000</t>
  </si>
  <si>
    <t>M2.500</t>
  </si>
  <si>
    <t>M5.000</t>
  </si>
  <si>
    <t>M7.500</t>
  </si>
  <si>
    <t>M10.000</t>
  </si>
  <si>
    <t>M25.000</t>
  </si>
  <si>
    <t>M50.000</t>
  </si>
  <si>
    <t>M75.000</t>
  </si>
  <si>
    <t>M100.000</t>
  </si>
  <si>
    <t>P500</t>
  </si>
  <si>
    <t>P1.000</t>
  </si>
  <si>
    <t>P2.500</t>
  </si>
  <si>
    <t>P5.000</t>
  </si>
  <si>
    <t>P7.500</t>
  </si>
  <si>
    <t>P10.000</t>
  </si>
  <si>
    <t>P25.000</t>
  </si>
  <si>
    <t>P50.000</t>
  </si>
  <si>
    <t>P75.000</t>
  </si>
  <si>
    <t>P100.000</t>
  </si>
  <si>
    <t>PIORES CASOS (em ms)</t>
  </si>
  <si>
    <t>Variação</t>
  </si>
  <si>
    <t>1 caso</t>
  </si>
  <si>
    <t>CASOS ALEATÓRIOS BUCKET SORT (em ms)</t>
  </si>
  <si>
    <t>MELHORES CASOS  BUCKET SORT (em ms)</t>
  </si>
  <si>
    <t>PIORES CASOS  BUCKET SORT (em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</si>
</sst>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"/>
    <numFmt numFmtId="165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1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/>
    </xf>
    <xf numFmtId="165" fontId="0" fillId="0" borderId="0" xfId="1" applyNumberFormat="1" applyFont="1"/>
    <xf numFmtId="165" fontId="10" fillId="0" borderId="1" xfId="1" applyNumberFormat="1" applyFont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165" fontId="0" fillId="0" borderId="0" xfId="1" applyNumberFormat="1" applyFont="1" applyBorder="1"/>
    <xf numFmtId="165" fontId="1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 applyAlignment="1">
      <alignment horizontal="center"/>
    </xf>
    <xf numFmtId="165" fontId="0" fillId="0" borderId="2" xfId="1" applyNumberFormat="1" applyFont="1" applyBorder="1"/>
    <xf numFmtId="165" fontId="2" fillId="0" borderId="4" xfId="1" applyNumberFormat="1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5" fontId="6" fillId="0" borderId="4" xfId="1" applyNumberFormat="1" applyFont="1" applyBorder="1" applyAlignment="1">
      <alignment horizontal="center"/>
    </xf>
    <xf numFmtId="0" fontId="8" fillId="0" borderId="0" xfId="0" applyFont="1" applyAlignment="1"/>
    <xf numFmtId="0" fontId="3" fillId="0" borderId="0" xfId="0" applyFont="1" applyBorder="1" applyAlignment="1"/>
    <xf numFmtId="0" fontId="5" fillId="0" borderId="0" xfId="0" applyFont="1" applyAlignment="1"/>
    <xf numFmtId="0" fontId="0" fillId="0" borderId="7" xfId="0" applyBorder="1"/>
    <xf numFmtId="165" fontId="0" fillId="0" borderId="7" xfId="1" applyNumberFormat="1" applyFont="1" applyBorder="1"/>
    <xf numFmtId="0" fontId="8" fillId="0" borderId="6" xfId="0" applyFont="1" applyBorder="1" applyAlignment="1"/>
    <xf numFmtId="0" fontId="8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"/>
  <sheetViews>
    <sheetView tabSelected="1" topLeftCell="A68" zoomScale="200" zoomScaleNormal="200" workbookViewId="0">
      <selection activeCell="A68" sqref="A68"/>
    </sheetView>
  </sheetViews>
  <sheetFormatPr defaultRowHeight="14.5" x14ac:dyDescent="0.35"/>
  <cols>
    <col min="1" max="1" width="8.54296875" customWidth="1"/>
    <col min="2" max="7" width="7.54296875" style="13" customWidth="1"/>
    <col min="8" max="8" width="8.81640625" style="13" customWidth="1"/>
    <col min="9" max="9" width="9.7265625" style="13" customWidth="1"/>
    <col min="11" max="12" width="7.54296875" style="13" customWidth="1"/>
    <col min="13" max="13" width="10.1796875" style="13" customWidth="1"/>
  </cols>
  <sheetData>
    <row r="1" spans="1:13" ht="18.5" x14ac:dyDescent="0.45">
      <c r="A1" s="29" t="s">
        <v>5</v>
      </c>
      <c r="B1" s="29"/>
      <c r="C1" s="29"/>
      <c r="D1" s="29"/>
      <c r="E1" s="29"/>
      <c r="F1" s="29"/>
      <c r="G1" s="29"/>
      <c r="H1" s="29"/>
      <c r="I1" s="29"/>
      <c r="K1" s="29"/>
      <c r="L1" s="29"/>
      <c r="M1" s="29"/>
    </row>
    <row r="3" spans="1:13" x14ac:dyDescent="0.35">
      <c r="A3" s="33" t="s">
        <v>43</v>
      </c>
      <c r="B3" s="33"/>
      <c r="C3" s="33"/>
      <c r="D3" s="33"/>
      <c r="E3" s="33"/>
      <c r="F3" s="33"/>
      <c r="G3" s="33"/>
      <c r="H3" s="33"/>
      <c r="I3" s="33"/>
      <c r="J3" s="3"/>
      <c r="K3" s="27"/>
      <c r="L3" s="32"/>
      <c r="M3" s="27"/>
    </row>
    <row r="4" spans="1:13" x14ac:dyDescent="0.35">
      <c r="A4" s="8" t="s">
        <v>0</v>
      </c>
      <c r="B4" s="14" t="s">
        <v>1</v>
      </c>
      <c r="C4" s="14" t="s">
        <v>8</v>
      </c>
      <c r="D4" s="14" t="s">
        <v>12</v>
      </c>
      <c r="E4" s="14" t="s">
        <v>14</v>
      </c>
      <c r="F4" s="14" t="s">
        <v>15</v>
      </c>
      <c r="G4" s="14" t="s">
        <v>9</v>
      </c>
      <c r="H4" s="14" t="s">
        <v>11</v>
      </c>
      <c r="I4" s="14" t="s">
        <v>17</v>
      </c>
      <c r="J4" s="30"/>
      <c r="K4" s="14" t="s">
        <v>13</v>
      </c>
      <c r="L4" s="14" t="s">
        <v>10</v>
      </c>
      <c r="M4" s="14" t="s">
        <v>16</v>
      </c>
    </row>
    <row r="5" spans="1:13" x14ac:dyDescent="0.35">
      <c r="A5" s="9">
        <v>1</v>
      </c>
      <c r="B5" s="15">
        <v>1.7000000000000001E-2</v>
      </c>
      <c r="C5" s="15">
        <v>4.4999999999999998E-2</v>
      </c>
      <c r="D5" s="15">
        <v>8.6999999999999994E-2</v>
      </c>
      <c r="E5" s="15">
        <v>0.43</v>
      </c>
      <c r="F5" s="15">
        <v>0.85499999999999998</v>
      </c>
      <c r="G5" s="15">
        <v>1.101</v>
      </c>
      <c r="H5" s="15">
        <v>5.9790000000000001</v>
      </c>
      <c r="I5" s="15">
        <v>11.771000000000001</v>
      </c>
      <c r="J5" s="30"/>
      <c r="K5" s="15">
        <v>0.20799999999999999</v>
      </c>
      <c r="L5" s="15">
        <v>4.0919999999999996</v>
      </c>
      <c r="M5" s="15">
        <v>8.8369999999999997</v>
      </c>
    </row>
    <row r="6" spans="1:13" x14ac:dyDescent="0.35">
      <c r="A6" s="9">
        <v>2</v>
      </c>
      <c r="B6" s="15">
        <v>1.2999999999999999E-2</v>
      </c>
      <c r="C6" s="15">
        <v>0.17499999999999999</v>
      </c>
      <c r="D6" s="15">
        <v>7.2999999999999995E-2</v>
      </c>
      <c r="E6" s="15">
        <v>0.94</v>
      </c>
      <c r="F6" s="15">
        <v>0.83399999999999996</v>
      </c>
      <c r="G6" s="15">
        <v>1.105</v>
      </c>
      <c r="H6" s="15">
        <v>6.4329999999999998</v>
      </c>
      <c r="I6" s="15">
        <v>13.391999999999999</v>
      </c>
      <c r="J6" s="30"/>
      <c r="K6" s="15">
        <v>0.39800000000000002</v>
      </c>
      <c r="L6" s="15">
        <v>3.13</v>
      </c>
      <c r="M6" s="15">
        <v>8.0020000000000007</v>
      </c>
    </row>
    <row r="7" spans="1:13" x14ac:dyDescent="0.35">
      <c r="A7" s="9">
        <v>3</v>
      </c>
      <c r="B7" s="15">
        <v>0.02</v>
      </c>
      <c r="C7" s="15">
        <v>4.1000000000000002E-2</v>
      </c>
      <c r="D7" s="15">
        <v>0.151</v>
      </c>
      <c r="E7" s="15">
        <v>1.071</v>
      </c>
      <c r="F7" s="15">
        <v>0.60799999999999998</v>
      </c>
      <c r="G7" s="15">
        <v>0.95699999999999996</v>
      </c>
      <c r="H7" s="15">
        <v>6.6079999999999997</v>
      </c>
      <c r="I7" s="15">
        <v>13.680999999999999</v>
      </c>
      <c r="J7" s="30"/>
      <c r="K7" s="15">
        <v>0.21</v>
      </c>
      <c r="L7" s="15">
        <v>3.0230000000000001</v>
      </c>
      <c r="M7" s="15">
        <v>7.1959999999999997</v>
      </c>
    </row>
    <row r="8" spans="1:13" x14ac:dyDescent="0.35">
      <c r="A8" s="9">
        <v>4</v>
      </c>
      <c r="B8" s="15">
        <v>1.4E-2</v>
      </c>
      <c r="C8" s="15">
        <v>0.72299999999999998</v>
      </c>
      <c r="D8" s="15">
        <v>0.151</v>
      </c>
      <c r="E8" s="15">
        <v>0.63800000000000001</v>
      </c>
      <c r="F8" s="15">
        <v>1.0209999999999999</v>
      </c>
      <c r="G8" s="15">
        <v>0.82899999999999996</v>
      </c>
      <c r="H8" s="15">
        <v>5.8460000000000001</v>
      </c>
      <c r="I8" s="15">
        <v>10.673</v>
      </c>
      <c r="J8" s="30"/>
      <c r="K8" s="15">
        <v>0.28499999999999998</v>
      </c>
      <c r="L8" s="15">
        <v>3.09</v>
      </c>
      <c r="M8" s="15">
        <v>9.3510000000000009</v>
      </c>
    </row>
    <row r="9" spans="1:13" x14ac:dyDescent="0.35">
      <c r="A9" s="9">
        <v>5</v>
      </c>
      <c r="B9" s="15">
        <v>1.0999999999999999E-2</v>
      </c>
      <c r="C9" s="15">
        <v>4.9000000000000002E-2</v>
      </c>
      <c r="D9" s="15">
        <v>0.30099999999999999</v>
      </c>
      <c r="E9" s="15">
        <v>0.76400000000000001</v>
      </c>
      <c r="F9" s="15">
        <v>0.77800000000000002</v>
      </c>
      <c r="G9" s="15">
        <v>3.1339999999999999</v>
      </c>
      <c r="H9" s="15">
        <v>5.5129999999999999</v>
      </c>
      <c r="I9" s="15">
        <v>14.978</v>
      </c>
      <c r="J9" s="30"/>
      <c r="K9" s="15">
        <v>0.222</v>
      </c>
      <c r="L9" s="15">
        <v>2.0339999999999998</v>
      </c>
      <c r="M9" s="15">
        <v>7.4669999999999996</v>
      </c>
    </row>
    <row r="10" spans="1:13" x14ac:dyDescent="0.35">
      <c r="A10" s="9">
        <v>6</v>
      </c>
      <c r="B10" s="15">
        <v>1.4999999999999999E-2</v>
      </c>
      <c r="C10" s="15">
        <v>5.0999999999999997E-2</v>
      </c>
      <c r="D10" s="15">
        <v>7.4999999999999997E-2</v>
      </c>
      <c r="E10" s="15">
        <v>0.42099999999999999</v>
      </c>
      <c r="F10" s="15">
        <v>0.90100000000000002</v>
      </c>
      <c r="G10" s="15">
        <v>1.2030000000000001</v>
      </c>
      <c r="H10" s="15">
        <v>6.516</v>
      </c>
      <c r="I10" s="15">
        <v>13.67</v>
      </c>
      <c r="J10" s="30"/>
      <c r="K10" s="15">
        <v>0.30299999999999999</v>
      </c>
      <c r="L10" s="15">
        <v>1.968</v>
      </c>
      <c r="M10" s="15">
        <v>8.6530000000000005</v>
      </c>
    </row>
    <row r="11" spans="1:13" x14ac:dyDescent="0.35">
      <c r="A11" s="9">
        <v>7</v>
      </c>
      <c r="B11" s="15">
        <v>1.7000000000000001E-2</v>
      </c>
      <c r="C11" s="15">
        <v>4.4999999999999998E-2</v>
      </c>
      <c r="D11" s="15">
        <v>0.29199999999999998</v>
      </c>
      <c r="E11" s="15">
        <v>1.3959999999999999</v>
      </c>
      <c r="F11" s="15">
        <v>0.73399999999999999</v>
      </c>
      <c r="G11" s="15">
        <v>0.88600000000000001</v>
      </c>
      <c r="H11" s="15">
        <v>4.1980000000000004</v>
      </c>
      <c r="I11" s="15">
        <v>13.961</v>
      </c>
      <c r="J11" s="30"/>
      <c r="K11" s="15">
        <v>0.217</v>
      </c>
      <c r="L11" s="15">
        <v>2.4769999999999999</v>
      </c>
      <c r="M11" s="15">
        <v>9.7769999999999992</v>
      </c>
    </row>
    <row r="12" spans="1:13" x14ac:dyDescent="0.35">
      <c r="A12" s="9">
        <v>8</v>
      </c>
      <c r="B12" s="15">
        <v>1.4999999999999999E-2</v>
      </c>
      <c r="C12" s="15">
        <v>0.22</v>
      </c>
      <c r="D12" s="15">
        <v>7.6999999999999999E-2</v>
      </c>
      <c r="E12" s="15">
        <v>0.51900000000000002</v>
      </c>
      <c r="F12" s="15">
        <v>0.99099999999999999</v>
      </c>
      <c r="G12" s="15">
        <v>1.1379999999999999</v>
      </c>
      <c r="H12" s="15">
        <v>5.3319999999999999</v>
      </c>
      <c r="I12" s="15">
        <v>17.843</v>
      </c>
      <c r="J12" s="30"/>
      <c r="K12" s="15">
        <v>0.29799999999999999</v>
      </c>
      <c r="L12" s="15">
        <v>3.6829999999999998</v>
      </c>
      <c r="M12" s="15">
        <v>9.3330000000000002</v>
      </c>
    </row>
    <row r="13" spans="1:13" x14ac:dyDescent="0.35">
      <c r="A13" s="9">
        <v>9</v>
      </c>
      <c r="B13" s="15">
        <v>1.2999999999999999E-2</v>
      </c>
      <c r="C13" s="15">
        <v>4.8000000000000001E-2</v>
      </c>
      <c r="D13" s="15">
        <v>0.14000000000000001</v>
      </c>
      <c r="E13" s="15">
        <v>2.698</v>
      </c>
      <c r="F13" s="15">
        <v>0.86099999999999999</v>
      </c>
      <c r="G13" s="15">
        <v>1.3580000000000001</v>
      </c>
      <c r="H13" s="15">
        <v>4.2169999999999996</v>
      </c>
      <c r="I13" s="15">
        <v>22.603999999999999</v>
      </c>
      <c r="J13" s="30"/>
      <c r="K13" s="15">
        <v>1.1850000000000001</v>
      </c>
      <c r="L13" s="15">
        <v>1.952</v>
      </c>
      <c r="M13" s="15">
        <v>7.3520000000000003</v>
      </c>
    </row>
    <row r="14" spans="1:13" x14ac:dyDescent="0.35">
      <c r="A14" s="9">
        <v>10</v>
      </c>
      <c r="B14" s="15">
        <v>1.2999999999999999E-2</v>
      </c>
      <c r="C14" s="15">
        <v>4.7E-2</v>
      </c>
      <c r="D14" s="15">
        <v>7.0999999999999994E-2</v>
      </c>
      <c r="E14" s="15">
        <v>0.78</v>
      </c>
      <c r="F14" s="15">
        <v>0.78</v>
      </c>
      <c r="G14" s="15">
        <v>1.4</v>
      </c>
      <c r="H14" s="15">
        <v>5.2210000000000001</v>
      </c>
      <c r="I14" s="15">
        <v>12.754</v>
      </c>
      <c r="J14" s="30"/>
      <c r="K14" s="15">
        <v>0.56399999999999995</v>
      </c>
      <c r="L14" s="15">
        <v>2.149</v>
      </c>
      <c r="M14" s="15">
        <v>10.137</v>
      </c>
    </row>
    <row r="15" spans="1:13" x14ac:dyDescent="0.35">
      <c r="A15" s="10" t="s">
        <v>2</v>
      </c>
      <c r="B15" s="14">
        <f t="shared" ref="B15:I15" si="0">AVERAGE(B5:B14)</f>
        <v>1.4800000000000002E-2</v>
      </c>
      <c r="C15" s="14">
        <f t="shared" si="0"/>
        <v>0.14439999999999997</v>
      </c>
      <c r="D15" s="14">
        <f t="shared" si="0"/>
        <v>0.14179999999999998</v>
      </c>
      <c r="E15" s="14">
        <f t="shared" si="0"/>
        <v>0.9657</v>
      </c>
      <c r="F15" s="14">
        <f t="shared" si="0"/>
        <v>0.83629999999999993</v>
      </c>
      <c r="G15" s="14">
        <f t="shared" si="0"/>
        <v>1.3110999999999999</v>
      </c>
      <c r="H15" s="14">
        <f t="shared" si="0"/>
        <v>5.5862999999999996</v>
      </c>
      <c r="I15" s="14">
        <f t="shared" si="0"/>
        <v>14.5327</v>
      </c>
      <c r="J15" s="30"/>
      <c r="K15" s="14">
        <f>AVERAGE(K5:K14)</f>
        <v>0.38900000000000001</v>
      </c>
      <c r="L15" s="14">
        <f>AVERAGE(L5:L14)</f>
        <v>2.7597999999999998</v>
      </c>
      <c r="M15" s="14">
        <f>AVERAGE(M5:M14)</f>
        <v>8.6105</v>
      </c>
    </row>
    <row r="16" spans="1:13" s="13" customFormat="1" x14ac:dyDescent="0.35">
      <c r="A16" s="11" t="s">
        <v>42</v>
      </c>
      <c r="B16" s="12">
        <f>AVERAGE(B5:B14)/100</f>
        <v>1.4800000000000002E-4</v>
      </c>
      <c r="C16" s="12">
        <f>AVERAGE(C5:C14)/500</f>
        <v>2.8879999999999997E-4</v>
      </c>
      <c r="D16" s="12">
        <f>AVERAGE(D5:D14)/1000</f>
        <v>1.4179999999999998E-4</v>
      </c>
      <c r="E16" s="12">
        <f>AVERAGE(E5:E14)/5000</f>
        <v>1.9314000000000001E-4</v>
      </c>
      <c r="F16" s="12">
        <f>AVERAGE(F5:F14)/7500</f>
        <v>1.1150666666666665E-4</v>
      </c>
      <c r="G16" s="12">
        <f>AVERAGE(G5:G14)/10000</f>
        <v>1.3110999999999998E-4</v>
      </c>
      <c r="H16" s="12">
        <f>AVERAGE(H5:H14)/50000</f>
        <v>1.1172599999999999E-4</v>
      </c>
      <c r="I16" s="12">
        <f>AVERAGE(I5:I14)/100000</f>
        <v>1.45327E-4</v>
      </c>
      <c r="J16" s="31"/>
      <c r="K16" s="12">
        <f>AVERAGE(K5:K14)/2500</f>
        <v>1.5560000000000001E-4</v>
      </c>
      <c r="L16" s="12">
        <f>AVERAGE(L5:L14)/25000</f>
        <v>1.10392E-4</v>
      </c>
      <c r="M16" s="12">
        <f>AVERAGE(M5:M14)/75000</f>
        <v>1.1480666666666667E-4</v>
      </c>
    </row>
    <row r="17" spans="1:13" x14ac:dyDescent="0.35">
      <c r="A17" s="10" t="s">
        <v>41</v>
      </c>
      <c r="B17" s="14">
        <f>B16/B16</f>
        <v>1</v>
      </c>
      <c r="C17" s="14">
        <f>C16/B16</f>
        <v>1.951351351351351</v>
      </c>
      <c r="D17" s="14">
        <f>D16/B16</f>
        <v>0.95810810810810787</v>
      </c>
      <c r="E17" s="14">
        <f>E16/B16</f>
        <v>1.3049999999999999</v>
      </c>
      <c r="F17" s="14">
        <f>F16/B16</f>
        <v>0.75342342342342328</v>
      </c>
      <c r="G17" s="14">
        <f>G16/B16</f>
        <v>0.88587837837837813</v>
      </c>
      <c r="H17" s="14">
        <f>H16/B16</f>
        <v>0.75490540540540529</v>
      </c>
      <c r="I17" s="14">
        <f>I16/B16</f>
        <v>0.9819391891891891</v>
      </c>
      <c r="J17" s="30"/>
      <c r="K17" s="14">
        <f>K16/B16</f>
        <v>1.0513513513513513</v>
      </c>
      <c r="L17" s="14">
        <f>L16/B16</f>
        <v>0.74589189189189176</v>
      </c>
      <c r="M17" s="14">
        <f>M16/B16</f>
        <v>0.77572072072072062</v>
      </c>
    </row>
    <row r="18" spans="1:13" x14ac:dyDescent="0.35">
      <c r="A18" s="7"/>
      <c r="B18" s="16"/>
      <c r="C18" s="16"/>
      <c r="D18" s="16"/>
      <c r="E18" s="16"/>
      <c r="F18" s="16"/>
      <c r="G18" s="16"/>
      <c r="H18" s="16"/>
      <c r="I18" s="16"/>
      <c r="K18" s="16"/>
      <c r="L18" s="16"/>
      <c r="M18" s="16"/>
    </row>
    <row r="19" spans="1:13" x14ac:dyDescent="0.35">
      <c r="A19" s="3"/>
      <c r="B19" s="17"/>
      <c r="C19" s="17"/>
      <c r="D19" s="17"/>
      <c r="K19" s="17"/>
    </row>
    <row r="20" spans="1:13" x14ac:dyDescent="0.35">
      <c r="A20" s="34" t="s">
        <v>44</v>
      </c>
      <c r="B20" s="34"/>
      <c r="C20" s="34"/>
      <c r="D20" s="34"/>
      <c r="E20" s="34"/>
      <c r="F20" s="34"/>
      <c r="G20" s="34"/>
      <c r="H20" s="34"/>
      <c r="I20" s="34"/>
      <c r="J20" s="3"/>
      <c r="K20" s="28"/>
      <c r="L20" s="28"/>
      <c r="M20" s="28"/>
    </row>
    <row r="21" spans="1:13" x14ac:dyDescent="0.35">
      <c r="A21" s="5" t="s">
        <v>0</v>
      </c>
      <c r="B21" s="18" t="s">
        <v>3</v>
      </c>
      <c r="C21" s="18" t="s">
        <v>20</v>
      </c>
      <c r="D21" s="18" t="s">
        <v>21</v>
      </c>
      <c r="E21" s="18" t="s">
        <v>23</v>
      </c>
      <c r="F21" s="18" t="s">
        <v>24</v>
      </c>
      <c r="G21" s="18" t="s">
        <v>25</v>
      </c>
      <c r="H21" s="18" t="s">
        <v>27</v>
      </c>
      <c r="I21" s="18" t="s">
        <v>29</v>
      </c>
      <c r="J21" s="30"/>
      <c r="K21" s="18" t="s">
        <v>22</v>
      </c>
      <c r="L21" s="18" t="s">
        <v>26</v>
      </c>
      <c r="M21" s="18" t="s">
        <v>28</v>
      </c>
    </row>
    <row r="22" spans="1:13" x14ac:dyDescent="0.35">
      <c r="A22" s="1">
        <v>1</v>
      </c>
      <c r="B22" s="19">
        <v>1.0999999999999999E-2</v>
      </c>
      <c r="C22" s="19">
        <v>4.8000000000000001E-2</v>
      </c>
      <c r="D22" s="19">
        <v>9.2999999999999999E-2</v>
      </c>
      <c r="E22" s="19">
        <v>0.60399999999999998</v>
      </c>
      <c r="F22" s="19">
        <v>1.29</v>
      </c>
      <c r="G22" s="19">
        <v>2.173</v>
      </c>
      <c r="H22" s="19">
        <v>6.9459999999999997</v>
      </c>
      <c r="I22" s="19">
        <v>12.715</v>
      </c>
      <c r="J22" s="30"/>
      <c r="K22" s="19">
        <v>0.32500000000000001</v>
      </c>
      <c r="L22" s="19">
        <v>3.359</v>
      </c>
      <c r="M22" s="19">
        <v>10.007999999999999</v>
      </c>
    </row>
    <row r="23" spans="1:13" x14ac:dyDescent="0.35">
      <c r="A23" s="1">
        <v>2</v>
      </c>
      <c r="B23" s="19">
        <v>1.4E-2</v>
      </c>
      <c r="C23" s="19">
        <v>0.11700000000000001</v>
      </c>
      <c r="D23" s="19">
        <v>7.8E-2</v>
      </c>
      <c r="E23" s="19">
        <v>0.66900000000000004</v>
      </c>
      <c r="F23" s="19">
        <v>2.4649999999999999</v>
      </c>
      <c r="G23" s="19">
        <v>1.3959999999999999</v>
      </c>
      <c r="H23" s="19">
        <v>5.9210000000000003</v>
      </c>
      <c r="I23" s="19">
        <v>12.263999999999999</v>
      </c>
      <c r="J23" s="30"/>
      <c r="K23" s="19">
        <v>0.44400000000000001</v>
      </c>
      <c r="L23" s="19">
        <v>2.84</v>
      </c>
      <c r="M23" s="19">
        <v>10.973000000000001</v>
      </c>
    </row>
    <row r="24" spans="1:13" x14ac:dyDescent="0.35">
      <c r="A24" s="1">
        <v>3</v>
      </c>
      <c r="B24" s="19">
        <v>1.2E-2</v>
      </c>
      <c r="C24" s="19">
        <v>0.17599999999999999</v>
      </c>
      <c r="D24" s="19">
        <v>8.6999999999999994E-2</v>
      </c>
      <c r="E24" s="19">
        <v>0.86599999999999999</v>
      </c>
      <c r="F24" s="19">
        <v>1.171</v>
      </c>
      <c r="G24" s="19">
        <v>1.5269999999999999</v>
      </c>
      <c r="H24" s="19">
        <v>7.6520000000000001</v>
      </c>
      <c r="I24" s="19">
        <v>13.15</v>
      </c>
      <c r="J24" s="30"/>
      <c r="K24" s="19">
        <v>0.372</v>
      </c>
      <c r="L24" s="19">
        <v>4.1109999999999998</v>
      </c>
      <c r="M24" s="19">
        <v>14.747999999999999</v>
      </c>
    </row>
    <row r="25" spans="1:13" x14ac:dyDescent="0.35">
      <c r="A25" s="1">
        <v>4</v>
      </c>
      <c r="B25" s="19">
        <v>8.2000000000000003E-2</v>
      </c>
      <c r="C25" s="19">
        <v>4.7E-2</v>
      </c>
      <c r="D25" s="19">
        <v>0.14799999999999999</v>
      </c>
      <c r="E25" s="19">
        <v>0.71299999999999997</v>
      </c>
      <c r="F25" s="19">
        <v>1.21</v>
      </c>
      <c r="G25" s="19">
        <v>1.5569999999999999</v>
      </c>
      <c r="H25" s="19">
        <v>9.3369999999999997</v>
      </c>
      <c r="I25" s="19">
        <v>13.701000000000001</v>
      </c>
      <c r="J25" s="30"/>
      <c r="K25" s="19">
        <v>0.36399999999999999</v>
      </c>
      <c r="L25" s="19">
        <v>3.2010000000000001</v>
      </c>
      <c r="M25" s="19">
        <v>11.113</v>
      </c>
    </row>
    <row r="26" spans="1:13" x14ac:dyDescent="0.35">
      <c r="A26" s="1">
        <v>5</v>
      </c>
      <c r="B26" s="19">
        <v>7.9000000000000001E-2</v>
      </c>
      <c r="C26" s="19">
        <v>0.111</v>
      </c>
      <c r="D26" s="19">
        <v>0.22</v>
      </c>
      <c r="E26" s="19">
        <v>0.56299999999999994</v>
      </c>
      <c r="F26" s="19">
        <v>1.429</v>
      </c>
      <c r="G26" s="19">
        <v>1.2669999999999999</v>
      </c>
      <c r="H26" s="19">
        <v>7.1390000000000002</v>
      </c>
      <c r="I26" s="19">
        <v>12.69</v>
      </c>
      <c r="J26" s="30"/>
      <c r="K26" s="19">
        <v>0.84599999999999997</v>
      </c>
      <c r="L26" s="19">
        <v>3.6309999999999998</v>
      </c>
      <c r="M26" s="19">
        <v>10.494999999999999</v>
      </c>
    </row>
    <row r="27" spans="1:13" x14ac:dyDescent="0.35">
      <c r="A27" s="1">
        <v>6</v>
      </c>
      <c r="B27" s="19">
        <v>1.4E-2</v>
      </c>
      <c r="C27" s="19">
        <v>4.9000000000000002E-2</v>
      </c>
      <c r="D27" s="19">
        <v>0.09</v>
      </c>
      <c r="E27" s="19">
        <v>0.95299999999999996</v>
      </c>
      <c r="F27" s="19">
        <v>2.0430000000000001</v>
      </c>
      <c r="G27" s="19">
        <v>1.661</v>
      </c>
      <c r="H27" s="19">
        <v>7.4870000000000001</v>
      </c>
      <c r="I27" s="19">
        <v>15.367000000000001</v>
      </c>
      <c r="J27" s="30"/>
      <c r="K27" s="19">
        <v>0.28299999999999997</v>
      </c>
      <c r="L27" s="19">
        <v>3.645</v>
      </c>
      <c r="M27" s="19">
        <v>10.260999999999999</v>
      </c>
    </row>
    <row r="28" spans="1:13" x14ac:dyDescent="0.35">
      <c r="A28" s="1">
        <v>7</v>
      </c>
      <c r="B28" s="19">
        <v>1.2E-2</v>
      </c>
      <c r="C28" s="19">
        <v>4.5999999999999999E-2</v>
      </c>
      <c r="D28" s="19">
        <v>9.1999999999999998E-2</v>
      </c>
      <c r="E28" s="19">
        <v>0.95199999999999996</v>
      </c>
      <c r="F28" s="19">
        <v>1.0189999999999999</v>
      </c>
      <c r="G28" s="19">
        <v>1.4359999999999999</v>
      </c>
      <c r="H28" s="19">
        <v>6.39</v>
      </c>
      <c r="I28" s="19">
        <v>17.248999999999999</v>
      </c>
      <c r="J28" s="30"/>
      <c r="K28" s="19">
        <v>0.21199999999999999</v>
      </c>
      <c r="L28" s="19">
        <v>5.8490000000000002</v>
      </c>
      <c r="M28" s="19">
        <v>11.305</v>
      </c>
    </row>
    <row r="29" spans="1:13" x14ac:dyDescent="0.35">
      <c r="A29" s="1">
        <v>8</v>
      </c>
      <c r="B29" s="19">
        <v>8.5000000000000006E-2</v>
      </c>
      <c r="C29" s="19">
        <v>4.4999999999999998E-2</v>
      </c>
      <c r="D29" s="19">
        <v>0.36899999999999999</v>
      </c>
      <c r="E29" s="19">
        <v>1.0069999999999999</v>
      </c>
      <c r="F29" s="19">
        <v>1.385</v>
      </c>
      <c r="G29" s="19">
        <v>1.7529999999999999</v>
      </c>
      <c r="H29" s="19">
        <v>6.3029999999999999</v>
      </c>
      <c r="I29" s="19">
        <v>13.22</v>
      </c>
      <c r="J29" s="30"/>
      <c r="K29" s="19">
        <v>0.88500000000000001</v>
      </c>
      <c r="L29" s="19">
        <v>4.1449999999999996</v>
      </c>
      <c r="M29" s="19">
        <v>11.779</v>
      </c>
    </row>
    <row r="30" spans="1:13" x14ac:dyDescent="0.35">
      <c r="A30" s="1">
        <v>9</v>
      </c>
      <c r="B30" s="19">
        <v>0.01</v>
      </c>
      <c r="C30" s="19">
        <v>4.5999999999999999E-2</v>
      </c>
      <c r="D30" s="19">
        <v>0.219</v>
      </c>
      <c r="E30" s="19">
        <v>0.82299999999999995</v>
      </c>
      <c r="F30" s="19">
        <v>1.6519999999999999</v>
      </c>
      <c r="G30" s="19">
        <v>1.893</v>
      </c>
      <c r="H30" s="19">
        <v>8.4390000000000001</v>
      </c>
      <c r="I30" s="19">
        <v>16.207000000000001</v>
      </c>
      <c r="J30" s="30"/>
      <c r="K30" s="19">
        <v>0.23499999999999999</v>
      </c>
      <c r="L30" s="19">
        <v>6.0789999999999997</v>
      </c>
      <c r="M30" s="19">
        <v>12.098000000000001</v>
      </c>
    </row>
    <row r="31" spans="1:13" x14ac:dyDescent="0.35">
      <c r="A31" s="1">
        <v>10</v>
      </c>
      <c r="B31" s="19">
        <v>7.5999999999999998E-2</v>
      </c>
      <c r="C31" s="19">
        <v>4.9000000000000002E-2</v>
      </c>
      <c r="D31" s="19">
        <v>0.94</v>
      </c>
      <c r="E31" s="19">
        <v>0.71899999999999997</v>
      </c>
      <c r="F31" s="19">
        <v>6.5659999999999998</v>
      </c>
      <c r="G31" s="19">
        <v>1.7190000000000001</v>
      </c>
      <c r="H31" s="19">
        <v>7.585</v>
      </c>
      <c r="I31" s="19">
        <v>15.967000000000001</v>
      </c>
      <c r="J31" s="30"/>
      <c r="K31" s="19">
        <v>0.224</v>
      </c>
      <c r="L31" s="19">
        <v>4.0949999999999998</v>
      </c>
      <c r="M31" s="19">
        <v>10.194000000000001</v>
      </c>
    </row>
    <row r="32" spans="1:13" x14ac:dyDescent="0.35">
      <c r="A32" s="2" t="s">
        <v>2</v>
      </c>
      <c r="B32" s="20">
        <f t="shared" ref="B32:I32" si="1">AVERAGE(B22:B31)</f>
        <v>3.9500000000000007E-2</v>
      </c>
      <c r="C32" s="20">
        <f t="shared" si="1"/>
        <v>7.3400000000000007E-2</v>
      </c>
      <c r="D32" s="20">
        <f t="shared" si="1"/>
        <v>0.23360000000000003</v>
      </c>
      <c r="E32" s="20">
        <f t="shared" si="1"/>
        <v>0.78690000000000004</v>
      </c>
      <c r="F32" s="20">
        <f t="shared" si="1"/>
        <v>2.0230000000000001</v>
      </c>
      <c r="G32" s="20">
        <f t="shared" si="1"/>
        <v>1.6382000000000001</v>
      </c>
      <c r="H32" s="20">
        <f t="shared" si="1"/>
        <v>7.3198999999999996</v>
      </c>
      <c r="I32" s="20">
        <f t="shared" si="1"/>
        <v>14.253</v>
      </c>
      <c r="J32" s="30"/>
      <c r="K32" s="20">
        <f>AVERAGE(K22:K31)</f>
        <v>0.41899999999999993</v>
      </c>
      <c r="L32" s="20">
        <f>AVERAGE(L22:L31)</f>
        <v>4.0954999999999995</v>
      </c>
      <c r="M32" s="20">
        <f>AVERAGE(M22:M31)</f>
        <v>11.2974</v>
      </c>
    </row>
    <row r="33" spans="1:13" x14ac:dyDescent="0.35">
      <c r="A33" s="6" t="s">
        <v>42</v>
      </c>
      <c r="B33" s="21">
        <f>AVERAGE(B22:B31)/100</f>
        <v>3.9500000000000006E-4</v>
      </c>
      <c r="C33" s="21">
        <f>AVERAGE(C22:C31)/500</f>
        <v>1.4680000000000002E-4</v>
      </c>
      <c r="D33" s="21">
        <f>AVERAGE(D22:D31)/1000</f>
        <v>2.3360000000000004E-4</v>
      </c>
      <c r="E33" s="21">
        <f>AVERAGE(E22:E31)/5000</f>
        <v>1.5738000000000001E-4</v>
      </c>
      <c r="F33" s="21">
        <f>AVERAGE(F22:F31)/7500</f>
        <v>2.6973333333333335E-4</v>
      </c>
      <c r="G33" s="21">
        <f>AVERAGE(G22:G31)/10000</f>
        <v>1.6382000000000001E-4</v>
      </c>
      <c r="H33" s="21">
        <f>AVERAGE(H22:H31)/50000</f>
        <v>1.46398E-4</v>
      </c>
      <c r="I33" s="21">
        <f>AVERAGE(I22:I31)/100000</f>
        <v>1.4253000000000001E-4</v>
      </c>
      <c r="J33" s="30"/>
      <c r="K33" s="21">
        <f>AVERAGE(K22:K31)/2500</f>
        <v>1.6759999999999998E-4</v>
      </c>
      <c r="L33" s="21">
        <f>AVERAGE(L22:L31)/25000</f>
        <v>1.6381999999999999E-4</v>
      </c>
      <c r="M33" s="21">
        <f>AVERAGE(M22:M31)/75000</f>
        <v>1.5063199999999999E-4</v>
      </c>
    </row>
    <row r="34" spans="1:13" x14ac:dyDescent="0.35">
      <c r="A34" s="2" t="s">
        <v>41</v>
      </c>
      <c r="B34" s="20">
        <f>B33/B33</f>
        <v>1</v>
      </c>
      <c r="C34" s="20">
        <f>C33/B33</f>
        <v>0.37164556962025314</v>
      </c>
      <c r="D34" s="20">
        <f>D33/B33</f>
        <v>0.59139240506329116</v>
      </c>
      <c r="E34" s="20">
        <f>E33/B33</f>
        <v>0.39843037974683543</v>
      </c>
      <c r="F34" s="20">
        <f>F33/B33</f>
        <v>0.68286919831223625</v>
      </c>
      <c r="G34" s="20">
        <f>G33/B33</f>
        <v>0.41473417721518985</v>
      </c>
      <c r="H34" s="20">
        <f>H33/B33</f>
        <v>0.37062784810126576</v>
      </c>
      <c r="I34" s="20">
        <f>I33/B33</f>
        <v>0.36083544303797466</v>
      </c>
      <c r="J34" s="30"/>
      <c r="K34" s="20">
        <f>K33/B33</f>
        <v>0.42430379746835434</v>
      </c>
      <c r="L34" s="20">
        <f>L33/B33</f>
        <v>0.41473417721518979</v>
      </c>
      <c r="M34" s="20">
        <f>M33/B33</f>
        <v>0.38134683544303788</v>
      </c>
    </row>
    <row r="35" spans="1:13" x14ac:dyDescent="0.35">
      <c r="A35" s="4"/>
      <c r="B35" s="22"/>
      <c r="C35" s="22"/>
      <c r="D35" s="22"/>
      <c r="E35" s="22"/>
      <c r="F35" s="22"/>
      <c r="G35" s="22"/>
      <c r="H35" s="22"/>
      <c r="I35" s="22"/>
    </row>
    <row r="36" spans="1:13" x14ac:dyDescent="0.35">
      <c r="A36" s="34" t="s">
        <v>45</v>
      </c>
      <c r="B36" s="34"/>
      <c r="C36" s="34"/>
      <c r="D36" s="34"/>
      <c r="E36" s="34"/>
      <c r="F36" s="34"/>
      <c r="G36" s="34"/>
      <c r="H36" s="34"/>
      <c r="I36" s="34"/>
      <c r="J36" s="3"/>
      <c r="K36" s="28"/>
      <c r="L36" s="28"/>
      <c r="M36" s="28"/>
    </row>
    <row r="37" spans="1:13" x14ac:dyDescent="0.35">
      <c r="A37" s="5" t="s">
        <v>0</v>
      </c>
      <c r="B37" s="18" t="s">
        <v>4</v>
      </c>
      <c r="C37" s="18" t="s">
        <v>30</v>
      </c>
      <c r="D37" s="18" t="s">
        <v>31</v>
      </c>
      <c r="E37" s="18" t="s">
        <v>33</v>
      </c>
      <c r="F37" s="18" t="s">
        <v>34</v>
      </c>
      <c r="G37" s="18" t="s">
        <v>35</v>
      </c>
      <c r="H37" s="18" t="s">
        <v>37</v>
      </c>
      <c r="I37" s="18" t="s">
        <v>39</v>
      </c>
      <c r="J37" s="30"/>
      <c r="K37" s="18" t="s">
        <v>32</v>
      </c>
      <c r="L37" s="18" t="s">
        <v>36</v>
      </c>
      <c r="M37" s="18" t="s">
        <v>38</v>
      </c>
    </row>
    <row r="38" spans="1:13" x14ac:dyDescent="0.35">
      <c r="A38" s="1">
        <v>1</v>
      </c>
      <c r="B38" s="19">
        <v>1.4E-2</v>
      </c>
      <c r="C38" s="19">
        <v>4.8000000000000001E-2</v>
      </c>
      <c r="D38" s="19">
        <v>9.2999999999999999E-2</v>
      </c>
      <c r="E38" s="19">
        <v>0.66800000000000004</v>
      </c>
      <c r="F38" s="19">
        <v>0.96199999999999997</v>
      </c>
      <c r="G38" s="19">
        <v>1.1539999999999999</v>
      </c>
      <c r="H38" s="19">
        <v>5.9089999999999998</v>
      </c>
      <c r="I38" s="19">
        <v>15.922000000000001</v>
      </c>
      <c r="J38" s="30"/>
      <c r="K38" s="19">
        <v>0.23799999999999999</v>
      </c>
      <c r="L38" s="19">
        <v>3.7749999999999999</v>
      </c>
      <c r="M38" s="19">
        <v>10.220000000000001</v>
      </c>
    </row>
    <row r="39" spans="1:13" x14ac:dyDescent="0.35">
      <c r="A39" s="1">
        <v>2</v>
      </c>
      <c r="B39" s="19">
        <v>1.4E-2</v>
      </c>
      <c r="C39" s="19">
        <v>0.14699999999999999</v>
      </c>
      <c r="D39" s="19">
        <v>7.9000000000000001E-2</v>
      </c>
      <c r="E39" s="19">
        <v>1.3</v>
      </c>
      <c r="F39" s="19">
        <v>1.296</v>
      </c>
      <c r="G39" s="19">
        <v>1.8049999999999999</v>
      </c>
      <c r="H39" s="19">
        <v>7.3460000000000001</v>
      </c>
      <c r="I39" s="19">
        <v>21.414999999999999</v>
      </c>
      <c r="J39" s="30"/>
      <c r="K39" s="19">
        <v>0.45600000000000002</v>
      </c>
      <c r="L39" s="19">
        <v>5.0960000000000001</v>
      </c>
      <c r="M39" s="19">
        <v>11.278</v>
      </c>
    </row>
    <row r="40" spans="1:13" x14ac:dyDescent="0.35">
      <c r="A40" s="1">
        <v>3</v>
      </c>
      <c r="B40" s="19">
        <v>1.2E-2</v>
      </c>
      <c r="C40" s="19">
        <v>4.5999999999999999E-2</v>
      </c>
      <c r="D40" s="19">
        <v>0.09</v>
      </c>
      <c r="E40" s="19">
        <v>0.64100000000000001</v>
      </c>
      <c r="F40" s="19">
        <v>1.2090000000000001</v>
      </c>
      <c r="G40" s="19">
        <v>1.663</v>
      </c>
      <c r="H40" s="19">
        <v>5.29</v>
      </c>
      <c r="I40" s="19">
        <v>13.722</v>
      </c>
      <c r="J40" s="30"/>
      <c r="K40" s="19">
        <v>0.67700000000000005</v>
      </c>
      <c r="L40" s="19">
        <v>3.2029999999999998</v>
      </c>
      <c r="M40" s="19">
        <v>8.7050000000000001</v>
      </c>
    </row>
    <row r="41" spans="1:13" x14ac:dyDescent="0.35">
      <c r="A41" s="1">
        <v>4</v>
      </c>
      <c r="B41" s="19">
        <v>1.2E-2</v>
      </c>
      <c r="C41" s="19">
        <v>0.111</v>
      </c>
      <c r="D41" s="19">
        <v>0.157</v>
      </c>
      <c r="E41" s="19">
        <v>0.67</v>
      </c>
      <c r="F41" s="19">
        <v>1.998</v>
      </c>
      <c r="G41" s="19">
        <v>1.4450000000000001</v>
      </c>
      <c r="H41" s="19">
        <v>9.0380000000000003</v>
      </c>
      <c r="I41" s="19">
        <v>10.975</v>
      </c>
      <c r="J41" s="30"/>
      <c r="K41" s="19">
        <v>0.68899999999999995</v>
      </c>
      <c r="L41" s="19">
        <v>2.875</v>
      </c>
      <c r="M41" s="19">
        <v>8.266</v>
      </c>
    </row>
    <row r="42" spans="1:13" x14ac:dyDescent="0.35">
      <c r="A42" s="1">
        <v>5</v>
      </c>
      <c r="B42" s="19">
        <v>1.2E-2</v>
      </c>
      <c r="C42" s="19">
        <v>4.5999999999999999E-2</v>
      </c>
      <c r="D42" s="19">
        <v>0.317</v>
      </c>
      <c r="E42" s="19">
        <v>0.88200000000000001</v>
      </c>
      <c r="F42" s="19">
        <v>1.895</v>
      </c>
      <c r="G42" s="19">
        <v>6.0570000000000004</v>
      </c>
      <c r="H42" s="19">
        <v>6.4340000000000002</v>
      </c>
      <c r="I42" s="19">
        <v>11.942</v>
      </c>
      <c r="J42" s="30"/>
      <c r="K42" s="19">
        <v>0.60899999999999999</v>
      </c>
      <c r="L42" s="19">
        <v>2.6190000000000002</v>
      </c>
      <c r="M42" s="19">
        <v>9.7010000000000005</v>
      </c>
    </row>
    <row r="43" spans="1:13" x14ac:dyDescent="0.35">
      <c r="A43" s="1">
        <v>6</v>
      </c>
      <c r="B43" s="19">
        <v>1.2E-2</v>
      </c>
      <c r="C43" s="19">
        <v>4.9000000000000002E-2</v>
      </c>
      <c r="D43" s="19">
        <v>0.252</v>
      </c>
      <c r="E43" s="19">
        <v>0.69299999999999995</v>
      </c>
      <c r="F43" s="19">
        <v>0.93300000000000005</v>
      </c>
      <c r="G43" s="19">
        <v>1.212</v>
      </c>
      <c r="H43" s="19">
        <v>6.827</v>
      </c>
      <c r="I43" s="19">
        <v>11.779</v>
      </c>
      <c r="J43" s="30"/>
      <c r="K43" s="19">
        <v>0.23899999999999999</v>
      </c>
      <c r="L43" s="19">
        <v>2.5510000000000002</v>
      </c>
      <c r="M43" s="19">
        <v>8.3070000000000004</v>
      </c>
    </row>
    <row r="44" spans="1:13" x14ac:dyDescent="0.35">
      <c r="A44" s="1">
        <v>7</v>
      </c>
      <c r="B44" s="19">
        <v>1.2999999999999999E-2</v>
      </c>
      <c r="C44" s="19">
        <v>0.34200000000000003</v>
      </c>
      <c r="D44" s="19">
        <v>0.52700000000000002</v>
      </c>
      <c r="E44" s="19">
        <v>0.623</v>
      </c>
      <c r="F44" s="19">
        <v>1</v>
      </c>
      <c r="G44" s="19">
        <v>1.431</v>
      </c>
      <c r="H44" s="19">
        <v>5.6</v>
      </c>
      <c r="I44" s="19">
        <v>14.705</v>
      </c>
      <c r="J44" s="30"/>
      <c r="K44" s="19">
        <v>1.4550000000000001</v>
      </c>
      <c r="L44" s="19">
        <v>3.177</v>
      </c>
      <c r="M44" s="19">
        <v>11.193</v>
      </c>
    </row>
    <row r="45" spans="1:13" x14ac:dyDescent="0.35">
      <c r="A45" s="1">
        <v>8</v>
      </c>
      <c r="B45" s="19">
        <v>1.0999999999999999E-2</v>
      </c>
      <c r="C45" s="19">
        <v>4.3999999999999997E-2</v>
      </c>
      <c r="D45" s="19">
        <v>0.158</v>
      </c>
      <c r="E45" s="19">
        <v>0.61499999999999999</v>
      </c>
      <c r="F45" s="19">
        <v>0.995</v>
      </c>
      <c r="G45" s="19">
        <v>1.2889999999999999</v>
      </c>
      <c r="H45" s="19">
        <v>5.476</v>
      </c>
      <c r="I45" s="19">
        <v>11.955</v>
      </c>
      <c r="J45" s="30"/>
      <c r="K45" s="19">
        <v>1.2509999999999999</v>
      </c>
      <c r="L45" s="19">
        <v>3.1739999999999999</v>
      </c>
      <c r="M45" s="19">
        <v>9.7460000000000004</v>
      </c>
    </row>
    <row r="46" spans="1:13" x14ac:dyDescent="0.35">
      <c r="A46" s="1">
        <v>9</v>
      </c>
      <c r="B46" s="19">
        <v>1.2999999999999999E-2</v>
      </c>
      <c r="C46" s="19">
        <v>0.19800000000000001</v>
      </c>
      <c r="D46" s="19">
        <v>9.6000000000000002E-2</v>
      </c>
      <c r="E46" s="19">
        <v>0.60599999999999998</v>
      </c>
      <c r="F46" s="19">
        <v>0.98799999999999999</v>
      </c>
      <c r="G46" s="19">
        <v>1.383</v>
      </c>
      <c r="H46" s="19">
        <v>6.84</v>
      </c>
      <c r="I46" s="19">
        <v>13.396000000000001</v>
      </c>
      <c r="J46" s="30"/>
      <c r="K46" s="19">
        <v>0.43099999999999999</v>
      </c>
      <c r="L46" s="19">
        <v>3.0470000000000002</v>
      </c>
      <c r="M46" s="19">
        <v>7.9530000000000003</v>
      </c>
    </row>
    <row r="47" spans="1:13" x14ac:dyDescent="0.35">
      <c r="A47" s="1">
        <v>10</v>
      </c>
      <c r="B47" s="19">
        <v>0.17</v>
      </c>
      <c r="C47" s="19">
        <v>4.8000000000000001E-2</v>
      </c>
      <c r="D47" s="19">
        <v>9.7000000000000003E-2</v>
      </c>
      <c r="E47" s="19">
        <v>0.60299999999999998</v>
      </c>
      <c r="F47" s="19">
        <v>1.024</v>
      </c>
      <c r="G47" s="19">
        <v>2.157</v>
      </c>
      <c r="H47" s="19">
        <v>5.431</v>
      </c>
      <c r="I47" s="19">
        <v>11.817</v>
      </c>
      <c r="J47" s="30"/>
      <c r="K47" s="19">
        <v>0.625</v>
      </c>
      <c r="L47" s="19">
        <v>3.371</v>
      </c>
      <c r="M47" s="19">
        <v>9.6240000000000006</v>
      </c>
    </row>
    <row r="48" spans="1:13" x14ac:dyDescent="0.35">
      <c r="A48" s="2" t="s">
        <v>2</v>
      </c>
      <c r="B48" s="20">
        <f t="shared" ref="B48:I48" si="2">AVERAGE(B38:B47)</f>
        <v>2.8300000000000002E-2</v>
      </c>
      <c r="C48" s="20">
        <f t="shared" si="2"/>
        <v>0.1079</v>
      </c>
      <c r="D48" s="20">
        <f t="shared" si="2"/>
        <v>0.18660000000000002</v>
      </c>
      <c r="E48" s="20">
        <f t="shared" si="2"/>
        <v>0.73009999999999997</v>
      </c>
      <c r="F48" s="20">
        <f t="shared" si="2"/>
        <v>1.2299999999999998</v>
      </c>
      <c r="G48" s="20">
        <f t="shared" si="2"/>
        <v>1.9596</v>
      </c>
      <c r="H48" s="20">
        <f t="shared" si="2"/>
        <v>6.4190999999999985</v>
      </c>
      <c r="I48" s="20">
        <f t="shared" si="2"/>
        <v>13.762799999999999</v>
      </c>
      <c r="J48" s="30"/>
      <c r="K48" s="20">
        <f>AVERAGE(K38:K47)</f>
        <v>0.66699999999999993</v>
      </c>
      <c r="L48" s="20">
        <f>AVERAGE(L38:L47)</f>
        <v>3.2887999999999997</v>
      </c>
      <c r="M48" s="20">
        <f>AVERAGE(M38:M47)</f>
        <v>9.4992999999999999</v>
      </c>
    </row>
    <row r="49" spans="1:13" x14ac:dyDescent="0.35">
      <c r="A49" s="6" t="s">
        <v>42</v>
      </c>
      <c r="B49" s="21">
        <f>AVERAGE(B38:B47)/100</f>
        <v>2.8300000000000005E-4</v>
      </c>
      <c r="C49" s="21">
        <f>AVERAGE(C38:C47)/500</f>
        <v>2.1579999999999999E-4</v>
      </c>
      <c r="D49" s="21">
        <f>AVERAGE(D38:D47)/1000</f>
        <v>1.8660000000000001E-4</v>
      </c>
      <c r="E49" s="21">
        <f>AVERAGE(E38:E47)/5000</f>
        <v>1.4601999999999999E-4</v>
      </c>
      <c r="F49" s="21">
        <f>AVERAGE(F38:F47)/7500</f>
        <v>1.6399999999999997E-4</v>
      </c>
      <c r="G49" s="21">
        <f>AVERAGE(G38:G47)/10000</f>
        <v>1.9596000000000001E-4</v>
      </c>
      <c r="H49" s="21">
        <f>AVERAGE(H38:H47)/50000</f>
        <v>1.2838199999999996E-4</v>
      </c>
      <c r="I49" s="21">
        <f>AVERAGE(I38:I47)/100000</f>
        <v>1.3762799999999999E-4</v>
      </c>
      <c r="J49" s="30"/>
      <c r="K49" s="21">
        <f>AVERAGE(K38:K47)/2500</f>
        <v>2.6679999999999998E-4</v>
      </c>
      <c r="L49" s="21">
        <f>AVERAGE(L38:L47)/25000</f>
        <v>1.3155199999999998E-4</v>
      </c>
      <c r="M49" s="21">
        <f>AVERAGE(M38:M47)/75000</f>
        <v>1.2665733333333334E-4</v>
      </c>
    </row>
    <row r="50" spans="1:13" x14ac:dyDescent="0.35">
      <c r="A50" s="2" t="s">
        <v>41</v>
      </c>
      <c r="B50" s="20">
        <f>B49/B49</f>
        <v>1</v>
      </c>
      <c r="C50" s="20">
        <f>C49/B49</f>
        <v>0.76254416961130722</v>
      </c>
      <c r="D50" s="20">
        <f>D49/B49</f>
        <v>0.65936395759717303</v>
      </c>
      <c r="E50" s="20">
        <f>E49/B49</f>
        <v>0.51597173144876307</v>
      </c>
      <c r="F50" s="20">
        <f>F49/B49</f>
        <v>0.57950530035335668</v>
      </c>
      <c r="G50" s="20">
        <f>G49/B49</f>
        <v>0.69243816254416957</v>
      </c>
      <c r="H50" s="20">
        <f>H49/B49</f>
        <v>0.45364664310954045</v>
      </c>
      <c r="I50" s="20">
        <f>I49/B49</f>
        <v>0.48631802120141332</v>
      </c>
      <c r="J50" s="30"/>
      <c r="K50" s="20">
        <f>K49/B49</f>
        <v>0.94275618374558279</v>
      </c>
      <c r="L50" s="20">
        <f>L49/B49</f>
        <v>0.46484805653710232</v>
      </c>
      <c r="M50" s="20">
        <f>M49/B49</f>
        <v>0.44755241460541806</v>
      </c>
    </row>
    <row r="51" spans="1:13" x14ac:dyDescent="0.35">
      <c r="A51" s="4"/>
      <c r="B51" s="22"/>
      <c r="C51" s="22"/>
      <c r="D51" s="22"/>
      <c r="E51" s="22"/>
      <c r="F51" s="22"/>
      <c r="G51" s="22"/>
      <c r="H51" s="22"/>
      <c r="I51" s="22"/>
    </row>
    <row r="54" spans="1:13" ht="18.5" x14ac:dyDescent="0.45">
      <c r="A54" s="29" t="s">
        <v>6</v>
      </c>
      <c r="B54" s="29"/>
      <c r="C54" s="29"/>
      <c r="D54" s="29"/>
      <c r="E54" s="29"/>
      <c r="F54" s="29"/>
      <c r="G54" s="29"/>
      <c r="H54" s="29"/>
      <c r="I54" s="29"/>
      <c r="K54" s="29"/>
      <c r="L54" s="29"/>
      <c r="M54" s="29"/>
    </row>
    <row r="56" spans="1:13" x14ac:dyDescent="0.35">
      <c r="A56" s="34" t="s">
        <v>18</v>
      </c>
      <c r="B56" s="34"/>
      <c r="C56" s="34"/>
      <c r="D56" s="34"/>
      <c r="E56" s="34"/>
      <c r="F56" s="34"/>
      <c r="G56" s="34"/>
      <c r="H56" s="34"/>
      <c r="I56" s="34"/>
      <c r="J56" s="3"/>
      <c r="K56" s="28"/>
      <c r="L56" s="28"/>
      <c r="M56" s="28"/>
    </row>
    <row r="57" spans="1:13" x14ac:dyDescent="0.35">
      <c r="A57" s="5" t="s">
        <v>0</v>
      </c>
      <c r="B57" s="18" t="s">
        <v>1</v>
      </c>
      <c r="C57" s="18" t="s">
        <v>8</v>
      </c>
      <c r="D57" s="18" t="s">
        <v>12</v>
      </c>
      <c r="E57" s="18" t="s">
        <v>14</v>
      </c>
      <c r="F57" s="18" t="s">
        <v>15</v>
      </c>
      <c r="G57" s="18" t="s">
        <v>9</v>
      </c>
      <c r="H57" s="18" t="s">
        <v>11</v>
      </c>
      <c r="I57" s="18" t="s">
        <v>17</v>
      </c>
      <c r="J57" s="30"/>
      <c r="K57" s="18" t="s">
        <v>13</v>
      </c>
      <c r="L57" s="18" t="s">
        <v>10</v>
      </c>
      <c r="M57" s="18" t="s">
        <v>16</v>
      </c>
    </row>
    <row r="58" spans="1:13" x14ac:dyDescent="0.35">
      <c r="A58" s="1">
        <v>1</v>
      </c>
      <c r="B58" s="19">
        <v>4.0000000000000001E-3</v>
      </c>
      <c r="C58" s="19">
        <v>1.2999999999999999E-2</v>
      </c>
      <c r="D58" s="19">
        <v>2.5999999999999999E-2</v>
      </c>
      <c r="E58" s="19">
        <v>0.114</v>
      </c>
      <c r="F58" s="19">
        <v>0.17199999999999999</v>
      </c>
      <c r="G58" s="19">
        <v>0.221</v>
      </c>
      <c r="H58" s="19">
        <v>1.4870000000000001</v>
      </c>
      <c r="I58" s="19">
        <v>2.8250000000000002</v>
      </c>
      <c r="J58" s="30"/>
      <c r="K58" s="19">
        <v>5.8000000000000003E-2</v>
      </c>
      <c r="L58" s="19">
        <v>0.55800000000000005</v>
      </c>
      <c r="M58" s="19">
        <v>2.8410000000000002</v>
      </c>
    </row>
    <row r="59" spans="1:13" x14ac:dyDescent="0.35">
      <c r="A59" s="1">
        <v>2</v>
      </c>
      <c r="B59" s="19">
        <v>4.0000000000000001E-3</v>
      </c>
      <c r="C59" s="19">
        <v>1.2E-2</v>
      </c>
      <c r="D59" s="19">
        <v>2.5999999999999999E-2</v>
      </c>
      <c r="E59" s="19">
        <v>0.107</v>
      </c>
      <c r="F59" s="19">
        <v>0.443</v>
      </c>
      <c r="G59" s="19">
        <v>0.98799999999999999</v>
      </c>
      <c r="H59" s="19">
        <v>1.2470000000000001</v>
      </c>
      <c r="I59" s="19">
        <v>2.67</v>
      </c>
      <c r="J59" s="30"/>
      <c r="K59" s="19">
        <v>5.5E-2</v>
      </c>
      <c r="L59" s="19">
        <v>0.60599999999999998</v>
      </c>
      <c r="M59" s="19">
        <v>2.8210000000000002</v>
      </c>
    </row>
    <row r="60" spans="1:13" x14ac:dyDescent="0.35">
      <c r="A60" s="1">
        <v>3</v>
      </c>
      <c r="B60" s="19">
        <v>3.0000000000000001E-3</v>
      </c>
      <c r="C60" s="19">
        <v>9.4E-2</v>
      </c>
      <c r="D60" s="19">
        <v>2.4E-2</v>
      </c>
      <c r="E60" s="19">
        <v>0.107</v>
      </c>
      <c r="F60" s="19">
        <v>0.621</v>
      </c>
      <c r="G60" s="19">
        <v>0.42599999999999999</v>
      </c>
      <c r="H60" s="19">
        <v>1.2470000000000001</v>
      </c>
      <c r="I60" s="19">
        <v>2.4089999999999998</v>
      </c>
      <c r="J60" s="30"/>
      <c r="K60" s="19">
        <v>5.3999999999999999E-2</v>
      </c>
      <c r="L60" s="19">
        <v>0.501</v>
      </c>
      <c r="M60" s="19">
        <v>1.853</v>
      </c>
    </row>
    <row r="61" spans="1:13" x14ac:dyDescent="0.35">
      <c r="A61" s="1">
        <v>4</v>
      </c>
      <c r="B61" s="19">
        <v>3.0000000000000001E-3</v>
      </c>
      <c r="C61" s="19">
        <v>1.2999999999999999E-2</v>
      </c>
      <c r="D61" s="19">
        <v>2.4E-2</v>
      </c>
      <c r="E61" s="19">
        <v>0.46500000000000002</v>
      </c>
      <c r="F61" s="19">
        <v>0.88200000000000001</v>
      </c>
      <c r="G61" s="19">
        <v>0.86799999999999999</v>
      </c>
      <c r="H61" s="19">
        <v>1.3420000000000001</v>
      </c>
      <c r="I61" s="19">
        <v>2.7309999999999999</v>
      </c>
      <c r="J61" s="30"/>
      <c r="K61" s="19">
        <v>0.11899999999999999</v>
      </c>
      <c r="L61" s="19">
        <v>1.1859999999999999</v>
      </c>
      <c r="M61" s="19">
        <v>3.0779999999999998</v>
      </c>
    </row>
    <row r="62" spans="1:13" x14ac:dyDescent="0.35">
      <c r="A62" s="1">
        <v>5</v>
      </c>
      <c r="B62" s="19">
        <v>3.0000000000000001E-3</v>
      </c>
      <c r="C62" s="19">
        <v>1.2E-2</v>
      </c>
      <c r="D62" s="19">
        <v>2.5000000000000001E-2</v>
      </c>
      <c r="E62" s="19">
        <v>0.105</v>
      </c>
      <c r="F62" s="19">
        <v>0.33400000000000002</v>
      </c>
      <c r="G62" s="19">
        <v>0.20399999999999999</v>
      </c>
      <c r="H62" s="19">
        <v>1.119</v>
      </c>
      <c r="I62" s="19">
        <v>2.387</v>
      </c>
      <c r="J62" s="30"/>
      <c r="K62" s="19">
        <v>0.19900000000000001</v>
      </c>
      <c r="L62" s="19">
        <v>2.08</v>
      </c>
      <c r="M62" s="19">
        <v>2.0419999999999998</v>
      </c>
    </row>
    <row r="63" spans="1:13" x14ac:dyDescent="0.35">
      <c r="A63" s="1">
        <v>6</v>
      </c>
      <c r="B63" s="19">
        <v>3.0000000000000001E-3</v>
      </c>
      <c r="C63" s="19">
        <v>1.2E-2</v>
      </c>
      <c r="D63" s="19">
        <v>2.5999999999999999E-2</v>
      </c>
      <c r="E63" s="19">
        <v>0.105</v>
      </c>
      <c r="F63" s="19">
        <v>0.499</v>
      </c>
      <c r="G63" s="19">
        <v>0.378</v>
      </c>
      <c r="H63" s="19">
        <v>1.2749999999999999</v>
      </c>
      <c r="I63" s="19">
        <v>2.5299999999999998</v>
      </c>
      <c r="J63" s="30"/>
      <c r="K63" s="19">
        <v>5.2999999999999999E-2</v>
      </c>
      <c r="L63" s="19">
        <v>0.78700000000000003</v>
      </c>
      <c r="M63" s="19">
        <v>1.776</v>
      </c>
    </row>
    <row r="64" spans="1:13" x14ac:dyDescent="0.35">
      <c r="A64" s="1">
        <v>7</v>
      </c>
      <c r="B64" s="19">
        <v>3.0000000000000001E-3</v>
      </c>
      <c r="C64" s="19">
        <v>1.2999999999999999E-2</v>
      </c>
      <c r="D64" s="19">
        <v>2.5999999999999999E-2</v>
      </c>
      <c r="E64" s="19">
        <v>0.19900000000000001</v>
      </c>
      <c r="F64" s="19">
        <v>0.51300000000000001</v>
      </c>
      <c r="G64" s="19">
        <v>0.6</v>
      </c>
      <c r="H64" s="19">
        <v>1.5880000000000001</v>
      </c>
      <c r="I64" s="19">
        <v>2.383</v>
      </c>
      <c r="J64" s="30"/>
      <c r="K64" s="19">
        <v>0.11799999999999999</v>
      </c>
      <c r="L64" s="19">
        <v>0.72699999999999998</v>
      </c>
      <c r="M64" s="19">
        <v>1.9059999999999999</v>
      </c>
    </row>
    <row r="65" spans="1:13" x14ac:dyDescent="0.35">
      <c r="A65" s="1">
        <v>8</v>
      </c>
      <c r="B65" s="19">
        <v>3.0000000000000001E-3</v>
      </c>
      <c r="C65" s="19">
        <v>1.2E-2</v>
      </c>
      <c r="D65" s="19">
        <v>2.5000000000000001E-2</v>
      </c>
      <c r="E65" s="19">
        <v>0.35499999999999998</v>
      </c>
      <c r="F65" s="19">
        <v>0.3</v>
      </c>
      <c r="G65" s="19">
        <v>4.548</v>
      </c>
      <c r="H65" s="19">
        <v>1.1499999999999999</v>
      </c>
      <c r="I65" s="19">
        <v>2.423</v>
      </c>
      <c r="J65" s="30"/>
      <c r="K65" s="19">
        <v>0.48299999999999998</v>
      </c>
      <c r="L65" s="19">
        <v>0.74299999999999999</v>
      </c>
      <c r="M65" s="19">
        <v>2.41</v>
      </c>
    </row>
    <row r="66" spans="1:13" x14ac:dyDescent="0.35">
      <c r="A66" s="1">
        <v>9</v>
      </c>
      <c r="B66" s="19">
        <v>3.0000000000000001E-3</v>
      </c>
      <c r="C66" s="19">
        <v>1.2E-2</v>
      </c>
      <c r="D66" s="19">
        <v>9.0999999999999998E-2</v>
      </c>
      <c r="E66" s="19">
        <v>0.23699999999999999</v>
      </c>
      <c r="F66" s="19">
        <v>6.3120000000000003</v>
      </c>
      <c r="G66" s="19">
        <v>0.78</v>
      </c>
      <c r="H66" s="19">
        <v>1.498</v>
      </c>
      <c r="I66" s="19">
        <v>2.98</v>
      </c>
      <c r="J66" s="30"/>
      <c r="K66" s="19">
        <v>4.9000000000000002E-2</v>
      </c>
      <c r="L66" s="19">
        <v>0.57499999999999996</v>
      </c>
      <c r="M66" s="19">
        <v>2.2850000000000001</v>
      </c>
    </row>
    <row r="67" spans="1:13" x14ac:dyDescent="0.35">
      <c r="A67" s="1">
        <v>10</v>
      </c>
      <c r="B67" s="19">
        <v>3.0000000000000001E-3</v>
      </c>
      <c r="C67" s="19">
        <v>1.2E-2</v>
      </c>
      <c r="D67" s="19">
        <v>0.17499999999999999</v>
      </c>
      <c r="E67" s="19">
        <v>0.32300000000000001</v>
      </c>
      <c r="F67" s="19">
        <v>0.16</v>
      </c>
      <c r="G67" s="19">
        <v>1.383</v>
      </c>
      <c r="H67" s="19">
        <v>1.1279999999999999</v>
      </c>
      <c r="I67" s="19">
        <v>2.4300000000000002</v>
      </c>
      <c r="J67" s="30"/>
      <c r="K67" s="19">
        <v>0.05</v>
      </c>
      <c r="L67" s="19">
        <v>0.98499999999999999</v>
      </c>
      <c r="M67" s="19">
        <v>1.7789999999999999</v>
      </c>
    </row>
    <row r="68" spans="1:13" x14ac:dyDescent="0.35">
      <c r="A68" s="2" t="s">
        <v>2</v>
      </c>
      <c r="B68" s="20">
        <f>D62</f>
        <v>2.5000000000000001E-2</v>
      </c>
      <c r="C68" s="20">
        <f t="shared" ref="C68:I68" si="3">AVERAGE(C58:C67)</f>
        <v>2.0500000000000008E-2</v>
      </c>
      <c r="D68" s="20">
        <f t="shared" si="3"/>
        <v>4.6799999999999994E-2</v>
      </c>
      <c r="E68" s="20">
        <f t="shared" si="3"/>
        <v>0.2117</v>
      </c>
      <c r="F68" s="20">
        <f t="shared" si="3"/>
        <v>1.0236000000000001</v>
      </c>
      <c r="G68" s="20">
        <f t="shared" si="3"/>
        <v>1.0396000000000001</v>
      </c>
      <c r="H68" s="20">
        <f t="shared" si="3"/>
        <v>1.3081</v>
      </c>
      <c r="I68" s="20">
        <f t="shared" si="3"/>
        <v>2.5767999999999995</v>
      </c>
      <c r="J68" s="30"/>
      <c r="K68" s="20">
        <f>AVERAGE(K58:K67)</f>
        <v>0.12379999999999999</v>
      </c>
      <c r="L68" s="20">
        <f>AVERAGE(L58:L67)</f>
        <v>0.87480000000000013</v>
      </c>
      <c r="M68" s="20">
        <f>AVERAGE(M58:M67)</f>
        <v>2.2791000000000001</v>
      </c>
    </row>
    <row r="69" spans="1:13" x14ac:dyDescent="0.35">
      <c r="A69" s="6" t="s">
        <v>42</v>
      </c>
      <c r="B69" s="21">
        <f>AVERAGE(B58:B67)/100</f>
        <v>3.1999999999999992E-5</v>
      </c>
      <c r="C69" s="21">
        <f>AVERAGE(C58:C67)/500</f>
        <v>4.1000000000000014E-5</v>
      </c>
      <c r="D69" s="21">
        <f>AVERAGE(D58:D67)/1000</f>
        <v>4.6799999999999992E-5</v>
      </c>
      <c r="E69" s="21">
        <f>AVERAGE(E58:E67)/5000</f>
        <v>4.2339999999999998E-5</v>
      </c>
      <c r="F69" s="21">
        <f>AVERAGE(F58:F67)/7500</f>
        <v>1.3648000000000002E-4</v>
      </c>
      <c r="G69" s="21">
        <f>AVERAGE(G58:G67)/10000</f>
        <v>1.0396000000000001E-4</v>
      </c>
      <c r="H69" s="21">
        <f>AVERAGE(H58:H67)/50000</f>
        <v>2.6162000000000001E-5</v>
      </c>
      <c r="I69" s="21">
        <f>AVERAGE(I58:I67)/100000</f>
        <v>2.5767999999999995E-5</v>
      </c>
      <c r="J69" s="30"/>
      <c r="K69" s="21">
        <f>AVERAGE(K58:K67)/2500</f>
        <v>4.952E-5</v>
      </c>
      <c r="L69" s="21">
        <f>AVERAGE(L58:L67)/25000</f>
        <v>3.4992000000000006E-5</v>
      </c>
      <c r="M69" s="21">
        <f>AVERAGE(M58:M67)/75000</f>
        <v>3.0388000000000001E-5</v>
      </c>
    </row>
    <row r="70" spans="1:13" x14ac:dyDescent="0.35">
      <c r="A70" s="2" t="s">
        <v>41</v>
      </c>
      <c r="B70" s="20">
        <f>B69/B69</f>
        <v>1</v>
      </c>
      <c r="C70" s="20">
        <f>C69/B69</f>
        <v>1.2812500000000007</v>
      </c>
      <c r="D70" s="20">
        <f>D69/B69</f>
        <v>1.4625000000000001</v>
      </c>
      <c r="E70" s="20">
        <f>E69/B69</f>
        <v>1.3231250000000003</v>
      </c>
      <c r="F70" s="20">
        <f>F69/B69</f>
        <v>4.2650000000000015</v>
      </c>
      <c r="G70" s="20">
        <f>G69/B69</f>
        <v>3.2487500000000011</v>
      </c>
      <c r="H70" s="20">
        <f>H69/B69</f>
        <v>0.8175625000000003</v>
      </c>
      <c r="I70" s="20">
        <f>I69/B69</f>
        <v>0.80525000000000002</v>
      </c>
      <c r="J70" s="30"/>
      <c r="K70" s="20">
        <f>K69/B69</f>
        <v>1.5475000000000003</v>
      </c>
      <c r="L70" s="20">
        <f>L69/B69</f>
        <v>1.0935000000000006</v>
      </c>
      <c r="M70" s="20">
        <f>M69/B69</f>
        <v>0.94962500000000027</v>
      </c>
    </row>
    <row r="71" spans="1:13" x14ac:dyDescent="0.35">
      <c r="A71" s="4"/>
      <c r="B71" s="22"/>
      <c r="C71" s="22"/>
      <c r="D71" s="22"/>
      <c r="E71" s="22"/>
      <c r="F71" s="22"/>
      <c r="G71" s="22"/>
      <c r="H71" s="22"/>
      <c r="I71" s="22"/>
      <c r="K71" s="22"/>
    </row>
    <row r="72" spans="1:13" x14ac:dyDescent="0.35">
      <c r="A72" s="34" t="s">
        <v>19</v>
      </c>
      <c r="B72" s="34"/>
      <c r="C72" s="34"/>
      <c r="D72" s="34"/>
      <c r="E72" s="34"/>
      <c r="F72" s="34"/>
      <c r="G72" s="34"/>
      <c r="H72" s="34"/>
      <c r="I72" s="34"/>
      <c r="J72" s="3"/>
      <c r="K72" s="28"/>
      <c r="L72" s="28"/>
      <c r="M72" s="28"/>
    </row>
    <row r="73" spans="1:13" x14ac:dyDescent="0.35">
      <c r="A73" s="5" t="s">
        <v>0</v>
      </c>
      <c r="B73" s="18" t="s">
        <v>3</v>
      </c>
      <c r="C73" s="18" t="s">
        <v>20</v>
      </c>
      <c r="D73" s="18" t="s">
        <v>21</v>
      </c>
      <c r="E73" s="18" t="s">
        <v>23</v>
      </c>
      <c r="F73" s="18" t="s">
        <v>24</v>
      </c>
      <c r="G73" s="18" t="s">
        <v>25</v>
      </c>
      <c r="H73" s="18" t="s">
        <v>27</v>
      </c>
      <c r="I73" s="18" t="s">
        <v>29</v>
      </c>
      <c r="J73" s="30"/>
      <c r="K73" s="18" t="s">
        <v>22</v>
      </c>
      <c r="L73" s="18" t="s">
        <v>26</v>
      </c>
      <c r="M73" s="18" t="s">
        <v>28</v>
      </c>
    </row>
    <row r="74" spans="1:13" x14ac:dyDescent="0.35">
      <c r="A74" s="1">
        <v>1</v>
      </c>
      <c r="B74" s="19">
        <v>5.0000000000000001E-3</v>
      </c>
      <c r="C74" s="19">
        <v>1.4E-2</v>
      </c>
      <c r="D74" s="19">
        <v>3.3000000000000002E-2</v>
      </c>
      <c r="E74" s="19">
        <v>0.29599999999999999</v>
      </c>
      <c r="F74" s="19">
        <v>0.247</v>
      </c>
      <c r="G74" s="19">
        <v>0.34200000000000003</v>
      </c>
      <c r="H74" s="19">
        <v>2.218</v>
      </c>
      <c r="I74" s="19">
        <v>5.1890000000000001</v>
      </c>
      <c r="J74" s="30"/>
      <c r="K74" s="19">
        <v>8.5999999999999993E-2</v>
      </c>
      <c r="L74" s="19">
        <v>1.0309999999999999</v>
      </c>
      <c r="M74" s="19">
        <v>3.0129999999999999</v>
      </c>
    </row>
    <row r="75" spans="1:13" x14ac:dyDescent="0.35">
      <c r="A75" s="1">
        <v>2</v>
      </c>
      <c r="B75" s="19">
        <v>3.0000000000000001E-3</v>
      </c>
      <c r="C75" s="19">
        <v>1.4999999999999999E-2</v>
      </c>
      <c r="D75" s="19">
        <v>0.03</v>
      </c>
      <c r="E75" s="19">
        <v>0.156</v>
      </c>
      <c r="F75" s="19">
        <v>0.313</v>
      </c>
      <c r="G75" s="19">
        <v>0.29899999999999999</v>
      </c>
      <c r="H75" s="19">
        <v>2.2930000000000001</v>
      </c>
      <c r="I75" s="19">
        <v>5.3490000000000002</v>
      </c>
      <c r="J75" s="30"/>
      <c r="K75" s="19">
        <v>8.4000000000000005E-2</v>
      </c>
      <c r="L75" s="19">
        <v>0.999</v>
      </c>
      <c r="M75" s="19">
        <v>2.3530000000000002</v>
      </c>
    </row>
    <row r="76" spans="1:13" x14ac:dyDescent="0.35">
      <c r="A76" s="1">
        <v>3</v>
      </c>
      <c r="B76" s="19">
        <v>4.0000000000000001E-3</v>
      </c>
      <c r="C76" s="19">
        <v>1.4999999999999999E-2</v>
      </c>
      <c r="D76" s="19">
        <v>0.11899999999999999</v>
      </c>
      <c r="E76" s="19">
        <v>0.15</v>
      </c>
      <c r="F76" s="19">
        <v>0.22500000000000001</v>
      </c>
      <c r="G76" s="19">
        <v>0.67600000000000005</v>
      </c>
      <c r="H76" s="19">
        <v>3.0339999999999998</v>
      </c>
      <c r="I76" s="19">
        <v>3.8210000000000002</v>
      </c>
      <c r="J76" s="30"/>
      <c r="K76" s="19">
        <v>0.23300000000000001</v>
      </c>
      <c r="L76" s="19">
        <v>1.026</v>
      </c>
      <c r="M76" s="19">
        <v>3.5529999999999999</v>
      </c>
    </row>
    <row r="77" spans="1:13" x14ac:dyDescent="0.35">
      <c r="A77" s="1">
        <v>4</v>
      </c>
      <c r="B77" s="19">
        <v>4.0000000000000001E-3</v>
      </c>
      <c r="C77" s="19">
        <v>1.4999999999999999E-2</v>
      </c>
      <c r="D77" s="19">
        <v>3.2000000000000001E-2</v>
      </c>
      <c r="E77" s="19">
        <v>0.29799999999999999</v>
      </c>
      <c r="F77" s="19">
        <v>0.23300000000000001</v>
      </c>
      <c r="G77" s="19">
        <v>0.63</v>
      </c>
      <c r="H77" s="19">
        <v>2.121</v>
      </c>
      <c r="I77" s="19">
        <v>3.0840000000000001</v>
      </c>
      <c r="J77" s="30"/>
      <c r="K77" s="19">
        <v>0.104</v>
      </c>
      <c r="L77" s="19">
        <v>1.093</v>
      </c>
      <c r="M77" s="19">
        <v>3.62</v>
      </c>
    </row>
    <row r="78" spans="1:13" x14ac:dyDescent="0.35">
      <c r="A78" s="1">
        <v>5</v>
      </c>
      <c r="B78" s="19">
        <v>3.0000000000000001E-3</v>
      </c>
      <c r="C78" s="19">
        <v>1.4999999999999999E-2</v>
      </c>
      <c r="D78" s="19">
        <v>0.96</v>
      </c>
      <c r="E78" s="19">
        <v>0.6</v>
      </c>
      <c r="F78" s="19">
        <v>0.53100000000000003</v>
      </c>
      <c r="G78" s="19">
        <v>0.627</v>
      </c>
      <c r="H78" s="19">
        <v>6.0510000000000002</v>
      </c>
      <c r="I78" s="19">
        <v>3.57</v>
      </c>
      <c r="J78" s="30"/>
      <c r="K78" s="19">
        <v>7.3999999999999996E-2</v>
      </c>
      <c r="L78" s="19">
        <v>0.90100000000000002</v>
      </c>
      <c r="M78" s="19">
        <v>2.6179999999999999</v>
      </c>
    </row>
    <row r="79" spans="1:13" x14ac:dyDescent="0.35">
      <c r="A79" s="1">
        <v>6</v>
      </c>
      <c r="B79" s="19">
        <v>3.0000000000000001E-3</v>
      </c>
      <c r="C79" s="19">
        <v>1.4E-2</v>
      </c>
      <c r="D79" s="19">
        <v>0.96</v>
      </c>
      <c r="E79" s="19">
        <v>0.14499999999999999</v>
      </c>
      <c r="F79" s="19">
        <v>0.23400000000000001</v>
      </c>
      <c r="G79" s="19">
        <v>0.315</v>
      </c>
      <c r="H79" s="19">
        <v>1.929</v>
      </c>
      <c r="I79" s="19">
        <v>5.032</v>
      </c>
      <c r="J79" s="30"/>
      <c r="K79" s="19">
        <v>0.14000000000000001</v>
      </c>
      <c r="L79" s="19">
        <v>1.2949999999999999</v>
      </c>
      <c r="M79" s="19">
        <v>2.911</v>
      </c>
    </row>
    <row r="80" spans="1:13" x14ac:dyDescent="0.35">
      <c r="A80" s="1">
        <v>7</v>
      </c>
      <c r="B80" s="19">
        <v>4.0000000000000001E-3</v>
      </c>
      <c r="C80" s="19">
        <v>1.2999999999999999E-2</v>
      </c>
      <c r="D80" s="19">
        <v>0.25700000000000001</v>
      </c>
      <c r="E80" s="19">
        <v>0.152</v>
      </c>
      <c r="F80" s="19">
        <v>0.22800000000000001</v>
      </c>
      <c r="G80" s="19">
        <v>0.39</v>
      </c>
      <c r="H80" s="19">
        <v>2.327</v>
      </c>
      <c r="I80" s="19">
        <v>3.7469999999999999</v>
      </c>
      <c r="J80" s="30"/>
      <c r="K80" s="19">
        <v>7.1999999999999995E-2</v>
      </c>
      <c r="L80" s="19">
        <v>0.93300000000000005</v>
      </c>
      <c r="M80" s="19">
        <v>2.6520000000000001</v>
      </c>
    </row>
    <row r="81" spans="1:13" x14ac:dyDescent="0.35">
      <c r="A81" s="1">
        <v>8</v>
      </c>
      <c r="B81" s="19">
        <v>4.0000000000000001E-3</v>
      </c>
      <c r="C81" s="19">
        <v>1.4E-2</v>
      </c>
      <c r="D81" s="19">
        <v>0.03</v>
      </c>
      <c r="E81" s="19">
        <v>0.51300000000000001</v>
      </c>
      <c r="F81" s="19">
        <v>0.60199999999999998</v>
      </c>
      <c r="G81" s="19">
        <v>0.33500000000000002</v>
      </c>
      <c r="H81" s="19">
        <v>2.258</v>
      </c>
      <c r="I81" s="19">
        <v>3.214</v>
      </c>
      <c r="J81" s="30"/>
      <c r="K81" s="19">
        <v>0.154</v>
      </c>
      <c r="L81" s="19">
        <v>1.0089999999999999</v>
      </c>
      <c r="M81" s="19">
        <v>2.581</v>
      </c>
    </row>
    <row r="82" spans="1:13" x14ac:dyDescent="0.35">
      <c r="A82" s="1">
        <v>9</v>
      </c>
      <c r="B82" s="19">
        <v>4.0000000000000001E-3</v>
      </c>
      <c r="C82" s="19">
        <v>1.6E-2</v>
      </c>
      <c r="D82" s="19">
        <v>0.41399999999999998</v>
      </c>
      <c r="E82" s="19">
        <v>0.16300000000000001</v>
      </c>
      <c r="F82" s="19">
        <v>0.22600000000000001</v>
      </c>
      <c r="G82" s="19">
        <v>0.33400000000000002</v>
      </c>
      <c r="H82" s="19">
        <v>1.8320000000000001</v>
      </c>
      <c r="I82" s="19">
        <v>3.6219999999999999</v>
      </c>
      <c r="J82" s="30"/>
      <c r="K82" s="19">
        <v>0.14499999999999999</v>
      </c>
      <c r="L82" s="19">
        <v>1.1000000000000001</v>
      </c>
      <c r="M82" s="19">
        <v>2.7349999999999999</v>
      </c>
    </row>
    <row r="83" spans="1:13" x14ac:dyDescent="0.35">
      <c r="A83" s="1">
        <v>10</v>
      </c>
      <c r="B83" s="19">
        <v>4.0000000000000001E-3</v>
      </c>
      <c r="C83" s="19">
        <v>1.6E-2</v>
      </c>
      <c r="D83" s="19">
        <v>3.1E-2</v>
      </c>
      <c r="E83" s="19">
        <v>0.16900000000000001</v>
      </c>
      <c r="F83" s="19">
        <v>0.33800000000000002</v>
      </c>
      <c r="G83" s="19">
        <v>0.31900000000000001</v>
      </c>
      <c r="H83" s="19">
        <v>2.3380000000000001</v>
      </c>
      <c r="I83" s="19">
        <v>4.1020000000000003</v>
      </c>
      <c r="J83" s="30"/>
      <c r="K83" s="19">
        <v>0.13700000000000001</v>
      </c>
      <c r="L83" s="19">
        <v>1.0269999999999999</v>
      </c>
      <c r="M83" s="19">
        <v>2.242</v>
      </c>
    </row>
    <row r="84" spans="1:13" x14ac:dyDescent="0.35">
      <c r="A84" s="2" t="s">
        <v>2</v>
      </c>
      <c r="B84" s="20">
        <f t="shared" ref="B84:I84" si="4">AVERAGE(B74:B83)</f>
        <v>3.8000000000000004E-3</v>
      </c>
      <c r="C84" s="20">
        <f t="shared" si="4"/>
        <v>1.4700000000000001E-2</v>
      </c>
      <c r="D84" s="20">
        <f t="shared" si="4"/>
        <v>0.28660000000000002</v>
      </c>
      <c r="E84" s="20">
        <f t="shared" si="4"/>
        <v>0.26419999999999999</v>
      </c>
      <c r="F84" s="20">
        <f t="shared" si="4"/>
        <v>0.31769999999999998</v>
      </c>
      <c r="G84" s="20">
        <f t="shared" si="4"/>
        <v>0.42670000000000002</v>
      </c>
      <c r="H84" s="20">
        <f t="shared" si="4"/>
        <v>2.6400999999999999</v>
      </c>
      <c r="I84" s="20">
        <f t="shared" si="4"/>
        <v>4.0730000000000004</v>
      </c>
      <c r="J84" s="30"/>
      <c r="K84" s="20">
        <f>AVERAGE(K74:K83)</f>
        <v>0.12289999999999998</v>
      </c>
      <c r="L84" s="20">
        <f>AVERAGE(L74:L83)</f>
        <v>1.0413999999999999</v>
      </c>
      <c r="M84" s="20">
        <f>AVERAGE(M74:M83)</f>
        <v>2.8278000000000003</v>
      </c>
    </row>
    <row r="85" spans="1:13" x14ac:dyDescent="0.35">
      <c r="A85" s="6" t="s">
        <v>42</v>
      </c>
      <c r="B85" s="21">
        <f>AVERAGE(B74:B83)/100</f>
        <v>3.8000000000000002E-5</v>
      </c>
      <c r="C85" s="21">
        <f>AVERAGE(C74:C83)/500</f>
        <v>2.9400000000000003E-5</v>
      </c>
      <c r="D85" s="21">
        <f>AVERAGE(D74:D83)/1000</f>
        <v>2.8660000000000003E-4</v>
      </c>
      <c r="E85" s="21">
        <f>AVERAGE(E74:E83)/5000</f>
        <v>5.2839999999999996E-5</v>
      </c>
      <c r="F85" s="21">
        <f>AVERAGE(F74:F83)/7500</f>
        <v>4.2360000000000001E-5</v>
      </c>
      <c r="G85" s="21">
        <f>AVERAGE(G74:G83)/10000</f>
        <v>4.2670000000000003E-5</v>
      </c>
      <c r="H85" s="21">
        <f>AVERAGE(H74:H83)/50000</f>
        <v>5.2802E-5</v>
      </c>
      <c r="I85" s="21">
        <f>AVERAGE(I74:I83)/100000</f>
        <v>4.0730000000000005E-5</v>
      </c>
      <c r="J85" s="30"/>
      <c r="K85" s="21">
        <f>AVERAGE(K74:K83)/2500</f>
        <v>4.915999999999999E-5</v>
      </c>
      <c r="L85" s="21">
        <f>AVERAGE(L74:L83)/25000</f>
        <v>4.1655999999999996E-5</v>
      </c>
      <c r="M85" s="21">
        <f>AVERAGE(M74:M83)/75000</f>
        <v>3.7704000000000004E-5</v>
      </c>
    </row>
    <row r="86" spans="1:13" x14ac:dyDescent="0.35">
      <c r="A86" s="2" t="s">
        <v>41</v>
      </c>
      <c r="B86" s="20">
        <f>B85/B85</f>
        <v>1</v>
      </c>
      <c r="C86" s="20">
        <f>C85/B85</f>
        <v>0.77368421052631586</v>
      </c>
      <c r="D86" s="20">
        <f>D85/B85</f>
        <v>7.5421052631578949</v>
      </c>
      <c r="E86" s="20">
        <f>E85/B85</f>
        <v>1.3905263157894734</v>
      </c>
      <c r="F86" s="20">
        <f>F85/B85</f>
        <v>1.114736842105263</v>
      </c>
      <c r="G86" s="20">
        <f>G85/B85</f>
        <v>1.1228947368421054</v>
      </c>
      <c r="H86" s="20">
        <f>H85/B85</f>
        <v>1.3895263157894737</v>
      </c>
      <c r="I86" s="20">
        <f>I85/B85</f>
        <v>1.0718421052631579</v>
      </c>
      <c r="J86" s="30"/>
      <c r="K86" s="20">
        <f>K85/B85</f>
        <v>1.2936842105263155</v>
      </c>
      <c r="L86" s="20">
        <f>L85/B85</f>
        <v>1.0962105263157893</v>
      </c>
      <c r="M86" s="20">
        <f>M85/B85</f>
        <v>0.99221052631578954</v>
      </c>
    </row>
    <row r="87" spans="1:13" x14ac:dyDescent="0.35">
      <c r="A87" s="4"/>
      <c r="B87" s="22"/>
      <c r="C87" s="22"/>
      <c r="D87" s="22"/>
      <c r="E87" s="22"/>
      <c r="F87" s="22"/>
      <c r="G87" s="22"/>
      <c r="H87" s="22"/>
      <c r="I87" s="22"/>
    </row>
    <row r="88" spans="1:13" x14ac:dyDescent="0.35">
      <c r="A88" s="34" t="s">
        <v>40</v>
      </c>
      <c r="B88" s="34"/>
      <c r="C88" s="34"/>
      <c r="D88" s="34"/>
      <c r="E88" s="34"/>
      <c r="F88" s="34"/>
      <c r="G88" s="34"/>
      <c r="H88" s="34"/>
      <c r="I88" s="34"/>
      <c r="J88" s="3"/>
      <c r="K88" s="28"/>
      <c r="L88" s="28"/>
      <c r="M88" s="28"/>
    </row>
    <row r="89" spans="1:13" x14ac:dyDescent="0.35">
      <c r="A89" s="5" t="s">
        <v>0</v>
      </c>
      <c r="B89" s="18" t="s">
        <v>4</v>
      </c>
      <c r="C89" s="18" t="s">
        <v>30</v>
      </c>
      <c r="D89" s="18" t="s">
        <v>31</v>
      </c>
      <c r="E89" s="18" t="s">
        <v>33</v>
      </c>
      <c r="F89" s="18" t="s">
        <v>34</v>
      </c>
      <c r="G89" s="18" t="s">
        <v>35</v>
      </c>
      <c r="H89" s="18" t="s">
        <v>37</v>
      </c>
      <c r="I89" s="18" t="s">
        <v>39</v>
      </c>
      <c r="J89" s="30"/>
      <c r="K89" s="18" t="s">
        <v>32</v>
      </c>
      <c r="L89" s="18" t="s">
        <v>36</v>
      </c>
      <c r="M89" s="18" t="s">
        <v>38</v>
      </c>
    </row>
    <row r="90" spans="1:13" x14ac:dyDescent="0.35">
      <c r="A90" s="1">
        <v>1</v>
      </c>
      <c r="B90" s="19">
        <v>4.0000000000000001E-3</v>
      </c>
      <c r="C90" s="19">
        <v>1.4999999999999999E-2</v>
      </c>
      <c r="D90" s="19">
        <v>3.3000000000000002E-2</v>
      </c>
      <c r="E90" s="19">
        <v>0.16600000000000001</v>
      </c>
      <c r="F90" s="19">
        <v>0.312</v>
      </c>
      <c r="G90" s="19">
        <v>0.32300000000000001</v>
      </c>
      <c r="H90" s="19">
        <v>2.2069999999999999</v>
      </c>
      <c r="I90" s="19">
        <v>3.7970000000000002</v>
      </c>
      <c r="J90" s="30"/>
      <c r="K90" s="19">
        <v>7.8E-2</v>
      </c>
      <c r="L90" s="19">
        <v>1.21</v>
      </c>
      <c r="M90" s="19">
        <v>3.1850000000000001</v>
      </c>
    </row>
    <row r="91" spans="1:13" x14ac:dyDescent="0.35">
      <c r="A91" s="1">
        <v>2</v>
      </c>
      <c r="B91" s="19">
        <v>4.0000000000000001E-3</v>
      </c>
      <c r="C91" s="19">
        <v>1.4999999999999999E-2</v>
      </c>
      <c r="D91" s="19">
        <v>2.7E-2</v>
      </c>
      <c r="E91" s="19">
        <v>0.154</v>
      </c>
      <c r="F91" s="19">
        <v>0.41899999999999998</v>
      </c>
      <c r="G91" s="19">
        <v>0.43</v>
      </c>
      <c r="H91" s="19">
        <v>2.234</v>
      </c>
      <c r="I91" s="19">
        <v>3.9289999999999998</v>
      </c>
      <c r="J91" s="30"/>
      <c r="K91" s="19">
        <v>7.8E-2</v>
      </c>
      <c r="L91" s="19">
        <v>1.7310000000000001</v>
      </c>
      <c r="M91" s="19">
        <v>3.9529999999999998</v>
      </c>
    </row>
    <row r="92" spans="1:13" x14ac:dyDescent="0.35">
      <c r="A92" s="1">
        <v>3</v>
      </c>
      <c r="B92" s="19">
        <v>3.0000000000000001E-3</v>
      </c>
      <c r="C92" s="19">
        <v>1.4999999999999999E-2</v>
      </c>
      <c r="D92" s="19">
        <v>2.9000000000000001E-2</v>
      </c>
      <c r="E92" s="19">
        <v>0.13700000000000001</v>
      </c>
      <c r="F92" s="19">
        <v>0.23699999999999999</v>
      </c>
      <c r="G92" s="19">
        <v>0.94099999999999995</v>
      </c>
      <c r="H92" s="19">
        <v>7.2889999999999997</v>
      </c>
      <c r="I92" s="19">
        <v>8.9169999999999998</v>
      </c>
      <c r="J92" s="30"/>
      <c r="K92" s="19">
        <v>0.14399999999999999</v>
      </c>
      <c r="L92" s="19">
        <v>0.98399999999999999</v>
      </c>
      <c r="M92" s="19">
        <v>9.0960000000000001</v>
      </c>
    </row>
    <row r="93" spans="1:13" x14ac:dyDescent="0.35">
      <c r="A93" s="1">
        <v>4</v>
      </c>
      <c r="B93" s="19">
        <v>3.0000000000000001E-3</v>
      </c>
      <c r="C93" s="19">
        <v>1.4E-2</v>
      </c>
      <c r="D93" s="19">
        <v>2.9000000000000001E-2</v>
      </c>
      <c r="E93" s="19">
        <v>0.29099999999999998</v>
      </c>
      <c r="F93" s="19">
        <v>0.40200000000000002</v>
      </c>
      <c r="G93" s="19">
        <v>0.77500000000000002</v>
      </c>
      <c r="H93" s="19">
        <v>3.2109999999999999</v>
      </c>
      <c r="I93" s="19">
        <v>3.895</v>
      </c>
      <c r="J93" s="30"/>
      <c r="K93" s="19">
        <v>0.26800000000000002</v>
      </c>
      <c r="L93" s="19">
        <v>0.93300000000000005</v>
      </c>
      <c r="M93" s="19">
        <v>3.4929999999999999</v>
      </c>
    </row>
    <row r="94" spans="1:13" x14ac:dyDescent="0.35">
      <c r="A94" s="1">
        <v>5</v>
      </c>
      <c r="B94" s="19">
        <v>3.0000000000000001E-3</v>
      </c>
      <c r="C94" s="19">
        <v>1.4E-2</v>
      </c>
      <c r="D94" s="19">
        <v>9.2999999999999999E-2</v>
      </c>
      <c r="E94" s="19">
        <v>0.54700000000000004</v>
      </c>
      <c r="F94" s="19">
        <v>0.252</v>
      </c>
      <c r="G94" s="19">
        <v>0.64700000000000002</v>
      </c>
      <c r="H94" s="19">
        <v>1.7390000000000001</v>
      </c>
      <c r="I94" s="19">
        <v>9.65</v>
      </c>
      <c r="J94" s="30"/>
      <c r="K94" s="19">
        <v>0.223</v>
      </c>
      <c r="L94" s="19">
        <v>0.753</v>
      </c>
      <c r="M94" s="19">
        <v>7.5049999999999999</v>
      </c>
    </row>
    <row r="95" spans="1:13" x14ac:dyDescent="0.35">
      <c r="A95" s="1">
        <v>6</v>
      </c>
      <c r="B95" s="19">
        <v>3.0000000000000001E-3</v>
      </c>
      <c r="C95" s="19">
        <v>1.4E-2</v>
      </c>
      <c r="D95" s="19">
        <v>0.32300000000000001</v>
      </c>
      <c r="E95" s="19">
        <v>0.15</v>
      </c>
      <c r="F95" s="19">
        <v>0.42799999999999999</v>
      </c>
      <c r="G95" s="19">
        <v>0.94399999999999995</v>
      </c>
      <c r="H95" s="19">
        <v>1.7390000000000001</v>
      </c>
      <c r="I95" s="19">
        <v>3.99</v>
      </c>
      <c r="J95" s="30"/>
      <c r="K95" s="19">
        <v>0.13500000000000001</v>
      </c>
      <c r="L95" s="19">
        <v>0.80700000000000005</v>
      </c>
      <c r="M95" s="19">
        <v>3.403</v>
      </c>
    </row>
    <row r="96" spans="1:13" x14ac:dyDescent="0.35">
      <c r="A96" s="1">
        <v>7</v>
      </c>
      <c r="B96" s="19">
        <v>3.0000000000000001E-3</v>
      </c>
      <c r="C96" s="19">
        <v>1.7000000000000001E-2</v>
      </c>
      <c r="D96" s="19">
        <v>9.5000000000000001E-2</v>
      </c>
      <c r="E96" s="19">
        <v>0.151</v>
      </c>
      <c r="F96" s="19">
        <v>0.24199999999999999</v>
      </c>
      <c r="G96" s="19">
        <v>0.89600000000000002</v>
      </c>
      <c r="H96" s="19">
        <v>2.1339999999999999</v>
      </c>
      <c r="I96" s="19">
        <v>4.6470000000000002</v>
      </c>
      <c r="J96" s="30"/>
      <c r="K96" s="19">
        <v>0.14299999999999999</v>
      </c>
      <c r="L96" s="19">
        <v>0.95899999999999996</v>
      </c>
      <c r="M96" s="19">
        <v>3.032</v>
      </c>
    </row>
    <row r="97" spans="1:13" x14ac:dyDescent="0.35">
      <c r="A97" s="1">
        <v>8</v>
      </c>
      <c r="B97" s="19">
        <v>3.0000000000000001E-3</v>
      </c>
      <c r="C97" s="19">
        <v>1.4999999999999999E-2</v>
      </c>
      <c r="D97" s="19">
        <v>9.5000000000000001E-2</v>
      </c>
      <c r="E97" s="19">
        <v>0.40500000000000003</v>
      </c>
      <c r="F97" s="19">
        <v>0.4</v>
      </c>
      <c r="G97" s="19">
        <v>1.6559999999999999</v>
      </c>
      <c r="H97" s="19">
        <v>1.8839999999999999</v>
      </c>
      <c r="I97" s="19">
        <v>6.5780000000000003</v>
      </c>
      <c r="J97" s="30"/>
      <c r="K97" s="19">
        <v>0.30099999999999999</v>
      </c>
      <c r="L97" s="19">
        <v>0.97499999999999998</v>
      </c>
      <c r="M97" s="19">
        <v>3.0350000000000001</v>
      </c>
    </row>
    <row r="98" spans="1:13" x14ac:dyDescent="0.35">
      <c r="A98" s="1">
        <v>9</v>
      </c>
      <c r="B98" s="19">
        <v>3.0000000000000001E-3</v>
      </c>
      <c r="C98" s="19">
        <v>1.4999999999999999E-2</v>
      </c>
      <c r="D98" s="19">
        <v>9.4E-2</v>
      </c>
      <c r="E98" s="19">
        <v>0.156</v>
      </c>
      <c r="F98" s="19">
        <v>0.22800000000000001</v>
      </c>
      <c r="G98" s="19">
        <v>0.373</v>
      </c>
      <c r="H98" s="19">
        <v>2.593</v>
      </c>
      <c r="I98" s="19">
        <v>3.79</v>
      </c>
      <c r="J98" s="30"/>
      <c r="K98" s="19">
        <v>0.13900000000000001</v>
      </c>
      <c r="L98" s="19">
        <v>2.5059999999999998</v>
      </c>
      <c r="M98" s="19">
        <v>3.46</v>
      </c>
    </row>
    <row r="99" spans="1:13" x14ac:dyDescent="0.35">
      <c r="A99" s="1">
        <v>10</v>
      </c>
      <c r="B99" s="19">
        <v>3.0000000000000001E-3</v>
      </c>
      <c r="C99" s="19">
        <v>1.4999999999999999E-2</v>
      </c>
      <c r="D99" s="19">
        <v>0.03</v>
      </c>
      <c r="E99" s="19">
        <v>0.14199999999999999</v>
      </c>
      <c r="F99" s="19">
        <v>0.25800000000000001</v>
      </c>
      <c r="G99" s="19">
        <v>0.66500000000000004</v>
      </c>
      <c r="H99" s="19">
        <v>2.2719999999999998</v>
      </c>
      <c r="I99" s="19">
        <v>3.6269999999999998</v>
      </c>
      <c r="J99" s="30"/>
      <c r="K99" s="19">
        <v>0.13500000000000001</v>
      </c>
      <c r="L99" s="19">
        <v>1.2050000000000001</v>
      </c>
      <c r="M99" s="19">
        <v>5.7270000000000003</v>
      </c>
    </row>
    <row r="100" spans="1:13" x14ac:dyDescent="0.35">
      <c r="A100" s="2" t="s">
        <v>2</v>
      </c>
      <c r="B100" s="20">
        <f t="shared" ref="B100:I100" si="5">AVERAGE(B90:B99)</f>
        <v>3.1999999999999993E-3</v>
      </c>
      <c r="C100" s="20">
        <f t="shared" si="5"/>
        <v>1.4900000000000002E-2</v>
      </c>
      <c r="D100" s="20">
        <f t="shared" si="5"/>
        <v>8.48E-2</v>
      </c>
      <c r="E100" s="20">
        <f t="shared" si="5"/>
        <v>0.22989999999999999</v>
      </c>
      <c r="F100" s="20">
        <f t="shared" si="5"/>
        <v>0.31780000000000003</v>
      </c>
      <c r="G100" s="20">
        <f t="shared" si="5"/>
        <v>0.7649999999999999</v>
      </c>
      <c r="H100" s="20">
        <f t="shared" si="5"/>
        <v>2.7302</v>
      </c>
      <c r="I100" s="20">
        <f t="shared" si="5"/>
        <v>5.2820000000000009</v>
      </c>
      <c r="J100" s="30"/>
      <c r="K100" s="20">
        <f>AVERAGE(K90:K99)</f>
        <v>0.16439999999999999</v>
      </c>
      <c r="L100" s="20">
        <f>AVERAGE(L90:L99)</f>
        <v>1.2063000000000001</v>
      </c>
      <c r="M100" s="20">
        <f>AVERAGE(M90:M99)</f>
        <v>4.5888999999999998</v>
      </c>
    </row>
    <row r="101" spans="1:13" x14ac:dyDescent="0.35">
      <c r="A101" s="6" t="s">
        <v>42</v>
      </c>
      <c r="B101" s="21">
        <f>AVERAGE(B90:B99)/100</f>
        <v>3.1999999999999992E-5</v>
      </c>
      <c r="C101" s="21">
        <f>AVERAGE(C90:C99)/500</f>
        <v>2.9800000000000003E-5</v>
      </c>
      <c r="D101" s="21">
        <f>AVERAGE(D90:D99)/1000</f>
        <v>8.4800000000000001E-5</v>
      </c>
      <c r="E101" s="21">
        <f>AVERAGE(E90:E99)/5000</f>
        <v>4.5979999999999997E-5</v>
      </c>
      <c r="F101" s="21">
        <f>AVERAGE(F90:F99)/7500</f>
        <v>4.2373333333333336E-5</v>
      </c>
      <c r="G101" s="21">
        <f>AVERAGE(G90:G99)/10000</f>
        <v>7.6499999999999989E-5</v>
      </c>
      <c r="H101" s="21">
        <f>AVERAGE(H90:H99)/50000</f>
        <v>5.4604000000000001E-5</v>
      </c>
      <c r="I101" s="21">
        <f>AVERAGE(I90:I99)/100000</f>
        <v>5.2820000000000006E-5</v>
      </c>
      <c r="J101" s="30"/>
      <c r="K101" s="21">
        <f>AVERAGE(K90:K99)/2500</f>
        <v>6.5759999999999994E-5</v>
      </c>
      <c r="L101" s="21">
        <f>AVERAGE(L90:L99)/25000</f>
        <v>4.8252000000000005E-5</v>
      </c>
      <c r="M101" s="21">
        <f>AVERAGE(M90:M99)/75000</f>
        <v>6.1185333333333325E-5</v>
      </c>
    </row>
    <row r="102" spans="1:13" x14ac:dyDescent="0.35">
      <c r="A102" s="2" t="s">
        <v>41</v>
      </c>
      <c r="B102" s="20">
        <f>B101/B101</f>
        <v>1</v>
      </c>
      <c r="C102" s="20">
        <f>C101/B101</f>
        <v>0.93125000000000036</v>
      </c>
      <c r="D102" s="20">
        <f>D101/B101</f>
        <v>2.6500000000000008</v>
      </c>
      <c r="E102" s="20">
        <f>E101/B101</f>
        <v>1.4368750000000003</v>
      </c>
      <c r="F102" s="20">
        <f>F101/B101</f>
        <v>1.3241666666666672</v>
      </c>
      <c r="G102" s="20">
        <f>G101/B101</f>
        <v>2.3906250000000004</v>
      </c>
      <c r="H102" s="20">
        <f>H101/B101</f>
        <v>1.7063750000000004</v>
      </c>
      <c r="I102" s="20">
        <f>I101/B101</f>
        <v>1.6506250000000007</v>
      </c>
      <c r="J102" s="30"/>
      <c r="K102" s="20">
        <f>K101/B101</f>
        <v>2.0550000000000002</v>
      </c>
      <c r="L102" s="20">
        <f>L101/B101</f>
        <v>1.5078750000000005</v>
      </c>
      <c r="M102" s="20">
        <f>M101/B101</f>
        <v>1.9120416666666669</v>
      </c>
    </row>
    <row r="103" spans="1:13" x14ac:dyDescent="0.35">
      <c r="A103" s="4"/>
      <c r="B103" s="22"/>
      <c r="C103" s="22"/>
      <c r="D103" s="22"/>
      <c r="E103" s="22"/>
      <c r="F103" s="22"/>
      <c r="G103" s="22"/>
      <c r="H103" s="22"/>
      <c r="I103" s="22"/>
    </row>
    <row r="104" spans="1:13" ht="18.5" x14ac:dyDescent="0.45">
      <c r="A104" s="29" t="s">
        <v>7</v>
      </c>
      <c r="B104" s="29"/>
      <c r="C104" s="29"/>
      <c r="D104" s="29"/>
      <c r="E104" s="29"/>
      <c r="F104" s="29"/>
      <c r="G104" s="29"/>
      <c r="H104" s="29"/>
      <c r="I104" s="29"/>
      <c r="K104" s="29"/>
      <c r="L104" s="29"/>
      <c r="M104" s="29"/>
    </row>
    <row r="106" spans="1:13" x14ac:dyDescent="0.35">
      <c r="A106" s="34" t="s">
        <v>18</v>
      </c>
      <c r="B106" s="34"/>
      <c r="C106" s="34"/>
      <c r="D106" s="34"/>
      <c r="E106" s="34"/>
      <c r="F106" s="34"/>
      <c r="G106" s="34"/>
      <c r="H106" s="34"/>
      <c r="I106" s="34"/>
      <c r="J106" s="3"/>
      <c r="K106" s="28"/>
      <c r="L106" s="28"/>
      <c r="M106" s="28"/>
    </row>
    <row r="107" spans="1:13" x14ac:dyDescent="0.35">
      <c r="A107" s="5" t="s">
        <v>0</v>
      </c>
      <c r="B107" s="18" t="s">
        <v>1</v>
      </c>
      <c r="C107" s="18" t="s">
        <v>8</v>
      </c>
      <c r="D107" s="18" t="s">
        <v>12</v>
      </c>
      <c r="E107" s="18" t="s">
        <v>14</v>
      </c>
      <c r="F107" s="18" t="s">
        <v>15</v>
      </c>
      <c r="G107" s="18" t="s">
        <v>9</v>
      </c>
      <c r="H107" s="18" t="s">
        <v>11</v>
      </c>
      <c r="I107" s="18" t="s">
        <v>17</v>
      </c>
      <c r="J107" s="30"/>
      <c r="K107" s="18" t="s">
        <v>13</v>
      </c>
      <c r="L107" s="18" t="s">
        <v>10</v>
      </c>
      <c r="M107" s="18" t="s">
        <v>16</v>
      </c>
    </row>
    <row r="108" spans="1:13" x14ac:dyDescent="0.35">
      <c r="A108" s="1">
        <v>1</v>
      </c>
      <c r="B108" s="19">
        <v>0.01</v>
      </c>
      <c r="C108" s="19">
        <v>0.113</v>
      </c>
      <c r="D108" s="19">
        <v>8.5000000000000006E-2</v>
      </c>
      <c r="E108" s="19">
        <v>0.43</v>
      </c>
      <c r="F108" s="19">
        <v>1.323</v>
      </c>
      <c r="G108" s="19">
        <v>1.5009999999999999</v>
      </c>
      <c r="H108" s="19">
        <v>5.4</v>
      </c>
      <c r="I108" s="19">
        <v>9.9939999999999998</v>
      </c>
      <c r="J108" s="30"/>
      <c r="K108" s="23">
        <v>0.248</v>
      </c>
      <c r="L108" s="19">
        <v>2.6379999999999999</v>
      </c>
      <c r="M108" s="19">
        <v>9.1690000000000005</v>
      </c>
    </row>
    <row r="109" spans="1:13" x14ac:dyDescent="0.35">
      <c r="A109" s="1">
        <v>2</v>
      </c>
      <c r="B109" s="19">
        <v>8.9999999999999993E-3</v>
      </c>
      <c r="C109" s="19">
        <v>5.0999999999999997E-2</v>
      </c>
      <c r="D109" s="19">
        <v>0.156</v>
      </c>
      <c r="E109" s="19">
        <v>1.075</v>
      </c>
      <c r="F109" s="19">
        <v>0.96099999999999997</v>
      </c>
      <c r="G109" s="19">
        <v>1.391</v>
      </c>
      <c r="H109" s="19">
        <v>4.7359999999999998</v>
      </c>
      <c r="I109" s="19">
        <v>10.516999999999999</v>
      </c>
      <c r="J109" s="30"/>
      <c r="K109" s="19">
        <v>0.65</v>
      </c>
      <c r="L109" s="19">
        <v>2.653</v>
      </c>
      <c r="M109" s="19">
        <v>8.1170000000000009</v>
      </c>
    </row>
    <row r="110" spans="1:13" x14ac:dyDescent="0.35">
      <c r="A110" s="1">
        <v>3</v>
      </c>
      <c r="B110" s="19">
        <v>8.9999999999999993E-3</v>
      </c>
      <c r="C110" s="19">
        <v>4.4999999999999998E-2</v>
      </c>
      <c r="D110" s="19">
        <v>0.29299999999999998</v>
      </c>
      <c r="E110" s="19">
        <v>0.93</v>
      </c>
      <c r="F110" s="19">
        <v>3.5760000000000001</v>
      </c>
      <c r="G110" s="19">
        <v>1.246</v>
      </c>
      <c r="H110" s="19">
        <v>6.6550000000000002</v>
      </c>
      <c r="I110" s="19">
        <v>11.518000000000001</v>
      </c>
      <c r="J110" s="30"/>
      <c r="K110" s="19">
        <v>0.42</v>
      </c>
      <c r="L110" s="19">
        <v>2.504</v>
      </c>
      <c r="M110" s="19">
        <v>10.465999999999999</v>
      </c>
    </row>
    <row r="111" spans="1:13" x14ac:dyDescent="0.35">
      <c r="A111" s="1">
        <v>4</v>
      </c>
      <c r="B111" s="19">
        <v>8.9999999999999993E-3</v>
      </c>
      <c r="C111" s="19">
        <v>5.5E-2</v>
      </c>
      <c r="D111" s="19">
        <v>8.7999999999999995E-2</v>
      </c>
      <c r="E111" s="19">
        <v>0.75</v>
      </c>
      <c r="F111" s="19">
        <v>1.9670000000000001</v>
      </c>
      <c r="G111" s="19">
        <v>0.96099999999999997</v>
      </c>
      <c r="H111" s="19">
        <v>5.0090000000000003</v>
      </c>
      <c r="I111" s="19">
        <v>11.821999999999999</v>
      </c>
      <c r="J111" s="30"/>
      <c r="K111" s="19">
        <v>0.89700000000000002</v>
      </c>
      <c r="L111" s="19">
        <v>2.6015000000000001</v>
      </c>
      <c r="M111" s="19">
        <v>10.62</v>
      </c>
    </row>
    <row r="112" spans="1:13" x14ac:dyDescent="0.35">
      <c r="A112" s="1">
        <v>5</v>
      </c>
      <c r="B112" s="19">
        <v>9.8000000000000004E-2</v>
      </c>
      <c r="C112" s="19">
        <v>4.5999999999999999E-2</v>
      </c>
      <c r="D112" s="19">
        <v>0.22900000000000001</v>
      </c>
      <c r="E112" s="19">
        <v>0.51</v>
      </c>
      <c r="F112" s="19">
        <v>1.052</v>
      </c>
      <c r="G112" s="19">
        <v>0.97</v>
      </c>
      <c r="H112" s="19">
        <v>4.5679999999999996</v>
      </c>
      <c r="I112" s="19">
        <v>9.625</v>
      </c>
      <c r="J112" s="30"/>
      <c r="K112" s="19">
        <v>0.26400000000000001</v>
      </c>
      <c r="L112" s="19">
        <v>4.2229999999999999</v>
      </c>
      <c r="M112" s="19">
        <v>8.1240000000000006</v>
      </c>
    </row>
    <row r="113" spans="1:13" x14ac:dyDescent="0.35">
      <c r="A113" s="1">
        <v>6</v>
      </c>
      <c r="B113" s="19">
        <v>0.01</v>
      </c>
      <c r="C113" s="19">
        <v>0.25</v>
      </c>
      <c r="D113" s="19">
        <v>8.8999999999999996E-2</v>
      </c>
      <c r="E113" s="19">
        <v>0.751</v>
      </c>
      <c r="F113" s="19">
        <v>1.343</v>
      </c>
      <c r="G113" s="19">
        <v>1.0589999999999999</v>
      </c>
      <c r="H113" s="19">
        <v>8.048</v>
      </c>
      <c r="I113" s="19">
        <v>10.266999999999999</v>
      </c>
      <c r="J113" s="30"/>
      <c r="K113" s="19">
        <v>0.24199999999999999</v>
      </c>
      <c r="L113" s="19">
        <v>2.58</v>
      </c>
      <c r="M113" s="19">
        <v>11.515000000000001</v>
      </c>
    </row>
    <row r="114" spans="1:13" x14ac:dyDescent="0.35">
      <c r="A114" s="1">
        <v>7</v>
      </c>
      <c r="B114" s="19">
        <v>8.9999999999999993E-3</v>
      </c>
      <c r="C114" s="19">
        <v>0.13400000000000001</v>
      </c>
      <c r="D114" s="19">
        <v>0.30099999999999999</v>
      </c>
      <c r="E114" s="19">
        <v>1.206</v>
      </c>
      <c r="F114" s="19">
        <v>0.77800000000000002</v>
      </c>
      <c r="G114" s="19">
        <v>1.7669999999999999</v>
      </c>
      <c r="H114" s="19">
        <v>8.2409999999999997</v>
      </c>
      <c r="I114" s="19">
        <v>10.361000000000001</v>
      </c>
      <c r="J114" s="30"/>
      <c r="K114" s="19">
        <v>0.247</v>
      </c>
      <c r="L114" s="19">
        <v>2.4119999999999999</v>
      </c>
      <c r="M114" s="19">
        <v>8.5229999999999997</v>
      </c>
    </row>
    <row r="115" spans="1:13" x14ac:dyDescent="0.35">
      <c r="A115" s="1">
        <v>8</v>
      </c>
      <c r="B115" s="19">
        <v>0.01</v>
      </c>
      <c r="C115" s="19">
        <v>0.18099999999999999</v>
      </c>
      <c r="D115" s="19">
        <v>0.157</v>
      </c>
      <c r="E115" s="24">
        <v>0.44</v>
      </c>
      <c r="F115" s="19">
        <v>0.96299999999999997</v>
      </c>
      <c r="G115" s="19">
        <v>1.595</v>
      </c>
      <c r="H115" s="19">
        <v>11.542</v>
      </c>
      <c r="I115" s="19">
        <v>9.8249999999999993</v>
      </c>
      <c r="J115" s="30"/>
      <c r="K115" s="19">
        <v>0.23200000000000001</v>
      </c>
      <c r="L115" s="19">
        <v>2.7469999999999999</v>
      </c>
      <c r="M115" s="19">
        <v>7.5279999999999996</v>
      </c>
    </row>
    <row r="116" spans="1:13" x14ac:dyDescent="0.35">
      <c r="A116" s="1">
        <v>9</v>
      </c>
      <c r="B116" s="19">
        <v>8.9999999999999993E-3</v>
      </c>
      <c r="C116" s="19">
        <v>0.114</v>
      </c>
      <c r="D116" s="19">
        <v>8.5999999999999993E-2</v>
      </c>
      <c r="E116" s="25">
        <v>1.131</v>
      </c>
      <c r="F116" s="19">
        <v>0.875</v>
      </c>
      <c r="G116" s="19">
        <v>1.113</v>
      </c>
      <c r="H116" s="19">
        <v>7.9690000000000003</v>
      </c>
      <c r="I116" s="19">
        <v>9.923</v>
      </c>
      <c r="J116" s="30"/>
      <c r="K116" s="19">
        <v>0.249</v>
      </c>
      <c r="L116" s="19">
        <v>2.5369999999999999</v>
      </c>
      <c r="M116" s="19">
        <v>7.117</v>
      </c>
    </row>
    <row r="117" spans="1:13" x14ac:dyDescent="0.35">
      <c r="A117" s="1">
        <v>10</v>
      </c>
      <c r="B117" s="19">
        <v>8.9999999999999993E-3</v>
      </c>
      <c r="C117" s="19">
        <v>7.0000000000000007E-2</v>
      </c>
      <c r="D117" s="19">
        <v>8.5999999999999993E-2</v>
      </c>
      <c r="E117" s="25">
        <v>0.56999999999999995</v>
      </c>
      <c r="F117" s="19">
        <v>2.7869999999999999</v>
      </c>
      <c r="G117" s="19">
        <v>1.2649999999999999</v>
      </c>
      <c r="H117" s="19">
        <v>4.7990000000000004</v>
      </c>
      <c r="I117" s="19">
        <v>10.444000000000001</v>
      </c>
      <c r="J117" s="30"/>
      <c r="K117" s="19">
        <v>0.23</v>
      </c>
      <c r="L117" s="19">
        <v>2.452</v>
      </c>
      <c r="M117" s="19">
        <v>8.7200000000000006</v>
      </c>
    </row>
    <row r="118" spans="1:13" x14ac:dyDescent="0.35">
      <c r="A118" s="2" t="s">
        <v>2</v>
      </c>
      <c r="B118" s="20">
        <f t="shared" ref="B118:I118" si="6">AVERAGE(B108:B117)</f>
        <v>1.8200000000000004E-2</v>
      </c>
      <c r="C118" s="20">
        <f t="shared" si="6"/>
        <v>0.10589999999999999</v>
      </c>
      <c r="D118" s="20">
        <f t="shared" si="6"/>
        <v>0.157</v>
      </c>
      <c r="E118" s="26">
        <f t="shared" si="6"/>
        <v>0.77930000000000021</v>
      </c>
      <c r="F118" s="20">
        <f t="shared" si="6"/>
        <v>1.5625</v>
      </c>
      <c r="G118" s="20">
        <f t="shared" si="6"/>
        <v>1.2867999999999999</v>
      </c>
      <c r="H118" s="20">
        <f t="shared" si="6"/>
        <v>6.6967000000000017</v>
      </c>
      <c r="I118" s="20">
        <f t="shared" si="6"/>
        <v>10.429600000000001</v>
      </c>
      <c r="J118" s="30"/>
      <c r="K118" s="20">
        <f>AVERAGE(K108:K117)</f>
        <v>0.3679</v>
      </c>
      <c r="L118" s="20">
        <f>AVERAGE(L108:L117)</f>
        <v>2.7347499999999996</v>
      </c>
      <c r="M118" s="20">
        <f>AVERAGE(M108:M117)</f>
        <v>8.9899000000000022</v>
      </c>
    </row>
    <row r="119" spans="1:13" x14ac:dyDescent="0.35">
      <c r="A119" s="6" t="s">
        <v>42</v>
      </c>
      <c r="B119" s="21">
        <f>AVERAGE(B108:B117)/100</f>
        <v>1.8200000000000003E-4</v>
      </c>
      <c r="C119" s="21">
        <f>AVERAGE(C108:C117)/500</f>
        <v>2.118E-4</v>
      </c>
      <c r="D119" s="21">
        <f>AVERAGE(D108:D117)/1000</f>
        <v>1.5699999999999999E-4</v>
      </c>
      <c r="E119" s="21">
        <f>AVERAGE(E108:E117)/5000</f>
        <v>1.5586000000000004E-4</v>
      </c>
      <c r="F119" s="21">
        <f>AVERAGE(F108:F117)/7500</f>
        <v>2.0833333333333335E-4</v>
      </c>
      <c r="G119" s="21">
        <f>AVERAGE(G108:G117)/10000</f>
        <v>1.2867999999999999E-4</v>
      </c>
      <c r="H119" s="21">
        <f>AVERAGE(H108:H117)/50000</f>
        <v>1.3393400000000002E-4</v>
      </c>
      <c r="I119" s="21">
        <f>AVERAGE(I108:I117)/100000</f>
        <v>1.0429600000000001E-4</v>
      </c>
      <c r="J119" s="30"/>
      <c r="K119" s="21">
        <f>AVERAGE(K108:K117)/2500</f>
        <v>1.4715999999999999E-4</v>
      </c>
      <c r="L119" s="21">
        <f>AVERAGE(L108:L117)/25000</f>
        <v>1.0938999999999998E-4</v>
      </c>
      <c r="M119" s="21">
        <f>AVERAGE(M108:M117)/75000</f>
        <v>1.1986533333333337E-4</v>
      </c>
    </row>
    <row r="120" spans="1:13" x14ac:dyDescent="0.35">
      <c r="A120" s="2" t="s">
        <v>41</v>
      </c>
      <c r="B120" s="20">
        <f>B119/B119</f>
        <v>1</v>
      </c>
      <c r="C120" s="20">
        <f>C119/B119</f>
        <v>1.1637362637362636</v>
      </c>
      <c r="D120" s="20">
        <f>D119/B119</f>
        <v>0.86263736263736246</v>
      </c>
      <c r="E120" s="20">
        <f>E119/B119</f>
        <v>0.85637362637362646</v>
      </c>
      <c r="F120" s="20">
        <f>F119/B119</f>
        <v>1.1446886446886446</v>
      </c>
      <c r="G120" s="20">
        <f>G119/B119</f>
        <v>0.70703296703296692</v>
      </c>
      <c r="H120" s="20">
        <f>H119/B119</f>
        <v>0.73590109890109889</v>
      </c>
      <c r="I120" s="20">
        <f>I119/B119</f>
        <v>0.57305494505494503</v>
      </c>
      <c r="J120" s="30"/>
      <c r="K120" s="20">
        <f>K119/B119</f>
        <v>0.80857142857142839</v>
      </c>
      <c r="L120" s="20">
        <f>L119/B119</f>
        <v>0.60104395604395588</v>
      </c>
      <c r="M120" s="20">
        <f>M119/B119</f>
        <v>0.65860073260073271</v>
      </c>
    </row>
    <row r="121" spans="1:13" x14ac:dyDescent="0.35">
      <c r="A121" s="4"/>
      <c r="B121" s="22"/>
      <c r="C121" s="22"/>
      <c r="D121" s="22"/>
      <c r="E121" s="22"/>
      <c r="F121" s="22"/>
      <c r="G121" s="22"/>
      <c r="H121" s="22"/>
      <c r="I121" s="22"/>
      <c r="K121" s="22"/>
    </row>
    <row r="122" spans="1:13" x14ac:dyDescent="0.35">
      <c r="A122" s="34" t="s">
        <v>19</v>
      </c>
      <c r="B122" s="34"/>
      <c r="C122" s="34"/>
      <c r="D122" s="34"/>
      <c r="E122" s="34"/>
      <c r="F122" s="34"/>
      <c r="G122" s="34"/>
      <c r="H122" s="34"/>
      <c r="I122" s="34"/>
      <c r="J122" s="3"/>
      <c r="K122" s="28"/>
      <c r="L122" s="28"/>
      <c r="M122" s="28"/>
    </row>
    <row r="123" spans="1:13" x14ac:dyDescent="0.35">
      <c r="A123" s="5" t="s">
        <v>0</v>
      </c>
      <c r="B123" s="18" t="s">
        <v>3</v>
      </c>
      <c r="C123" s="18" t="s">
        <v>20</v>
      </c>
      <c r="D123" s="18" t="s">
        <v>21</v>
      </c>
      <c r="E123" s="18" t="s">
        <v>23</v>
      </c>
      <c r="F123" s="18" t="s">
        <v>24</v>
      </c>
      <c r="G123" s="18" t="s">
        <v>25</v>
      </c>
      <c r="H123" s="18" t="s">
        <v>27</v>
      </c>
      <c r="I123" s="18" t="s">
        <v>29</v>
      </c>
      <c r="J123" s="30"/>
      <c r="K123" s="18" t="s">
        <v>22</v>
      </c>
      <c r="L123" s="18" t="s">
        <v>26</v>
      </c>
      <c r="M123" s="18" t="s">
        <v>28</v>
      </c>
    </row>
    <row r="124" spans="1:13" x14ac:dyDescent="0.35">
      <c r="A124" s="1">
        <v>1</v>
      </c>
      <c r="B124" s="19">
        <v>1.0999999999999999E-2</v>
      </c>
      <c r="C124" s="19">
        <v>6.6000000000000003E-2</v>
      </c>
      <c r="D124" s="19">
        <v>1.3100000000000001E-2</v>
      </c>
      <c r="E124" s="19">
        <v>0.97</v>
      </c>
      <c r="F124" s="19">
        <v>1.4970000000000001</v>
      </c>
      <c r="G124" s="19">
        <v>2.032</v>
      </c>
      <c r="H124" s="19">
        <v>15.718</v>
      </c>
      <c r="I124" s="19">
        <v>30.757000000000001</v>
      </c>
      <c r="J124" s="30"/>
      <c r="K124" s="19">
        <v>0.441</v>
      </c>
      <c r="L124" s="19">
        <v>7.008</v>
      </c>
      <c r="M124" s="19">
        <v>20.866</v>
      </c>
    </row>
    <row r="125" spans="1:13" x14ac:dyDescent="0.35">
      <c r="A125" s="1">
        <v>2</v>
      </c>
      <c r="B125" s="19">
        <v>1.0999999999999999E-2</v>
      </c>
      <c r="C125" s="19">
        <v>0.20599999999999999</v>
      </c>
      <c r="D125" s="19">
        <v>0.13100000000000001</v>
      </c>
      <c r="E125" s="19">
        <v>0.96899999999999997</v>
      </c>
      <c r="F125" s="19">
        <v>1.5449999999999999</v>
      </c>
      <c r="G125" s="19">
        <v>1.9590000000000001</v>
      </c>
      <c r="H125" s="19">
        <v>14.36</v>
      </c>
      <c r="I125" s="19">
        <v>27.917000000000002</v>
      </c>
      <c r="J125" s="30"/>
      <c r="K125" s="19">
        <v>0.91600000000000004</v>
      </c>
      <c r="L125" s="19">
        <v>9.1669999999999998</v>
      </c>
      <c r="M125" s="19">
        <v>21.638999999999999</v>
      </c>
    </row>
    <row r="126" spans="1:13" x14ac:dyDescent="0.35">
      <c r="A126" s="1">
        <v>3</v>
      </c>
      <c r="B126" s="19">
        <v>7.6999999999999999E-2</v>
      </c>
      <c r="C126" s="19">
        <v>0.24299999999999999</v>
      </c>
      <c r="D126" s="19">
        <v>0.46600000000000003</v>
      </c>
      <c r="E126" s="19">
        <v>1.266</v>
      </c>
      <c r="F126" s="19">
        <v>1.6379999999999999</v>
      </c>
      <c r="G126" s="19">
        <v>2.0640000000000001</v>
      </c>
      <c r="H126" s="19">
        <v>15.958</v>
      </c>
      <c r="I126" s="19">
        <v>27.425999999999998</v>
      </c>
      <c r="J126" s="30"/>
      <c r="K126" s="19">
        <v>0.91400000000000003</v>
      </c>
      <c r="L126" s="19">
        <v>7.6859999999999999</v>
      </c>
      <c r="M126" s="19">
        <v>20.372</v>
      </c>
    </row>
    <row r="127" spans="1:13" x14ac:dyDescent="0.35">
      <c r="A127" s="1">
        <v>4</v>
      </c>
      <c r="B127" s="19">
        <v>0.01</v>
      </c>
      <c r="C127" s="19">
        <v>8.4000000000000005E-2</v>
      </c>
      <c r="D127" s="19">
        <v>0.23300000000000001</v>
      </c>
      <c r="E127" s="19">
        <v>1.4410000000000001</v>
      </c>
      <c r="F127" s="19">
        <v>1.93</v>
      </c>
      <c r="G127" s="19">
        <v>1.849</v>
      </c>
      <c r="H127" s="19">
        <v>23.869</v>
      </c>
      <c r="I127" s="19">
        <v>27.968</v>
      </c>
      <c r="J127" s="30"/>
      <c r="K127" s="19">
        <v>0.91600000000000004</v>
      </c>
      <c r="L127" s="19">
        <v>8.0559999999999992</v>
      </c>
      <c r="M127" s="19">
        <v>21.437000000000001</v>
      </c>
    </row>
    <row r="128" spans="1:13" x14ac:dyDescent="0.35">
      <c r="A128" s="1">
        <v>5</v>
      </c>
      <c r="B128" s="19">
        <v>8.9999999999999993E-3</v>
      </c>
      <c r="C128" s="19">
        <v>7.8E-2</v>
      </c>
      <c r="D128" s="19">
        <v>0.13900000000000001</v>
      </c>
      <c r="E128" s="19">
        <v>1.2250000000000001</v>
      </c>
      <c r="F128" s="19">
        <v>1.6359999999999999</v>
      </c>
      <c r="G128" s="19">
        <v>2.028</v>
      </c>
      <c r="H128" s="19">
        <v>14.92</v>
      </c>
      <c r="I128" s="19">
        <v>27.571999999999999</v>
      </c>
      <c r="J128" s="30"/>
      <c r="K128" s="19">
        <v>0.749</v>
      </c>
      <c r="L128" s="19">
        <v>6.5869999999999997</v>
      </c>
      <c r="M128" s="19">
        <v>20.199000000000002</v>
      </c>
    </row>
    <row r="129" spans="1:13" x14ac:dyDescent="0.35">
      <c r="A129" s="1">
        <v>6</v>
      </c>
      <c r="B129" s="19">
        <v>8.9999999999999993E-3</v>
      </c>
      <c r="C129" s="19">
        <v>8.1000000000000003E-2</v>
      </c>
      <c r="D129" s="19">
        <v>0.22900000000000001</v>
      </c>
      <c r="E129" s="19">
        <v>1.4410000000000001</v>
      </c>
      <c r="F129" s="19">
        <v>1.798</v>
      </c>
      <c r="G129" s="19">
        <v>2.371</v>
      </c>
      <c r="H129" s="19">
        <v>15.73</v>
      </c>
      <c r="I129" s="19">
        <v>26.699000000000002</v>
      </c>
      <c r="J129" s="30"/>
      <c r="K129" s="19">
        <v>0.54600000000000004</v>
      </c>
      <c r="L129" s="19">
        <v>12.733000000000001</v>
      </c>
      <c r="M129" s="19">
        <v>21.262</v>
      </c>
    </row>
    <row r="130" spans="1:13" x14ac:dyDescent="0.35">
      <c r="A130" s="1">
        <v>7</v>
      </c>
      <c r="B130" s="19">
        <v>8.9999999999999993E-3</v>
      </c>
      <c r="C130" s="19">
        <v>7.9000000000000001E-2</v>
      </c>
      <c r="D130" s="19">
        <v>0.13400000000000001</v>
      </c>
      <c r="E130" s="19">
        <v>1.141</v>
      </c>
      <c r="F130" s="19">
        <v>2.1339999999999999</v>
      </c>
      <c r="G130" s="19">
        <v>2.1549999999999998</v>
      </c>
      <c r="H130" s="19">
        <v>16.324999999999999</v>
      </c>
      <c r="I130" s="19">
        <v>27.742000000000001</v>
      </c>
      <c r="J130" s="30"/>
      <c r="K130" s="19">
        <v>3.5190000000000001</v>
      </c>
      <c r="L130" s="19">
        <v>6.7930000000000001</v>
      </c>
      <c r="M130" s="19">
        <v>21.637</v>
      </c>
    </row>
    <row r="131" spans="1:13" x14ac:dyDescent="0.35">
      <c r="A131" s="1">
        <v>8</v>
      </c>
      <c r="B131" s="19">
        <v>8.9999999999999993E-3</v>
      </c>
      <c r="C131" s="19">
        <v>8.3000000000000004E-2</v>
      </c>
      <c r="D131" s="19">
        <v>0.36499999999999999</v>
      </c>
      <c r="E131" s="19">
        <v>1.1559999999999999</v>
      </c>
      <c r="F131" s="19">
        <v>1.903</v>
      </c>
      <c r="G131" s="19">
        <v>2.7370000000000001</v>
      </c>
      <c r="H131" s="19">
        <v>15.007999999999999</v>
      </c>
      <c r="I131" s="19">
        <v>27.353999999999999</v>
      </c>
      <c r="J131" s="30"/>
      <c r="K131" s="19">
        <v>2.085</v>
      </c>
      <c r="L131" s="19">
        <v>7.7779999999999996</v>
      </c>
      <c r="M131" s="19">
        <v>21.434999999999999</v>
      </c>
    </row>
    <row r="132" spans="1:13" x14ac:dyDescent="0.35">
      <c r="A132" s="1">
        <v>9</v>
      </c>
      <c r="B132" s="19">
        <v>8.9999999999999993E-3</v>
      </c>
      <c r="C132" s="19">
        <v>8.1000000000000003E-2</v>
      </c>
      <c r="D132" s="19">
        <v>0.13</v>
      </c>
      <c r="E132" s="19">
        <v>1.456</v>
      </c>
      <c r="F132" s="19">
        <v>1.847</v>
      </c>
      <c r="G132" s="19">
        <v>2.0259999999999998</v>
      </c>
      <c r="H132" s="19">
        <v>14.670999999999999</v>
      </c>
      <c r="I132" s="19">
        <v>25.506</v>
      </c>
      <c r="J132" s="30"/>
      <c r="K132" s="19">
        <v>0.753</v>
      </c>
      <c r="L132" s="19">
        <v>7.0679999999999996</v>
      </c>
      <c r="M132" s="19">
        <v>20.234999999999999</v>
      </c>
    </row>
    <row r="133" spans="1:13" x14ac:dyDescent="0.35">
      <c r="A133" s="1">
        <v>10</v>
      </c>
      <c r="B133" s="19">
        <v>0.01</v>
      </c>
      <c r="C133" s="19">
        <v>8.5999999999999993E-2</v>
      </c>
      <c r="D133" s="19">
        <v>0.22500000000000001</v>
      </c>
      <c r="E133" s="19">
        <v>1.113</v>
      </c>
      <c r="F133" s="19">
        <v>1.5629999999999999</v>
      </c>
      <c r="G133" s="19">
        <v>2.0539999999999998</v>
      </c>
      <c r="H133" s="19">
        <v>15.217000000000001</v>
      </c>
      <c r="I133" s="19">
        <v>26.709</v>
      </c>
      <c r="J133" s="30"/>
      <c r="K133" s="19">
        <v>0.96199999999999997</v>
      </c>
      <c r="L133" s="19">
        <v>7.26</v>
      </c>
      <c r="M133" s="19">
        <v>20.931999999999999</v>
      </c>
    </row>
    <row r="134" spans="1:13" x14ac:dyDescent="0.35">
      <c r="A134" s="2" t="s">
        <v>2</v>
      </c>
      <c r="B134" s="20">
        <f t="shared" ref="B134:I134" si="7">AVERAGE(B124:B133)</f>
        <v>1.6400000000000005E-2</v>
      </c>
      <c r="C134" s="20">
        <f t="shared" si="7"/>
        <v>0.10869999999999999</v>
      </c>
      <c r="D134" s="20">
        <f t="shared" si="7"/>
        <v>0.20651000000000003</v>
      </c>
      <c r="E134" s="20">
        <f t="shared" si="7"/>
        <v>1.2178</v>
      </c>
      <c r="F134" s="20">
        <f t="shared" si="7"/>
        <v>1.7490999999999999</v>
      </c>
      <c r="G134" s="20">
        <f t="shared" si="7"/>
        <v>2.1274999999999999</v>
      </c>
      <c r="H134" s="20">
        <f t="shared" si="7"/>
        <v>16.177600000000002</v>
      </c>
      <c r="I134" s="20">
        <f t="shared" si="7"/>
        <v>27.564999999999998</v>
      </c>
      <c r="J134" s="30"/>
      <c r="K134" s="20">
        <f>AVERAGE(K124:K133)</f>
        <v>1.1801000000000001</v>
      </c>
      <c r="L134" s="20">
        <f>AVERAGE(L124:L133)</f>
        <v>8.0136000000000003</v>
      </c>
      <c r="M134" s="20">
        <f>AVERAGE(M124:M133)</f>
        <v>21.001399999999997</v>
      </c>
    </row>
    <row r="135" spans="1:13" x14ac:dyDescent="0.35">
      <c r="A135" s="6" t="s">
        <v>42</v>
      </c>
      <c r="B135" s="21">
        <f>AVERAGE(B124:B133)/100</f>
        <v>1.6400000000000006E-4</v>
      </c>
      <c r="C135" s="21">
        <f>AVERAGE(C124:C133)/500</f>
        <v>2.1739999999999997E-4</v>
      </c>
      <c r="D135" s="21">
        <f>AVERAGE(D124:D133)/1000</f>
        <v>2.0651000000000003E-4</v>
      </c>
      <c r="E135" s="21">
        <f>AVERAGE(E124:E133)/5000</f>
        <v>2.4356000000000001E-4</v>
      </c>
      <c r="F135" s="21">
        <f>AVERAGE(F124:F133)/7500</f>
        <v>2.3321333333333331E-4</v>
      </c>
      <c r="G135" s="21">
        <f>AVERAGE(G124:G133)/10000</f>
        <v>2.1274999999999999E-4</v>
      </c>
      <c r="H135" s="21">
        <f>AVERAGE(H124:H133)/50000</f>
        <v>3.2355200000000001E-4</v>
      </c>
      <c r="I135" s="21">
        <f>AVERAGE(I124:I133)/100000</f>
        <v>2.7564999999999995E-4</v>
      </c>
      <c r="J135" s="30"/>
      <c r="K135" s="21">
        <f>AVERAGE(K124:K133)/2500</f>
        <v>4.7204000000000007E-4</v>
      </c>
      <c r="L135" s="21">
        <f>AVERAGE(L124:L133)/25000</f>
        <v>3.2054400000000003E-4</v>
      </c>
      <c r="M135" s="21">
        <f>AVERAGE(M124:M133)/75000</f>
        <v>2.8001866666666663E-4</v>
      </c>
    </row>
    <row r="136" spans="1:13" x14ac:dyDescent="0.35">
      <c r="A136" s="2" t="s">
        <v>41</v>
      </c>
      <c r="B136" s="20">
        <f>B135/B135</f>
        <v>1</v>
      </c>
      <c r="C136" s="20">
        <f>C135/B135</f>
        <v>1.3256097560975604</v>
      </c>
      <c r="D136" s="20">
        <f>D135/B135</f>
        <v>1.2592073170731706</v>
      </c>
      <c r="E136" s="20">
        <f>E135/B135</f>
        <v>1.4851219512195117</v>
      </c>
      <c r="F136" s="20">
        <f>F135/B135</f>
        <v>1.4220325203252027</v>
      </c>
      <c r="G136" s="20">
        <f>G135/B135</f>
        <v>1.297256097560975</v>
      </c>
      <c r="H136" s="20">
        <f>H135/B135</f>
        <v>1.9728780487804871</v>
      </c>
      <c r="I136" s="20">
        <f>I135/B135</f>
        <v>1.6807926829268285</v>
      </c>
      <c r="J136" s="30"/>
      <c r="K136" s="20">
        <f>K135/B135</f>
        <v>2.8782926829268285</v>
      </c>
      <c r="L136" s="20">
        <f>L135/B135</f>
        <v>1.9545365853658532</v>
      </c>
      <c r="M136" s="20">
        <f>M135/B135</f>
        <v>1.7074308943089422</v>
      </c>
    </row>
    <row r="137" spans="1:13" x14ac:dyDescent="0.35">
      <c r="A137" s="4"/>
      <c r="B137" s="22"/>
      <c r="C137" s="22"/>
      <c r="D137" s="22"/>
      <c r="E137" s="22"/>
      <c r="F137" s="22"/>
      <c r="G137" s="22"/>
      <c r="H137" s="22"/>
      <c r="I137" s="22"/>
    </row>
    <row r="138" spans="1:13" x14ac:dyDescent="0.35">
      <c r="A138" s="34" t="s">
        <v>40</v>
      </c>
      <c r="B138" s="34"/>
      <c r="C138" s="34"/>
      <c r="D138" s="34"/>
      <c r="E138" s="34"/>
      <c r="F138" s="34"/>
      <c r="G138" s="34"/>
      <c r="H138" s="34"/>
      <c r="I138" s="34"/>
      <c r="J138" s="3"/>
      <c r="K138" s="28"/>
      <c r="L138" s="28"/>
      <c r="M138" s="28"/>
    </row>
    <row r="139" spans="1:13" x14ac:dyDescent="0.35">
      <c r="A139" s="5" t="s">
        <v>0</v>
      </c>
      <c r="B139" s="18" t="s">
        <v>4</v>
      </c>
      <c r="C139" s="18" t="s">
        <v>30</v>
      </c>
      <c r="D139" s="18" t="s">
        <v>31</v>
      </c>
      <c r="E139" s="18" t="s">
        <v>33</v>
      </c>
      <c r="F139" s="18" t="s">
        <v>34</v>
      </c>
      <c r="G139" s="18" t="s">
        <v>35</v>
      </c>
      <c r="H139" s="18" t="s">
        <v>37</v>
      </c>
      <c r="I139" s="18" t="s">
        <v>39</v>
      </c>
      <c r="J139" s="30"/>
      <c r="K139" s="18" t="s">
        <v>32</v>
      </c>
      <c r="L139" s="18" t="s">
        <v>36</v>
      </c>
      <c r="M139" s="18" t="s">
        <v>38</v>
      </c>
    </row>
    <row r="140" spans="1:13" x14ac:dyDescent="0.35">
      <c r="A140" s="1">
        <v>1</v>
      </c>
      <c r="B140" s="19">
        <v>1.4999999999999999E-2</v>
      </c>
      <c r="C140" s="19">
        <v>6.5000000000000002E-2</v>
      </c>
      <c r="D140" s="19">
        <v>0.2</v>
      </c>
      <c r="E140" s="19">
        <v>1.0089999999999999</v>
      </c>
      <c r="F140" s="19">
        <v>1.502</v>
      </c>
      <c r="G140" s="19">
        <v>2.4590000000000001</v>
      </c>
      <c r="H140" s="19">
        <v>13.739000000000001</v>
      </c>
      <c r="I140" s="19">
        <v>35.859000000000002</v>
      </c>
      <c r="J140" s="30"/>
      <c r="K140" s="19">
        <v>0.53700000000000003</v>
      </c>
      <c r="L140" s="19">
        <v>6.2</v>
      </c>
      <c r="M140" s="19">
        <v>23.802</v>
      </c>
    </row>
    <row r="141" spans="1:13" x14ac:dyDescent="0.35">
      <c r="A141" s="1">
        <v>2</v>
      </c>
      <c r="B141" s="19">
        <v>1.4999999999999999E-2</v>
      </c>
      <c r="C141" s="19">
        <v>0.14899999999999999</v>
      </c>
      <c r="D141" s="19">
        <v>0.19</v>
      </c>
      <c r="E141" s="19">
        <v>0.99199999999999999</v>
      </c>
      <c r="F141" s="19">
        <v>1.839</v>
      </c>
      <c r="G141" s="19">
        <v>3.0710000000000002</v>
      </c>
      <c r="H141" s="19">
        <v>21.484999999999999</v>
      </c>
      <c r="I141" s="19">
        <v>33.591000000000001</v>
      </c>
      <c r="J141" s="30"/>
      <c r="K141" s="19">
        <v>0.435</v>
      </c>
      <c r="L141" s="19">
        <v>8.9329999999999998</v>
      </c>
      <c r="M141" s="19">
        <v>35.441000000000003</v>
      </c>
    </row>
    <row r="142" spans="1:13" x14ac:dyDescent="0.35">
      <c r="A142" s="1">
        <v>3</v>
      </c>
      <c r="B142" s="19">
        <v>1.4999999999999999E-2</v>
      </c>
      <c r="C142" s="19">
        <v>6.6000000000000003E-2</v>
      </c>
      <c r="D142" s="19">
        <v>0.193</v>
      </c>
      <c r="E142" s="19">
        <v>2.1030000000000002</v>
      </c>
      <c r="F142" s="19">
        <v>2.242</v>
      </c>
      <c r="G142" s="19">
        <v>2.7069999999999999</v>
      </c>
      <c r="H142" s="19">
        <v>13.340999999999999</v>
      </c>
      <c r="I142" s="19">
        <v>33.174999999999997</v>
      </c>
      <c r="J142" s="30"/>
      <c r="K142" s="19">
        <v>1.0780000000000001</v>
      </c>
      <c r="L142" s="19">
        <v>8.7149999999999999</v>
      </c>
      <c r="M142" s="19">
        <v>23.483000000000001</v>
      </c>
    </row>
    <row r="143" spans="1:13" x14ac:dyDescent="0.35">
      <c r="A143" s="1">
        <v>4</v>
      </c>
      <c r="B143" s="19">
        <v>1.2999999999999999E-2</v>
      </c>
      <c r="C143" s="19">
        <v>0.13500000000000001</v>
      </c>
      <c r="D143" s="19">
        <v>0.189</v>
      </c>
      <c r="E143" s="19">
        <v>2.3679999999999999</v>
      </c>
      <c r="F143" s="19">
        <v>1.9179999999999999</v>
      </c>
      <c r="G143" s="19">
        <v>2.6040000000000001</v>
      </c>
      <c r="H143" s="19">
        <v>15.369</v>
      </c>
      <c r="I143" s="19">
        <v>32.798999999999999</v>
      </c>
      <c r="J143" s="30"/>
      <c r="K143" s="19">
        <v>0.77700000000000002</v>
      </c>
      <c r="L143" s="19">
        <v>10.599</v>
      </c>
      <c r="M143" s="19">
        <v>23.67</v>
      </c>
    </row>
    <row r="144" spans="1:13" x14ac:dyDescent="0.35">
      <c r="A144" s="1">
        <v>5</v>
      </c>
      <c r="B144" s="19">
        <v>1.4E-2</v>
      </c>
      <c r="C144" s="19">
        <v>0.27400000000000002</v>
      </c>
      <c r="D144" s="19">
        <v>0.193</v>
      </c>
      <c r="E144" s="19">
        <v>2.66</v>
      </c>
      <c r="F144" s="19">
        <v>1.7250000000000001</v>
      </c>
      <c r="G144" s="19">
        <v>2.516</v>
      </c>
      <c r="H144" s="19">
        <v>13.75</v>
      </c>
      <c r="I144" s="19">
        <v>32.558999999999997</v>
      </c>
      <c r="J144" s="30"/>
      <c r="K144" s="19">
        <v>0.69799999999999995</v>
      </c>
      <c r="L144" s="19">
        <v>7.306</v>
      </c>
      <c r="M144" s="19">
        <v>25.742999999999999</v>
      </c>
    </row>
    <row r="145" spans="1:13" x14ac:dyDescent="0.35">
      <c r="A145" s="1">
        <v>6</v>
      </c>
      <c r="B145" s="19">
        <v>1.4999999999999999E-2</v>
      </c>
      <c r="C145" s="19">
        <v>1.41E-2</v>
      </c>
      <c r="D145" s="19">
        <v>0.26900000000000002</v>
      </c>
      <c r="E145" s="19">
        <v>1.542</v>
      </c>
      <c r="F145" s="19">
        <v>1.5940000000000001</v>
      </c>
      <c r="G145" s="19">
        <v>2.7959999999999998</v>
      </c>
      <c r="H145" s="19">
        <v>13.894</v>
      </c>
      <c r="I145" s="19">
        <v>31.614000000000001</v>
      </c>
      <c r="J145" s="30"/>
      <c r="K145" s="19">
        <v>1.048</v>
      </c>
      <c r="L145" s="19">
        <v>6.6920000000000002</v>
      </c>
      <c r="M145" s="19">
        <v>21.151</v>
      </c>
    </row>
    <row r="146" spans="1:13" x14ac:dyDescent="0.35">
      <c r="A146" s="1">
        <v>7</v>
      </c>
      <c r="B146" s="19">
        <v>1.6E-2</v>
      </c>
      <c r="C146" s="19">
        <v>0.222</v>
      </c>
      <c r="D146" s="19">
        <v>0.26700000000000002</v>
      </c>
      <c r="E146" s="19">
        <v>0.88700000000000001</v>
      </c>
      <c r="F146" s="19">
        <v>1.911</v>
      </c>
      <c r="G146" s="19">
        <v>2.915</v>
      </c>
      <c r="H146" s="19">
        <v>14.32</v>
      </c>
      <c r="I146" s="19">
        <v>31.734999999999999</v>
      </c>
      <c r="J146" s="30"/>
      <c r="K146" s="19">
        <v>1.9910000000000001</v>
      </c>
      <c r="L146" s="19">
        <v>6.9790000000000001</v>
      </c>
      <c r="M146" s="19">
        <v>24.158000000000001</v>
      </c>
    </row>
    <row r="147" spans="1:13" x14ac:dyDescent="0.35">
      <c r="A147" s="1">
        <v>8</v>
      </c>
      <c r="B147" s="19">
        <v>1.7000000000000001E-2</v>
      </c>
      <c r="C147" s="19">
        <v>6.6000000000000003E-2</v>
      </c>
      <c r="D147" s="19">
        <v>0.187</v>
      </c>
      <c r="E147" s="19">
        <v>1.3440000000000001</v>
      </c>
      <c r="F147" s="19">
        <v>1.76</v>
      </c>
      <c r="G147" s="19">
        <v>2.399</v>
      </c>
      <c r="H147" s="19">
        <v>14.615</v>
      </c>
      <c r="I147" s="19">
        <v>32.069000000000003</v>
      </c>
      <c r="J147" s="30"/>
      <c r="K147" s="19">
        <v>3.2029999999999998</v>
      </c>
      <c r="L147" s="19">
        <v>6.9530000000000003</v>
      </c>
      <c r="M147" s="19">
        <v>22.902000000000001</v>
      </c>
    </row>
    <row r="148" spans="1:13" x14ac:dyDescent="0.35">
      <c r="A148" s="1">
        <v>9</v>
      </c>
      <c r="B148" s="19">
        <v>8.3000000000000004E-2</v>
      </c>
      <c r="C148" s="19">
        <v>6.5000000000000002E-2</v>
      </c>
      <c r="D148" s="19">
        <v>0.17499999999999999</v>
      </c>
      <c r="E148" s="19">
        <v>1.319</v>
      </c>
      <c r="F148" s="19">
        <v>2.105</v>
      </c>
      <c r="G148" s="19">
        <v>4.4859999999999998</v>
      </c>
      <c r="H148" s="19">
        <v>14.266</v>
      </c>
      <c r="I148" s="19">
        <v>32.673999999999999</v>
      </c>
      <c r="J148" s="30"/>
      <c r="K148" s="19">
        <v>0.83299999999999996</v>
      </c>
      <c r="L148" s="19">
        <v>14.49</v>
      </c>
      <c r="M148" s="19">
        <v>27.337</v>
      </c>
    </row>
    <row r="149" spans="1:13" x14ac:dyDescent="0.35">
      <c r="A149" s="1">
        <v>10</v>
      </c>
      <c r="B149" s="19">
        <v>8.2000000000000003E-2</v>
      </c>
      <c r="C149" s="19">
        <v>6.6000000000000003E-2</v>
      </c>
      <c r="D149" s="19">
        <v>0.17299999999999999</v>
      </c>
      <c r="E149" s="19">
        <v>2.63</v>
      </c>
      <c r="F149" s="19">
        <v>2.31</v>
      </c>
      <c r="G149" s="19">
        <v>3.7879999999999998</v>
      </c>
      <c r="H149" s="19">
        <v>13.848000000000001</v>
      </c>
      <c r="I149" s="19">
        <v>33.212000000000003</v>
      </c>
      <c r="J149" s="30"/>
      <c r="K149" s="19">
        <v>0.434</v>
      </c>
      <c r="L149" s="19">
        <v>11.391</v>
      </c>
      <c r="M149" s="19">
        <v>24.76</v>
      </c>
    </row>
    <row r="150" spans="1:13" x14ac:dyDescent="0.35">
      <c r="A150" s="2" t="s">
        <v>2</v>
      </c>
      <c r="B150" s="20">
        <f t="shared" ref="B150:I150" si="8">AVERAGE(B140:B149)</f>
        <v>2.8500000000000004E-2</v>
      </c>
      <c r="C150" s="20">
        <f t="shared" si="8"/>
        <v>0.11221</v>
      </c>
      <c r="D150" s="20">
        <f t="shared" si="8"/>
        <v>0.2036</v>
      </c>
      <c r="E150" s="20">
        <f t="shared" si="8"/>
        <v>1.6854</v>
      </c>
      <c r="F150" s="20">
        <f t="shared" si="8"/>
        <v>1.8905999999999998</v>
      </c>
      <c r="G150" s="20">
        <f t="shared" si="8"/>
        <v>2.9741000000000004</v>
      </c>
      <c r="H150" s="20">
        <f t="shared" si="8"/>
        <v>14.8627</v>
      </c>
      <c r="I150" s="20">
        <f t="shared" si="8"/>
        <v>32.928699999999999</v>
      </c>
      <c r="J150" s="30"/>
      <c r="K150" s="20">
        <f>AVERAGE(K140:K149)</f>
        <v>1.1033999999999999</v>
      </c>
      <c r="L150" s="20">
        <f>AVERAGE(L140:L149)</f>
        <v>8.825800000000001</v>
      </c>
      <c r="M150" s="20">
        <f>AVERAGE(M140:M149)</f>
        <v>25.244700000000002</v>
      </c>
    </row>
    <row r="151" spans="1:13" x14ac:dyDescent="0.35">
      <c r="A151" s="6" t="s">
        <v>42</v>
      </c>
      <c r="B151" s="21">
        <f>AVERAGE(B140:B149)/100</f>
        <v>2.8500000000000004E-4</v>
      </c>
      <c r="C151" s="21">
        <f>AVERAGE(C140:C149)/500</f>
        <v>2.2442E-4</v>
      </c>
      <c r="D151" s="21">
        <f>AVERAGE(D140:D149)/1000</f>
        <v>2.0360000000000002E-4</v>
      </c>
      <c r="E151" s="21">
        <f>AVERAGE(E140:E149)/5000</f>
        <v>3.3708000000000002E-4</v>
      </c>
      <c r="F151" s="21">
        <f>AVERAGE(F140:F149)/7500</f>
        <v>2.5207999999999996E-4</v>
      </c>
      <c r="G151" s="21">
        <f>AVERAGE(G140:G149)/10000</f>
        <v>2.9741000000000007E-4</v>
      </c>
      <c r="H151" s="21">
        <f>AVERAGE(H140:H149)/50000</f>
        <v>2.97254E-4</v>
      </c>
      <c r="I151" s="21">
        <f>AVERAGE(I140:I149)/100000</f>
        <v>3.2928699999999999E-4</v>
      </c>
      <c r="J151" s="30"/>
      <c r="K151" s="21">
        <f>AVERAGE(K140:K149)/2500</f>
        <v>4.4135999999999996E-4</v>
      </c>
      <c r="L151" s="21">
        <f>AVERAGE(L140:L149)/25000</f>
        <v>3.5303200000000003E-4</v>
      </c>
      <c r="M151" s="21">
        <f>AVERAGE(M140:M149)/75000</f>
        <v>3.3659600000000004E-4</v>
      </c>
    </row>
    <row r="152" spans="1:13" x14ac:dyDescent="0.35">
      <c r="A152" s="2" t="s">
        <v>41</v>
      </c>
      <c r="B152" s="20">
        <f>B151/B151</f>
        <v>1</v>
      </c>
      <c r="C152" s="20">
        <f>C151/B151</f>
        <v>0.78743859649122794</v>
      </c>
      <c r="D152" s="20">
        <f>D151/B151</f>
        <v>0.71438596491228068</v>
      </c>
      <c r="E152" s="20">
        <f>E151/B151</f>
        <v>1.1827368421052631</v>
      </c>
      <c r="F152" s="20">
        <f>F151/B151</f>
        <v>0.88449122807017511</v>
      </c>
      <c r="G152" s="20">
        <f>G151/B151</f>
        <v>1.0435438596491229</v>
      </c>
      <c r="H152" s="20">
        <f>H151/B151</f>
        <v>1.04299649122807</v>
      </c>
      <c r="I152" s="20">
        <f>I151/B151</f>
        <v>1.1553929824561402</v>
      </c>
      <c r="J152" s="30"/>
      <c r="K152" s="20">
        <f>K151/B151</f>
        <v>1.5486315789473681</v>
      </c>
      <c r="L152" s="20">
        <f>L151/B151</f>
        <v>1.2387087719298244</v>
      </c>
      <c r="M152" s="20">
        <f>M151/B151</f>
        <v>1.181038596491228</v>
      </c>
    </row>
    <row r="153" spans="1:13" x14ac:dyDescent="0.35">
      <c r="A153" s="4"/>
      <c r="B153" s="22"/>
      <c r="C153" s="22"/>
      <c r="D153" s="22"/>
      <c r="E153" s="22"/>
      <c r="F153" s="22"/>
      <c r="G153" s="22"/>
      <c r="H153" s="22"/>
      <c r="I153" s="22"/>
    </row>
  </sheetData>
  <mergeCells count="9">
    <mergeCell ref="A88:I88"/>
    <mergeCell ref="A106:I106"/>
    <mergeCell ref="A122:I122"/>
    <mergeCell ref="A138:I138"/>
    <mergeCell ref="A3:I3"/>
    <mergeCell ref="A20:I20"/>
    <mergeCell ref="A36:I36"/>
    <mergeCell ref="A56:I56"/>
    <mergeCell ref="A72:I72"/>
  </mergeCell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</dc:creator>
  <cp:keywords/>
  <dc:description/>
  <cp:lastModifiedBy>Filipe</cp:lastModifiedBy>
  <cp:revision/>
  <cp:lastPrinted>2021-11-25T18:42:37Z</cp:lastPrinted>
  <dcterms:created xsi:type="dcterms:W3CDTF">2021-10-10T00:26:07Z</dcterms:created>
  <dcterms:modified xsi:type="dcterms:W3CDTF">2021-11-26T03:29:53Z</dcterms:modified>
  <cp:category/>
  <cp:contentStatus/>
</cp:coreProperties>
</file>