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stebantocto/Downloads/"/>
    </mc:Choice>
  </mc:AlternateContent>
  <xr:revisionPtr revIDLastSave="0" documentId="13_ncr:1_{BDBCB61F-4FD2-004E-9BC5-348EFBDAA33D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Prev" sheetId="1" state="hidden" r:id="rId1"/>
    <sheet name="Copia Original" sheetId="2" state="hidden" r:id="rId2"/>
    <sheet name="D_Gobierno Favorable" sheetId="3" r:id="rId3"/>
  </sheets>
  <definedNames>
    <definedName name="_xlnm._FilterDatabase" localSheetId="1" hidden="1">'Copia Original'!$A$3:$Y$328</definedName>
    <definedName name="_xlnm.Print_Area" localSheetId="2">'D_Gobierno Favorable'!$A$1:$Y$91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eYpBlRfBbojXJVBTfTRNfYnmKxjXJ08hLaQyC+5gOw4="/>
    </ext>
  </extLst>
</workbook>
</file>

<file path=xl/calcChain.xml><?xml version="1.0" encoding="utf-8"?>
<calcChain xmlns="http://schemas.openxmlformats.org/spreadsheetml/2006/main">
  <c r="Q76" i="3" l="1"/>
  <c r="M76" i="3"/>
  <c r="J76" i="3"/>
  <c r="H76" i="3"/>
  <c r="F76" i="3"/>
  <c r="D76" i="3"/>
  <c r="E68" i="3"/>
  <c r="E70" i="3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E69" i="3" s="1"/>
  <c r="D7" i="3"/>
  <c r="E7" i="3" s="1"/>
  <c r="X5" i="3"/>
  <c r="V5" i="3"/>
  <c r="T5" i="3"/>
  <c r="R5" i="3"/>
  <c r="P5" i="3"/>
  <c r="N5" i="3"/>
  <c r="L5" i="3"/>
  <c r="J5" i="3"/>
  <c r="H5" i="3"/>
  <c r="B107" i="1"/>
  <c r="H22" i="3" l="1"/>
  <c r="J15" i="3"/>
  <c r="L54" i="3"/>
  <c r="T39" i="3"/>
  <c r="N33" i="3"/>
  <c r="J28" i="3"/>
  <c r="V21" i="3"/>
  <c r="R15" i="3"/>
  <c r="H19" i="3"/>
  <c r="F11" i="3"/>
  <c r="N22" i="3"/>
  <c r="L57" i="3"/>
  <c r="R38" i="3"/>
  <c r="R30" i="3"/>
  <c r="F20" i="3"/>
  <c r="R23" i="3"/>
  <c r="X16" i="3"/>
  <c r="L37" i="3"/>
  <c r="L21" i="3"/>
  <c r="X10" i="3"/>
  <c r="J21" i="3"/>
  <c r="L32" i="3"/>
  <c r="X19" i="3"/>
  <c r="X8" i="3"/>
  <c r="L66" i="3"/>
  <c r="V10" i="3"/>
  <c r="J38" i="3"/>
  <c r="J20" i="3"/>
  <c r="T37" i="3"/>
  <c r="L61" i="3"/>
  <c r="T10" i="3"/>
  <c r="P16" i="3"/>
  <c r="P9" i="3"/>
  <c r="J36" i="3"/>
  <c r="T9" i="3"/>
  <c r="P19" i="3"/>
  <c r="N38" i="3"/>
  <c r="H11" i="3"/>
  <c r="N21" i="3"/>
  <c r="P14" i="3"/>
  <c r="L52" i="3"/>
  <c r="J39" i="3"/>
  <c r="T32" i="3"/>
  <c r="R27" i="3"/>
  <c r="F21" i="3"/>
  <c r="X14" i="3"/>
  <c r="T18" i="3"/>
  <c r="H10" i="3"/>
  <c r="P20" i="3"/>
  <c r="T53" i="3"/>
  <c r="R37" i="3"/>
  <c r="T29" i="3"/>
  <c r="L15" i="3"/>
  <c r="H23" i="3"/>
  <c r="N16" i="3"/>
  <c r="R35" i="3"/>
  <c r="V20" i="3"/>
  <c r="N9" i="3"/>
  <c r="P17" i="3"/>
  <c r="F31" i="3"/>
  <c r="F19" i="3"/>
  <c r="T52" i="3"/>
  <c r="L8" i="3"/>
  <c r="L36" i="3"/>
  <c r="H17" i="3"/>
  <c r="L62" i="3"/>
  <c r="L40" i="3"/>
  <c r="R12" i="3"/>
  <c r="R32" i="3"/>
  <c r="F8" i="3"/>
  <c r="P15" i="3"/>
  <c r="J34" i="3"/>
  <c r="F9" i="3"/>
  <c r="T51" i="3"/>
  <c r="X15" i="3"/>
  <c r="F33" i="3"/>
  <c r="T8" i="3"/>
  <c r="T20" i="3"/>
  <c r="V13" i="3"/>
  <c r="L50" i="3"/>
  <c r="L38" i="3"/>
  <c r="J32" i="3"/>
  <c r="J27" i="3"/>
  <c r="L20" i="3"/>
  <c r="H14" i="3"/>
  <c r="J18" i="3"/>
  <c r="L9" i="3"/>
  <c r="V15" i="3"/>
  <c r="L51" i="3"/>
  <c r="N36" i="3"/>
  <c r="F29" i="3"/>
  <c r="L14" i="3"/>
  <c r="V19" i="3"/>
  <c r="J31" i="3"/>
  <c r="N18" i="3"/>
  <c r="P7" i="3"/>
  <c r="N14" i="3"/>
  <c r="L58" i="3"/>
  <c r="F27" i="3"/>
  <c r="F16" i="3"/>
  <c r="T43" i="3"/>
  <c r="N7" i="3"/>
  <c r="R34" i="3"/>
  <c r="T15" i="3"/>
  <c r="R19" i="3"/>
  <c r="F13" i="3"/>
  <c r="L48" i="3"/>
  <c r="N37" i="3"/>
  <c r="N31" i="3"/>
  <c r="T26" i="3"/>
  <c r="J19" i="3"/>
  <c r="N13" i="3"/>
  <c r="R24" i="3"/>
  <c r="T17" i="3"/>
  <c r="P8" i="3"/>
  <c r="V14" i="3"/>
  <c r="T48" i="3"/>
  <c r="N35" i="3"/>
  <c r="F28" i="3"/>
  <c r="L13" i="3"/>
  <c r="L19" i="3"/>
  <c r="R29" i="3"/>
  <c r="R17" i="3"/>
  <c r="F7" i="3"/>
  <c r="L11" i="3"/>
  <c r="L56" i="3"/>
  <c r="F26" i="3"/>
  <c r="R14" i="3"/>
  <c r="L35" i="3"/>
  <c r="R16" i="3"/>
  <c r="L30" i="3"/>
  <c r="T11" i="3"/>
  <c r="F30" i="3"/>
  <c r="T34" i="3"/>
  <c r="P25" i="3"/>
  <c r="V12" i="3"/>
  <c r="V8" i="3"/>
  <c r="P13" i="3"/>
  <c r="T36" i="3"/>
  <c r="J23" i="3"/>
  <c r="J33" i="3"/>
  <c r="F12" i="3"/>
  <c r="L26" i="3"/>
  <c r="X18" i="3"/>
  <c r="L12" i="3"/>
  <c r="L46" i="3"/>
  <c r="R36" i="3"/>
  <c r="T30" i="3"/>
  <c r="V25" i="3"/>
  <c r="P18" i="3"/>
  <c r="T12" i="3"/>
  <c r="F24" i="3"/>
  <c r="J17" i="3"/>
  <c r="T7" i="3"/>
  <c r="X13" i="3"/>
  <c r="T45" i="3"/>
  <c r="N34" i="3"/>
  <c r="V26" i="3"/>
  <c r="N12" i="3"/>
  <c r="V18" i="3"/>
  <c r="L28" i="3"/>
  <c r="N15" i="3"/>
  <c r="N8" i="3"/>
  <c r="T47" i="3"/>
  <c r="V9" i="3"/>
  <c r="T44" i="3"/>
  <c r="J25" i="3"/>
  <c r="T13" i="3"/>
  <c r="L29" i="3"/>
  <c r="R28" i="3"/>
  <c r="R10" i="3"/>
  <c r="T25" i="3"/>
  <c r="T31" i="3"/>
  <c r="H21" i="3"/>
  <c r="V24" i="3"/>
  <c r="N30" i="3"/>
  <c r="N10" i="3"/>
  <c r="T27" i="3"/>
  <c r="J8" i="3"/>
  <c r="R7" i="3"/>
  <c r="P24" i="3"/>
  <c r="N17" i="3"/>
  <c r="N25" i="3"/>
  <c r="H18" i="3"/>
  <c r="J11" i="3"/>
  <c r="L44" i="3"/>
  <c r="T35" i="3"/>
  <c r="J30" i="3"/>
  <c r="H24" i="3"/>
  <c r="V17" i="3"/>
  <c r="R11" i="3"/>
  <c r="P23" i="3"/>
  <c r="V16" i="3"/>
  <c r="J7" i="3"/>
  <c r="X12" i="3"/>
  <c r="L43" i="3"/>
  <c r="L33" i="3"/>
  <c r="J26" i="3"/>
  <c r="L18" i="3"/>
  <c r="L53" i="3"/>
  <c r="L25" i="3"/>
  <c r="H13" i="3"/>
  <c r="J37" i="3"/>
  <c r="X7" i="3"/>
  <c r="T40" i="3"/>
  <c r="L24" i="3"/>
  <c r="X11" i="3"/>
  <c r="T22" i="3"/>
  <c r="L55" i="3"/>
  <c r="P27" i="3"/>
  <c r="F10" i="3"/>
  <c r="T54" i="3"/>
  <c r="R22" i="3"/>
  <c r="J22" i="3"/>
  <c r="F18" i="3"/>
  <c r="L47" i="3"/>
  <c r="F32" i="3"/>
  <c r="N26" i="3"/>
  <c r="V7" i="3"/>
  <c r="N24" i="3"/>
  <c r="L45" i="3"/>
  <c r="T23" i="3"/>
  <c r="L16" i="3"/>
  <c r="L60" i="3"/>
  <c r="J41" i="3"/>
  <c r="L34" i="3"/>
  <c r="T28" i="3"/>
  <c r="P22" i="3"/>
  <c r="T16" i="3"/>
  <c r="T19" i="3"/>
  <c r="P11" i="3"/>
  <c r="R25" i="3"/>
  <c r="L59" i="3"/>
  <c r="R39" i="3"/>
  <c r="R31" i="3"/>
  <c r="P21" i="3"/>
  <c r="J24" i="3"/>
  <c r="L17" i="3"/>
  <c r="L39" i="3"/>
  <c r="F22" i="3"/>
  <c r="N11" i="3"/>
  <c r="V27" i="3"/>
  <c r="T33" i="3"/>
  <c r="R20" i="3"/>
  <c r="X9" i="3"/>
  <c r="J12" i="3"/>
  <c r="T46" i="3"/>
  <c r="T21" i="3"/>
  <c r="H9" i="3"/>
  <c r="N39" i="3"/>
  <c r="L7" i="3"/>
  <c r="F17" i="3"/>
  <c r="N27" i="3"/>
  <c r="V22" i="3"/>
  <c r="L10" i="3"/>
  <c r="P10" i="3"/>
  <c r="P12" i="3"/>
  <c r="J42" i="3"/>
  <c r="J40" i="3"/>
  <c r="J29" i="3"/>
  <c r="T42" i="3"/>
  <c r="R21" i="3"/>
  <c r="H16" i="3"/>
  <c r="H15" i="3"/>
  <c r="L27" i="3"/>
  <c r="H8" i="3"/>
  <c r="J14" i="3"/>
  <c r="F14" i="3"/>
  <c r="H12" i="3"/>
  <c r="R18" i="3"/>
  <c r="L42" i="3"/>
  <c r="L65" i="3"/>
  <c r="T24" i="3"/>
  <c r="X20" i="3"/>
  <c r="V11" i="3"/>
  <c r="N20" i="3"/>
  <c r="T14" i="3"/>
  <c r="X17" i="3"/>
  <c r="N19" i="3"/>
  <c r="H7" i="3"/>
  <c r="L31" i="3"/>
  <c r="T50" i="3"/>
  <c r="R13" i="3"/>
  <c r="L41" i="3"/>
  <c r="J35" i="3"/>
  <c r="N29" i="3"/>
  <c r="F23" i="3"/>
  <c r="N32" i="3"/>
  <c r="T38" i="3"/>
  <c r="L22" i="3"/>
  <c r="R26" i="3"/>
  <c r="X21" i="3"/>
  <c r="N28" i="3"/>
  <c r="R8" i="3"/>
  <c r="L23" i="3"/>
  <c r="J16" i="3"/>
  <c r="F25" i="3"/>
  <c r="L49" i="3"/>
  <c r="N23" i="3"/>
  <c r="F15" i="3"/>
  <c r="J10" i="3"/>
  <c r="L63" i="3"/>
  <c r="T41" i="3"/>
  <c r="V23" i="3"/>
  <c r="H20" i="3"/>
  <c r="R33" i="3"/>
  <c r="R9" i="3"/>
  <c r="T49" i="3"/>
  <c r="P26" i="3"/>
  <c r="J13" i="3"/>
  <c r="L64" i="3"/>
  <c r="J9" i="3"/>
  <c r="K9" i="3" l="1"/>
  <c r="M64" i="3"/>
  <c r="K13" i="3"/>
  <c r="Q26" i="3"/>
  <c r="U49" i="3"/>
  <c r="S9" i="3"/>
  <c r="S33" i="3"/>
  <c r="I20" i="3"/>
  <c r="W23" i="3"/>
  <c r="U41" i="3"/>
  <c r="M63" i="3"/>
  <c r="K10" i="3"/>
  <c r="G15" i="3"/>
  <c r="O23" i="3"/>
  <c r="M49" i="3"/>
  <c r="G25" i="3"/>
  <c r="K16" i="3"/>
  <c r="M23" i="3"/>
  <c r="S8" i="3"/>
  <c r="O28" i="3"/>
  <c r="Y21" i="3"/>
  <c r="S26" i="3"/>
  <c r="M22" i="3"/>
  <c r="U38" i="3"/>
  <c r="O32" i="3"/>
  <c r="G23" i="3"/>
  <c r="O29" i="3"/>
  <c r="K35" i="3"/>
  <c r="M41" i="3"/>
  <c r="S13" i="3"/>
  <c r="U50" i="3"/>
  <c r="M31" i="3"/>
  <c r="I7" i="3"/>
  <c r="O19" i="3"/>
  <c r="Y17" i="3"/>
  <c r="U14" i="3"/>
  <c r="O20" i="3"/>
  <c r="W11" i="3"/>
  <c r="Y20" i="3"/>
  <c r="U24" i="3"/>
  <c r="M65" i="3"/>
  <c r="M42" i="3"/>
  <c r="S18" i="3"/>
  <c r="I12" i="3"/>
  <c r="G14" i="3"/>
  <c r="K14" i="3"/>
  <c r="I8" i="3"/>
  <c r="M27" i="3"/>
  <c r="I15" i="3"/>
  <c r="I16" i="3"/>
  <c r="S21" i="3"/>
  <c r="U42" i="3"/>
  <c r="K29" i="3"/>
  <c r="K40" i="3"/>
  <c r="K42" i="3"/>
  <c r="Q12" i="3"/>
  <c r="Q10" i="3"/>
  <c r="M10" i="3"/>
  <c r="W22" i="3"/>
  <c r="O27" i="3"/>
  <c r="G17" i="3"/>
  <c r="M7" i="3"/>
  <c r="O39" i="3"/>
  <c r="I9" i="3"/>
  <c r="U21" i="3"/>
  <c r="U46" i="3"/>
  <c r="K12" i="3"/>
  <c r="Y9" i="3"/>
  <c r="S20" i="3"/>
  <c r="U33" i="3"/>
  <c r="W27" i="3"/>
  <c r="O11" i="3"/>
  <c r="G22" i="3"/>
  <c r="M39" i="3"/>
  <c r="M17" i="3"/>
  <c r="K24" i="3"/>
  <c r="Q21" i="3"/>
  <c r="S31" i="3"/>
  <c r="S39" i="3"/>
  <c r="M59" i="3"/>
  <c r="S25" i="3"/>
  <c r="Q11" i="3"/>
  <c r="U19" i="3"/>
  <c r="U16" i="3"/>
  <c r="Q22" i="3"/>
  <c r="U28" i="3"/>
  <c r="M34" i="3"/>
  <c r="K41" i="3"/>
  <c r="M60" i="3"/>
  <c r="M16" i="3"/>
  <c r="U23" i="3"/>
  <c r="M45" i="3"/>
  <c r="O24" i="3"/>
  <c r="W7" i="3"/>
  <c r="O26" i="3"/>
  <c r="G32" i="3"/>
  <c r="M47" i="3"/>
  <c r="G18" i="3"/>
  <c r="K22" i="3"/>
  <c r="S22" i="3"/>
  <c r="U54" i="3"/>
  <c r="G10" i="3"/>
  <c r="Q27" i="3"/>
  <c r="M55" i="3"/>
  <c r="U22" i="3"/>
  <c r="Y11" i="3"/>
  <c r="M24" i="3"/>
  <c r="U40" i="3"/>
  <c r="Y7" i="3"/>
  <c r="K37" i="3"/>
  <c r="I13" i="3"/>
  <c r="M25" i="3"/>
  <c r="M53" i="3"/>
  <c r="M18" i="3"/>
  <c r="K26" i="3"/>
  <c r="M33" i="3"/>
  <c r="M43" i="3"/>
  <c r="Y12" i="3"/>
  <c r="K7" i="3"/>
  <c r="W16" i="3"/>
  <c r="Q23" i="3"/>
  <c r="S11" i="3"/>
  <c r="W17" i="3"/>
  <c r="I24" i="3"/>
  <c r="K30" i="3"/>
  <c r="U35" i="3"/>
  <c r="M44" i="3"/>
  <c r="K11" i="3"/>
  <c r="I18" i="3"/>
  <c r="O25" i="3"/>
  <c r="O17" i="3"/>
  <c r="Q24" i="3"/>
  <c r="S7" i="3"/>
  <c r="K8" i="3"/>
  <c r="U27" i="3"/>
  <c r="O10" i="3"/>
  <c r="O30" i="3"/>
  <c r="W24" i="3"/>
  <c r="I21" i="3"/>
  <c r="U31" i="3"/>
  <c r="U25" i="3"/>
  <c r="S10" i="3"/>
  <c r="S28" i="3"/>
  <c r="M29" i="3"/>
  <c r="U13" i="3"/>
  <c r="K25" i="3"/>
  <c r="U44" i="3"/>
  <c r="W9" i="3"/>
  <c r="U47" i="3"/>
  <c r="O8" i="3"/>
  <c r="O15" i="3"/>
  <c r="M28" i="3"/>
  <c r="W18" i="3"/>
  <c r="O12" i="3"/>
  <c r="W26" i="3"/>
  <c r="O34" i="3"/>
  <c r="U45" i="3"/>
  <c r="Y13" i="3"/>
  <c r="U7" i="3"/>
  <c r="K17" i="3"/>
  <c r="G24" i="3"/>
  <c r="U12" i="3"/>
  <c r="Q18" i="3"/>
  <c r="W25" i="3"/>
  <c r="U30" i="3"/>
  <c r="S36" i="3"/>
  <c r="M46" i="3"/>
  <c r="M12" i="3"/>
  <c r="Y18" i="3"/>
  <c r="M26" i="3"/>
  <c r="G12" i="3"/>
  <c r="K33" i="3"/>
  <c r="K23" i="3"/>
  <c r="U36" i="3"/>
  <c r="Q13" i="3"/>
  <c r="W8" i="3"/>
  <c r="W12" i="3"/>
  <c r="Q25" i="3"/>
  <c r="U34" i="3"/>
  <c r="G30" i="3"/>
  <c r="U11" i="3"/>
  <c r="M30" i="3"/>
  <c r="S16" i="3"/>
  <c r="M35" i="3"/>
  <c r="S14" i="3"/>
  <c r="G26" i="3"/>
  <c r="M56" i="3"/>
  <c r="M11" i="3"/>
  <c r="G7" i="3"/>
  <c r="S17" i="3"/>
  <c r="S29" i="3"/>
  <c r="M19" i="3"/>
  <c r="M13" i="3"/>
  <c r="G28" i="3"/>
  <c r="O35" i="3"/>
  <c r="U48" i="3"/>
  <c r="W14" i="3"/>
  <c r="Q8" i="3"/>
  <c r="U17" i="3"/>
  <c r="S24" i="3"/>
  <c r="O13" i="3"/>
  <c r="K19" i="3"/>
  <c r="U26" i="3"/>
  <c r="O31" i="3"/>
  <c r="O37" i="3"/>
  <c r="M48" i="3"/>
  <c r="G13" i="3"/>
  <c r="S19" i="3"/>
  <c r="U15" i="3"/>
  <c r="S34" i="3"/>
  <c r="O7" i="3"/>
  <c r="U43" i="3"/>
  <c r="G16" i="3"/>
  <c r="G27" i="3"/>
  <c r="M58" i="3"/>
  <c r="O14" i="3"/>
  <c r="Q7" i="3"/>
  <c r="O18" i="3"/>
  <c r="K31" i="3"/>
  <c r="W19" i="3"/>
  <c r="M14" i="3"/>
  <c r="G29" i="3"/>
  <c r="O36" i="3"/>
  <c r="M51" i="3"/>
  <c r="W15" i="3"/>
  <c r="M9" i="3"/>
  <c r="K18" i="3"/>
  <c r="I14" i="3"/>
  <c r="M20" i="3"/>
  <c r="K27" i="3"/>
  <c r="K32" i="3"/>
  <c r="M38" i="3"/>
  <c r="M50" i="3"/>
  <c r="W13" i="3"/>
  <c r="U20" i="3"/>
  <c r="U8" i="3"/>
  <c r="G33" i="3"/>
  <c r="Y15" i="3"/>
  <c r="U51" i="3"/>
  <c r="G9" i="3"/>
  <c r="K34" i="3"/>
  <c r="Q15" i="3"/>
  <c r="G8" i="3"/>
  <c r="S32" i="3"/>
  <c r="S12" i="3"/>
  <c r="M40" i="3"/>
  <c r="M62" i="3"/>
  <c r="I17" i="3"/>
  <c r="M36" i="3"/>
  <c r="M8" i="3"/>
  <c r="U52" i="3"/>
  <c r="G19" i="3"/>
  <c r="G31" i="3"/>
  <c r="Q17" i="3"/>
  <c r="O9" i="3"/>
  <c r="W20" i="3"/>
  <c r="S35" i="3"/>
  <c r="O16" i="3"/>
  <c r="I23" i="3"/>
  <c r="M15" i="3"/>
  <c r="U29" i="3"/>
  <c r="S37" i="3"/>
  <c r="U53" i="3"/>
  <c r="Q20" i="3"/>
  <c r="I10" i="3"/>
  <c r="U18" i="3"/>
  <c r="Y14" i="3"/>
  <c r="G21" i="3"/>
  <c r="S27" i="3"/>
  <c r="U32" i="3"/>
  <c r="K39" i="3"/>
  <c r="M52" i="3"/>
  <c r="Q14" i="3"/>
  <c r="O21" i="3"/>
  <c r="I11" i="3"/>
  <c r="O38" i="3"/>
  <c r="Q19" i="3"/>
  <c r="U9" i="3"/>
  <c r="K36" i="3"/>
  <c r="Q9" i="3"/>
  <c r="Q16" i="3"/>
  <c r="U10" i="3"/>
  <c r="M61" i="3"/>
  <c r="U37" i="3"/>
  <c r="K20" i="3"/>
  <c r="K38" i="3"/>
  <c r="W10" i="3"/>
  <c r="M66" i="3"/>
  <c r="Y8" i="3"/>
  <c r="Y19" i="3"/>
  <c r="M32" i="3"/>
  <c r="K21" i="3"/>
  <c r="Y10" i="3"/>
  <c r="M21" i="3"/>
  <c r="M37" i="3"/>
  <c r="Y16" i="3"/>
  <c r="S23" i="3"/>
  <c r="G20" i="3"/>
  <c r="S30" i="3"/>
  <c r="S38" i="3"/>
  <c r="M57" i="3"/>
  <c r="O22" i="3"/>
  <c r="G11" i="3"/>
  <c r="I19" i="3"/>
  <c r="S15" i="3"/>
  <c r="W21" i="3"/>
  <c r="K28" i="3"/>
  <c r="O33" i="3"/>
  <c r="U39" i="3"/>
  <c r="M54" i="3"/>
  <c r="K15" i="3"/>
  <c r="I22" i="3"/>
  <c r="Q70" i="3" l="1"/>
  <c r="Y69" i="3"/>
  <c r="M69" i="3"/>
  <c r="U70" i="3"/>
  <c r="U69" i="3"/>
  <c r="G69" i="3"/>
  <c r="W70" i="3"/>
  <c r="W68" i="3"/>
  <c r="Q68" i="3"/>
  <c r="O68" i="3"/>
  <c r="O70" i="3"/>
  <c r="I70" i="3"/>
  <c r="S69" i="3"/>
  <c r="Y70" i="3"/>
  <c r="I68" i="3"/>
  <c r="K69" i="3"/>
  <c r="K68" i="3"/>
  <c r="U68" i="3"/>
  <c r="S68" i="3"/>
  <c r="G70" i="3"/>
  <c r="Q69" i="3"/>
  <c r="M68" i="3"/>
  <c r="S70" i="3"/>
  <c r="M70" i="3"/>
  <c r="O69" i="3"/>
  <c r="G68" i="3"/>
  <c r="W69" i="3"/>
  <c r="Y68" i="3"/>
  <c r="I69" i="3"/>
  <c r="K70" i="3"/>
  <c r="M78" i="3" l="1"/>
  <c r="J78" i="3"/>
  <c r="J79" i="3"/>
  <c r="M79" i="3"/>
  <c r="J77" i="3"/>
  <c r="M77" i="3"/>
  <c r="H77" i="3"/>
  <c r="H78" i="3"/>
  <c r="H79" i="3"/>
  <c r="F79" i="3"/>
  <c r="F78" i="3"/>
  <c r="F77" i="3"/>
  <c r="D79" i="3"/>
  <c r="D78" i="3"/>
  <c r="D77" i="3"/>
  <c r="Q78" i="3" l="1"/>
  <c r="Q79" i="3"/>
  <c r="Q77" i="3"/>
</calcChain>
</file>

<file path=xl/sharedStrings.xml><?xml version="1.0" encoding="utf-8"?>
<sst xmlns="http://schemas.openxmlformats.org/spreadsheetml/2006/main" count="2466" uniqueCount="461">
  <si>
    <t>Resultados de la validación por "Variable Critica"  aplicado a las 324 prácticas</t>
  </si>
  <si>
    <t>Variable Critica 1</t>
  </si>
  <si>
    <t>Experto</t>
  </si>
  <si>
    <t>Práctica 1</t>
  </si>
  <si>
    <t>Práctica 2</t>
  </si>
  <si>
    <t>Práctica 3</t>
  </si>
  <si>
    <t>Práctica 4</t>
  </si>
  <si>
    <t>Práctica 5</t>
  </si>
  <si>
    <t>Práctica 6</t>
  </si>
  <si>
    <t>Práctica 7</t>
  </si>
  <si>
    <t>Coherencia</t>
  </si>
  <si>
    <t>Relevancia</t>
  </si>
  <si>
    <t>Claridad</t>
  </si>
  <si>
    <t>Fomento de la visión estratégica</t>
  </si>
  <si>
    <t>Experto 1</t>
  </si>
  <si>
    <t>Experto 2</t>
  </si>
  <si>
    <t>Experto 3</t>
  </si>
  <si>
    <t>Experto 4</t>
  </si>
  <si>
    <t>Experto 5</t>
  </si>
  <si>
    <t>Variable Critica 2</t>
  </si>
  <si>
    <t>Práctica 8</t>
  </si>
  <si>
    <t>Práctica 9</t>
  </si>
  <si>
    <t>Planeación Estratégica</t>
  </si>
  <si>
    <t>Variable Critica 3</t>
  </si>
  <si>
    <t>Gestión de Riesgos</t>
  </si>
  <si>
    <t>Variable Critica 4</t>
  </si>
  <si>
    <t>Práctica 10</t>
  </si>
  <si>
    <t>Práctica 11</t>
  </si>
  <si>
    <t>Práctica 12</t>
  </si>
  <si>
    <t>Alineamiento estratégico de las TI</t>
  </si>
  <si>
    <t>Variable Critica 5</t>
  </si>
  <si>
    <t>Práctica 13</t>
  </si>
  <si>
    <t>Práctica 14</t>
  </si>
  <si>
    <t>Práctica 15</t>
  </si>
  <si>
    <t>Práctica 16</t>
  </si>
  <si>
    <t>Práctica 17</t>
  </si>
  <si>
    <t>Práctica 18</t>
  </si>
  <si>
    <t>Práctica 19</t>
  </si>
  <si>
    <t>Práctica 20</t>
  </si>
  <si>
    <t>Perfil de liderazgo</t>
  </si>
  <si>
    <t>Variable Critica 6</t>
  </si>
  <si>
    <t>Transparencia y Rendición de Cuentas</t>
  </si>
  <si>
    <t>Variable Critica 7</t>
  </si>
  <si>
    <t>Principios Éticos</t>
  </si>
  <si>
    <t>Experto 6</t>
  </si>
  <si>
    <t>Variable Critica 8</t>
  </si>
  <si>
    <t>Mejora continua e innovación</t>
  </si>
  <si>
    <t>Variable Critica 9</t>
  </si>
  <si>
    <t>Calidad y excelencia integrada</t>
  </si>
  <si>
    <t>Variable Critica 10</t>
  </si>
  <si>
    <t>Autonomia universitaria</t>
  </si>
  <si>
    <t>Variable Critica 11</t>
  </si>
  <si>
    <t>Libertad académica</t>
  </si>
  <si>
    <t>Experto 7</t>
  </si>
  <si>
    <t>Variable Critica 12</t>
  </si>
  <si>
    <t>Variable Critica 13</t>
  </si>
  <si>
    <t xml:space="preserve">Permanencia   </t>
  </si>
  <si>
    <t>Variable Critica 14</t>
  </si>
  <si>
    <t>Actividades complementarias</t>
  </si>
  <si>
    <t>Políticas de investigación</t>
  </si>
  <si>
    <t>Variable Critica 16</t>
  </si>
  <si>
    <t>Redes de investigación</t>
  </si>
  <si>
    <t>Variable Critica 17</t>
  </si>
  <si>
    <t>Vinculación de la investigación con la docencia</t>
  </si>
  <si>
    <t>Experto 8</t>
  </si>
  <si>
    <t>Variable Critica 18</t>
  </si>
  <si>
    <t>Impacto y rigor metodológico de la investigación</t>
  </si>
  <si>
    <t>Variable Critica 19</t>
  </si>
  <si>
    <t>Selección, Capacitación y Desarrollo</t>
  </si>
  <si>
    <t>Variable Critica 20</t>
  </si>
  <si>
    <t>Enseñanza en entornos híbridos</t>
  </si>
  <si>
    <t>Variable Critica 21</t>
  </si>
  <si>
    <t>Evaluación y Retención del desempeño</t>
  </si>
  <si>
    <t>Variable Critica 22</t>
  </si>
  <si>
    <t>Políticas, procedimientos y convenios de internacionalización</t>
  </si>
  <si>
    <t>Variable Critica 23</t>
  </si>
  <si>
    <t>Estudiantes y personal internacional</t>
  </si>
  <si>
    <t>Variable Critica 24</t>
  </si>
  <si>
    <t>Reputación internacional de la universidad</t>
  </si>
  <si>
    <t>Variable Critica 25</t>
  </si>
  <si>
    <t>Movilidad e internacionalización del currículo</t>
  </si>
  <si>
    <t>Variable Critica 26</t>
  </si>
  <si>
    <t>Infraestructura Tecnológica</t>
  </si>
  <si>
    <t>Variable Critica 27</t>
  </si>
  <si>
    <t>Práctica 21</t>
  </si>
  <si>
    <t>Infraestructura física y equipamiento</t>
  </si>
  <si>
    <t>Variable Critica 28</t>
  </si>
  <si>
    <t>Diversificación de ingresos</t>
  </si>
  <si>
    <t>Variable Critica 29</t>
  </si>
  <si>
    <t>Planificación financiera a largo plazo</t>
  </si>
  <si>
    <t>Variable Critica 30</t>
  </si>
  <si>
    <t>Eficiencia en la gestión de recursos</t>
  </si>
  <si>
    <t>Variable Critica 31</t>
  </si>
  <si>
    <t>Servicios de Salud</t>
  </si>
  <si>
    <t>Variable Critica 32</t>
  </si>
  <si>
    <t>Servicios de Apoyo Social y Emocional</t>
  </si>
  <si>
    <t>Variable Critica 33</t>
  </si>
  <si>
    <t>Seguimiento al graduado</t>
  </si>
  <si>
    <t>Variable Critica 34</t>
  </si>
  <si>
    <t>Monitoreo del Empleo y Logros</t>
  </si>
  <si>
    <t>Variable Critica 35</t>
  </si>
  <si>
    <t>Servicios de Apoyo al Graduado</t>
  </si>
  <si>
    <t>Variable Critica 36</t>
  </si>
  <si>
    <t>Impacto social y solución de problemas</t>
  </si>
  <si>
    <t>Variable Critica 37</t>
  </si>
  <si>
    <t>Ética, transparencia y diálogo</t>
  </si>
  <si>
    <t>Variable Critica 38</t>
  </si>
  <si>
    <t>Sostenibilidad y gestión ambiental</t>
  </si>
  <si>
    <t>Variable Critica 39</t>
  </si>
  <si>
    <t>Vinculación y desarrollo comunitario</t>
  </si>
  <si>
    <t>N</t>
  </si>
  <si>
    <t>Variable Critica</t>
  </si>
  <si>
    <t>Practica</t>
  </si>
  <si>
    <t>Nro.</t>
  </si>
  <si>
    <t>[1] La universidad tiene establecidos sus objetivos institucionales claros y medibles.</t>
  </si>
  <si>
    <t>[2] La universidad cuenta con una estructura orgánica bien definida, respaldada por instrumentos normativos y de gestión.</t>
  </si>
  <si>
    <t>[2] Las autoridades y miembros de los órganos de gobierno garantizan el cumplimiento de la Ley Universitaria y el desarrollo de sus funciones.</t>
  </si>
  <si>
    <t>[3] La universidad implementa un modelo educativo que se ajusta a su plan estratégico, contexto, avances científico-tecnológicos y demanda social y del mercado laboral.</t>
  </si>
  <si>
    <t>[4] Los propósitos de todos los programas de estudios de la universidad están claramente definidos, relacionadas con la misión y visión institucional y han sido construidos de manera participativa.</t>
  </si>
  <si>
    <t>[5] La universidad realiza evaluaciones periódicas de sus programas de estudios y del cumplimiento de sus objetivos estratégicos.</t>
  </si>
  <si>
    <t>[5] La universidad implementa acciones de mejora basadas en los resultados de las evaluaciones, asegurando la adaptación a las necesidades y tendencias emergentes en la educación superior y el entorno laboral.</t>
  </si>
  <si>
    <t>[1] La universidad ofrece programas educativos relacionados con las políticas nacionales y regionales de educación universitaria.</t>
  </si>
  <si>
    <t>[2] La universidad desarrolla procesos de evaluación y mejora que involucran a distintos actores de la comunidad universitaria.</t>
  </si>
  <si>
    <t>[2] La universidad implementa su modelo educativo con enfoque integral y es insumo para la planeación institucional.</t>
  </si>
  <si>
    <t>[2] La universidad realiza la planeación institucional asegurando alineamiento y trazabilidad entre el PEI, POI y presupuesto.</t>
  </si>
  <si>
    <t>[3] La universidad planifica y gestiona sus actividades administrativas, de formación e investigación, en coherencia con el proyecto institucional.</t>
  </si>
  <si>
    <t>[3] La propuesta académica de posgrado se desarrolla a través de un proceso reflexivo, asegurando su relevancia y coherencia con la misión y visión de la universidad.</t>
  </si>
  <si>
    <t>[4] La universidad integra políticas específicas de investigación, internacionalización y responsabilidad social en su planeación estratégica.</t>
  </si>
  <si>
    <t>[5] La universidad realiza un seguimiento y evaluación periódica de la implementación de su planeación estratégica</t>
  </si>
  <si>
    <t>[5] La universidad implementa estrategias de optimización y adaptación basadas sobre los resultados de las evaluaciones, asegurando de esta manera que se mantengan alineadas con las tendencias actuales y las necesidades emergentes.</t>
  </si>
  <si>
    <t>[1] La universidad identifica y documenta los riesgos potenciales que pueden afectar a la institución en sus diferentes áreas y niveles.</t>
  </si>
  <si>
    <t>[2] La universidad realiza un análisis y evaluación de los riesgos identificados, considerando su probabilidad de ocurrencia e impacto en la institución.</t>
  </si>
  <si>
    <t>[3] La universidad planifica sus respuestas a los riesgos, desarrollando estrategias para mitigar impactos significativos en sus áreas y niveles, incluyendo preventiva y contingencia planes.</t>
  </si>
  <si>
    <t>[4] La universidad diseña y aplica medidas de mitigación y control para los riesgos identificados y evaluados, con el fin de reducir su impacto y probabilidad de ocurrencia.</t>
  </si>
  <si>
    <t>[5] La universidad implementa medidas de mitigación y control de los riesgos identificados y evaluados para reducir su impacto y probabilidad de ocurrencia.</t>
  </si>
  <si>
    <t>[5] La universidad lleva a cabo un proceso de mejora continua en la gestión de riesgos, adaptándose a cambios en el entorno y en la propia institución.</t>
  </si>
  <si>
    <t>[1] La universidad tiene un registro u inventario de todas las herramientas, plataformas y sistemas tecnológicos en uso.</t>
  </si>
  <si>
    <t>[1] La universidad fomenta la participación de diferentes departamentos para examinar la alineación de las TI con los propósitos institucionales.</t>
  </si>
  <si>
    <t>[2] La universidad tiene mapeado las tecnologías información que ayudan directamente a los objetivos institucionales, y cuenta con una priorización de proyectos de TI.</t>
  </si>
  <si>
    <t>[3] La universidad implementa politicas para el uso de las TI.</t>
  </si>
  <si>
    <t>[3] La universidad adopta estándares y buenas prácticas tecnológicas para asegurar coherencia y eficacia en el uso de TI.</t>
  </si>
  <si>
    <t>[3] La universidad realiza auditorías de TI para verificar el cumplimiento con políticas, estándares y buenas practicas tecnológicas.</t>
  </si>
  <si>
    <t>[4] La universidad aplica KPIs específicos para evaluar el alineamiento de TI.</t>
  </si>
  <si>
    <t>[4] La universidad implementa tecnologías de información previo a un análisis profundo de optimización de procesos.</t>
  </si>
  <si>
    <t>[4] La universidad integra las estrategias de TI en la planificación a largo plazo.</t>
  </si>
  <si>
    <t>[5] La universidad automatiza los procesos que han sido optimizados y alineados claramente con objetivos estratégicos.</t>
  </si>
  <si>
    <t>[5] La universidad implementa mecanismos de feedback para adaptar continuamente la estrategia de TI.</t>
  </si>
  <si>
    <t>[5] La universidad asegura e impulsa la innovación en TI, siempre en alineación con la misión y visión institucionales.</t>
  </si>
  <si>
    <t>[1] Los lideres de la universidad fomentan la transparencia en las decisiones y acciones del liderazgo.</t>
  </si>
  <si>
    <t>[1] Los lideres de la universidad definen y comunican una visión y objetivos claros.</t>
  </si>
  <si>
    <t>[1] Los lideres de la universidad Comienzan a implementar sistemas que apoyen la visión y los objetivos.</t>
  </si>
  <si>
    <t>[1] Los lideres de la universidad establecen mecanismos para identificar y apoyar el talento emergente.</t>
  </si>
  <si>
    <t>[2] Los lideres de la universidad consolidan la coherencia y la integridad en el comportamiento del liderazgo.</t>
  </si>
  <si>
    <t>[2] Los lideres de la universidad aseguran que la visión y los objetivos sean conocidos y comprendidos por toda la comunidad universitaria.</t>
  </si>
  <si>
    <t>[2] Los lideres de la universidad garantizan alineamiento de los sistemas existentes con los objetivos de la universidad.</t>
  </si>
  <si>
    <t>[2] Los lideres de la universidad implementan programas para el desarrollo y reconocimiento del talento.</t>
  </si>
  <si>
    <t>[3] Los lideres de la universidad mantienen y promueven los altos estándares de integridad y coherencia en el liderazgo.</t>
  </si>
  <si>
    <t>[3] Los lideres de la universidad integran la visión y los objetivos en todas las áreas de la universidad.</t>
  </si>
  <si>
    <t>[3] Los lideres de la universidad implementan mecanismos de revisión y mejora continua de los sistemas académicos y administrativos.</t>
  </si>
  <si>
    <t>[3] Los lideres de la universidad crean una cultura de desarrollo y reconocimiento del talento a nivel institucional.</t>
  </si>
  <si>
    <t>[4] Los lideres de la universidad fomentan una cultura de respeto mutuo y confianza entre todos los miembros de la universidad.</t>
  </si>
  <si>
    <t>[4] Los lideres de la universidad hacen que la visión y los objetivos sean parte integral de la cultura universitaria.</t>
  </si>
  <si>
    <t>[4] Los lideres de la universidad establecen los sistemas como un modelo a seguir en términos de eficiencia y alineación.</t>
  </si>
  <si>
    <t>[4] Los lideres de la universidad hacen del reconocimiento y desarrollo del talento una prioridad institucional</t>
  </si>
  <si>
    <t>[5] Los lideres de la universidad convierten su liderazgo en un modelo de comportamiento ético y de confianza para otras universidades.</t>
  </si>
  <si>
    <t>[5] Los lideres de la universidad aseguran que la visión y los objetivos sean la guía principal de todas las decisiones y acciones institucionales.</t>
  </si>
  <si>
    <t>[5] Los lideres de la universidad logran que los sistemas estén tan alineados y sean tan eficientes que sean un modelo para otras universidades.</t>
  </si>
  <si>
    <t>[5] Los lideres de la universidad establecen un sistema de reconocimiento y desarrollo del talento que sea un referente a nivel nacional o incluso internacional.</t>
  </si>
  <si>
    <t>[1] Existencia de documentos normativos que regulen la obtención de grados, títulos y procesos de admisión.</t>
  </si>
  <si>
    <t>[1] Transparencia de la información institucional básica a través de su portal web.</t>
  </si>
  <si>
    <t>[2] La universidad cuenta con sistemas académicos y administrativos integrados para la gestión de la información.</t>
  </si>
  <si>
    <t>[2] Se aplican normas de protección de datos personales y seguridad de la información.</t>
  </si>
  <si>
    <t>[2] La universidad diseña y mantiene las estructuras normativas e institucionales como: Estatuto o Reglamento General o norma equivalente, ROF y/o MOF y organigrama institucional.</t>
  </si>
  <si>
    <t>[3] La universidad gestiona sus procesos académicos en coherencia con sus objetivos y modelo educativo.</t>
  </si>
  <si>
    <t>[3] Rendición de cuentas sobre la asignación de docentes y recursos en cada programa de estudios autorizado.</t>
  </si>
  <si>
    <t>[4] La universidad realiza evaluaciones periódicas sobre la calidad y accesibilidad de la información difundida</t>
  </si>
  <si>
    <t>[4] Se implementan acciones de mejora basadas en los resultados de las evaluaciones para aumentar la transparencia.</t>
  </si>
  <si>
    <t>[5] La universidad involucra a la comunidad universitaria y a otros actores relevantes en la rendición de cuentas.</t>
  </si>
  <si>
    <t>[5] Se establecen mecanismos para recibir retroalimentación y responder a inquietudes relacionadas con la transparencia y rendición de cuentas.</t>
  </si>
  <si>
    <t>[1] La universidad establece un código de ética para la investigación.</t>
  </si>
  <si>
    <t>[1] Se implementan políticas de protección de la propiedad intelectual.</t>
  </si>
  <si>
    <t>[2] La universidad gestiona los riesgos y realiza el control interno mediante normas, principios, valores y procedimientos para prevenir, detectar y responder a riesgos éticos y de corrupción de una manera organizada y efectiva.</t>
  </si>
  <si>
    <t>[3] La universidad implementa documentos normativos acordes con la normativa aplicable, que promueven el desarrollo de la investigación y garantizan principios de calidad, integridad científica y libertad académica.</t>
  </si>
  <si>
    <t>[4] La universidad implementa políticas, instrumentos de gestión y planificación para el desarrollo, difusión y consolidación de la investigación, innovación, producción artística y/o cultural y transferencia de conocimientos.</t>
  </si>
  <si>
    <t>[5] La universidad realiza evaluaciones periódicas de la aplicación de principios éticos y normativas en la investigación y toma de decisiones.</t>
  </si>
  <si>
    <t>[5] Se implementan acciones de mejora basadas en los resultados de las evaluaciones, asegurando la actualización y adaptación a cambios en el entorno y en la propia institución.</t>
  </si>
  <si>
    <t>[1] La universidad ha establecido un Plan de Gestión de la Calidad</t>
  </si>
  <si>
    <t>[1] La universdiad ha creado un área de Gestión de la Calidad.</t>
  </si>
  <si>
    <t>[2] La universidad ha implementado un Plan de Gestión de la Calidad basado en autoevaluaciones y verificaciones de Condiciones Básicas de Calidad</t>
  </si>
  <si>
    <t>[3] La universdiad analiza los resultados y diseña sus planes de mejora basados en información recabada.</t>
  </si>
  <si>
    <t>[3] La universidad implementa mecanismos de toma de decisiones a nivel estratégico que siguen una metodología que considera información cuantitativa y/o cualitativa, resultado de la gestión institucional.</t>
  </si>
  <si>
    <t>[4] La universidad revisa periódicamente y participativamente sus políticas y objetivos.</t>
  </si>
  <si>
    <t>[4] La universidad implementa el sistema de gestión de la calidad en los programas de estudio.</t>
  </si>
  <si>
    <t>[4] La universidad define, implementa y monitorea sus planes de mejora de manera participativa.</t>
  </si>
  <si>
    <t>[5] La universidad evalua el impacto de los planes de mejora y adaptación constante de sus procesos.</t>
  </si>
  <si>
    <t>[5] La universidad integra la innovación y las tecnologías emergentes en los planes de mejora y en la gestión de la calidad.</t>
  </si>
  <si>
    <t>[5] La universidad diseña y crea alianzas estratégicas en colaboración con otras instituciones, organizaciones y sectores para fortalecer la calidad educativa y la innovación.</t>
  </si>
  <si>
    <t>[1] La universidad cuenta con planes de estudios para cada programa.</t>
  </si>
  <si>
    <t>[1] La universidad vincula programas a la demanda laboral.</t>
  </si>
  <si>
    <t>[1] La universidad establece convenios para prácticas preprofesionales.</t>
  </si>
  <si>
    <t>[2] La universidad implementa un modelo educativo integral.</t>
  </si>
  <si>
    <t>[2] La universidad actualiza y alinea planes de estudio al modelo educativo.</t>
  </si>
  <si>
    <t>[3] La universidad refleja y difunde su cultura organizacional.</t>
  </si>
  <si>
    <t>[3] La universidad gestiona su clima organizacional.</t>
  </si>
  <si>
    <t>[3] La universidad promueve la participación en actividades de integración.</t>
  </si>
  <si>
    <t>[3] La universidad fortalece su propuesta formativa a través del conocimiento, desarrollo tecnológico e innovación generado por los docentes y estudiantes.</t>
  </si>
  <si>
    <t>[4] La universidad asegura la pertinencia del perfil de egreso en todos sus programas</t>
  </si>
  <si>
    <t>[4] La universidad revisa periódicamente el perfil de egreso de todos sus programas</t>
  </si>
  <si>
    <t>[4] La universidad evalúa y actualiza el plan de estudios de todos sus programas</t>
  </si>
  <si>
    <t>[4] La universidad implementa estrategias de enseñanza-aprendizaje que promueven el pensamiento crítico, la resolución de problemas y la colaboración, utilizando metodologías activas y participativas, como la clase basada en problemas, cooperativa y el aprendizaje invertido.</t>
  </si>
  <si>
    <t>[5] La universidad fomenta la investigación, innovación y transferencia tecnológica</t>
  </si>
  <si>
    <t>[5] La universidad desarrolla y evalúa continuamente sus métodos pedagógicos, adaptándolos a las necesidades y expectativas de los estudiantes y del entorno académico y profesional.</t>
  </si>
  <si>
    <t>[5] La universidad se enfoca en innovación educativa y comparte experiencias y prácticas a nivel nacional y internacional, contribuindo al avance del conocimiento.</t>
  </si>
  <si>
    <t>[1] Los directivos de la universidad conocen y respetan las políticas, normas y reglamentos internos de la institución.</t>
  </si>
  <si>
    <t>[2] Los directivos de la universidad participan en la elaboración de diagnósticos situacionales y planes de desarrollo institucional.</t>
  </si>
  <si>
    <t>[3] Los directivos de la universidad participan en la administración eficiente de los recursos financieros asignados por la institución.</t>
  </si>
  <si>
    <t>[4] Los directivos de la universidad diseñan y llevan iniciativas de manera autónoma en respuesta a las cambiantes necesidades sociales.</t>
  </si>
  <si>
    <t>[5] Los directivos de la universidad son lideres y modelos a seguir en cuanto a autonomía académica y de gestión.</t>
  </si>
  <si>
    <t>[1] Los directivos de la universidad conocen y respetan las políticas y principios de la libertad académica en la institución.</t>
  </si>
  <si>
    <t>[2] Los directivos de la universidad fomentan la comunicación y el diálogo entre profesores y estudiantes.</t>
  </si>
  <si>
    <t>[3] Los directivos de la universidad establecen relaciones de colaboración y respeto entre profesores y estudiantes.</t>
  </si>
  <si>
    <t>[4] Los directivos de la universidad impulsan la participación activa de profesores y estudiantes en la toma de decisiones académicas</t>
  </si>
  <si>
    <t>[5] Los directivos de la universidad son lideres y modelos a seguir en cuanto a la promoción de la libertad académica.</t>
  </si>
  <si>
    <t xml:space="preserve">Selección y admisión    </t>
  </si>
  <si>
    <t>[1] La universidad identifica y comunica los requisitos básicos para la admisión de estudiantes en sus programas académicos.</t>
  </si>
  <si>
    <t>[2] La universidad cuenta con una estrategia institucional de admisión y retención de estudiantes para garantizar los resultados de aprendizaje esperados.</t>
  </si>
  <si>
    <t>[3] La universidad asegura la admisión de estudiantes con las competencias requeridas para afrontar con éxito el proceso formativo en sus especialidades ofertadas a través de mecanismos pertinentes y eficaces.</t>
  </si>
  <si>
    <t>[4] El proceso de admisión a los programas de estudio sigue unos criterios acordes con el perfil de ingreso, que se especifica claramente en los prospectos, que son de conocimiento público.</t>
  </si>
  <si>
    <t>[5] La universidad mantiene un proceso riguroso y transparente de selección y admisión, basado en criterios objetivos y alineados con competencias requeridas para el éxito de los programas académicos.</t>
  </si>
  <si>
    <t>[1] La universidad identifica las competencias básicas necesarias para iniciar los estudios universitarios.</t>
  </si>
  <si>
    <t>[2] La universidad establece procesos de identificación de estudiantes en riesgo de deserción y proporciona recursos para la prevención.</t>
  </si>
  <si>
    <t>[3] La universidad emplea mecanismos de seguimiento durante el proceso formativo para identificar posibles riesgos de deserción para su prevención.</t>
  </si>
  <si>
    <t>[4] Todos los programas de estudios de la universidad diseñan, ejecutan y mantienen mecanismos para nivelar las competencias necesarias en los estudiantes para cursar estudios universitarios,</t>
  </si>
  <si>
    <t>[4] Todos los programas de estudios de la universidad realizan un seguimiento del rendimiento de los estudiantes a lo largo de su formación, proporcionándoles el apoyo necesario para lograr el avance esperado.</t>
  </si>
  <si>
    <t>[5] La universidad establece y mantiene una estrategia integral de permanencia y éxito académico que incluye procesos de nivelación, seguimiento y apoyo continuo, así como la evaluación y mejora constante de estos mecanismos.</t>
  </si>
  <si>
    <t>[1] La universidad tiene una oferta básica de actividades extracurriculares y registra la participación de los estudiantes.</t>
  </si>
  <si>
    <t>[2] La universidad amplía la oferta de actividades extracurriculares e incentiva la participación de los estudiantes, proporcionando información y facilidades para involucrarse en estas actividades.</t>
  </si>
  <si>
    <t>[3] La universidad ofrece un enfoque integrado en el currículo, identificando y alineando actividades extracurriculares que complementen el aprendizaje y desarrollo de habilidades en cada área de estudio.</t>
  </si>
  <si>
    <t>[4] Todos los programas de estudio promueven y evaluan la participación de estudiantes en actividades extracurriculares que contribuyan en su formación.</t>
  </si>
  <si>
    <t>[5] La institución establece alianzas con entidades externas y fomenta la participación de estudiantes en actividades extracurriculares que generen un impacto en la comunidad, reforzando su formación integral.</t>
  </si>
  <si>
    <t>[1] La universidad cuenta con políticas, normas y procedimientos para el fomento y realización de la investigación como una actividad esencial y obligatoria de la universidad.</t>
  </si>
  <si>
    <t>[1] La universidad cuenta con un Órgano Universitario de Investigación cuyo responsable cuenta con un grado de doctor.</t>
  </si>
  <si>
    <t>[1] La universidad cuenta con líneas de investigación por programa de estudios.</t>
  </si>
  <si>
    <t>[2] La universidad cuenta con programas de formación y actualización para investigadores y docentes, que fomenten la calidad y la ética en la investigación.</t>
  </si>
  <si>
    <t>[3] La universidad promove y orienta las actividades en propiedad intelectual y derechos de autor, así como la gestión de los ingresos económicos de la creación y producción de investigación, desarrollo tecnológico e innovación bajo su patrocinio.</t>
  </si>
  <si>
    <t>[4] La universidad establece indicadores de desempeño y realiza seguimiento y evaluación periódica del impacto de sus políticas de investigación.</t>
  </si>
  <si>
    <t>[5] La universidad se posiciona como líder en investigación a nivel nacional e internacional, gracias a la efectividad y excelencia de sus políticas de investigación.</t>
  </si>
  <si>
    <t>[1] La universidad mantiene un repositorio institucional, que incluye tesis, informes de investigación y publicaciones científicas, entre otros.</t>
  </si>
  <si>
    <t>[1] La universidad tiene un registro de proyecto(s) de investigación en proceso de ejecución.</t>
  </si>
  <si>
    <t>[2] La universidad ofrece programas de capacitación y apoyo para la redacción y publicación de artículos de investigación.</t>
  </si>
  <si>
    <t>[2] La universidad promueve la participación de docentes y estudiantes en proyectos de investigación colaborativos.</t>
  </si>
  <si>
    <t>[3] La universidad fomenta la creación y consolidación de grupos y redes de investigación interdisciplinarias.</t>
  </si>
  <si>
    <t>[3] La universidad establece alianzas con instituciones nacionales e internacionales para el desarrollo de proyectos de investigación.</t>
  </si>
  <si>
    <t>[4] Todos los programas de estudios de la universidad promueven el trabajo de I+D+i de los docentes, publican los resultados, se incorporen a la docencia y sean de conocimiento de los académicos y estudiantes.</t>
  </si>
  <si>
    <t>[4] La universidad cuenta con un sistema de incentivos para la publicación y difusión de resultados de investigación.</t>
  </si>
  <si>
    <t>[5] La universidad tiene un reconocimiento nacional e internacional en materia de investigación y producción científica.</t>
  </si>
  <si>
    <t>[5] La institución genera y fomenta políticas de financiamiento y apoyo a la investigación a largo plazo.</t>
  </si>
  <si>
    <t>[1] La universidad identifica y establece líneas de investigación relevantes para su entorno académico y social.</t>
  </si>
  <si>
    <t>[1] La universdiad fomenta la participación de estudiantes en proyectos de investigación desde el nivel de pregrado.</t>
  </si>
  <si>
    <t>[2] La universidad cuenta con un cuerpo docente certificado por Renacyt y con experiencia, que constituye al menos el 3% de sus docentes y son quienes lideran las líneas y grupos de investigación de la universidad. Si existen varios campus, el indicador se aplica a cada uno de ellos. Los programas de doctorado cuentan con 7% de profesores certificados por el Renacyt, y 40% de ellos son a tiempo completo.</t>
  </si>
  <si>
    <t>[2] La universidad desarrolla líneas de investigación utilizando los recursos humanos, financieros, de infraestructura y equipamiento necesarios para contribuir y generar resultados a nivel local, nacional e internacional.</t>
  </si>
  <si>
    <t>[3] La universidad cuenta con mecanismos para asegurar la calidad de la investigación, promoviendo y monitoreando que su desarrollo se realice a través de un ejercicio ético.</t>
  </si>
  <si>
    <t>[3] La universidad se enfoca en integrar el posgrado con programas de pregrado, profundizar y diversificar temas, e identificar las necesidades social y productivo del sector, que pueden ser tratado o investigado por los programas.</t>
  </si>
  <si>
    <t>[3] La universidad asegura la difusión de los resultados de sus investigaciones, desarrollos tecnológicos e innovaciones, entre miembros y la comunidad académica en general, promoviendo la incorporación de los resultados de sus investigaciones en los contenidos de sus respectivos programas de estudios.</t>
  </si>
  <si>
    <t>[4] Los programas de estudios de la universidad gestionan, regulan y aseguran la calidad de la I+D+i realizada por docentes, en el área disciplinaria y en el política de I+D+i de la universidad.</t>
  </si>
  <si>
    <t>[4] Todos los programas de estudios de la universidad aseguran el rigor, la pertinencia y la calidad de los trabajos de los estudiantes de I+D+i, conducentes a la obtención del grado y título profesional.</t>
  </si>
  <si>
    <t>[5] La universidad promueve la colaboración entre investigadores, docentes y estudiantes en proyectos interdisciplinarios y multidisciplinarios.</t>
  </si>
  <si>
    <t>[5] La universidad es reconocida nacional e internacionalmente por su excelencia en la integración de la investigación con la docencia y la generación de impacto social.</t>
  </si>
  <si>
    <t>[1] La universidad realiza evaluación preliminar de la relevancia del tema de investigación en el contexto social y académico.</t>
  </si>
  <si>
    <t>[1] La universidad capacita en métodos de investigación a sus estudiantes.</t>
  </si>
  <si>
    <t>[2] Los docentes y estudiantes participan en proyectos interdisciplinarios y colaboraciones con la industria para aumentar el impacto.</t>
  </si>
  <si>
    <t>[2] La universidad evalua el diseño de la investigación por un comité de expertos.</t>
  </si>
  <si>
    <t>[3] La universidad implementa métricas de impacto y seguimiento, como citas, aplicaciones prácticas y contribuciones al desarrollo social de las investigaciones.</t>
  </si>
  <si>
    <t>[4] La universidad realiza publicaciones en revistas de investigación de alto impacto</t>
  </si>
  <si>
    <t>[4] La universidad implementa revisiones periódicas del progreso de la investigación, con un enfoque en el rigor metodológico.</t>
  </si>
  <si>
    <t>[5] La universidad revisa y ajusta continuamente la estrategia de impacto, incluyendo la adaptación a cambios en el entorno de investigación y retroalimentación de las partes interesadas.</t>
  </si>
  <si>
    <t>[5] La universidad fomenta la cultura de excelencia en métodos de investigación, incluyendo talleres, cursos especializados y colaboraciones interdepartamentales para mejorar la rigurosidad.</t>
  </si>
  <si>
    <t>[1] La universidad regula la capacitación de sus docentes.</t>
  </si>
  <si>
    <t>[1] La universidad tiene como mínimo el 25% del total de docentes a tiempo completo. Los docentes incorporados a la docencia universitaria con fecha posterior a la entrada en vigencia de la Ley Universitaria que dediquen horas de docencia en pregrado o postgrado cuentan, al menos, con grado de maestro o doctor, según corresponda.</t>
  </si>
  <si>
    <t>[2] Los docentes tienen diferentes roles en docencia, investigación, gestión universitaria, asesoría académica y proyección social, además, la universidad implementa procesos de fortalecimiento, enfocando en ingreso, nombramiento, promoción, renovación de contratos y ratificación, orientados a la mejora de las competencias y condiciones del docente.</t>
  </si>
  <si>
    <t>[2] La universidad implementa acciones para el fortalecimiento de las capacidades del personal no docente.</t>
  </si>
  <si>
    <t>[2] La universidad regula e implementa acciones para el desarrollo profesional, académico y pedagógico del personal docente, acorde con su oferta académica y perspectivas de desarrollo institucional.</t>
  </si>
  <si>
    <t>[3] La universidad tiene mecanismos para determinar y garantizar un número de docentes calificados, dedicados exclusivamente al posgrado.</t>
  </si>
  <si>
    <t>[3] La universidad establece alianzas estratégicas con otras instituciones y organizaciones para impulsar la capacitación y desarrollo del personal docente y no docente.</t>
  </si>
  <si>
    <t>[4] Todos los programas de estudio de la universidad aseguran que la plana docente sea adecuada en cuanto al número e idoneidad y que guarde coherencia con el propósito y complejidad del programa.</t>
  </si>
  <si>
    <t>[4] La universidad ejecuta un plan de desarrollo académico que estimule que los docentes desarrollen capacidades para optimizar su quehacer universitario. El grupo directivo o alta dirección del programa de estudios está formado por profesionales calificados que gestionan su desarrollo y fortalecimiento.</t>
  </si>
  <si>
    <t>[4] La universidad y sus programas de estudio disponen del personal administrativo para dar soporte a sus actividades.</t>
  </si>
  <si>
    <t>[4] La universidad realiza evaluaciones periódicas del desempeño docente y no docente, y ajusta sus programas de capacitación y desarrollo en función de los resultados obtenidos.</t>
  </si>
  <si>
    <t>[5] La universidad establece un enfoque integral para la selección, capacitación y desarrollo de los docentes, vinculándolo con la evaluación del desempeño y la satisfacción de los estudiantes.</t>
  </si>
  <si>
    <t>[5] La universidad promueve la movilidad académica nacional e internacional, y se fomentan alianzas estratégicas con otras instituciones para el intercambio de experiencias y conocimientos, fortaleciendo la calidad y el impacto de la enseñanza y la investigación.</t>
  </si>
  <si>
    <t>[5] La universidad promueve la investigación, innovación y transferencia de conocimientos en la formación del personal docente y no docente, fomentando una cultura de aprendizaje continuo.</t>
  </si>
  <si>
    <t>[1] La enseñanza en la universidad se realiza principalmente de manera presencial, con uso limitado y ocasional de herramientas en línea.</t>
  </si>
  <si>
    <t>[1] Los docentes perciben que la ensenanza en entorno virtual es pasar todo el contenido, experiencia del entorno presencial al entorno virtual sin mayor adaptacion.</t>
  </si>
  <si>
    <t>[1] Los docentes muestran limitaciones de apropiación de la cultura digital</t>
  </si>
  <si>
    <t>[2] Los docentes utilizan herramientas digitales de forma regular para complementar la enseñanza presencial, aunque la integración entre ambas modalidades puede ser inconsistente.</t>
  </si>
  <si>
    <t>[2] La universidad promueve el uso de tecnologías de información y comunicación (TIC) en la enseñanza y el aprendizaje, facilitando el acceso a recursos digitales y plataformas educativas.</t>
  </si>
  <si>
    <t>[2] La institución fomenta la capacitación y formación de docentes en métodos pedagógicos innovadores, incluyendo la enseñanza a distancia, el aprendizaje basado en proyectos y la integración de herramientas tecnológicas en el aula.</t>
  </si>
  <si>
    <t>[2] Los docentes comienzan a experimentar con estrategias pedagógicas específicas para entornos virtuales en algunas partes de su enseñanza, pero no de manera sistemática o coherente.</t>
  </si>
  <si>
    <t>[3] La universdiad ha establecido un modelo de aprendizaje híbrido con políticas claras y consistentes.</t>
  </si>
  <si>
    <t>[3] Los docentes incorporan estrategias pedagógicas para entornos virtuales en sus prácticas de enseñanza de manera más regular y sistemática.</t>
  </si>
  <si>
    <t>[3] Los docentes comprenden que la enseñanza virtual requiere adaptaciones significativas en la entrega del contenido y la interacción con los estudiantes.</t>
  </si>
  <si>
    <t>[3] Los docentes han desarrollado una competencia digital sólida y la aplican regularmente en su enseñanza. Comienzan a explorar cómo la cultura digital puede influir en su enseñanza y en el aprendizaje de los estudiantes.</t>
  </si>
  <si>
    <t>[4] Los entornos de aprendizaje de la universidad son dinámicos, interactivos y se adaptan a las necesidades individuales de los estudiantes.</t>
  </si>
  <si>
    <t>[4] Los docentes dominan el uso de estrategias pedagógicas adaptadas a los entornos virtuales y las utilizan consistentemente.</t>
  </si>
  <si>
    <t>[4] El aprendizaje híbrido se gestiona de forma activa y se recoge feedback de los estudiantes para mejorar continuamente su enseñanza en línea.</t>
  </si>
  <si>
    <t>[4] Los docentes integran plenamente la cultura digital en su enseñanza y utilizan tecnologías digitales de manera efectiva para mejorar el aprendizaje de los estudiantes. Continuamente actualizan y mejoran sus habilidades digitales.</t>
  </si>
  <si>
    <t>[5] La universidad vive una cultura de excelencia en aprendizaje híbrido. Los entornos de aprendizaje están altamente personalizados y se utilizan datos y analíticas de aprendizaje para mejorar continuamente.</t>
  </si>
  <si>
    <t>[5] Los docentes son innovadores en su uso de estrategias pedagógicas para entornos virtuales y están comprometidos con la mejora continua de sus prácticas de enseñanza en línea basada en la investigación y las mejores prácticas en la disciplina.</t>
  </si>
  <si>
    <t>[5] Los docentes son líderes en la integración de la cultura digital en la enseñanza y están comprometidos con la mejora continua de su competencia digital. Promueven y apoyan la adopción de la cultura digital entre sus colegas y estudiantes.</t>
  </si>
  <si>
    <t>[1] La universidad regula los mecanismos y/o procedimientos para la selección, evaluación periódica del desempeño y ratificación de sus docentes, lo cual incluye como criterio la calificación de los estudiantes por semestre académico.</t>
  </si>
  <si>
    <t>[2] La universidad establece un proceso de retroalimentación y acompañamiento para los docentes, basado en la evaluación de sus desempeños y resultados académicos, fomentando la actualización y mejora continua de sus habilidades pedagógicas.</t>
  </si>
  <si>
    <t>[3] La institución ofrece programas de formación y capacitación para docentes, basados en sus necesidades específicas y alineados con los objetivos del programa académico, con el fin de fortalecer sus competencias en docencia, investigación, vinculación con el medio y gestión académica-administrativa.</t>
  </si>
  <si>
    <t>[4] Los programas de estudios reconocen en la labor de los docentes tanto aquellas actividades estructuradas (docencia, investigación, vinculación con el medio, gestión académica-administrativa), como las no estructuradas (preparación del material didáctico, elaboración de exámenes, asesoría al estudiante, etc.).</t>
  </si>
  <si>
    <t>[5] La universidad implementa un sistema integral de evaluación y seguimiento del desempeño docente, que considera múltiples dimensiones como la satisfacción estudiantil, el impacto de la investigación y la vinculación con el medio. Este sistema es transparente y proporciona incentivos y reconocimientos a los docentes que demuestran excelencia y compromiso con su labor.</t>
  </si>
  <si>
    <t>[1] La universidad no cuenta con políticas ni planes específicos de internacionalización, ni establece convenios de colaboración con otras instituciones nacionales o internacionales.</t>
  </si>
  <si>
    <t>[2] La universidad cuenta con politicas de redes interistitucionales, politica de internacionalización para la gestión de las relaciones estratégicas</t>
  </si>
  <si>
    <t>[2] La universidad cuenta con convenios vigentes y con un plan de desarrollo de redes interistitucionales para la gestión de las relaciones estratégicas.</t>
  </si>
  <si>
    <t>[3] La universidad realiza una gestión eficiente que se orienta a la sostenibilidad de la implementación de la política de internacionalización.</t>
  </si>
  <si>
    <t>[4] La universidad evalúa y mejora constantemente sus políticas y planes de internacionalización, adaptándolos a las necesidades cambiantes y a las tendencias globales en educación superior, para asegurar la sostenibilidad y el crecimiento de sus programas de colaboración y movilidad.</t>
  </si>
  <si>
    <t>[5] La universidad se posiciona como líder en la implementación de políticas, procedimientos y convenios de internacionalización, estableciendo alianzas y colaboraciones estratégicas con instituciones de prestigio internacional, y compartiendo sus mejores prácticas y conocimientos para contribuir al desarrollo de otras instituciones y al crecimiento del sector educativo global.</t>
  </si>
  <si>
    <t>[1] La universidad identifica y tiene un registro básico de sus estudiantes y personal internacional, pero no realiza acciones de internacionalización específicas.</t>
  </si>
  <si>
    <t>[2] La universidad desarrolla y promueve acciones de internacionalización, como programas de intercambio y colaboraciones internacionales, para atraer y apoyar a estudiantes y personal internacional.</t>
  </si>
  <si>
    <t>[3] La universidad conoce y analiza los resultados de las acciones de internacionalización para determinar el logro de los objetivos de cada acción, la contribución a los propósitos y el impacto en estudiantes, docentes, personal no docente, grupos de interés y comunidad.</t>
  </si>
  <si>
    <t>[4] La universidad utiliza los resultados del análisis de las acciones de internacionalización para mejorar y adaptar continuamente sus estrategias y enfoques, con el fin de aumentar el impacto y la contribución a los propósitos institucionales y a los grupos de interés.</t>
  </si>
  <si>
    <t>[5] La universidad se posiciona como líder en internacionalización, estableciendo alianzas y colaboraciones estratégicas con instituciones de prestigio internacional, y compartiendo sus mejores prácticas y conocimientos para contribuir al desarrollo de otras instituciones y al crecimiento del sector educativo global.</t>
  </si>
  <si>
    <t>[1] La universidad no tiene una presencia significativa en el ámbito internacional ni participa en proyectos de investigación colaborativos con instituciones externas.</t>
  </si>
  <si>
    <t>[2] La universidad comienza a establecer contactos y colaboraciones con instituciones nacionales e internacionales para promover su reputación internacional y desarrollar proyectos de investigación conjuntos.</t>
  </si>
  <si>
    <t>[3] La universidad realiza proyectos de investigación propios y promueve el desarrollo de proyectos de investigación en alianza con instituciones externas a la universidad (nacionales e internacionales).</t>
  </si>
  <si>
    <t>[4] La universidad cuenta con una sólida reputación internacional, respaldada por la calidad de sus proyectos de investigación, publicaciones y alianzas estratégicas con instituciones líderes a nivel global.</t>
  </si>
  <si>
    <t>[5] La universidad se posiciona como líder en el ámbito internacional, con una reputación consolidada en investigación y colaboración con instituciones de prestigio mundial, contribuyendo activamente al avance del conocimiento y al desarrollo global del sector educativo.</t>
  </si>
  <si>
    <t>[1] La universidad no tiene una estrategia definida para la movilidad e internacionalización del currículo y no cuenta con convenios establecidos con otras universidades.</t>
  </si>
  <si>
    <t>[2] La universidad identifica y desarrolla oportunidades de movilidad e internacionalización del currículo, y establece contactos con universidades nacionales e internacionales para explorar posibles convenios.</t>
  </si>
  <si>
    <t>[3] La universidad establece convenios con universidades nacionales e internacionales para la movilidad de estudiantes y docentes, y comienza a implementar acciones de internacionalización del currículo en sus programas de estudio.</t>
  </si>
  <si>
    <t>[4] El programa de estudios mantiene y hace uso de convenios con universidades nacionales e internacionales para la movilidad de estudiantes y docentes, así como para el intercambio de experiencias.</t>
  </si>
  <si>
    <t>[5] La universidad cuenta con una amplia red de convenios con universidades líderes a nivel nacional e internacional, y ha logrado integrar la movilidad y la internacionalización del currículo de manera efectiva en todos sus programas de estudio, generando un impacto significativo en la formación y experiencia de sus estudiantes y docentes.</t>
  </si>
  <si>
    <t>[1] La universidad implementa sistemas de información básicos para la gestión económica, financiera, docente, matrícula y registro académico.</t>
  </si>
  <si>
    <t>[1] La universidad dispone de Internet de banda ancha en todos los locales, de acuerdo con las normas del órgano competente.</t>
  </si>
  <si>
    <t>[2] La universidad integra los sistemas académicos y administrativos para el análisis y difusión de información para la toma de decisiones , respetando las normas de protección de datos y de seguridad de la información.</t>
  </si>
  <si>
    <t>[2] La universidad dispone de infraestructura y soporte tecnológicos (internet, telefonía, software y hardware) para el cumplimiento de funciones académicas y administrativas.</t>
  </si>
  <si>
    <t>[2] La universidad implementa sistema(s) de aprendizaje virtual para el desarrollo continuo de programas semipresenciales y/o a distancia.</t>
  </si>
  <si>
    <t>[3] La universdiad establece la política de seguridad y privacidad de la información en todos los sistemas y procesos tecnológicos.</t>
  </si>
  <si>
    <t>[3] La universdiad realiza el monitoreo y seguimiento del desempeño de la infraestructura tecnológica para garantizar su óptimo funcionamiento y eficiencia.</t>
  </si>
  <si>
    <t>[4] La universidad implementa su sistema de información y comunicación accesible como apoyo a la gestión académica, I+D+i y administrativa.</t>
  </si>
  <si>
    <t>[4] La universdiad desarrolla estrategias de accesibilidad digital para garantizar la inclusión de todos los miembros de la comunidad universitaria.</t>
  </si>
  <si>
    <t>[5] La universidad innova y adapta constantemente la infraestructura tecnológica a las tendencias y necesidades emergentes en el ámbito educativo.</t>
  </si>
  <si>
    <t>[5] La universidad realiza evaluaciones y mejora continua de la infraestructura tecnológica mediante la retroalimentación de los usuarios y el análisis de indicadores de desempeño.</t>
  </si>
  <si>
    <t>[1] La universidad cumple las normas de seguridad, zonificación urbana y uso de locales exclusivos para fines educativos.</t>
  </si>
  <si>
    <t>[1] La universidad dispone de servicios básicos como agua potable, desagüe, energía eléctrica y líneas telefónicas.</t>
  </si>
  <si>
    <t>[1] La universidad dispone de ambientes para docentes y administrativos.</t>
  </si>
  <si>
    <t>[1] La universidad cuenta con un plan de mantenimiento, así como servicios de seguridad y vigilancia.</t>
  </si>
  <si>
    <t>[1] La universidad cuenta con protocolos de seguridad para el funcionamiento de los laboratorios.</t>
  </si>
  <si>
    <t>[1] La universidad cuenta con talleres y laboratorios de enseñanza propios, de conformidad con el número de estudiantes, actividades académicas y programas de estudio.</t>
  </si>
  <si>
    <t>[1] Los laboratorios de enseñanza de la universidad están equipados de acuerdo con su especialidad.</t>
  </si>
  <si>
    <t>[1] La universidad cuenta con material bibliográfico según planes de estudio de sus programas. El acervo bibliográfico puede ser en físico y/o virtual. Las bibliotecas virtuales deben estar suscritas.</t>
  </si>
  <si>
    <t>[2] La universidad asegura la capcidad suficiente y adecuada de ambientes para el aprendizaje.</t>
  </si>
  <si>
    <t>[2] La universidad cuenta con centros de información y referencia actualizados y pertinentes a la oferta académica.</t>
  </si>
  <si>
    <t>[2] La universidad implementa sistemas de gestión para la seguridad y mantenimiento de infraestructura y equipamiento.</t>
  </si>
  <si>
    <t>[2] La universidad implementa un plan de mantenimiento preventivo y correctivo para los equipos y laboratorios.</t>
  </si>
  <si>
    <t>[2] La universidad cuenta con equipamiento, software, recursos no presenciales y mobiliario para el aprendizaje.</t>
  </si>
  <si>
    <t>[3] La universidad estable programa de mejoramiento de infraestructura, incluyendo accesibilidad y sostenibilidad.</t>
  </si>
  <si>
    <t>[3] La universidad optimiza el uso de espacios y recursos a través de la implementación de tecnologías y sistemas de gestión</t>
  </si>
  <si>
    <t>[3] La universidad desarrolla políticas de adquisición y actualización de equipos y materiales, alineadas a las necesidades de los programas de estudio.</t>
  </si>
  <si>
    <t>[4] La universdiad asegura el desarrollo, la ampliación, renovación de la infraestructura garantizando su funcionamiento.</t>
  </si>
  <si>
    <t>[4] Todos los programas de estudios de la universidad tienen la infraestructura (salones de clase, oficinas, laboratorios, talleres, equipamiento, etc.) y equipamiento pertinentes para su desarrollo.</t>
  </si>
  <si>
    <t>[4] Todos los programas de estudios de la universidad hacen uso de centros de información y referencia o similares acorde a las necesidades de estudiantes y docentes, disponibles en la universidad, gestionados a través de un programa de actualización y mejora continua.</t>
  </si>
  <si>
    <t>[5] La universidad implementa tecnologías emergentes y soluciones innovadoras en los laboratorios y espacios de aprendizaje.</t>
  </si>
  <si>
    <t>[5] La universidad se encuentra en permanente innovación y adaptabilidad de la infraestructura y equipamiento para responder a las necesidades emergentes y cambios en la educación superior.</t>
  </si>
  <si>
    <t>[1] Ingresos por cuotas estudiantiles o subvenciones gubernamentales</t>
  </si>
  <si>
    <t>[2] Ingresos por desarrollo de colaboraciones y alianzas con empresas y organizaciones del sector privado a través de proyectos conjuntos o programas de capacitación</t>
  </si>
  <si>
    <t>[3] Ingresos por recaudación de fondos que involucren a egresados, empresas y otros posibles donantes.</t>
  </si>
  <si>
    <t>[4] Ingresos mediante la oferta de servicios y productos académicos, como cursos en línea, certificaciones profesionales, consultoría y asesoramiento técnico a empresas y organizaciones.</t>
  </si>
  <si>
    <t>[5] Ingresos por el fomento de la investigación aplicada y el desarrollo tecnológico dentro de la universidad, buscando oportunidades para la creación y comercialización de productos y servicios innovadores, así como la obtención de ingresos a través de licencias y patentes.</t>
  </si>
  <si>
    <t>[5] Establecimiento de relaciones sólidas con patrocinadores para garantizar apoyo financiero a largo plazo.</t>
  </si>
  <si>
    <t>[1] Existencia de un presupuesto institucional proyectado a cinco (05) años en concordancia con los objetivos estratégicos.</t>
  </si>
  <si>
    <t>[1] La universidad cuenta con un Plan de Financiamiento de largo plazo</t>
  </si>
  <si>
    <t>[1] La universdiad para el inicio de un programa de estudios demuestra con un Plan de Financiamiento sostenible y la disponibilidad de recursos humanos y económicos</t>
  </si>
  <si>
    <t>[2] La universidad cuenta con una proyección económica y financiera sostenible, alineada con las prioridades y fines institucionales.</t>
  </si>
  <si>
    <t>[3] La universidad implementa un sistema de seguimiento y control de los recursos financieros asignados a cada programa de estudios.</t>
  </si>
  <si>
    <t>[3] La universidad desarrolla estrategias de captación de recursos externos para fortalecer la sostenibilidad financiera de la institución</t>
  </si>
  <si>
    <t>[4] Los programas de estudios gestionan los recursos financieros necesarios para su funcionamiento, fortalecimiento y sostenibilidad en el tiempo, con el apoyo de sus grupos de interés.</t>
  </si>
  <si>
    <t>[5] La universidad establece alianzas estratégicas con el sector productivo y otras instituciones para diversificar y asegurar fuentes de financiamiento a largo plazo.</t>
  </si>
  <si>
    <t>[5] La universidad desarrolla e implementa un sistema de indicadores de gestión financiera para evaluar y mejorar continuamente la eficiencia en la utilización de recursos financieros.</t>
  </si>
  <si>
    <t>[1] La universidad identifica y prioriza sus objetivos institucionales en cuanto a la gestión de recursos humanos, físicos, tecnológicos y financieros.</t>
  </si>
  <si>
    <t>[2] La universidad cuenta con políticas, presupuestos, herramientas de gestión y control de recursos financieros que garantizan un manejo responsable, eficiente, transparente y sostenible, alineados con sus objetivos institucionales.</t>
  </si>
  <si>
    <t>[3] La universidad establece mecanismos para garantizar la sostenibilidad y eficiencia de los recursos humanos, infraestructura física, tecnológica, mobiliario, equipamiento y financieros, en función de su misión y visión.</t>
  </si>
  <si>
    <t>[4] La universidad integra la gestión eficiente, sostenible y transparente de sus recursos humanos, físicos, tecnológicos y financieros en sus programas de posgrado, investigación de calidad y acciones de responsabilidad social universitaria.</t>
  </si>
  <si>
    <t>[5] La universidad monitorea, evalúa y adapta continuamente sus prácticas de gestión de recursos, promoviendo la mejora constante en función de sus objetivos institucionales y las necesidades de su comunidad universitaria.</t>
  </si>
  <si>
    <t>[1] La universidad cuenta con un tópico o servicio tercerizado en todos sus locales para atender las necesidades básicas de salud de la comunidad universitaria</t>
  </si>
  <si>
    <t>[2] La universidad implementa servicios complementarios de salud física y mental, servicios psicopedagógicos, deporte, cultura, tutoría y becas o programas de asistencia universitaria, con personal y documentos normativos que garanticen su adecuado desarrollo</t>
  </si>
  <si>
    <t>[3] La universidad establece protocolos y seguimiento de los servicios de salud para garantizar la calidad, accesibilidad y efectividad en el cuidado de la salud de la comunidad universitaria</t>
  </si>
  <si>
    <t>[4] La universidad evalua y mejora continuamente los servicios de salud, incluyendo la promoción de estilos de vida saludables y el monitoreo del bienestar físico y mental de la comunidad universitaria</t>
  </si>
  <si>
    <t>[5] La universidad establece alianzas estratégicas con entidades externas y desarrollo de iniciativas innovadoras en el ámbito de la salud para fortalecer y personalizar la oferta de servicios, promoviendo el bienestar integral de la comunidad universitaria</t>
  </si>
  <si>
    <t>[1] La universidad ofrece servicios básicos de apoyo social y emocional: bienestar, deporte, cultura y servicios psicopedagógicos a todos los estudiantes</t>
  </si>
  <si>
    <t>[2] La universidad diseña e implementa programas de prevención de deserción y promoción de graduación, enfocados en grupos vulnerables</t>
  </si>
  <si>
    <t>[3] La universidad gestiona y mejora continuamente los servicios de apoyo social y emocional para contribuir al desempeño de la comunidad universitaria</t>
  </si>
  <si>
    <t>[4] La universidad asegura el acceso a servicios de bienestar para estudiantes, docentes y personal administrativo y evalúa su impacto en el desempeño y formación</t>
  </si>
  <si>
    <t>[5] La universidad establece alianzas estratégicas con entidades externas y desarrolla iniciativas innovadoras para fortalecer, personalizar y ampliar la oferta de servicios de apoyo social y emocional, promoviendo la responsabilidad social y el bienestar integral de la comunidad universitaria</t>
  </si>
  <si>
    <t>[1] Existencia de un área, dirección o jefatura encargada del seguimiento del graduado.</t>
  </si>
  <si>
    <t>[2] Diseño e implementación de un plan de seguimiento al graduado que contemple la recolección de datos y la comunicación con los egresados.</t>
  </si>
  <si>
    <t>[3] Realización de seguimiento a la actividad del estudiante para procurar que al momento de egresar haya logrado la formación integral que la universidad ha propuesto e implementado.</t>
  </si>
  <si>
    <t>[4] Establecimiento de una red de colaboración entre la institución, los graduados y empleadores, que permita evaluar la pertinencia de la formación académica y mejorar la calidad educativa.</t>
  </si>
  <si>
    <t>[5] Implementación de un sistema integral de seguimiento al graduado que incluya retroalimentación, acciones de mejora y actualización constante de la formación ofrecida por la institución.</t>
  </si>
  <si>
    <t>[1] Diseño e implementación de procedimientos básicos para realizar seguimiento a la actividad laboral de los egresados y estrategias para promover la inserción laboral.</t>
  </si>
  <si>
    <t>[2] Implementación de encuestas periódicas y otros mecanismos para recolectar datos sobre la situación laboral de los egresados y su satisfacción con la formación recibida.</t>
  </si>
  <si>
    <t>[3] Establecimiento de alianzas con empresas y organizaciones del sector para facilitar la inserción laboral de los egresados y la actualización de los planes de estudio.</t>
  </si>
  <si>
    <t>[4] Mantenimiento de un registro actualizado de egresados, estableciendo vínculos permanentes y monitoreando su inserción laboral y el logro de los objetivos educacionales.</t>
  </si>
  <si>
    <t>[5] Implementación de un sistema integral de seguimiento y evaluación de egresados, que incluya análisis de datos, retroalimentación a los programas académicos y acciones de mejora continua.</t>
  </si>
  <si>
    <t>[1] Implementación de mecanismos básicos de apoyo a la inserción laboral, como talleres de elaboración de currículum y búsqueda de empleo.</t>
  </si>
  <si>
    <t>[2] Creación de una bolsa de trabajo y promoción de eventos de networking para facilitar la conexión entre graduados y empleadores.</t>
  </si>
  <si>
    <t>[3] Ofrecimiento de servicios de orientación laboral y desarrollo de habilidades blandas para mejorar la empleabilidad de los graduados.</t>
  </si>
  <si>
    <t>[4] Establecimiento de programas de mentoría y colaboración con empresas y organizaciones del sector para impulsar el desarrollo profesional de los graduados.</t>
  </si>
  <si>
    <t>[5] Implementación de un sistema integral de servicios de apoyo al graduado, que incluya seguimiento, evaluación y mejora continua de los servicios ofrecidos y su impacto en la inserción laboral.</t>
  </si>
  <si>
    <t>[1] La universidad identifica y define sus objetivos de Responsabilidad Social Universitaria (RSU) en función de su misión y visión, y los comunica a la comunidad universitaria y al entorno.</t>
  </si>
  <si>
    <t>[2] La universidad o escuela de posgrado diseña e implementa su política de RSU, a través de sus procesos de formación, investigación, gestión estratégica y gestión institucional, así como su vinculación con el entorno, orientada a contribuir al desarrollo sostenible y al bienestar de la sociedad.</t>
  </si>
  <si>
    <t>[3] La universidad cuenta con mecanismos sistematizados de responsabilidad social universitaria que reflejan el cumplimiento de la misión y se orientan al logro de la visión institucional.</t>
  </si>
  <si>
    <t>[3] La universidad fortalece sus actividades de formación profesional, de investigación, desarrollo tecnológico e innovación y de actividades de extensión, considerando los resultados de la evaluación de lo ejecutado como responsabilidad social universitaria.</t>
  </si>
  <si>
    <t>[4] La universdiad identifica, define y desarrolla las acciones de responsabilidad social articuladas con la formación integral de los estudiantes.</t>
  </si>
  <si>
    <t>[4] La universidad evalúa y mejora continuamente sus acciones de RSU, considerando las necesidades del entorno y los grupos de interés.</t>
  </si>
  <si>
    <t>[4]La universidad a través de su programa de responsabilidad social y bienestar implementa espacios de recreación y esparcimiento para la comunidad universitaria.</t>
  </si>
  <si>
    <t>[5] La universidad integra y promueve la RSU en todos los niveles de su estructura organizacional y en sus relaciones con el entorno, demostrando un compromiso sostenido con el desarrollo sostenible y el bienestar de la sociedad.</t>
  </si>
  <si>
    <t>[5] La universidad es reconocida y valorada por sus acciones de RSU y su impacto social positivo en la comunidad local, nacional e internacional.</t>
  </si>
  <si>
    <t>[1] La universidad cuenta con un código de ética y transparencia y fomenta la comunicación interna entre sus miembros.</t>
  </si>
  <si>
    <t>[2] La universidad establece canales de comunicación con sus grupos de interés y promueve la participación en la toma de decisiones.</t>
  </si>
  <si>
    <t>[3] La universidad se relaciona con los grupos de interés para conocer su opinión y recopila información del entorno para asegurar que sus políticas y planes estratégicos resulten coherentes con su misión y visión y estén orientados a coadyuvar al desarrollo integral de la persona y de la sociedad.</t>
  </si>
  <si>
    <t>[4] La universidad asume compromiso institucional con la práctica de la ética, la integridad académica, transparencia y diligencia profesional por los miembros de la comunidad universitaria, así como en su relación con el entorno. Participación de los grupos de interés.</t>
  </si>
  <si>
    <t>[4] La universidad mantiene y ejecuta mecanismos que consideran la participación de los grupos de interés para asegurar que la oferta académica sea pertinente con la demanda social.</t>
  </si>
  <si>
    <t>[5] La universidad implementa y evalúa de manera sistemática sus prácticas y políticas en relación con la ética, la transparencia y el diálogo, y busca la mejora continua y la excelencia en estos aspectos, tanto a nivel institucional como en su relación con el entorno.</t>
  </si>
  <si>
    <t>[1] La universidad cuenta con políticas, planes y acciones para la protección al ambiente y fomenta la conciencia ambiental entre sus miembros.</t>
  </si>
  <si>
    <t>[2] La universidad o escuela de posgrado diseña e implementa procedimientos para la protección del medioambiente y desarrollo sostenible, incluyendo la reducción de residuos, el uso eficiente de recursos y la promoción de energías renovables.</t>
  </si>
  <si>
    <t>[3] La universidad integra los principios de sostenibilidad y gestión ambiental en sus procesos de formación, investigación, gestión estratégica y gestión institucional, y colabora con grupos de interés y actores del entorno para identificar y abordar problemas ambientales.</t>
  </si>
  <si>
    <t>[4] Implementación de políticas ambientales: El programa de estudios implementa políticas ambientales y monitorea el cumplimiento de medidas de prevención en tal ámbito. La universidad establece mecanismos de seguimiento y evaluación de sus acciones y políticas de sostenibilidad y gestión ambiental, y busca la mejora continua en estos aspectos.</t>
  </si>
  <si>
    <t>[5] La universidad es un referente en sostenibilidad y gestión ambiental, y comparte sus conocimientos y buenas prácticas con otras instituciones y organizaciones, tanto a nivel nacional como internacional. La universidad promueve la colaboración interdisciplinaria y transdisciplinaria en la solución de problemas ambientales y el desarrollo sostenible, y es reconocida por su impacto positivo en este ámbito.</t>
  </si>
  <si>
    <t>[1] Vinculación de la oferta educativa propuesta a la demanda laboral. Mecanismos de coordinación y alianzas estratégicas con el sector público y/o privado.</t>
  </si>
  <si>
    <t>[2] La universidad o escuela de posgrado cuenta con programas y/o proyectos de relación con la comunidad con enfoque socialmente responsable, los cuales buscar contribuir al desarrollo sostenible y al bienestar de la sociedad.</t>
  </si>
  <si>
    <t>[3] La universidad, considerando los tipos de posgrados, implementa mecanismos para poner en conocimiento de los grupos de interés pertinentes, los productos de las tesis realizadas. La universidad diseña y planifica sus mecanismos de vinculación, considerando sus propósitos, para mejorar la calidad del servicio educativo que ofrece.</t>
  </si>
  <si>
    <t>[4] La universidad establece y fortalece relaciones a largo plazo con sus grupos de interés, promoviendo la colaboración mutua en proyectos de investigación, innovación, y desarrollo comunitario. La universidad integra la vinculación y el desarrollo comunitario en sus procesos de formación, investigación, y gestión institucional, y evalúa regularmente el impacto de sus acciones en la sociedad.</t>
  </si>
  <si>
    <t>[4] La universidad es capaz de atraer a profesionales egresados destacados</t>
  </si>
  <si>
    <t>[5] La universidad es un referente en vinculación y desarrollo comunitario y es reconocida por su impacto social positivo y su contribución al desarrollo sostenible. La universidad promueve la formación de redes y consorcios con otras instituciones, organizaciones y actores sociales, tanto a nivel nacional como internacional, para abordar de manera colaborativa los desafíos y oportunidades de su entorno.</t>
  </si>
  <si>
    <t>[5] La universidad es capaz de atraer a profesionales destacados</t>
  </si>
  <si>
    <t>Dimensión</t>
  </si>
  <si>
    <t>Gobernabilidad Favorable</t>
  </si>
  <si>
    <t>Componente</t>
  </si>
  <si>
    <t>Visión y Estrategia</t>
  </si>
  <si>
    <t>Liderazgo</t>
  </si>
  <si>
    <t>Marco Normativo</t>
  </si>
  <si>
    <t>Cultura de Excelencia</t>
  </si>
  <si>
    <t>Autonomia universitaria y Libertad Académica</t>
  </si>
  <si>
    <t>Variable Crítica</t>
  </si>
  <si>
    <t>Práctica</t>
  </si>
  <si>
    <t>Criterio</t>
  </si>
  <si>
    <t>Suma</t>
  </si>
  <si>
    <t>V de Aiken</t>
  </si>
  <si>
    <t>5 prácticas</t>
  </si>
  <si>
    <t>6 prácticas</t>
  </si>
  <si>
    <t>7 prácticas</t>
  </si>
  <si>
    <t>9 prácticas</t>
  </si>
  <si>
    <t>11 prácticas</t>
  </si>
  <si>
    <t>12 prácticas</t>
  </si>
  <si>
    <t>16 prácticas</t>
  </si>
  <si>
    <t>20 prácticas</t>
  </si>
  <si>
    <t xml:space="preserve">Criterio de validez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</si>
</sst>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theme="7"/>
        <bgColor theme="7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/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8" xfId="0" applyFont="1" applyBorder="1"/>
    <xf numFmtId="0" fontId="8" fillId="0" borderId="8" xfId="0" applyFont="1" applyBorder="1"/>
    <xf numFmtId="0" fontId="7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/>
    <xf numFmtId="0" fontId="11" fillId="0" borderId="8" xfId="0" applyFont="1" applyBorder="1" applyAlignment="1">
      <alignment vertical="center" wrapText="1"/>
    </xf>
    <xf numFmtId="0" fontId="6" fillId="2" borderId="10" xfId="0" applyFont="1" applyFill="1" applyBorder="1"/>
    <xf numFmtId="0" fontId="6" fillId="2" borderId="8" xfId="0" applyFont="1" applyFill="1" applyBorder="1"/>
    <xf numFmtId="0" fontId="11" fillId="2" borderId="8" xfId="0" applyFont="1" applyFill="1" applyBorder="1" applyAlignment="1">
      <alignment vertical="center" wrapText="1"/>
    </xf>
    <xf numFmtId="0" fontId="6" fillId="3" borderId="10" xfId="0" applyFont="1" applyFill="1" applyBorder="1"/>
    <xf numFmtId="0" fontId="6" fillId="3" borderId="8" xfId="0" applyFont="1" applyFill="1" applyBorder="1"/>
    <xf numFmtId="0" fontId="11" fillId="3" borderId="8" xfId="0" applyFont="1" applyFill="1" applyBorder="1" applyAlignment="1">
      <alignment vertical="center" wrapText="1"/>
    </xf>
    <xf numFmtId="0" fontId="6" fillId="4" borderId="10" xfId="0" applyFont="1" applyFill="1" applyBorder="1"/>
    <xf numFmtId="0" fontId="6" fillId="4" borderId="8" xfId="0" applyFont="1" applyFill="1" applyBorder="1"/>
    <xf numFmtId="0" fontId="11" fillId="4" borderId="8" xfId="0" applyFont="1" applyFill="1" applyBorder="1" applyAlignment="1">
      <alignment vertical="center" wrapText="1"/>
    </xf>
    <xf numFmtId="0" fontId="6" fillId="5" borderId="10" xfId="0" applyFont="1" applyFill="1" applyBorder="1"/>
    <xf numFmtId="0" fontId="6" fillId="5" borderId="8" xfId="0" applyFont="1" applyFill="1" applyBorder="1"/>
    <xf numFmtId="0" fontId="11" fillId="5" borderId="8" xfId="0" applyFont="1" applyFill="1" applyBorder="1" applyAlignment="1">
      <alignment vertical="center" wrapText="1"/>
    </xf>
    <xf numFmtId="0" fontId="6" fillId="6" borderId="10" xfId="0" applyFont="1" applyFill="1" applyBorder="1"/>
    <xf numFmtId="0" fontId="6" fillId="6" borderId="8" xfId="0" applyFont="1" applyFill="1" applyBorder="1"/>
    <xf numFmtId="0" fontId="11" fillId="6" borderId="8" xfId="0" applyFont="1" applyFill="1" applyBorder="1" applyAlignment="1">
      <alignment vertical="center" wrapText="1"/>
    </xf>
    <xf numFmtId="0" fontId="6" fillId="7" borderId="10" xfId="0" applyFont="1" applyFill="1" applyBorder="1"/>
    <xf numFmtId="0" fontId="6" fillId="7" borderId="8" xfId="0" applyFont="1" applyFill="1" applyBorder="1"/>
    <xf numFmtId="0" fontId="11" fillId="7" borderId="8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2" borderId="10" xfId="0" applyFont="1" applyFill="1" applyBorder="1"/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/>
    </xf>
    <xf numFmtId="2" fontId="1" fillId="9" borderId="15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2" fontId="1" fillId="9" borderId="5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9" borderId="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9" borderId="21" xfId="0" applyFont="1" applyFill="1" applyBorder="1" applyAlignment="1">
      <alignment horizontal="center"/>
    </xf>
    <xf numFmtId="2" fontId="1" fillId="9" borderId="2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5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4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20" xfId="0" applyFont="1" applyBorder="1"/>
    <xf numFmtId="0" fontId="4" fillId="0" borderId="21" xfId="0" applyFont="1" applyBorder="1" applyAlignment="1">
      <alignment horizontal="center"/>
    </xf>
    <xf numFmtId="0" fontId="4" fillId="8" borderId="21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2" fillId="0" borderId="2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3" fillId="0" borderId="21" xfId="0" applyFont="1" applyBorder="1" applyAlignment="1">
      <alignment horizontal="center" wrapText="1"/>
    </xf>
    <xf numFmtId="2" fontId="14" fillId="0" borderId="21" xfId="0" applyNumberFormat="1" applyFon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2" fillId="0" borderId="21" xfId="0" applyNumberFormat="1" applyFont="1" applyBorder="1" applyAlignment="1">
      <alignment horizontal="center" vertical="center" wrapText="1"/>
    </xf>
    <xf numFmtId="1" fontId="14" fillId="0" borderId="21" xfId="0" applyNumberFormat="1" applyFon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2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9" xfId="0" applyFont="1" applyBorder="1"/>
    <xf numFmtId="0" fontId="4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topLeftCell="O1" workbookViewId="0"/>
  </sheetViews>
  <sheetFormatPr baseColWidth="10" defaultColWidth="11.1640625" defaultRowHeight="15" customHeight="1" x14ac:dyDescent="0.2"/>
  <cols>
    <col min="1" max="1" width="11" customWidth="1"/>
    <col min="2" max="2" width="28" customWidth="1"/>
    <col min="3" max="3" width="9" customWidth="1"/>
    <col min="4" max="66" width="11" customWidth="1"/>
  </cols>
  <sheetData>
    <row r="1" spans="1:66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5.75" customHeight="1" x14ac:dyDescent="0.2">
      <c r="A2" s="1"/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" x14ac:dyDescent="0.2">
      <c r="A3" s="73"/>
      <c r="B3" s="65" t="s">
        <v>1</v>
      </c>
      <c r="C3" s="65" t="s">
        <v>2</v>
      </c>
      <c r="D3" s="66" t="s">
        <v>3</v>
      </c>
      <c r="E3" s="67"/>
      <c r="F3" s="68"/>
      <c r="G3" s="66" t="s">
        <v>4</v>
      </c>
      <c r="H3" s="67"/>
      <c r="I3" s="68"/>
      <c r="J3" s="69" t="s">
        <v>5</v>
      </c>
      <c r="K3" s="67"/>
      <c r="L3" s="68"/>
      <c r="M3" s="69" t="s">
        <v>6</v>
      </c>
      <c r="N3" s="67"/>
      <c r="O3" s="68"/>
      <c r="P3" s="69" t="s">
        <v>7</v>
      </c>
      <c r="Q3" s="67"/>
      <c r="R3" s="68"/>
      <c r="S3" s="69" t="s">
        <v>8</v>
      </c>
      <c r="T3" s="67"/>
      <c r="U3" s="68"/>
      <c r="V3" s="69" t="s">
        <v>9</v>
      </c>
      <c r="W3" s="67"/>
      <c r="X3" s="68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" x14ac:dyDescent="0.2">
      <c r="A4" s="61"/>
      <c r="B4" s="64"/>
      <c r="C4" s="64"/>
      <c r="D4" s="2" t="s">
        <v>10</v>
      </c>
      <c r="E4" s="2" t="s">
        <v>11</v>
      </c>
      <c r="F4" s="2" t="s">
        <v>12</v>
      </c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3" t="s">
        <v>10</v>
      </c>
      <c r="N4" s="3" t="s">
        <v>11</v>
      </c>
      <c r="O4" s="3" t="s">
        <v>12</v>
      </c>
      <c r="P4" s="3" t="s">
        <v>10</v>
      </c>
      <c r="Q4" s="3" t="s">
        <v>11</v>
      </c>
      <c r="R4" s="3" t="s">
        <v>12</v>
      </c>
      <c r="S4" s="3" t="s">
        <v>10</v>
      </c>
      <c r="T4" s="3" t="s">
        <v>11</v>
      </c>
      <c r="U4" s="3" t="s">
        <v>12</v>
      </c>
      <c r="V4" s="3" t="s">
        <v>10</v>
      </c>
      <c r="W4" s="3" t="s">
        <v>11</v>
      </c>
      <c r="X4" s="3" t="s">
        <v>12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6.5" customHeight="1" x14ac:dyDescent="0.2">
      <c r="A5" s="1"/>
      <c r="B5" s="70" t="s">
        <v>13</v>
      </c>
      <c r="C5" s="4" t="s">
        <v>14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1</v>
      </c>
      <c r="N5" s="5">
        <v>1</v>
      </c>
      <c r="O5" s="5">
        <v>0</v>
      </c>
      <c r="P5" s="5">
        <v>1</v>
      </c>
      <c r="Q5" s="5">
        <v>1</v>
      </c>
      <c r="R5" s="5">
        <v>0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6.5" customHeight="1" x14ac:dyDescent="0.2">
      <c r="A6" s="1"/>
      <c r="B6" s="63"/>
      <c r="C6" s="4" t="s">
        <v>15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6.5" customHeight="1" x14ac:dyDescent="0.2">
      <c r="A7" s="1"/>
      <c r="B7" s="63"/>
      <c r="C7" s="4" t="s">
        <v>16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6.5" customHeight="1" x14ac:dyDescent="0.2">
      <c r="A8" s="1"/>
      <c r="B8" s="63"/>
      <c r="C8" s="4" t="s">
        <v>17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6.5" customHeight="1" x14ac:dyDescent="0.2">
      <c r="A9" s="1"/>
      <c r="B9" s="64"/>
      <c r="C9" s="4" t="s">
        <v>18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16" x14ac:dyDescent="0.2">
      <c r="A12" s="73"/>
      <c r="B12" s="65" t="s">
        <v>19</v>
      </c>
      <c r="C12" s="65" t="s">
        <v>2</v>
      </c>
      <c r="D12" s="66" t="s">
        <v>3</v>
      </c>
      <c r="E12" s="67"/>
      <c r="F12" s="68"/>
      <c r="G12" s="66" t="s">
        <v>4</v>
      </c>
      <c r="H12" s="67"/>
      <c r="I12" s="68"/>
      <c r="J12" s="69" t="s">
        <v>5</v>
      </c>
      <c r="K12" s="67"/>
      <c r="L12" s="68"/>
      <c r="M12" s="69" t="s">
        <v>6</v>
      </c>
      <c r="N12" s="67"/>
      <c r="O12" s="68"/>
      <c r="P12" s="69" t="s">
        <v>7</v>
      </c>
      <c r="Q12" s="67"/>
      <c r="R12" s="68"/>
      <c r="S12" s="69" t="s">
        <v>8</v>
      </c>
      <c r="T12" s="67"/>
      <c r="U12" s="68"/>
      <c r="V12" s="69" t="s">
        <v>9</v>
      </c>
      <c r="W12" s="67"/>
      <c r="X12" s="68"/>
      <c r="Y12" s="69" t="s">
        <v>20</v>
      </c>
      <c r="Z12" s="67"/>
      <c r="AA12" s="68"/>
      <c r="AB12" s="69" t="s">
        <v>21</v>
      </c>
      <c r="AC12" s="67"/>
      <c r="AD12" s="6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6" x14ac:dyDescent="0.2">
      <c r="A13" s="61"/>
      <c r="B13" s="64"/>
      <c r="C13" s="64"/>
      <c r="D13" s="2" t="s">
        <v>10</v>
      </c>
      <c r="E13" s="2" t="s">
        <v>11</v>
      </c>
      <c r="F13" s="2" t="s">
        <v>12</v>
      </c>
      <c r="G13" s="2" t="s">
        <v>10</v>
      </c>
      <c r="H13" s="2" t="s">
        <v>11</v>
      </c>
      <c r="I13" s="2" t="s">
        <v>12</v>
      </c>
      <c r="J13" s="2" t="s">
        <v>10</v>
      </c>
      <c r="K13" s="2" t="s">
        <v>11</v>
      </c>
      <c r="L13" s="2" t="s">
        <v>12</v>
      </c>
      <c r="M13" s="3" t="s">
        <v>10</v>
      </c>
      <c r="N13" s="3" t="s">
        <v>11</v>
      </c>
      <c r="O13" s="3" t="s">
        <v>12</v>
      </c>
      <c r="P13" s="3" t="s">
        <v>10</v>
      </c>
      <c r="Q13" s="3" t="s">
        <v>11</v>
      </c>
      <c r="R13" s="3" t="s">
        <v>12</v>
      </c>
      <c r="S13" s="3" t="s">
        <v>10</v>
      </c>
      <c r="T13" s="3" t="s">
        <v>11</v>
      </c>
      <c r="U13" s="3" t="s">
        <v>12</v>
      </c>
      <c r="V13" s="3" t="s">
        <v>10</v>
      </c>
      <c r="W13" s="3" t="s">
        <v>11</v>
      </c>
      <c r="X13" s="3" t="s">
        <v>12</v>
      </c>
      <c r="Y13" s="3" t="s">
        <v>10</v>
      </c>
      <c r="Z13" s="3" t="s">
        <v>11</v>
      </c>
      <c r="AA13" s="3" t="s">
        <v>12</v>
      </c>
      <c r="AB13" s="3" t="s">
        <v>10</v>
      </c>
      <c r="AC13" s="3" t="s">
        <v>11</v>
      </c>
      <c r="AD13" s="3" t="s">
        <v>12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16.5" customHeight="1" x14ac:dyDescent="0.2">
      <c r="A14" s="1"/>
      <c r="B14" s="62" t="s">
        <v>22</v>
      </c>
      <c r="C14" s="4" t="s">
        <v>14</v>
      </c>
      <c r="D14" s="5">
        <v>1</v>
      </c>
      <c r="E14" s="5">
        <v>1</v>
      </c>
      <c r="F14" s="5">
        <v>0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0</v>
      </c>
      <c r="V14" s="5">
        <v>1</v>
      </c>
      <c r="W14" s="5">
        <v>1</v>
      </c>
      <c r="X14" s="5">
        <v>0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6.5" customHeight="1" x14ac:dyDescent="0.2">
      <c r="A15" s="1"/>
      <c r="B15" s="63"/>
      <c r="C15" s="4" t="s">
        <v>15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16.5" customHeight="1" x14ac:dyDescent="0.2">
      <c r="A16" s="1"/>
      <c r="B16" s="63"/>
      <c r="C16" s="4" t="s">
        <v>16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16.5" customHeight="1" x14ac:dyDescent="0.2">
      <c r="A17" s="1"/>
      <c r="B17" s="63"/>
      <c r="C17" s="4" t="s">
        <v>17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6.5" customHeight="1" x14ac:dyDescent="0.2">
      <c r="A18" s="1"/>
      <c r="B18" s="64"/>
      <c r="C18" s="4" t="s">
        <v>18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ht="16" x14ac:dyDescent="0.2">
      <c r="A20" s="60"/>
      <c r="B20" s="65" t="s">
        <v>23</v>
      </c>
      <c r="C20" s="65"/>
      <c r="D20" s="66" t="s">
        <v>3</v>
      </c>
      <c r="E20" s="67"/>
      <c r="F20" s="68"/>
      <c r="G20" s="66" t="s">
        <v>4</v>
      </c>
      <c r="H20" s="67"/>
      <c r="I20" s="68"/>
      <c r="J20" s="69" t="s">
        <v>5</v>
      </c>
      <c r="K20" s="67"/>
      <c r="L20" s="68"/>
      <c r="M20" s="69" t="s">
        <v>6</v>
      </c>
      <c r="N20" s="67"/>
      <c r="O20" s="68"/>
      <c r="P20" s="69" t="s">
        <v>7</v>
      </c>
      <c r="Q20" s="67"/>
      <c r="R20" s="68"/>
      <c r="S20" s="69" t="s">
        <v>8</v>
      </c>
      <c r="T20" s="67"/>
      <c r="U20" s="68"/>
      <c r="V20" s="58"/>
      <c r="W20" s="59"/>
      <c r="X20" s="59"/>
      <c r="Y20" s="58"/>
      <c r="Z20" s="59"/>
      <c r="AA20" s="59"/>
      <c r="AB20" s="58"/>
      <c r="AC20" s="59"/>
      <c r="AD20" s="59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 x14ac:dyDescent="0.2">
      <c r="A21" s="61"/>
      <c r="B21" s="64"/>
      <c r="C21" s="64"/>
      <c r="D21" s="2" t="s">
        <v>10</v>
      </c>
      <c r="E21" s="2" t="s">
        <v>11</v>
      </c>
      <c r="F21" s="2" t="s">
        <v>12</v>
      </c>
      <c r="G21" s="2" t="s">
        <v>10</v>
      </c>
      <c r="H21" s="2" t="s">
        <v>11</v>
      </c>
      <c r="I21" s="2" t="s">
        <v>12</v>
      </c>
      <c r="J21" s="2" t="s">
        <v>10</v>
      </c>
      <c r="K21" s="2" t="s">
        <v>11</v>
      </c>
      <c r="L21" s="2" t="s">
        <v>12</v>
      </c>
      <c r="M21" s="3" t="s">
        <v>10</v>
      </c>
      <c r="N21" s="3" t="s">
        <v>11</v>
      </c>
      <c r="O21" s="3" t="s">
        <v>12</v>
      </c>
      <c r="P21" s="3" t="s">
        <v>10</v>
      </c>
      <c r="Q21" s="3" t="s">
        <v>11</v>
      </c>
      <c r="R21" s="3" t="s">
        <v>12</v>
      </c>
      <c r="S21" s="3" t="s">
        <v>10</v>
      </c>
      <c r="T21" s="3" t="s">
        <v>11</v>
      </c>
      <c r="U21" s="3" t="s">
        <v>12</v>
      </c>
      <c r="V21" s="6"/>
      <c r="W21" s="6"/>
      <c r="X21" s="6"/>
      <c r="Y21" s="6"/>
      <c r="Z21" s="6"/>
      <c r="AA21" s="6"/>
      <c r="AB21" s="6"/>
      <c r="AC21" s="6"/>
      <c r="AD21" s="6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6.5" customHeight="1" x14ac:dyDescent="0.2">
      <c r="A22" s="1"/>
      <c r="B22" s="70" t="s">
        <v>24</v>
      </c>
      <c r="C22" s="4" t="s">
        <v>14</v>
      </c>
      <c r="D22" s="5">
        <v>1</v>
      </c>
      <c r="E22" s="5">
        <v>1</v>
      </c>
      <c r="F22" s="5">
        <v>0</v>
      </c>
      <c r="G22" s="5">
        <v>1</v>
      </c>
      <c r="H22" s="5">
        <v>1</v>
      </c>
      <c r="I22" s="5">
        <v>0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O22" s="5">
        <v>0</v>
      </c>
      <c r="P22" s="5">
        <v>1</v>
      </c>
      <c r="Q22" s="5">
        <v>1</v>
      </c>
      <c r="R22" s="5">
        <v>0</v>
      </c>
      <c r="S22" s="5">
        <v>1</v>
      </c>
      <c r="T22" s="5">
        <v>1</v>
      </c>
      <c r="U22" s="5">
        <v>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6.5" customHeight="1" x14ac:dyDescent="0.2">
      <c r="A23" s="1"/>
      <c r="B23" s="63"/>
      <c r="C23" s="4" t="s">
        <v>15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6.5" customHeight="1" x14ac:dyDescent="0.2">
      <c r="A24" s="1"/>
      <c r="B24" s="63"/>
      <c r="C24" s="4" t="s">
        <v>16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6.5" customHeight="1" x14ac:dyDescent="0.2">
      <c r="A25" s="1"/>
      <c r="B25" s="63"/>
      <c r="C25" s="4" t="s">
        <v>17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6.5" customHeight="1" x14ac:dyDescent="0.2">
      <c r="A26" s="1"/>
      <c r="B26" s="64"/>
      <c r="C26" s="4" t="s">
        <v>18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 x14ac:dyDescent="0.2">
      <c r="A29" s="60"/>
      <c r="B29" s="65" t="s">
        <v>25</v>
      </c>
      <c r="C29" s="65" t="s">
        <v>2</v>
      </c>
      <c r="D29" s="66" t="s">
        <v>3</v>
      </c>
      <c r="E29" s="67"/>
      <c r="F29" s="68"/>
      <c r="G29" s="66" t="s">
        <v>4</v>
      </c>
      <c r="H29" s="67"/>
      <c r="I29" s="68"/>
      <c r="J29" s="69" t="s">
        <v>5</v>
      </c>
      <c r="K29" s="67"/>
      <c r="L29" s="68"/>
      <c r="M29" s="69" t="s">
        <v>6</v>
      </c>
      <c r="N29" s="67"/>
      <c r="O29" s="68"/>
      <c r="P29" s="69" t="s">
        <v>7</v>
      </c>
      <c r="Q29" s="67"/>
      <c r="R29" s="68"/>
      <c r="S29" s="69" t="s">
        <v>8</v>
      </c>
      <c r="T29" s="67"/>
      <c r="U29" s="68"/>
      <c r="V29" s="69" t="s">
        <v>9</v>
      </c>
      <c r="W29" s="67"/>
      <c r="X29" s="68"/>
      <c r="Y29" s="69" t="s">
        <v>20</v>
      </c>
      <c r="Z29" s="67"/>
      <c r="AA29" s="68"/>
      <c r="AB29" s="69" t="s">
        <v>21</v>
      </c>
      <c r="AC29" s="67"/>
      <c r="AD29" s="68"/>
      <c r="AE29" s="69" t="s">
        <v>26</v>
      </c>
      <c r="AF29" s="67"/>
      <c r="AG29" s="68"/>
      <c r="AH29" s="69" t="s">
        <v>27</v>
      </c>
      <c r="AI29" s="67"/>
      <c r="AJ29" s="68"/>
      <c r="AK29" s="69" t="s">
        <v>28</v>
      </c>
      <c r="AL29" s="67"/>
      <c r="AM29" s="68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 x14ac:dyDescent="0.2">
      <c r="A30" s="61"/>
      <c r="B30" s="64"/>
      <c r="C30" s="64"/>
      <c r="D30" s="2" t="s">
        <v>10</v>
      </c>
      <c r="E30" s="2" t="s">
        <v>11</v>
      </c>
      <c r="F30" s="2" t="s">
        <v>12</v>
      </c>
      <c r="G30" s="2" t="s">
        <v>10</v>
      </c>
      <c r="H30" s="2" t="s">
        <v>11</v>
      </c>
      <c r="I30" s="2" t="s">
        <v>12</v>
      </c>
      <c r="J30" s="2" t="s">
        <v>10</v>
      </c>
      <c r="K30" s="2" t="s">
        <v>11</v>
      </c>
      <c r="L30" s="2" t="s">
        <v>12</v>
      </c>
      <c r="M30" s="3" t="s">
        <v>10</v>
      </c>
      <c r="N30" s="3" t="s">
        <v>11</v>
      </c>
      <c r="O30" s="3" t="s">
        <v>12</v>
      </c>
      <c r="P30" s="3" t="s">
        <v>10</v>
      </c>
      <c r="Q30" s="3" t="s">
        <v>11</v>
      </c>
      <c r="R30" s="3" t="s">
        <v>12</v>
      </c>
      <c r="S30" s="3" t="s">
        <v>10</v>
      </c>
      <c r="T30" s="3" t="s">
        <v>11</v>
      </c>
      <c r="U30" s="3" t="s">
        <v>12</v>
      </c>
      <c r="V30" s="3" t="s">
        <v>10</v>
      </c>
      <c r="W30" s="3" t="s">
        <v>11</v>
      </c>
      <c r="X30" s="3" t="s">
        <v>12</v>
      </c>
      <c r="Y30" s="3" t="s">
        <v>10</v>
      </c>
      <c r="Z30" s="3" t="s">
        <v>11</v>
      </c>
      <c r="AA30" s="3" t="s">
        <v>12</v>
      </c>
      <c r="AB30" s="3" t="s">
        <v>10</v>
      </c>
      <c r="AC30" s="3" t="s">
        <v>11</v>
      </c>
      <c r="AD30" s="3" t="s">
        <v>12</v>
      </c>
      <c r="AE30" s="3" t="s">
        <v>10</v>
      </c>
      <c r="AF30" s="3" t="s">
        <v>11</v>
      </c>
      <c r="AG30" s="3" t="s">
        <v>12</v>
      </c>
      <c r="AH30" s="3" t="s">
        <v>10</v>
      </c>
      <c r="AI30" s="3" t="s">
        <v>11</v>
      </c>
      <c r="AJ30" s="3" t="s">
        <v>12</v>
      </c>
      <c r="AK30" s="3" t="s">
        <v>10</v>
      </c>
      <c r="AL30" s="3" t="s">
        <v>11</v>
      </c>
      <c r="AM30" s="3" t="s">
        <v>12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6.5" customHeight="1" x14ac:dyDescent="0.2">
      <c r="A31" s="1"/>
      <c r="B31" s="70" t="s">
        <v>29</v>
      </c>
      <c r="C31" s="4" t="s">
        <v>14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 s="5">
        <v>1</v>
      </c>
      <c r="N31" s="5">
        <v>1</v>
      </c>
      <c r="O31" s="5">
        <v>0</v>
      </c>
      <c r="P31" s="5">
        <v>1</v>
      </c>
      <c r="Q31" s="5">
        <v>1</v>
      </c>
      <c r="R31" s="5">
        <v>0</v>
      </c>
      <c r="S31" s="5">
        <v>1</v>
      </c>
      <c r="T31" s="5">
        <v>1</v>
      </c>
      <c r="U31" s="5">
        <v>0</v>
      </c>
      <c r="V31" s="5">
        <v>1</v>
      </c>
      <c r="W31" s="5">
        <v>1</v>
      </c>
      <c r="X31" s="5">
        <v>0</v>
      </c>
      <c r="Y31" s="5">
        <v>1</v>
      </c>
      <c r="Z31" s="5">
        <v>1</v>
      </c>
      <c r="AA31" s="5">
        <v>0</v>
      </c>
      <c r="AB31" s="5">
        <v>1</v>
      </c>
      <c r="AC31" s="5">
        <v>1</v>
      </c>
      <c r="AD31" s="5">
        <v>0</v>
      </c>
      <c r="AE31" s="5">
        <v>1</v>
      </c>
      <c r="AF31" s="5">
        <v>1</v>
      </c>
      <c r="AG31" s="5">
        <v>0</v>
      </c>
      <c r="AH31" s="5">
        <v>1</v>
      </c>
      <c r="AI31" s="5">
        <v>1</v>
      </c>
      <c r="AJ31" s="5">
        <v>0</v>
      </c>
      <c r="AK31" s="5">
        <v>1</v>
      </c>
      <c r="AL31" s="5">
        <v>1</v>
      </c>
      <c r="AM31" s="5">
        <v>0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6.5" customHeight="1" x14ac:dyDescent="0.2">
      <c r="A32" s="1"/>
      <c r="B32" s="63"/>
      <c r="C32" s="4" t="s">
        <v>15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6.5" customHeight="1" x14ac:dyDescent="0.2">
      <c r="A33" s="1"/>
      <c r="B33" s="63"/>
      <c r="C33" s="4" t="s">
        <v>16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6.5" customHeight="1" x14ac:dyDescent="0.2">
      <c r="A34" s="1"/>
      <c r="B34" s="63"/>
      <c r="C34" s="4" t="s">
        <v>17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6.5" customHeight="1" x14ac:dyDescent="0.2">
      <c r="A35" s="1"/>
      <c r="B35" s="64"/>
      <c r="C35" s="4" t="s">
        <v>18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 x14ac:dyDescent="0.2">
      <c r="A38" s="60"/>
      <c r="B38" s="65" t="s">
        <v>30</v>
      </c>
      <c r="C38" s="65" t="s">
        <v>2</v>
      </c>
      <c r="D38" s="66" t="s">
        <v>3</v>
      </c>
      <c r="E38" s="67"/>
      <c r="F38" s="68"/>
      <c r="G38" s="66" t="s">
        <v>4</v>
      </c>
      <c r="H38" s="67"/>
      <c r="I38" s="68"/>
      <c r="J38" s="69" t="s">
        <v>5</v>
      </c>
      <c r="K38" s="67"/>
      <c r="L38" s="68"/>
      <c r="M38" s="69" t="s">
        <v>6</v>
      </c>
      <c r="N38" s="67"/>
      <c r="O38" s="68"/>
      <c r="P38" s="69" t="s">
        <v>7</v>
      </c>
      <c r="Q38" s="67"/>
      <c r="R38" s="68"/>
      <c r="S38" s="69" t="s">
        <v>8</v>
      </c>
      <c r="T38" s="67"/>
      <c r="U38" s="68"/>
      <c r="V38" s="69" t="s">
        <v>9</v>
      </c>
      <c r="W38" s="67"/>
      <c r="X38" s="68"/>
      <c r="Y38" s="69" t="s">
        <v>20</v>
      </c>
      <c r="Z38" s="67"/>
      <c r="AA38" s="68"/>
      <c r="AB38" s="69" t="s">
        <v>21</v>
      </c>
      <c r="AC38" s="67"/>
      <c r="AD38" s="68"/>
      <c r="AE38" s="69" t="s">
        <v>26</v>
      </c>
      <c r="AF38" s="67"/>
      <c r="AG38" s="68"/>
      <c r="AH38" s="69" t="s">
        <v>27</v>
      </c>
      <c r="AI38" s="67"/>
      <c r="AJ38" s="68"/>
      <c r="AK38" s="69" t="s">
        <v>28</v>
      </c>
      <c r="AL38" s="67"/>
      <c r="AM38" s="68"/>
      <c r="AN38" s="69" t="s">
        <v>31</v>
      </c>
      <c r="AO38" s="67"/>
      <c r="AP38" s="68"/>
      <c r="AQ38" s="69" t="s">
        <v>32</v>
      </c>
      <c r="AR38" s="67"/>
      <c r="AS38" s="68"/>
      <c r="AT38" s="69" t="s">
        <v>33</v>
      </c>
      <c r="AU38" s="67"/>
      <c r="AV38" s="68"/>
      <c r="AW38" s="69" t="s">
        <v>34</v>
      </c>
      <c r="AX38" s="67"/>
      <c r="AY38" s="68"/>
      <c r="AZ38" s="69" t="s">
        <v>35</v>
      </c>
      <c r="BA38" s="67"/>
      <c r="BB38" s="68"/>
      <c r="BC38" s="69" t="s">
        <v>36</v>
      </c>
      <c r="BD38" s="67"/>
      <c r="BE38" s="68"/>
      <c r="BF38" s="69" t="s">
        <v>37</v>
      </c>
      <c r="BG38" s="67"/>
      <c r="BH38" s="68"/>
      <c r="BI38" s="69" t="s">
        <v>38</v>
      </c>
      <c r="BJ38" s="67"/>
      <c r="BK38" s="68"/>
      <c r="BL38" s="1"/>
      <c r="BM38" s="1"/>
      <c r="BN38" s="1"/>
    </row>
    <row r="39" spans="1:66" ht="15.75" customHeight="1" x14ac:dyDescent="0.2">
      <c r="A39" s="61"/>
      <c r="B39" s="64"/>
      <c r="C39" s="64"/>
      <c r="D39" s="2" t="s">
        <v>10</v>
      </c>
      <c r="E39" s="2" t="s">
        <v>11</v>
      </c>
      <c r="F39" s="2" t="s">
        <v>12</v>
      </c>
      <c r="G39" s="2" t="s">
        <v>10</v>
      </c>
      <c r="H39" s="2" t="s">
        <v>11</v>
      </c>
      <c r="I39" s="2" t="s">
        <v>12</v>
      </c>
      <c r="J39" s="2" t="s">
        <v>10</v>
      </c>
      <c r="K39" s="2" t="s">
        <v>11</v>
      </c>
      <c r="L39" s="2" t="s">
        <v>12</v>
      </c>
      <c r="M39" s="3" t="s">
        <v>10</v>
      </c>
      <c r="N39" s="3" t="s">
        <v>11</v>
      </c>
      <c r="O39" s="3" t="s">
        <v>12</v>
      </c>
      <c r="P39" s="3" t="s">
        <v>10</v>
      </c>
      <c r="Q39" s="3" t="s">
        <v>11</v>
      </c>
      <c r="R39" s="3" t="s">
        <v>12</v>
      </c>
      <c r="S39" s="3" t="s">
        <v>10</v>
      </c>
      <c r="T39" s="3" t="s">
        <v>11</v>
      </c>
      <c r="U39" s="3" t="s">
        <v>12</v>
      </c>
      <c r="V39" s="3" t="s">
        <v>10</v>
      </c>
      <c r="W39" s="3" t="s">
        <v>11</v>
      </c>
      <c r="X39" s="3" t="s">
        <v>12</v>
      </c>
      <c r="Y39" s="3" t="s">
        <v>10</v>
      </c>
      <c r="Z39" s="3" t="s">
        <v>11</v>
      </c>
      <c r="AA39" s="3" t="s">
        <v>12</v>
      </c>
      <c r="AB39" s="3" t="s">
        <v>10</v>
      </c>
      <c r="AC39" s="3" t="s">
        <v>11</v>
      </c>
      <c r="AD39" s="3" t="s">
        <v>12</v>
      </c>
      <c r="AE39" s="3" t="s">
        <v>10</v>
      </c>
      <c r="AF39" s="3" t="s">
        <v>11</v>
      </c>
      <c r="AG39" s="3" t="s">
        <v>12</v>
      </c>
      <c r="AH39" s="3" t="s">
        <v>10</v>
      </c>
      <c r="AI39" s="3" t="s">
        <v>11</v>
      </c>
      <c r="AJ39" s="3" t="s">
        <v>12</v>
      </c>
      <c r="AK39" s="3" t="s">
        <v>10</v>
      </c>
      <c r="AL39" s="3" t="s">
        <v>11</v>
      </c>
      <c r="AM39" s="3" t="s">
        <v>12</v>
      </c>
      <c r="AN39" s="3" t="s">
        <v>10</v>
      </c>
      <c r="AO39" s="3" t="s">
        <v>11</v>
      </c>
      <c r="AP39" s="3" t="s">
        <v>12</v>
      </c>
      <c r="AQ39" s="3" t="s">
        <v>10</v>
      </c>
      <c r="AR39" s="3" t="s">
        <v>11</v>
      </c>
      <c r="AS39" s="3" t="s">
        <v>12</v>
      </c>
      <c r="AT39" s="3" t="s">
        <v>10</v>
      </c>
      <c r="AU39" s="3" t="s">
        <v>11</v>
      </c>
      <c r="AV39" s="3" t="s">
        <v>12</v>
      </c>
      <c r="AW39" s="3" t="s">
        <v>10</v>
      </c>
      <c r="AX39" s="3" t="s">
        <v>11</v>
      </c>
      <c r="AY39" s="3" t="s">
        <v>12</v>
      </c>
      <c r="AZ39" s="3" t="s">
        <v>10</v>
      </c>
      <c r="BA39" s="3" t="s">
        <v>11</v>
      </c>
      <c r="BB39" s="3" t="s">
        <v>12</v>
      </c>
      <c r="BC39" s="3" t="s">
        <v>10</v>
      </c>
      <c r="BD39" s="3" t="s">
        <v>11</v>
      </c>
      <c r="BE39" s="3" t="s">
        <v>12</v>
      </c>
      <c r="BF39" s="3" t="s">
        <v>10</v>
      </c>
      <c r="BG39" s="3" t="s">
        <v>11</v>
      </c>
      <c r="BH39" s="3" t="s">
        <v>12</v>
      </c>
      <c r="BI39" s="3" t="s">
        <v>10</v>
      </c>
      <c r="BJ39" s="3" t="s">
        <v>11</v>
      </c>
      <c r="BK39" s="3" t="s">
        <v>12</v>
      </c>
      <c r="BL39" s="1"/>
      <c r="BM39" s="1"/>
      <c r="BN39" s="1"/>
    </row>
    <row r="40" spans="1:66" ht="16.5" customHeight="1" x14ac:dyDescent="0.2">
      <c r="A40" s="1"/>
      <c r="B40" s="70" t="s">
        <v>39</v>
      </c>
      <c r="C40" s="4" t="s">
        <v>14</v>
      </c>
      <c r="D40" s="5">
        <v>1</v>
      </c>
      <c r="E40" s="5">
        <v>1</v>
      </c>
      <c r="F40" s="5">
        <v>0</v>
      </c>
      <c r="G40" s="5">
        <v>1</v>
      </c>
      <c r="H40" s="5">
        <v>1</v>
      </c>
      <c r="I40" s="5">
        <v>0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0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0</v>
      </c>
      <c r="Y40" s="5">
        <v>1</v>
      </c>
      <c r="Z40" s="5">
        <v>1</v>
      </c>
      <c r="AA40" s="5">
        <v>0</v>
      </c>
      <c r="AB40" s="5">
        <v>1</v>
      </c>
      <c r="AC40" s="5">
        <v>1</v>
      </c>
      <c r="AD40" s="5">
        <v>0</v>
      </c>
      <c r="AE40" s="5">
        <v>1</v>
      </c>
      <c r="AF40" s="5">
        <v>1</v>
      </c>
      <c r="AG40" s="5">
        <v>0</v>
      </c>
      <c r="AH40" s="5">
        <v>1</v>
      </c>
      <c r="AI40" s="5">
        <v>1</v>
      </c>
      <c r="AJ40" s="5">
        <v>0</v>
      </c>
      <c r="AK40" s="5">
        <v>1</v>
      </c>
      <c r="AL40" s="5">
        <v>1</v>
      </c>
      <c r="AM40" s="5">
        <v>0</v>
      </c>
      <c r="AN40" s="5">
        <v>1</v>
      </c>
      <c r="AO40" s="5">
        <v>1</v>
      </c>
      <c r="AP40" s="5">
        <v>0</v>
      </c>
      <c r="AQ40" s="5">
        <v>1</v>
      </c>
      <c r="AR40" s="5">
        <v>1</v>
      </c>
      <c r="AS40" s="5">
        <v>0</v>
      </c>
      <c r="AT40" s="5">
        <v>1</v>
      </c>
      <c r="AU40" s="5">
        <v>1</v>
      </c>
      <c r="AV40" s="5">
        <v>0</v>
      </c>
      <c r="AW40" s="5">
        <v>1</v>
      </c>
      <c r="AX40" s="5">
        <v>1</v>
      </c>
      <c r="AY40" s="5">
        <v>0</v>
      </c>
      <c r="AZ40" s="5">
        <v>1</v>
      </c>
      <c r="BA40" s="5">
        <v>1</v>
      </c>
      <c r="BB40" s="5">
        <v>0</v>
      </c>
      <c r="BC40" s="5">
        <v>1</v>
      </c>
      <c r="BD40" s="5">
        <v>1</v>
      </c>
      <c r="BE40" s="5">
        <v>0</v>
      </c>
      <c r="BF40" s="5">
        <v>1</v>
      </c>
      <c r="BG40" s="5">
        <v>1</v>
      </c>
      <c r="BH40" s="5">
        <v>0</v>
      </c>
      <c r="BI40" s="5">
        <v>1</v>
      </c>
      <c r="BJ40" s="5">
        <v>1</v>
      </c>
      <c r="BK40" s="5">
        <v>0</v>
      </c>
      <c r="BL40" s="1"/>
      <c r="BM40" s="1"/>
      <c r="BN40" s="1"/>
    </row>
    <row r="41" spans="1:66" ht="16.5" customHeight="1" x14ac:dyDescent="0.2">
      <c r="A41" s="1"/>
      <c r="B41" s="63"/>
      <c r="C41" s="4" t="s">
        <v>15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1"/>
      <c r="BM41" s="1"/>
      <c r="BN41" s="1"/>
    </row>
    <row r="42" spans="1:66" ht="16.5" customHeight="1" x14ac:dyDescent="0.2">
      <c r="A42" s="1"/>
      <c r="B42" s="63"/>
      <c r="C42" s="4" t="s">
        <v>16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0</v>
      </c>
      <c r="BI42" s="5">
        <v>1</v>
      </c>
      <c r="BJ42" s="5">
        <v>1</v>
      </c>
      <c r="BK42" s="5">
        <v>1</v>
      </c>
      <c r="BL42" s="1"/>
      <c r="BM42" s="1"/>
      <c r="BN42" s="1"/>
    </row>
    <row r="43" spans="1:66" ht="16.5" customHeight="1" x14ac:dyDescent="0.2">
      <c r="A43" s="1"/>
      <c r="B43" s="63"/>
      <c r="C43" s="4" t="s">
        <v>17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1"/>
      <c r="BM43" s="1"/>
      <c r="BN43" s="1"/>
    </row>
    <row r="44" spans="1:66" ht="16.5" customHeight="1" x14ac:dyDescent="0.2">
      <c r="A44" s="1"/>
      <c r="B44" s="64"/>
      <c r="C44" s="4" t="s">
        <v>18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1"/>
      <c r="BM44" s="1"/>
      <c r="BN44" s="1"/>
    </row>
    <row r="45" spans="1:6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 x14ac:dyDescent="0.2">
      <c r="A47" s="60"/>
      <c r="B47" s="65" t="s">
        <v>40</v>
      </c>
      <c r="C47" s="65" t="s">
        <v>2</v>
      </c>
      <c r="D47" s="66" t="s">
        <v>3</v>
      </c>
      <c r="E47" s="67"/>
      <c r="F47" s="68"/>
      <c r="G47" s="66" t="s">
        <v>4</v>
      </c>
      <c r="H47" s="67"/>
      <c r="I47" s="68"/>
      <c r="J47" s="69" t="s">
        <v>5</v>
      </c>
      <c r="K47" s="67"/>
      <c r="L47" s="68"/>
      <c r="M47" s="69" t="s">
        <v>6</v>
      </c>
      <c r="N47" s="67"/>
      <c r="O47" s="68"/>
      <c r="P47" s="69" t="s">
        <v>7</v>
      </c>
      <c r="Q47" s="67"/>
      <c r="R47" s="68"/>
      <c r="S47" s="69" t="s">
        <v>8</v>
      </c>
      <c r="T47" s="67"/>
      <c r="U47" s="68"/>
      <c r="V47" s="69" t="s">
        <v>9</v>
      </c>
      <c r="W47" s="67"/>
      <c r="X47" s="68"/>
      <c r="Y47" s="69" t="s">
        <v>20</v>
      </c>
      <c r="Z47" s="67"/>
      <c r="AA47" s="68"/>
      <c r="AB47" s="69" t="s">
        <v>21</v>
      </c>
      <c r="AC47" s="67"/>
      <c r="AD47" s="68"/>
      <c r="AE47" s="69" t="s">
        <v>26</v>
      </c>
      <c r="AF47" s="67"/>
      <c r="AG47" s="68"/>
      <c r="AH47" s="69" t="s">
        <v>27</v>
      </c>
      <c r="AI47" s="67"/>
      <c r="AJ47" s="68"/>
      <c r="AK47" s="58"/>
      <c r="AL47" s="59"/>
      <c r="AM47" s="59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 x14ac:dyDescent="0.2">
      <c r="A48" s="61"/>
      <c r="B48" s="64"/>
      <c r="C48" s="64"/>
      <c r="D48" s="2" t="s">
        <v>10</v>
      </c>
      <c r="E48" s="2" t="s">
        <v>11</v>
      </c>
      <c r="F48" s="2" t="s">
        <v>12</v>
      </c>
      <c r="G48" s="2" t="s">
        <v>10</v>
      </c>
      <c r="H48" s="2" t="s">
        <v>11</v>
      </c>
      <c r="I48" s="2" t="s">
        <v>12</v>
      </c>
      <c r="J48" s="2" t="s">
        <v>10</v>
      </c>
      <c r="K48" s="2" t="s">
        <v>11</v>
      </c>
      <c r="L48" s="2" t="s">
        <v>12</v>
      </c>
      <c r="M48" s="3" t="s">
        <v>10</v>
      </c>
      <c r="N48" s="3" t="s">
        <v>11</v>
      </c>
      <c r="O48" s="3" t="s">
        <v>12</v>
      </c>
      <c r="P48" s="3" t="s">
        <v>10</v>
      </c>
      <c r="Q48" s="3" t="s">
        <v>11</v>
      </c>
      <c r="R48" s="3" t="s">
        <v>12</v>
      </c>
      <c r="S48" s="3" t="s">
        <v>10</v>
      </c>
      <c r="T48" s="3" t="s">
        <v>11</v>
      </c>
      <c r="U48" s="3" t="s">
        <v>12</v>
      </c>
      <c r="V48" s="3" t="s">
        <v>10</v>
      </c>
      <c r="W48" s="3" t="s">
        <v>11</v>
      </c>
      <c r="X48" s="3" t="s">
        <v>12</v>
      </c>
      <c r="Y48" s="3" t="s">
        <v>10</v>
      </c>
      <c r="Z48" s="3" t="s">
        <v>11</v>
      </c>
      <c r="AA48" s="3" t="s">
        <v>12</v>
      </c>
      <c r="AB48" s="3" t="s">
        <v>10</v>
      </c>
      <c r="AC48" s="3" t="s">
        <v>11</v>
      </c>
      <c r="AD48" s="3" t="s">
        <v>12</v>
      </c>
      <c r="AE48" s="3" t="s">
        <v>10</v>
      </c>
      <c r="AF48" s="3" t="s">
        <v>11</v>
      </c>
      <c r="AG48" s="3" t="s">
        <v>12</v>
      </c>
      <c r="AH48" s="3" t="s">
        <v>10</v>
      </c>
      <c r="AI48" s="3" t="s">
        <v>11</v>
      </c>
      <c r="AJ48" s="3" t="s">
        <v>12</v>
      </c>
      <c r="AK48" s="6"/>
      <c r="AL48" s="6"/>
      <c r="AM48" s="6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6.5" customHeight="1" x14ac:dyDescent="0.2">
      <c r="A49" s="1"/>
      <c r="B49" s="62" t="s">
        <v>41</v>
      </c>
      <c r="C49" s="4" t="s">
        <v>14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0</v>
      </c>
      <c r="N49" s="5">
        <v>1</v>
      </c>
      <c r="O49" s="5">
        <v>0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6.5" customHeight="1" x14ac:dyDescent="0.2">
      <c r="A50" s="1"/>
      <c r="B50" s="63"/>
      <c r="C50" s="4" t="s">
        <v>15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6.5" customHeight="1" x14ac:dyDescent="0.2">
      <c r="A51" s="1"/>
      <c r="B51" s="63"/>
      <c r="C51" s="4" t="s">
        <v>16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6.5" customHeight="1" x14ac:dyDescent="0.2">
      <c r="A52" s="1"/>
      <c r="B52" s="63"/>
      <c r="C52" s="4" t="s">
        <v>17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6.5" customHeight="1" x14ac:dyDescent="0.2">
      <c r="A53" s="1"/>
      <c r="B53" s="64"/>
      <c r="C53" s="4" t="s">
        <v>18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 x14ac:dyDescent="0.2">
      <c r="A56" s="60"/>
      <c r="B56" s="65" t="s">
        <v>42</v>
      </c>
      <c r="C56" s="65" t="s">
        <v>2</v>
      </c>
      <c r="D56" s="66" t="s">
        <v>3</v>
      </c>
      <c r="E56" s="67"/>
      <c r="F56" s="68"/>
      <c r="G56" s="66" t="s">
        <v>4</v>
      </c>
      <c r="H56" s="67"/>
      <c r="I56" s="68"/>
      <c r="J56" s="69" t="s">
        <v>5</v>
      </c>
      <c r="K56" s="67"/>
      <c r="L56" s="68"/>
      <c r="M56" s="69" t="s">
        <v>6</v>
      </c>
      <c r="N56" s="67"/>
      <c r="O56" s="68"/>
      <c r="P56" s="69" t="s">
        <v>7</v>
      </c>
      <c r="Q56" s="67"/>
      <c r="R56" s="68"/>
      <c r="S56" s="69" t="s">
        <v>8</v>
      </c>
      <c r="T56" s="67"/>
      <c r="U56" s="68"/>
      <c r="V56" s="69" t="s">
        <v>9</v>
      </c>
      <c r="W56" s="67"/>
      <c r="X56" s="68"/>
      <c r="Y56" s="58"/>
      <c r="Z56" s="59"/>
      <c r="AA56" s="59"/>
      <c r="AB56" s="58"/>
      <c r="AC56" s="59"/>
      <c r="AD56" s="59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 x14ac:dyDescent="0.2">
      <c r="A57" s="61"/>
      <c r="B57" s="64"/>
      <c r="C57" s="64"/>
      <c r="D57" s="2" t="s">
        <v>10</v>
      </c>
      <c r="E57" s="2" t="s">
        <v>11</v>
      </c>
      <c r="F57" s="2" t="s">
        <v>12</v>
      </c>
      <c r="G57" s="2" t="s">
        <v>10</v>
      </c>
      <c r="H57" s="2" t="s">
        <v>11</v>
      </c>
      <c r="I57" s="2" t="s">
        <v>12</v>
      </c>
      <c r="J57" s="2" t="s">
        <v>10</v>
      </c>
      <c r="K57" s="2" t="s">
        <v>11</v>
      </c>
      <c r="L57" s="2" t="s">
        <v>12</v>
      </c>
      <c r="M57" s="3" t="s">
        <v>10</v>
      </c>
      <c r="N57" s="3" t="s">
        <v>11</v>
      </c>
      <c r="O57" s="3" t="s">
        <v>12</v>
      </c>
      <c r="P57" s="3" t="s">
        <v>10</v>
      </c>
      <c r="Q57" s="3" t="s">
        <v>11</v>
      </c>
      <c r="R57" s="3" t="s">
        <v>12</v>
      </c>
      <c r="S57" s="3" t="s">
        <v>10</v>
      </c>
      <c r="T57" s="3" t="s">
        <v>11</v>
      </c>
      <c r="U57" s="3" t="s">
        <v>12</v>
      </c>
      <c r="V57" s="3" t="s">
        <v>10</v>
      </c>
      <c r="W57" s="3" t="s">
        <v>11</v>
      </c>
      <c r="X57" s="3" t="s">
        <v>12</v>
      </c>
      <c r="Y57" s="6"/>
      <c r="Z57" s="6"/>
      <c r="AA57" s="6"/>
      <c r="AB57" s="6"/>
      <c r="AC57" s="6"/>
      <c r="AD57" s="6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6.5" customHeight="1" x14ac:dyDescent="0.2">
      <c r="A58" s="1"/>
      <c r="B58" s="70" t="s">
        <v>43</v>
      </c>
      <c r="C58" s="4" t="s">
        <v>14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6.5" customHeight="1" x14ac:dyDescent="0.2">
      <c r="A59" s="1"/>
      <c r="B59" s="63"/>
      <c r="C59" s="4" t="s">
        <v>15</v>
      </c>
      <c r="D59" s="5">
        <v>1</v>
      </c>
      <c r="E59" s="5">
        <v>1</v>
      </c>
      <c r="F59" s="5">
        <v>0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0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0</v>
      </c>
      <c r="V59" s="5">
        <v>1</v>
      </c>
      <c r="W59" s="5">
        <v>1</v>
      </c>
      <c r="X59" s="5">
        <v>1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6.5" customHeight="1" x14ac:dyDescent="0.2">
      <c r="A60" s="1"/>
      <c r="B60" s="63"/>
      <c r="C60" s="4" t="s">
        <v>16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6.5" customHeight="1" x14ac:dyDescent="0.2">
      <c r="A61" s="1"/>
      <c r="B61" s="63"/>
      <c r="C61" s="4" t="s">
        <v>17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6.5" customHeight="1" x14ac:dyDescent="0.2">
      <c r="A62" s="1"/>
      <c r="B62" s="63"/>
      <c r="C62" s="4" t="s">
        <v>18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6.5" customHeight="1" x14ac:dyDescent="0.2">
      <c r="A63" s="1"/>
      <c r="B63" s="64"/>
      <c r="C63" s="4" t="s">
        <v>44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 x14ac:dyDescent="0.2">
      <c r="A66" s="60"/>
      <c r="B66" s="65" t="s">
        <v>45</v>
      </c>
      <c r="C66" s="65" t="s">
        <v>2</v>
      </c>
      <c r="D66" s="66" t="s">
        <v>3</v>
      </c>
      <c r="E66" s="67"/>
      <c r="F66" s="68"/>
      <c r="G66" s="66" t="s">
        <v>4</v>
      </c>
      <c r="H66" s="67"/>
      <c r="I66" s="68"/>
      <c r="J66" s="69" t="s">
        <v>5</v>
      </c>
      <c r="K66" s="67"/>
      <c r="L66" s="68"/>
      <c r="M66" s="69" t="s">
        <v>6</v>
      </c>
      <c r="N66" s="67"/>
      <c r="O66" s="68"/>
      <c r="P66" s="69" t="s">
        <v>7</v>
      </c>
      <c r="Q66" s="67"/>
      <c r="R66" s="68"/>
      <c r="S66" s="69" t="s">
        <v>8</v>
      </c>
      <c r="T66" s="67"/>
      <c r="U66" s="68"/>
      <c r="V66" s="69" t="s">
        <v>9</v>
      </c>
      <c r="W66" s="67"/>
      <c r="X66" s="68"/>
      <c r="Y66" s="69" t="s">
        <v>20</v>
      </c>
      <c r="Z66" s="67"/>
      <c r="AA66" s="68"/>
      <c r="AB66" s="69" t="s">
        <v>21</v>
      </c>
      <c r="AC66" s="67"/>
      <c r="AD66" s="68"/>
      <c r="AE66" s="69" t="s">
        <v>26</v>
      </c>
      <c r="AF66" s="67"/>
      <c r="AG66" s="68"/>
      <c r="AH66" s="69" t="s">
        <v>27</v>
      </c>
      <c r="AI66" s="67"/>
      <c r="AJ66" s="68"/>
      <c r="AK66" s="58"/>
      <c r="AL66" s="59"/>
      <c r="AM66" s="59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 x14ac:dyDescent="0.2">
      <c r="A67" s="61"/>
      <c r="B67" s="64"/>
      <c r="C67" s="64"/>
      <c r="D67" s="2" t="s">
        <v>10</v>
      </c>
      <c r="E67" s="2" t="s">
        <v>11</v>
      </c>
      <c r="F67" s="2" t="s">
        <v>12</v>
      </c>
      <c r="G67" s="2" t="s">
        <v>10</v>
      </c>
      <c r="H67" s="2" t="s">
        <v>11</v>
      </c>
      <c r="I67" s="2" t="s">
        <v>12</v>
      </c>
      <c r="J67" s="2" t="s">
        <v>10</v>
      </c>
      <c r="K67" s="2" t="s">
        <v>11</v>
      </c>
      <c r="L67" s="2" t="s">
        <v>12</v>
      </c>
      <c r="M67" s="3" t="s">
        <v>10</v>
      </c>
      <c r="N67" s="3" t="s">
        <v>11</v>
      </c>
      <c r="O67" s="3" t="s">
        <v>12</v>
      </c>
      <c r="P67" s="3" t="s">
        <v>10</v>
      </c>
      <c r="Q67" s="3" t="s">
        <v>11</v>
      </c>
      <c r="R67" s="3" t="s">
        <v>12</v>
      </c>
      <c r="S67" s="3" t="s">
        <v>10</v>
      </c>
      <c r="T67" s="3" t="s">
        <v>11</v>
      </c>
      <c r="U67" s="3" t="s">
        <v>12</v>
      </c>
      <c r="V67" s="3" t="s">
        <v>10</v>
      </c>
      <c r="W67" s="3" t="s">
        <v>11</v>
      </c>
      <c r="X67" s="3" t="s">
        <v>12</v>
      </c>
      <c r="Y67" s="3" t="s">
        <v>10</v>
      </c>
      <c r="Z67" s="3" t="s">
        <v>11</v>
      </c>
      <c r="AA67" s="3" t="s">
        <v>12</v>
      </c>
      <c r="AB67" s="3" t="s">
        <v>10</v>
      </c>
      <c r="AC67" s="3" t="s">
        <v>11</v>
      </c>
      <c r="AD67" s="3" t="s">
        <v>12</v>
      </c>
      <c r="AE67" s="3" t="s">
        <v>10</v>
      </c>
      <c r="AF67" s="3" t="s">
        <v>11</v>
      </c>
      <c r="AG67" s="3" t="s">
        <v>12</v>
      </c>
      <c r="AH67" s="3" t="s">
        <v>10</v>
      </c>
      <c r="AI67" s="3" t="s">
        <v>11</v>
      </c>
      <c r="AJ67" s="3" t="s">
        <v>12</v>
      </c>
      <c r="AK67" s="6"/>
      <c r="AL67" s="6"/>
      <c r="AM67" s="6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6.5" customHeight="1" x14ac:dyDescent="0.2">
      <c r="A68" s="1"/>
      <c r="B68" s="70" t="s">
        <v>46</v>
      </c>
      <c r="C68" s="4" t="s">
        <v>14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0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6.5" customHeight="1" x14ac:dyDescent="0.2">
      <c r="A69" s="1"/>
      <c r="B69" s="63"/>
      <c r="C69" s="4" t="s">
        <v>15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6.5" customHeight="1" x14ac:dyDescent="0.2">
      <c r="A70" s="1"/>
      <c r="B70" s="63"/>
      <c r="C70" s="4" t="s">
        <v>16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6.5" customHeight="1" x14ac:dyDescent="0.2">
      <c r="A71" s="1"/>
      <c r="B71" s="63"/>
      <c r="C71" s="4" t="s">
        <v>17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6.5" customHeight="1" x14ac:dyDescent="0.2">
      <c r="A72" s="1"/>
      <c r="B72" s="64"/>
      <c r="C72" s="4" t="s">
        <v>18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 x14ac:dyDescent="0.2">
      <c r="A75" s="60"/>
      <c r="B75" s="65" t="s">
        <v>47</v>
      </c>
      <c r="C75" s="65" t="s">
        <v>2</v>
      </c>
      <c r="D75" s="66" t="s">
        <v>3</v>
      </c>
      <c r="E75" s="67"/>
      <c r="F75" s="68"/>
      <c r="G75" s="66" t="s">
        <v>4</v>
      </c>
      <c r="H75" s="67"/>
      <c r="I75" s="68"/>
      <c r="J75" s="69" t="s">
        <v>5</v>
      </c>
      <c r="K75" s="67"/>
      <c r="L75" s="68"/>
      <c r="M75" s="69" t="s">
        <v>6</v>
      </c>
      <c r="N75" s="67"/>
      <c r="O75" s="68"/>
      <c r="P75" s="69" t="s">
        <v>7</v>
      </c>
      <c r="Q75" s="67"/>
      <c r="R75" s="68"/>
      <c r="S75" s="69" t="s">
        <v>8</v>
      </c>
      <c r="T75" s="67"/>
      <c r="U75" s="68"/>
      <c r="V75" s="69" t="s">
        <v>9</v>
      </c>
      <c r="W75" s="67"/>
      <c r="X75" s="68"/>
      <c r="Y75" s="69" t="s">
        <v>20</v>
      </c>
      <c r="Z75" s="67"/>
      <c r="AA75" s="68"/>
      <c r="AB75" s="69" t="s">
        <v>21</v>
      </c>
      <c r="AC75" s="67"/>
      <c r="AD75" s="68"/>
      <c r="AE75" s="69" t="s">
        <v>26</v>
      </c>
      <c r="AF75" s="67"/>
      <c r="AG75" s="68"/>
      <c r="AH75" s="69" t="s">
        <v>27</v>
      </c>
      <c r="AI75" s="67"/>
      <c r="AJ75" s="68"/>
      <c r="AK75" s="69" t="s">
        <v>28</v>
      </c>
      <c r="AL75" s="67"/>
      <c r="AM75" s="68"/>
      <c r="AN75" s="69" t="s">
        <v>31</v>
      </c>
      <c r="AO75" s="67"/>
      <c r="AP75" s="68"/>
      <c r="AQ75" s="69" t="s">
        <v>32</v>
      </c>
      <c r="AR75" s="67"/>
      <c r="AS75" s="68"/>
      <c r="AT75" s="69" t="s">
        <v>33</v>
      </c>
      <c r="AU75" s="67"/>
      <c r="AV75" s="68"/>
      <c r="AW75" s="69" t="s">
        <v>34</v>
      </c>
      <c r="AX75" s="67"/>
      <c r="AY75" s="68"/>
      <c r="AZ75" s="58"/>
      <c r="BA75" s="59"/>
      <c r="BB75" s="59"/>
      <c r="BC75" s="58"/>
      <c r="BD75" s="59"/>
      <c r="BE75" s="59"/>
      <c r="BF75" s="58"/>
      <c r="BG75" s="59"/>
      <c r="BH75" s="59"/>
      <c r="BI75" s="58"/>
      <c r="BJ75" s="59"/>
      <c r="BK75" s="59"/>
      <c r="BL75" s="1"/>
      <c r="BM75" s="1"/>
      <c r="BN75" s="1"/>
    </row>
    <row r="76" spans="1:66" ht="15.75" customHeight="1" x14ac:dyDescent="0.2">
      <c r="A76" s="61"/>
      <c r="B76" s="64"/>
      <c r="C76" s="64"/>
      <c r="D76" s="2" t="s">
        <v>10</v>
      </c>
      <c r="E76" s="2" t="s">
        <v>11</v>
      </c>
      <c r="F76" s="2" t="s">
        <v>12</v>
      </c>
      <c r="G76" s="2" t="s">
        <v>10</v>
      </c>
      <c r="H76" s="2" t="s">
        <v>11</v>
      </c>
      <c r="I76" s="2" t="s">
        <v>12</v>
      </c>
      <c r="J76" s="2" t="s">
        <v>10</v>
      </c>
      <c r="K76" s="2" t="s">
        <v>11</v>
      </c>
      <c r="L76" s="2" t="s">
        <v>12</v>
      </c>
      <c r="M76" s="3" t="s">
        <v>10</v>
      </c>
      <c r="N76" s="3" t="s">
        <v>11</v>
      </c>
      <c r="O76" s="3" t="s">
        <v>12</v>
      </c>
      <c r="P76" s="3" t="s">
        <v>10</v>
      </c>
      <c r="Q76" s="3" t="s">
        <v>11</v>
      </c>
      <c r="R76" s="3" t="s">
        <v>12</v>
      </c>
      <c r="S76" s="3" t="s">
        <v>10</v>
      </c>
      <c r="T76" s="3" t="s">
        <v>11</v>
      </c>
      <c r="U76" s="3" t="s">
        <v>12</v>
      </c>
      <c r="V76" s="3" t="s">
        <v>10</v>
      </c>
      <c r="W76" s="3" t="s">
        <v>11</v>
      </c>
      <c r="X76" s="3" t="s">
        <v>12</v>
      </c>
      <c r="Y76" s="3" t="s">
        <v>10</v>
      </c>
      <c r="Z76" s="3" t="s">
        <v>11</v>
      </c>
      <c r="AA76" s="3" t="s">
        <v>12</v>
      </c>
      <c r="AB76" s="3" t="s">
        <v>10</v>
      </c>
      <c r="AC76" s="3" t="s">
        <v>11</v>
      </c>
      <c r="AD76" s="3" t="s">
        <v>12</v>
      </c>
      <c r="AE76" s="3" t="s">
        <v>10</v>
      </c>
      <c r="AF76" s="3" t="s">
        <v>11</v>
      </c>
      <c r="AG76" s="3" t="s">
        <v>12</v>
      </c>
      <c r="AH76" s="3" t="s">
        <v>10</v>
      </c>
      <c r="AI76" s="3" t="s">
        <v>11</v>
      </c>
      <c r="AJ76" s="3" t="s">
        <v>12</v>
      </c>
      <c r="AK76" s="3" t="s">
        <v>10</v>
      </c>
      <c r="AL76" s="3" t="s">
        <v>11</v>
      </c>
      <c r="AM76" s="3" t="s">
        <v>12</v>
      </c>
      <c r="AN76" s="3" t="s">
        <v>10</v>
      </c>
      <c r="AO76" s="3" t="s">
        <v>11</v>
      </c>
      <c r="AP76" s="3" t="s">
        <v>12</v>
      </c>
      <c r="AQ76" s="3" t="s">
        <v>10</v>
      </c>
      <c r="AR76" s="3" t="s">
        <v>11</v>
      </c>
      <c r="AS76" s="3" t="s">
        <v>12</v>
      </c>
      <c r="AT76" s="3" t="s">
        <v>10</v>
      </c>
      <c r="AU76" s="3" t="s">
        <v>11</v>
      </c>
      <c r="AV76" s="3" t="s">
        <v>12</v>
      </c>
      <c r="AW76" s="3" t="s">
        <v>10</v>
      </c>
      <c r="AX76" s="3" t="s">
        <v>11</v>
      </c>
      <c r="AY76" s="3" t="s">
        <v>12</v>
      </c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1"/>
      <c r="BM76" s="1"/>
      <c r="BN76" s="1"/>
    </row>
    <row r="77" spans="1:66" ht="16.5" customHeight="1" x14ac:dyDescent="0.2">
      <c r="A77" s="1"/>
      <c r="B77" s="70" t="s">
        <v>48</v>
      </c>
      <c r="C77" s="4" t="s">
        <v>14</v>
      </c>
      <c r="D77" s="5">
        <v>1</v>
      </c>
      <c r="E77" s="5">
        <v>1</v>
      </c>
      <c r="F77" s="5">
        <v>0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0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0</v>
      </c>
      <c r="AH77" s="5">
        <v>0</v>
      </c>
      <c r="AI77" s="5">
        <v>1</v>
      </c>
      <c r="AJ77" s="5">
        <v>0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0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6.5" customHeight="1" x14ac:dyDescent="0.2">
      <c r="A78" s="1"/>
      <c r="B78" s="63"/>
      <c r="C78" s="4" t="s">
        <v>15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0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5">
        <v>1</v>
      </c>
      <c r="Q78" s="5">
        <v>1</v>
      </c>
      <c r="R78" s="5">
        <v>0</v>
      </c>
      <c r="S78" s="5">
        <v>1</v>
      </c>
      <c r="T78" s="5">
        <v>1</v>
      </c>
      <c r="U78" s="5">
        <v>0</v>
      </c>
      <c r="V78" s="5">
        <v>1</v>
      </c>
      <c r="W78" s="5">
        <v>1</v>
      </c>
      <c r="X78" s="5">
        <v>0</v>
      </c>
      <c r="Y78" s="5">
        <v>1</v>
      </c>
      <c r="Z78" s="5">
        <v>1</v>
      </c>
      <c r="AA78" s="5">
        <v>0</v>
      </c>
      <c r="AB78" s="5">
        <v>1</v>
      </c>
      <c r="AC78" s="5">
        <v>1</v>
      </c>
      <c r="AD78" s="5">
        <v>0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0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6.5" customHeight="1" x14ac:dyDescent="0.2">
      <c r="A79" s="1"/>
      <c r="B79" s="63"/>
      <c r="C79" s="4" t="s">
        <v>16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6.5" customHeight="1" x14ac:dyDescent="0.2">
      <c r="A80" s="1"/>
      <c r="B80" s="63"/>
      <c r="C80" s="4" t="s">
        <v>17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6.5" customHeight="1" x14ac:dyDescent="0.2">
      <c r="A81" s="1"/>
      <c r="B81" s="63"/>
      <c r="C81" s="4" t="s">
        <v>18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6.5" customHeight="1" x14ac:dyDescent="0.2">
      <c r="A82" s="1"/>
      <c r="B82" s="64"/>
      <c r="C82" s="4" t="s">
        <v>44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 x14ac:dyDescent="0.2">
      <c r="A85" s="60"/>
      <c r="B85" s="65" t="s">
        <v>49</v>
      </c>
      <c r="C85" s="65" t="s">
        <v>2</v>
      </c>
      <c r="D85" s="66" t="s">
        <v>3</v>
      </c>
      <c r="E85" s="67"/>
      <c r="F85" s="68"/>
      <c r="G85" s="66" t="s">
        <v>4</v>
      </c>
      <c r="H85" s="67"/>
      <c r="I85" s="68"/>
      <c r="J85" s="69" t="s">
        <v>5</v>
      </c>
      <c r="K85" s="67"/>
      <c r="L85" s="68"/>
      <c r="M85" s="69" t="s">
        <v>6</v>
      </c>
      <c r="N85" s="67"/>
      <c r="O85" s="68"/>
      <c r="P85" s="69" t="s">
        <v>7</v>
      </c>
      <c r="Q85" s="67"/>
      <c r="R85" s="68"/>
      <c r="S85" s="69" t="s">
        <v>8</v>
      </c>
      <c r="T85" s="67"/>
      <c r="U85" s="68"/>
      <c r="V85" s="69" t="s">
        <v>9</v>
      </c>
      <c r="W85" s="67"/>
      <c r="X85" s="68"/>
      <c r="Y85" s="58"/>
      <c r="Z85" s="59"/>
      <c r="AA85" s="59"/>
      <c r="AB85" s="58"/>
      <c r="AC85" s="59"/>
      <c r="AD85" s="59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 x14ac:dyDescent="0.2">
      <c r="A86" s="61"/>
      <c r="B86" s="64"/>
      <c r="C86" s="64"/>
      <c r="D86" s="2" t="s">
        <v>10</v>
      </c>
      <c r="E86" s="2" t="s">
        <v>11</v>
      </c>
      <c r="F86" s="2" t="s">
        <v>12</v>
      </c>
      <c r="G86" s="2" t="s">
        <v>10</v>
      </c>
      <c r="H86" s="2" t="s">
        <v>11</v>
      </c>
      <c r="I86" s="2" t="s">
        <v>12</v>
      </c>
      <c r="J86" s="2" t="s">
        <v>10</v>
      </c>
      <c r="K86" s="2" t="s">
        <v>11</v>
      </c>
      <c r="L86" s="2" t="s">
        <v>12</v>
      </c>
      <c r="M86" s="3" t="s">
        <v>10</v>
      </c>
      <c r="N86" s="3" t="s">
        <v>11</v>
      </c>
      <c r="O86" s="3" t="s">
        <v>12</v>
      </c>
      <c r="P86" s="3" t="s">
        <v>10</v>
      </c>
      <c r="Q86" s="3" t="s">
        <v>11</v>
      </c>
      <c r="R86" s="3" t="s">
        <v>12</v>
      </c>
      <c r="S86" s="3" t="s">
        <v>10</v>
      </c>
      <c r="T86" s="3" t="s">
        <v>11</v>
      </c>
      <c r="U86" s="3" t="s">
        <v>12</v>
      </c>
      <c r="V86" s="3" t="s">
        <v>10</v>
      </c>
      <c r="W86" s="3" t="s">
        <v>11</v>
      </c>
      <c r="X86" s="3" t="s">
        <v>12</v>
      </c>
      <c r="Y86" s="6"/>
      <c r="Z86" s="6"/>
      <c r="AA86" s="6"/>
      <c r="AB86" s="6"/>
      <c r="AC86" s="6"/>
      <c r="AD86" s="6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 x14ac:dyDescent="0.2">
      <c r="A87" s="1"/>
      <c r="B87" s="70" t="s">
        <v>50</v>
      </c>
      <c r="C87" s="4" t="s">
        <v>14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 x14ac:dyDescent="0.2">
      <c r="A88" s="1"/>
      <c r="B88" s="63"/>
      <c r="C88" s="4" t="s">
        <v>15</v>
      </c>
      <c r="D88" s="5">
        <v>1</v>
      </c>
      <c r="E88" s="5">
        <v>1</v>
      </c>
      <c r="F88" s="5">
        <v>0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0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0</v>
      </c>
      <c r="V88" s="5">
        <v>1</v>
      </c>
      <c r="W88" s="5">
        <v>1</v>
      </c>
      <c r="X88" s="5">
        <v>1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 x14ac:dyDescent="0.2">
      <c r="A89" s="1"/>
      <c r="B89" s="63"/>
      <c r="C89" s="4" t="s">
        <v>16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 x14ac:dyDescent="0.2">
      <c r="A90" s="1"/>
      <c r="B90" s="63"/>
      <c r="C90" s="4" t="s">
        <v>17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 x14ac:dyDescent="0.2">
      <c r="A91" s="1"/>
      <c r="B91" s="64"/>
      <c r="C91" s="4" t="s">
        <v>18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 x14ac:dyDescent="0.2">
      <c r="A94" s="60"/>
      <c r="B94" s="65" t="s">
        <v>51</v>
      </c>
      <c r="C94" s="65" t="s">
        <v>2</v>
      </c>
      <c r="D94" s="66" t="s">
        <v>3</v>
      </c>
      <c r="E94" s="67"/>
      <c r="F94" s="68"/>
      <c r="G94" s="66" t="s">
        <v>4</v>
      </c>
      <c r="H94" s="67"/>
      <c r="I94" s="68"/>
      <c r="J94" s="69" t="s">
        <v>5</v>
      </c>
      <c r="K94" s="67"/>
      <c r="L94" s="68"/>
      <c r="M94" s="69" t="s">
        <v>6</v>
      </c>
      <c r="N94" s="67"/>
      <c r="O94" s="68"/>
      <c r="P94" s="69" t="s">
        <v>7</v>
      </c>
      <c r="Q94" s="67"/>
      <c r="R94" s="68"/>
      <c r="S94" s="58"/>
      <c r="T94" s="59"/>
      <c r="U94" s="59"/>
      <c r="V94" s="58"/>
      <c r="W94" s="59"/>
      <c r="X94" s="5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 x14ac:dyDescent="0.2">
      <c r="A95" s="61"/>
      <c r="B95" s="64"/>
      <c r="C95" s="64"/>
      <c r="D95" s="2" t="s">
        <v>10</v>
      </c>
      <c r="E95" s="2" t="s">
        <v>11</v>
      </c>
      <c r="F95" s="2" t="s">
        <v>12</v>
      </c>
      <c r="G95" s="2" t="s">
        <v>10</v>
      </c>
      <c r="H95" s="2" t="s">
        <v>11</v>
      </c>
      <c r="I95" s="2" t="s">
        <v>12</v>
      </c>
      <c r="J95" s="2" t="s">
        <v>10</v>
      </c>
      <c r="K95" s="2" t="s">
        <v>11</v>
      </c>
      <c r="L95" s="2" t="s">
        <v>12</v>
      </c>
      <c r="M95" s="3" t="s">
        <v>10</v>
      </c>
      <c r="N95" s="3" t="s">
        <v>11</v>
      </c>
      <c r="O95" s="3" t="s">
        <v>12</v>
      </c>
      <c r="P95" s="3" t="s">
        <v>10</v>
      </c>
      <c r="Q95" s="3" t="s">
        <v>11</v>
      </c>
      <c r="R95" s="3" t="s">
        <v>12</v>
      </c>
      <c r="S95" s="6"/>
      <c r="T95" s="6"/>
      <c r="U95" s="6"/>
      <c r="V95" s="6"/>
      <c r="W95" s="6"/>
      <c r="X95" s="6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 x14ac:dyDescent="0.2">
      <c r="A96" s="1"/>
      <c r="B96" s="70" t="s">
        <v>52</v>
      </c>
      <c r="C96" s="4" t="s">
        <v>14</v>
      </c>
      <c r="D96" s="5">
        <v>1</v>
      </c>
      <c r="E96" s="5">
        <v>1</v>
      </c>
      <c r="F96" s="5">
        <v>0</v>
      </c>
      <c r="G96" s="5">
        <v>0</v>
      </c>
      <c r="H96" s="5">
        <v>1</v>
      </c>
      <c r="I96" s="5">
        <v>0</v>
      </c>
      <c r="J96" s="5">
        <v>0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0</v>
      </c>
      <c r="Q96" s="5">
        <v>1</v>
      </c>
      <c r="R96" s="5">
        <v>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 x14ac:dyDescent="0.2">
      <c r="A97" s="1"/>
      <c r="B97" s="63"/>
      <c r="C97" s="4" t="s">
        <v>15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 x14ac:dyDescent="0.2">
      <c r="A98" s="1"/>
      <c r="B98" s="63"/>
      <c r="C98" s="4" t="s">
        <v>16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1</v>
      </c>
      <c r="Q98" s="5">
        <v>1</v>
      </c>
      <c r="R98" s="5">
        <v>0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 x14ac:dyDescent="0.2">
      <c r="A99" s="1"/>
      <c r="B99" s="63"/>
      <c r="C99" s="4" t="s">
        <v>17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 x14ac:dyDescent="0.2">
      <c r="A100" s="1"/>
      <c r="B100" s="63"/>
      <c r="C100" s="4" t="s">
        <v>18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 x14ac:dyDescent="0.2">
      <c r="A101" s="1"/>
      <c r="B101" s="63"/>
      <c r="C101" s="4" t="s">
        <v>44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 x14ac:dyDescent="0.2">
      <c r="A102" s="1"/>
      <c r="B102" s="64"/>
      <c r="C102" s="4" t="s">
        <v>53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 x14ac:dyDescent="0.2">
      <c r="A105" s="60"/>
      <c r="B105" s="65" t="s">
        <v>54</v>
      </c>
      <c r="C105" s="65" t="s">
        <v>2</v>
      </c>
      <c r="D105" s="66" t="s">
        <v>3</v>
      </c>
      <c r="E105" s="67"/>
      <c r="F105" s="68"/>
      <c r="G105" s="66" t="s">
        <v>4</v>
      </c>
      <c r="H105" s="67"/>
      <c r="I105" s="68"/>
      <c r="J105" s="69" t="s">
        <v>5</v>
      </c>
      <c r="K105" s="67"/>
      <c r="L105" s="68"/>
      <c r="M105" s="69" t="s">
        <v>6</v>
      </c>
      <c r="N105" s="67"/>
      <c r="O105" s="68"/>
      <c r="P105" s="69" t="s">
        <v>7</v>
      </c>
      <c r="Q105" s="67"/>
      <c r="R105" s="68"/>
      <c r="S105" s="58"/>
      <c r="T105" s="59"/>
      <c r="U105" s="59"/>
      <c r="V105" s="58"/>
      <c r="W105" s="59"/>
      <c r="X105" s="59"/>
      <c r="Y105" s="58"/>
      <c r="Z105" s="59"/>
      <c r="AA105" s="59"/>
      <c r="AB105" s="58"/>
      <c r="AC105" s="59"/>
      <c r="AD105" s="59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 x14ac:dyDescent="0.2">
      <c r="A106" s="61"/>
      <c r="B106" s="64"/>
      <c r="C106" s="64"/>
      <c r="D106" s="2" t="s">
        <v>10</v>
      </c>
      <c r="E106" s="2" t="s">
        <v>11</v>
      </c>
      <c r="F106" s="2" t="s">
        <v>12</v>
      </c>
      <c r="G106" s="2" t="s">
        <v>10</v>
      </c>
      <c r="H106" s="2" t="s">
        <v>11</v>
      </c>
      <c r="I106" s="2" t="s">
        <v>12</v>
      </c>
      <c r="J106" s="2" t="s">
        <v>10</v>
      </c>
      <c r="K106" s="2" t="s">
        <v>11</v>
      </c>
      <c r="L106" s="2" t="s">
        <v>12</v>
      </c>
      <c r="M106" s="3" t="s">
        <v>10</v>
      </c>
      <c r="N106" s="3" t="s">
        <v>11</v>
      </c>
      <c r="O106" s="3" t="s">
        <v>12</v>
      </c>
      <c r="P106" s="3" t="s">
        <v>10</v>
      </c>
      <c r="Q106" s="3" t="s">
        <v>11</v>
      </c>
      <c r="R106" s="3" t="s">
        <v>12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 x14ac:dyDescent="0.2">
      <c r="A107" s="1"/>
      <c r="B107" s="70" t="str">
        <f>'Copia Original'!B114</f>
        <v xml:space="preserve">Selección y admisión    </v>
      </c>
      <c r="C107" s="4" t="s">
        <v>14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 x14ac:dyDescent="0.2">
      <c r="A108" s="1"/>
      <c r="B108" s="63"/>
      <c r="C108" s="4" t="s">
        <v>15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 x14ac:dyDescent="0.2">
      <c r="A109" s="1"/>
      <c r="B109" s="63"/>
      <c r="C109" s="4" t="s">
        <v>16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 x14ac:dyDescent="0.2">
      <c r="A110" s="1"/>
      <c r="B110" s="64"/>
      <c r="C110" s="4" t="s">
        <v>17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 x14ac:dyDescent="0.2">
      <c r="A112" s="60"/>
      <c r="B112" s="65" t="s">
        <v>55</v>
      </c>
      <c r="C112" s="65" t="s">
        <v>2</v>
      </c>
      <c r="D112" s="66" t="s">
        <v>3</v>
      </c>
      <c r="E112" s="67"/>
      <c r="F112" s="68"/>
      <c r="G112" s="66" t="s">
        <v>4</v>
      </c>
      <c r="H112" s="67"/>
      <c r="I112" s="68"/>
      <c r="J112" s="69" t="s">
        <v>5</v>
      </c>
      <c r="K112" s="67"/>
      <c r="L112" s="68"/>
      <c r="M112" s="69" t="s">
        <v>6</v>
      </c>
      <c r="N112" s="67"/>
      <c r="O112" s="68"/>
      <c r="P112" s="69" t="s">
        <v>7</v>
      </c>
      <c r="Q112" s="67"/>
      <c r="R112" s="68"/>
      <c r="S112" s="69" t="s">
        <v>8</v>
      </c>
      <c r="T112" s="67"/>
      <c r="U112" s="68"/>
      <c r="V112" s="58"/>
      <c r="W112" s="59"/>
      <c r="X112" s="59"/>
      <c r="Y112" s="58"/>
      <c r="Z112" s="59"/>
      <c r="AA112" s="59"/>
      <c r="AB112" s="58"/>
      <c r="AC112" s="59"/>
      <c r="AD112" s="59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 x14ac:dyDescent="0.2">
      <c r="A113" s="61"/>
      <c r="B113" s="64"/>
      <c r="C113" s="64"/>
      <c r="D113" s="2" t="s">
        <v>10</v>
      </c>
      <c r="E113" s="2" t="s">
        <v>11</v>
      </c>
      <c r="F113" s="2" t="s">
        <v>12</v>
      </c>
      <c r="G113" s="2" t="s">
        <v>10</v>
      </c>
      <c r="H113" s="2" t="s">
        <v>11</v>
      </c>
      <c r="I113" s="2" t="s">
        <v>12</v>
      </c>
      <c r="J113" s="2" t="s">
        <v>10</v>
      </c>
      <c r="K113" s="2" t="s">
        <v>11</v>
      </c>
      <c r="L113" s="2" t="s">
        <v>12</v>
      </c>
      <c r="M113" s="3" t="s">
        <v>10</v>
      </c>
      <c r="N113" s="3" t="s">
        <v>11</v>
      </c>
      <c r="O113" s="3" t="s">
        <v>12</v>
      </c>
      <c r="P113" s="3" t="s">
        <v>10</v>
      </c>
      <c r="Q113" s="3" t="s">
        <v>11</v>
      </c>
      <c r="R113" s="3" t="s">
        <v>12</v>
      </c>
      <c r="S113" s="3" t="s">
        <v>10</v>
      </c>
      <c r="T113" s="3" t="s">
        <v>11</v>
      </c>
      <c r="U113" s="3" t="s">
        <v>12</v>
      </c>
      <c r="V113" s="6"/>
      <c r="W113" s="6"/>
      <c r="X113" s="6"/>
      <c r="Y113" s="6"/>
      <c r="Z113" s="6"/>
      <c r="AA113" s="6"/>
      <c r="AB113" s="6"/>
      <c r="AC113" s="6"/>
      <c r="AD113" s="6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 x14ac:dyDescent="0.2">
      <c r="A114" s="1"/>
      <c r="B114" s="70" t="s">
        <v>56</v>
      </c>
      <c r="C114" s="4" t="s">
        <v>14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 x14ac:dyDescent="0.2">
      <c r="A115" s="1"/>
      <c r="B115" s="63"/>
      <c r="C115" s="4" t="s">
        <v>15</v>
      </c>
      <c r="D115" s="5">
        <v>0</v>
      </c>
      <c r="E115" s="5">
        <v>1</v>
      </c>
      <c r="F115" s="5">
        <v>0</v>
      </c>
      <c r="G115" s="5">
        <v>0</v>
      </c>
      <c r="H115" s="5">
        <v>1</v>
      </c>
      <c r="I115" s="5">
        <v>0</v>
      </c>
      <c r="J115" s="5">
        <v>1</v>
      </c>
      <c r="K115" s="5">
        <v>1</v>
      </c>
      <c r="L115" s="5">
        <v>1</v>
      </c>
      <c r="M115" s="5">
        <v>0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 x14ac:dyDescent="0.2">
      <c r="A116" s="1"/>
      <c r="B116" s="63"/>
      <c r="C116" s="4" t="s">
        <v>16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0</v>
      </c>
      <c r="P116" s="5">
        <v>1</v>
      </c>
      <c r="Q116" s="5">
        <v>1</v>
      </c>
      <c r="R116" s="5">
        <v>0</v>
      </c>
      <c r="S116" s="5">
        <v>1</v>
      </c>
      <c r="T116" s="5">
        <v>1</v>
      </c>
      <c r="U116" s="5">
        <v>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 x14ac:dyDescent="0.2">
      <c r="A117" s="1"/>
      <c r="B117" s="63"/>
      <c r="C117" s="4" t="s">
        <v>17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 x14ac:dyDescent="0.2">
      <c r="A118" s="1"/>
      <c r="B118" s="63"/>
      <c r="C118" s="4" t="s">
        <v>18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 x14ac:dyDescent="0.2">
      <c r="A119" s="1"/>
      <c r="B119" s="63"/>
      <c r="C119" s="4" t="s">
        <v>44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 x14ac:dyDescent="0.2">
      <c r="A120" s="1"/>
      <c r="B120" s="64"/>
      <c r="C120" s="4" t="s">
        <v>53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 x14ac:dyDescent="0.2">
      <c r="A123" s="60"/>
      <c r="B123" s="65" t="s">
        <v>57</v>
      </c>
      <c r="C123" s="65" t="s">
        <v>2</v>
      </c>
      <c r="D123" s="66" t="s">
        <v>3</v>
      </c>
      <c r="E123" s="67"/>
      <c r="F123" s="68"/>
      <c r="G123" s="66" t="s">
        <v>4</v>
      </c>
      <c r="H123" s="67"/>
      <c r="I123" s="68"/>
      <c r="J123" s="69" t="s">
        <v>5</v>
      </c>
      <c r="K123" s="67"/>
      <c r="L123" s="68"/>
      <c r="M123" s="69" t="s">
        <v>6</v>
      </c>
      <c r="N123" s="67"/>
      <c r="O123" s="68"/>
      <c r="P123" s="69" t="s">
        <v>7</v>
      </c>
      <c r="Q123" s="67"/>
      <c r="R123" s="68"/>
      <c r="S123" s="58"/>
      <c r="T123" s="59"/>
      <c r="U123" s="59"/>
      <c r="V123" s="58"/>
      <c r="W123" s="59"/>
      <c r="X123" s="59"/>
      <c r="Y123" s="58"/>
      <c r="Z123" s="59"/>
      <c r="AA123" s="59"/>
      <c r="AB123" s="58"/>
      <c r="AC123" s="59"/>
      <c r="AD123" s="59"/>
      <c r="AE123" s="58"/>
      <c r="AF123" s="59"/>
      <c r="AG123" s="59"/>
      <c r="AH123" s="58"/>
      <c r="AI123" s="59"/>
      <c r="AJ123" s="59"/>
      <c r="AK123" s="58"/>
      <c r="AL123" s="59"/>
      <c r="AM123" s="59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 x14ac:dyDescent="0.2">
      <c r="A124" s="61"/>
      <c r="B124" s="64"/>
      <c r="C124" s="64"/>
      <c r="D124" s="2" t="s">
        <v>10</v>
      </c>
      <c r="E124" s="2" t="s">
        <v>11</v>
      </c>
      <c r="F124" s="2" t="s">
        <v>12</v>
      </c>
      <c r="G124" s="2" t="s">
        <v>10</v>
      </c>
      <c r="H124" s="2" t="s">
        <v>11</v>
      </c>
      <c r="I124" s="2" t="s">
        <v>12</v>
      </c>
      <c r="J124" s="2" t="s">
        <v>10</v>
      </c>
      <c r="K124" s="2" t="s">
        <v>11</v>
      </c>
      <c r="L124" s="2" t="s">
        <v>12</v>
      </c>
      <c r="M124" s="3" t="s">
        <v>10</v>
      </c>
      <c r="N124" s="3" t="s">
        <v>11</v>
      </c>
      <c r="O124" s="3" t="s">
        <v>12</v>
      </c>
      <c r="P124" s="3" t="s">
        <v>10</v>
      </c>
      <c r="Q124" s="3" t="s">
        <v>11</v>
      </c>
      <c r="R124" s="3" t="s">
        <v>12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 x14ac:dyDescent="0.2">
      <c r="A125" s="1"/>
      <c r="B125" s="70" t="s">
        <v>58</v>
      </c>
      <c r="C125" s="4" t="s">
        <v>14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0</v>
      </c>
      <c r="M125" s="5">
        <v>1</v>
      </c>
      <c r="N125" s="5">
        <v>1</v>
      </c>
      <c r="O125" s="5">
        <v>0</v>
      </c>
      <c r="P125" s="5">
        <v>1</v>
      </c>
      <c r="Q125" s="5">
        <v>1</v>
      </c>
      <c r="R125" s="5">
        <v>0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 x14ac:dyDescent="0.2">
      <c r="A126" s="1"/>
      <c r="B126" s="63"/>
      <c r="C126" s="4" t="s">
        <v>15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 x14ac:dyDescent="0.2">
      <c r="A127" s="1"/>
      <c r="B127" s="63"/>
      <c r="C127" s="4" t="s">
        <v>16</v>
      </c>
      <c r="D127" s="5">
        <v>1</v>
      </c>
      <c r="E127" s="5">
        <v>1</v>
      </c>
      <c r="F127" s="5">
        <v>1</v>
      </c>
      <c r="G127" s="5">
        <v>0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 x14ac:dyDescent="0.2">
      <c r="A128" s="1"/>
      <c r="B128" s="63"/>
      <c r="C128" s="4" t="s">
        <v>17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 x14ac:dyDescent="0.2">
      <c r="A129" s="1"/>
      <c r="B129" s="64"/>
      <c r="C129" s="4" t="s">
        <v>18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 x14ac:dyDescent="0.2">
      <c r="A132" s="60"/>
      <c r="B132" s="65" t="s">
        <v>30</v>
      </c>
      <c r="C132" s="65" t="s">
        <v>2</v>
      </c>
      <c r="D132" s="66" t="s">
        <v>3</v>
      </c>
      <c r="E132" s="67"/>
      <c r="F132" s="68"/>
      <c r="G132" s="66" t="s">
        <v>4</v>
      </c>
      <c r="H132" s="67"/>
      <c r="I132" s="68"/>
      <c r="J132" s="69" t="s">
        <v>5</v>
      </c>
      <c r="K132" s="67"/>
      <c r="L132" s="68"/>
      <c r="M132" s="69" t="s">
        <v>6</v>
      </c>
      <c r="N132" s="67"/>
      <c r="O132" s="68"/>
      <c r="P132" s="69" t="s">
        <v>7</v>
      </c>
      <c r="Q132" s="67"/>
      <c r="R132" s="68"/>
      <c r="S132" s="69" t="s">
        <v>8</v>
      </c>
      <c r="T132" s="67"/>
      <c r="U132" s="68"/>
      <c r="V132" s="69" t="s">
        <v>9</v>
      </c>
      <c r="W132" s="67"/>
      <c r="X132" s="68"/>
      <c r="Y132" s="58"/>
      <c r="Z132" s="59"/>
      <c r="AA132" s="59"/>
      <c r="AB132" s="58"/>
      <c r="AC132" s="59"/>
      <c r="AD132" s="59"/>
      <c r="AE132" s="58"/>
      <c r="AF132" s="59"/>
      <c r="AG132" s="59"/>
      <c r="AH132" s="58"/>
      <c r="AI132" s="59"/>
      <c r="AJ132" s="59"/>
      <c r="AK132" s="58"/>
      <c r="AL132" s="59"/>
      <c r="AM132" s="59"/>
      <c r="AN132" s="58"/>
      <c r="AO132" s="59"/>
      <c r="AP132" s="59"/>
      <c r="AQ132" s="58"/>
      <c r="AR132" s="59"/>
      <c r="AS132" s="59"/>
      <c r="AT132" s="58"/>
      <c r="AU132" s="59"/>
      <c r="AV132" s="59"/>
      <c r="AW132" s="58"/>
      <c r="AX132" s="59"/>
      <c r="AY132" s="59"/>
      <c r="AZ132" s="58"/>
      <c r="BA132" s="59"/>
      <c r="BB132" s="59"/>
      <c r="BC132" s="58"/>
      <c r="BD132" s="59"/>
      <c r="BE132" s="59"/>
      <c r="BF132" s="58"/>
      <c r="BG132" s="59"/>
      <c r="BH132" s="59"/>
      <c r="BI132" s="58"/>
      <c r="BJ132" s="59"/>
      <c r="BK132" s="59"/>
      <c r="BL132" s="1"/>
      <c r="BM132" s="1"/>
      <c r="BN132" s="1"/>
    </row>
    <row r="133" spans="1:66" ht="15.75" customHeight="1" x14ac:dyDescent="0.2">
      <c r="A133" s="61"/>
      <c r="B133" s="64"/>
      <c r="C133" s="64"/>
      <c r="D133" s="2" t="s">
        <v>10</v>
      </c>
      <c r="E133" s="2" t="s">
        <v>11</v>
      </c>
      <c r="F133" s="2" t="s">
        <v>12</v>
      </c>
      <c r="G133" s="2" t="s">
        <v>10</v>
      </c>
      <c r="H133" s="2" t="s">
        <v>11</v>
      </c>
      <c r="I133" s="2" t="s">
        <v>12</v>
      </c>
      <c r="J133" s="2" t="s">
        <v>10</v>
      </c>
      <c r="K133" s="2" t="s">
        <v>11</v>
      </c>
      <c r="L133" s="2" t="s">
        <v>12</v>
      </c>
      <c r="M133" s="3" t="s">
        <v>10</v>
      </c>
      <c r="N133" s="3" t="s">
        <v>11</v>
      </c>
      <c r="O133" s="3" t="s">
        <v>12</v>
      </c>
      <c r="P133" s="3" t="s">
        <v>10</v>
      </c>
      <c r="Q133" s="3" t="s">
        <v>11</v>
      </c>
      <c r="R133" s="3" t="s">
        <v>12</v>
      </c>
      <c r="S133" s="3" t="s">
        <v>10</v>
      </c>
      <c r="T133" s="3" t="s">
        <v>11</v>
      </c>
      <c r="U133" s="3" t="s">
        <v>12</v>
      </c>
      <c r="V133" s="3" t="s">
        <v>10</v>
      </c>
      <c r="W133" s="3" t="s">
        <v>11</v>
      </c>
      <c r="X133" s="3" t="s">
        <v>12</v>
      </c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1"/>
      <c r="BM133" s="1"/>
      <c r="BN133" s="1"/>
    </row>
    <row r="134" spans="1:66" ht="16.5" customHeight="1" x14ac:dyDescent="0.2">
      <c r="A134" s="1"/>
      <c r="B134" s="70" t="s">
        <v>59</v>
      </c>
      <c r="C134" s="4" t="s">
        <v>14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 x14ac:dyDescent="0.2">
      <c r="A135" s="1"/>
      <c r="B135" s="63"/>
      <c r="C135" s="4" t="s">
        <v>15</v>
      </c>
      <c r="D135" s="5">
        <v>0</v>
      </c>
      <c r="E135" s="5">
        <v>1</v>
      </c>
      <c r="F135" s="5">
        <v>0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0</v>
      </c>
      <c r="M135" s="5">
        <v>1</v>
      </c>
      <c r="N135" s="5">
        <v>1</v>
      </c>
      <c r="O135" s="5">
        <v>0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0</v>
      </c>
      <c r="V135" s="5">
        <v>1</v>
      </c>
      <c r="W135" s="5">
        <v>1</v>
      </c>
      <c r="X135" s="5">
        <v>0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 x14ac:dyDescent="0.2">
      <c r="A136" s="1"/>
      <c r="B136" s="63"/>
      <c r="C136" s="4" t="s">
        <v>16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 x14ac:dyDescent="0.2">
      <c r="A137" s="1"/>
      <c r="B137" s="63"/>
      <c r="C137" s="4" t="s">
        <v>17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 x14ac:dyDescent="0.2">
      <c r="A138" s="1"/>
      <c r="B138" s="63"/>
      <c r="C138" s="4" t="s">
        <v>18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 x14ac:dyDescent="0.2">
      <c r="A139" s="1"/>
      <c r="B139" s="64"/>
      <c r="C139" s="4" t="s">
        <v>44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 x14ac:dyDescent="0.2">
      <c r="A142" s="60"/>
      <c r="B142" s="65" t="s">
        <v>60</v>
      </c>
      <c r="C142" s="65" t="s">
        <v>2</v>
      </c>
      <c r="D142" s="66" t="s">
        <v>3</v>
      </c>
      <c r="E142" s="67"/>
      <c r="F142" s="68"/>
      <c r="G142" s="66" t="s">
        <v>4</v>
      </c>
      <c r="H142" s="67"/>
      <c r="I142" s="68"/>
      <c r="J142" s="69" t="s">
        <v>5</v>
      </c>
      <c r="K142" s="67"/>
      <c r="L142" s="68"/>
      <c r="M142" s="69" t="s">
        <v>6</v>
      </c>
      <c r="N142" s="67"/>
      <c r="O142" s="68"/>
      <c r="P142" s="69" t="s">
        <v>7</v>
      </c>
      <c r="Q142" s="67"/>
      <c r="R142" s="68"/>
      <c r="S142" s="69" t="s">
        <v>8</v>
      </c>
      <c r="T142" s="67"/>
      <c r="U142" s="68"/>
      <c r="V142" s="69" t="s">
        <v>9</v>
      </c>
      <c r="W142" s="67"/>
      <c r="X142" s="68"/>
      <c r="Y142" s="69" t="s">
        <v>20</v>
      </c>
      <c r="Z142" s="67"/>
      <c r="AA142" s="68"/>
      <c r="AB142" s="69" t="s">
        <v>21</v>
      </c>
      <c r="AC142" s="67"/>
      <c r="AD142" s="68"/>
      <c r="AE142" s="69" t="s">
        <v>26</v>
      </c>
      <c r="AF142" s="67"/>
      <c r="AG142" s="68"/>
      <c r="AH142" s="58"/>
      <c r="AI142" s="59"/>
      <c r="AJ142" s="59"/>
      <c r="AK142" s="58"/>
      <c r="AL142" s="59"/>
      <c r="AM142" s="59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 x14ac:dyDescent="0.2">
      <c r="A143" s="61"/>
      <c r="B143" s="64"/>
      <c r="C143" s="64"/>
      <c r="D143" s="2" t="s">
        <v>10</v>
      </c>
      <c r="E143" s="2" t="s">
        <v>11</v>
      </c>
      <c r="F143" s="2" t="s">
        <v>12</v>
      </c>
      <c r="G143" s="2" t="s">
        <v>10</v>
      </c>
      <c r="H143" s="2" t="s">
        <v>11</v>
      </c>
      <c r="I143" s="2" t="s">
        <v>12</v>
      </c>
      <c r="J143" s="2" t="s">
        <v>10</v>
      </c>
      <c r="K143" s="2" t="s">
        <v>11</v>
      </c>
      <c r="L143" s="2" t="s">
        <v>12</v>
      </c>
      <c r="M143" s="3" t="s">
        <v>10</v>
      </c>
      <c r="N143" s="3" t="s">
        <v>11</v>
      </c>
      <c r="O143" s="3" t="s">
        <v>12</v>
      </c>
      <c r="P143" s="3" t="s">
        <v>10</v>
      </c>
      <c r="Q143" s="3" t="s">
        <v>11</v>
      </c>
      <c r="R143" s="3" t="s">
        <v>12</v>
      </c>
      <c r="S143" s="3" t="s">
        <v>10</v>
      </c>
      <c r="T143" s="3" t="s">
        <v>11</v>
      </c>
      <c r="U143" s="3" t="s">
        <v>12</v>
      </c>
      <c r="V143" s="3" t="s">
        <v>10</v>
      </c>
      <c r="W143" s="3" t="s">
        <v>11</v>
      </c>
      <c r="X143" s="3" t="s">
        <v>12</v>
      </c>
      <c r="Y143" s="3" t="s">
        <v>10</v>
      </c>
      <c r="Z143" s="3" t="s">
        <v>11</v>
      </c>
      <c r="AA143" s="3" t="s">
        <v>12</v>
      </c>
      <c r="AB143" s="3" t="s">
        <v>10</v>
      </c>
      <c r="AC143" s="3" t="s">
        <v>11</v>
      </c>
      <c r="AD143" s="3" t="s">
        <v>12</v>
      </c>
      <c r="AE143" s="3" t="s">
        <v>10</v>
      </c>
      <c r="AF143" s="3" t="s">
        <v>11</v>
      </c>
      <c r="AG143" s="3" t="s">
        <v>12</v>
      </c>
      <c r="AH143" s="6"/>
      <c r="AI143" s="6"/>
      <c r="AJ143" s="6"/>
      <c r="AK143" s="6"/>
      <c r="AL143" s="6"/>
      <c r="AM143" s="6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 x14ac:dyDescent="0.2">
      <c r="A144" s="1"/>
      <c r="B144" s="70" t="s">
        <v>61</v>
      </c>
      <c r="C144" s="4" t="s">
        <v>14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 x14ac:dyDescent="0.2">
      <c r="A145" s="1"/>
      <c r="B145" s="63"/>
      <c r="C145" s="4" t="s">
        <v>15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 x14ac:dyDescent="0.2">
      <c r="A146" s="1"/>
      <c r="B146" s="63"/>
      <c r="C146" s="4" t="s">
        <v>16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0</v>
      </c>
      <c r="AE146" s="5">
        <v>1</v>
      </c>
      <c r="AF146" s="5">
        <v>1</v>
      </c>
      <c r="AG146" s="5">
        <v>0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 x14ac:dyDescent="0.2">
      <c r="A147" s="1"/>
      <c r="B147" s="63"/>
      <c r="C147" s="4" t="s">
        <v>17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 x14ac:dyDescent="0.2">
      <c r="A148" s="1"/>
      <c r="B148" s="63"/>
      <c r="C148" s="4" t="s">
        <v>18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 x14ac:dyDescent="0.2">
      <c r="A149" s="1"/>
      <c r="B149" s="63"/>
      <c r="C149" s="4" t="s">
        <v>44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 x14ac:dyDescent="0.2">
      <c r="A150" s="1"/>
      <c r="B150" s="64"/>
      <c r="C150" s="4" t="s">
        <v>53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 x14ac:dyDescent="0.2">
      <c r="A153" s="60"/>
      <c r="B153" s="65" t="s">
        <v>62</v>
      </c>
      <c r="C153" s="65" t="s">
        <v>2</v>
      </c>
      <c r="D153" s="66" t="s">
        <v>3</v>
      </c>
      <c r="E153" s="67"/>
      <c r="F153" s="68"/>
      <c r="G153" s="66" t="s">
        <v>4</v>
      </c>
      <c r="H153" s="67"/>
      <c r="I153" s="68"/>
      <c r="J153" s="69" t="s">
        <v>5</v>
      </c>
      <c r="K153" s="67"/>
      <c r="L153" s="68"/>
      <c r="M153" s="69" t="s">
        <v>6</v>
      </c>
      <c r="N153" s="67"/>
      <c r="O153" s="68"/>
      <c r="P153" s="69" t="s">
        <v>7</v>
      </c>
      <c r="Q153" s="67"/>
      <c r="R153" s="68"/>
      <c r="S153" s="69" t="s">
        <v>8</v>
      </c>
      <c r="T153" s="67"/>
      <c r="U153" s="68"/>
      <c r="V153" s="69" t="s">
        <v>9</v>
      </c>
      <c r="W153" s="67"/>
      <c r="X153" s="68"/>
      <c r="Y153" s="69" t="s">
        <v>20</v>
      </c>
      <c r="Z153" s="67"/>
      <c r="AA153" s="68"/>
      <c r="AB153" s="69" t="s">
        <v>21</v>
      </c>
      <c r="AC153" s="67"/>
      <c r="AD153" s="68"/>
      <c r="AE153" s="69" t="s">
        <v>26</v>
      </c>
      <c r="AF153" s="67"/>
      <c r="AG153" s="68"/>
      <c r="AH153" s="69" t="s">
        <v>27</v>
      </c>
      <c r="AI153" s="67"/>
      <c r="AJ153" s="68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 x14ac:dyDescent="0.2">
      <c r="A154" s="61"/>
      <c r="B154" s="64"/>
      <c r="C154" s="64"/>
      <c r="D154" s="2" t="s">
        <v>10</v>
      </c>
      <c r="E154" s="2" t="s">
        <v>11</v>
      </c>
      <c r="F154" s="2" t="s">
        <v>12</v>
      </c>
      <c r="G154" s="2" t="s">
        <v>10</v>
      </c>
      <c r="H154" s="2" t="s">
        <v>11</v>
      </c>
      <c r="I154" s="2" t="s">
        <v>12</v>
      </c>
      <c r="J154" s="2" t="s">
        <v>10</v>
      </c>
      <c r="K154" s="2" t="s">
        <v>11</v>
      </c>
      <c r="L154" s="2" t="s">
        <v>12</v>
      </c>
      <c r="M154" s="3" t="s">
        <v>10</v>
      </c>
      <c r="N154" s="3" t="s">
        <v>11</v>
      </c>
      <c r="O154" s="3" t="s">
        <v>12</v>
      </c>
      <c r="P154" s="3" t="s">
        <v>10</v>
      </c>
      <c r="Q154" s="3" t="s">
        <v>11</v>
      </c>
      <c r="R154" s="3" t="s">
        <v>12</v>
      </c>
      <c r="S154" s="3" t="s">
        <v>10</v>
      </c>
      <c r="T154" s="3" t="s">
        <v>11</v>
      </c>
      <c r="U154" s="3" t="s">
        <v>12</v>
      </c>
      <c r="V154" s="3" t="s">
        <v>10</v>
      </c>
      <c r="W154" s="3" t="s">
        <v>11</v>
      </c>
      <c r="X154" s="3" t="s">
        <v>12</v>
      </c>
      <c r="Y154" s="3" t="s">
        <v>10</v>
      </c>
      <c r="Z154" s="3" t="s">
        <v>11</v>
      </c>
      <c r="AA154" s="3" t="s">
        <v>12</v>
      </c>
      <c r="AB154" s="3" t="s">
        <v>10</v>
      </c>
      <c r="AC154" s="3" t="s">
        <v>11</v>
      </c>
      <c r="AD154" s="3" t="s">
        <v>12</v>
      </c>
      <c r="AE154" s="3" t="s">
        <v>10</v>
      </c>
      <c r="AF154" s="3" t="s">
        <v>11</v>
      </c>
      <c r="AG154" s="3" t="s">
        <v>12</v>
      </c>
      <c r="AH154" s="3" t="s">
        <v>10</v>
      </c>
      <c r="AI154" s="3" t="s">
        <v>11</v>
      </c>
      <c r="AJ154" s="3" t="s">
        <v>12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 x14ac:dyDescent="0.2">
      <c r="A155" s="1"/>
      <c r="B155" s="62" t="s">
        <v>63</v>
      </c>
      <c r="C155" s="4" t="s">
        <v>14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 x14ac:dyDescent="0.2">
      <c r="A156" s="1"/>
      <c r="B156" s="63"/>
      <c r="C156" s="4" t="s">
        <v>15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 x14ac:dyDescent="0.2">
      <c r="A157" s="1"/>
      <c r="B157" s="63"/>
      <c r="C157" s="4" t="s">
        <v>16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0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0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 x14ac:dyDescent="0.2">
      <c r="A158" s="1"/>
      <c r="B158" s="63"/>
      <c r="C158" s="4" t="s">
        <v>17</v>
      </c>
      <c r="D158" s="5">
        <v>1</v>
      </c>
      <c r="E158" s="5">
        <v>1</v>
      </c>
      <c r="F158" s="5">
        <v>0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0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 x14ac:dyDescent="0.2">
      <c r="A159" s="1"/>
      <c r="B159" s="63"/>
      <c r="C159" s="4" t="s">
        <v>18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 x14ac:dyDescent="0.2">
      <c r="A160" s="1"/>
      <c r="B160" s="63"/>
      <c r="C160" s="4" t="s">
        <v>44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 x14ac:dyDescent="0.2">
      <c r="A161" s="1"/>
      <c r="B161" s="63"/>
      <c r="C161" s="4" t="s">
        <v>53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 x14ac:dyDescent="0.2">
      <c r="A162" s="1"/>
      <c r="B162" s="64"/>
      <c r="C162" s="4" t="s">
        <v>64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 x14ac:dyDescent="0.2">
      <c r="A165" s="60"/>
      <c r="B165" s="65" t="s">
        <v>65</v>
      </c>
      <c r="C165" s="65" t="s">
        <v>2</v>
      </c>
      <c r="D165" s="66" t="s">
        <v>3</v>
      </c>
      <c r="E165" s="67"/>
      <c r="F165" s="68"/>
      <c r="G165" s="66" t="s">
        <v>4</v>
      </c>
      <c r="H165" s="67"/>
      <c r="I165" s="68"/>
      <c r="J165" s="69" t="s">
        <v>5</v>
      </c>
      <c r="K165" s="67"/>
      <c r="L165" s="68"/>
      <c r="M165" s="69" t="s">
        <v>6</v>
      </c>
      <c r="N165" s="67"/>
      <c r="O165" s="68"/>
      <c r="P165" s="69" t="s">
        <v>7</v>
      </c>
      <c r="Q165" s="67"/>
      <c r="R165" s="68"/>
      <c r="S165" s="69" t="s">
        <v>8</v>
      </c>
      <c r="T165" s="67"/>
      <c r="U165" s="68"/>
      <c r="V165" s="69" t="s">
        <v>9</v>
      </c>
      <c r="W165" s="67"/>
      <c r="X165" s="68"/>
      <c r="Y165" s="69" t="s">
        <v>20</v>
      </c>
      <c r="Z165" s="67"/>
      <c r="AA165" s="68"/>
      <c r="AB165" s="69" t="s">
        <v>21</v>
      </c>
      <c r="AC165" s="67"/>
      <c r="AD165" s="68"/>
      <c r="AE165" s="58"/>
      <c r="AF165" s="59"/>
      <c r="AG165" s="59"/>
      <c r="AH165" s="58"/>
      <c r="AI165" s="59"/>
      <c r="AJ165" s="59"/>
      <c r="AK165" s="58"/>
      <c r="AL165" s="59"/>
      <c r="AM165" s="59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 x14ac:dyDescent="0.2">
      <c r="A166" s="61"/>
      <c r="B166" s="64"/>
      <c r="C166" s="64"/>
      <c r="D166" s="2" t="s">
        <v>10</v>
      </c>
      <c r="E166" s="2" t="s">
        <v>11</v>
      </c>
      <c r="F166" s="2" t="s">
        <v>12</v>
      </c>
      <c r="G166" s="2" t="s">
        <v>10</v>
      </c>
      <c r="H166" s="2" t="s">
        <v>11</v>
      </c>
      <c r="I166" s="2" t="s">
        <v>12</v>
      </c>
      <c r="J166" s="2" t="s">
        <v>10</v>
      </c>
      <c r="K166" s="2" t="s">
        <v>11</v>
      </c>
      <c r="L166" s="2" t="s">
        <v>12</v>
      </c>
      <c r="M166" s="3" t="s">
        <v>10</v>
      </c>
      <c r="N166" s="3" t="s">
        <v>11</v>
      </c>
      <c r="O166" s="3" t="s">
        <v>12</v>
      </c>
      <c r="P166" s="3" t="s">
        <v>10</v>
      </c>
      <c r="Q166" s="3" t="s">
        <v>11</v>
      </c>
      <c r="R166" s="3" t="s">
        <v>12</v>
      </c>
      <c r="S166" s="3" t="s">
        <v>10</v>
      </c>
      <c r="T166" s="3" t="s">
        <v>11</v>
      </c>
      <c r="U166" s="3" t="s">
        <v>12</v>
      </c>
      <c r="V166" s="3" t="s">
        <v>10</v>
      </c>
      <c r="W166" s="3" t="s">
        <v>11</v>
      </c>
      <c r="X166" s="3" t="s">
        <v>12</v>
      </c>
      <c r="Y166" s="3" t="s">
        <v>10</v>
      </c>
      <c r="Z166" s="3" t="s">
        <v>11</v>
      </c>
      <c r="AA166" s="3" t="s">
        <v>12</v>
      </c>
      <c r="AB166" s="3" t="s">
        <v>10</v>
      </c>
      <c r="AC166" s="3" t="s">
        <v>11</v>
      </c>
      <c r="AD166" s="3" t="s">
        <v>12</v>
      </c>
      <c r="AE166" s="6"/>
      <c r="AF166" s="6"/>
      <c r="AG166" s="6"/>
      <c r="AH166" s="6"/>
      <c r="AI166" s="6"/>
      <c r="AJ166" s="6"/>
      <c r="AK166" s="6"/>
      <c r="AL166" s="6"/>
      <c r="AM166" s="6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 x14ac:dyDescent="0.2">
      <c r="A167" s="1"/>
      <c r="B167" s="62" t="s">
        <v>66</v>
      </c>
      <c r="C167" s="4" t="s">
        <v>14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 x14ac:dyDescent="0.2">
      <c r="A168" s="1"/>
      <c r="B168" s="63"/>
      <c r="C168" s="4" t="s">
        <v>15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0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 x14ac:dyDescent="0.2">
      <c r="A169" s="1"/>
      <c r="B169" s="63"/>
      <c r="C169" s="4" t="s">
        <v>16</v>
      </c>
      <c r="D169" s="5">
        <v>1</v>
      </c>
      <c r="E169" s="5">
        <v>1</v>
      </c>
      <c r="F169" s="5">
        <v>0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0</v>
      </c>
      <c r="M169" s="5">
        <v>1</v>
      </c>
      <c r="N169" s="5">
        <v>1</v>
      </c>
      <c r="O169" s="5">
        <v>0</v>
      </c>
      <c r="P169" s="5">
        <v>1</v>
      </c>
      <c r="Q169" s="5">
        <v>1</v>
      </c>
      <c r="R169" s="5">
        <v>0</v>
      </c>
      <c r="S169" s="5">
        <v>1</v>
      </c>
      <c r="T169" s="5">
        <v>1</v>
      </c>
      <c r="U169" s="5">
        <v>0</v>
      </c>
      <c r="V169" s="5">
        <v>1</v>
      </c>
      <c r="W169" s="5">
        <v>1</v>
      </c>
      <c r="X169" s="5">
        <v>0</v>
      </c>
      <c r="Y169" s="5">
        <v>1</v>
      </c>
      <c r="Z169" s="5">
        <v>1</v>
      </c>
      <c r="AA169" s="5">
        <v>0</v>
      </c>
      <c r="AB169" s="5">
        <v>1</v>
      </c>
      <c r="AC169" s="5">
        <v>1</v>
      </c>
      <c r="AD169" s="5">
        <v>0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 x14ac:dyDescent="0.2">
      <c r="A170" s="1"/>
      <c r="B170" s="63"/>
      <c r="C170" s="4" t="s">
        <v>17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 x14ac:dyDescent="0.2">
      <c r="A171" s="1"/>
      <c r="B171" s="63"/>
      <c r="C171" s="4" t="s">
        <v>18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1</v>
      </c>
      <c r="AD171" s="5">
        <v>1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 x14ac:dyDescent="0.2">
      <c r="A172" s="1"/>
      <c r="B172" s="63"/>
      <c r="C172" s="4" t="s">
        <v>44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 x14ac:dyDescent="0.2">
      <c r="A173" s="1"/>
      <c r="B173" s="64"/>
      <c r="C173" s="4" t="s">
        <v>53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 x14ac:dyDescent="0.2">
      <c r="A176" s="60"/>
      <c r="B176" s="65" t="s">
        <v>67</v>
      </c>
      <c r="C176" s="65" t="s">
        <v>2</v>
      </c>
      <c r="D176" s="66" t="s">
        <v>3</v>
      </c>
      <c r="E176" s="67"/>
      <c r="F176" s="68"/>
      <c r="G176" s="66" t="s">
        <v>4</v>
      </c>
      <c r="H176" s="67"/>
      <c r="I176" s="68"/>
      <c r="J176" s="69" t="s">
        <v>5</v>
      </c>
      <c r="K176" s="67"/>
      <c r="L176" s="68"/>
      <c r="M176" s="69" t="s">
        <v>6</v>
      </c>
      <c r="N176" s="67"/>
      <c r="O176" s="68"/>
      <c r="P176" s="69" t="s">
        <v>7</v>
      </c>
      <c r="Q176" s="67"/>
      <c r="R176" s="68"/>
      <c r="S176" s="69" t="s">
        <v>8</v>
      </c>
      <c r="T176" s="67"/>
      <c r="U176" s="68"/>
      <c r="V176" s="69" t="s">
        <v>9</v>
      </c>
      <c r="W176" s="67"/>
      <c r="X176" s="68"/>
      <c r="Y176" s="69" t="s">
        <v>20</v>
      </c>
      <c r="Z176" s="67"/>
      <c r="AA176" s="68"/>
      <c r="AB176" s="69" t="s">
        <v>21</v>
      </c>
      <c r="AC176" s="67"/>
      <c r="AD176" s="68"/>
      <c r="AE176" s="69" t="s">
        <v>26</v>
      </c>
      <c r="AF176" s="67"/>
      <c r="AG176" s="68"/>
      <c r="AH176" s="69" t="s">
        <v>27</v>
      </c>
      <c r="AI176" s="67"/>
      <c r="AJ176" s="68"/>
      <c r="AK176" s="69" t="s">
        <v>28</v>
      </c>
      <c r="AL176" s="67"/>
      <c r="AM176" s="68"/>
      <c r="AN176" s="69" t="s">
        <v>31</v>
      </c>
      <c r="AO176" s="67"/>
      <c r="AP176" s="68"/>
      <c r="AQ176" s="69" t="s">
        <v>32</v>
      </c>
      <c r="AR176" s="67"/>
      <c r="AS176" s="68"/>
      <c r="AT176" s="58"/>
      <c r="AU176" s="59"/>
      <c r="AV176" s="59"/>
      <c r="AW176" s="58"/>
      <c r="AX176" s="59"/>
      <c r="AY176" s="59"/>
      <c r="AZ176" s="58"/>
      <c r="BA176" s="59"/>
      <c r="BB176" s="59"/>
      <c r="BC176" s="58"/>
      <c r="BD176" s="59"/>
      <c r="BE176" s="59"/>
      <c r="BF176" s="58"/>
      <c r="BG176" s="59"/>
      <c r="BH176" s="59"/>
      <c r="BI176" s="58"/>
      <c r="BJ176" s="59"/>
      <c r="BK176" s="59"/>
      <c r="BL176" s="1"/>
      <c r="BM176" s="1"/>
      <c r="BN176" s="1"/>
    </row>
    <row r="177" spans="1:66" ht="15.75" customHeight="1" x14ac:dyDescent="0.2">
      <c r="A177" s="61"/>
      <c r="B177" s="64"/>
      <c r="C177" s="64"/>
      <c r="D177" s="2" t="s">
        <v>10</v>
      </c>
      <c r="E177" s="2" t="s">
        <v>11</v>
      </c>
      <c r="F177" s="2" t="s">
        <v>12</v>
      </c>
      <c r="G177" s="2" t="s">
        <v>10</v>
      </c>
      <c r="H177" s="2" t="s">
        <v>11</v>
      </c>
      <c r="I177" s="2" t="s">
        <v>12</v>
      </c>
      <c r="J177" s="2" t="s">
        <v>10</v>
      </c>
      <c r="K177" s="2" t="s">
        <v>11</v>
      </c>
      <c r="L177" s="2" t="s">
        <v>12</v>
      </c>
      <c r="M177" s="3" t="s">
        <v>10</v>
      </c>
      <c r="N177" s="3" t="s">
        <v>11</v>
      </c>
      <c r="O177" s="3" t="s">
        <v>12</v>
      </c>
      <c r="P177" s="3" t="s">
        <v>10</v>
      </c>
      <c r="Q177" s="3" t="s">
        <v>11</v>
      </c>
      <c r="R177" s="3" t="s">
        <v>12</v>
      </c>
      <c r="S177" s="3" t="s">
        <v>10</v>
      </c>
      <c r="T177" s="3" t="s">
        <v>11</v>
      </c>
      <c r="U177" s="3" t="s">
        <v>12</v>
      </c>
      <c r="V177" s="3" t="s">
        <v>10</v>
      </c>
      <c r="W177" s="3" t="s">
        <v>11</v>
      </c>
      <c r="X177" s="3" t="s">
        <v>12</v>
      </c>
      <c r="Y177" s="3" t="s">
        <v>10</v>
      </c>
      <c r="Z177" s="3" t="s">
        <v>11</v>
      </c>
      <c r="AA177" s="3" t="s">
        <v>12</v>
      </c>
      <c r="AB177" s="3" t="s">
        <v>10</v>
      </c>
      <c r="AC177" s="3" t="s">
        <v>11</v>
      </c>
      <c r="AD177" s="3" t="s">
        <v>12</v>
      </c>
      <c r="AE177" s="3" t="s">
        <v>10</v>
      </c>
      <c r="AF177" s="3" t="s">
        <v>11</v>
      </c>
      <c r="AG177" s="3" t="s">
        <v>12</v>
      </c>
      <c r="AH177" s="3" t="s">
        <v>10</v>
      </c>
      <c r="AI177" s="3" t="s">
        <v>11</v>
      </c>
      <c r="AJ177" s="3" t="s">
        <v>12</v>
      </c>
      <c r="AK177" s="3" t="s">
        <v>10</v>
      </c>
      <c r="AL177" s="3" t="s">
        <v>11</v>
      </c>
      <c r="AM177" s="3" t="s">
        <v>12</v>
      </c>
      <c r="AN177" s="3" t="s">
        <v>10</v>
      </c>
      <c r="AO177" s="3" t="s">
        <v>11</v>
      </c>
      <c r="AP177" s="3" t="s">
        <v>12</v>
      </c>
      <c r="AQ177" s="3" t="s">
        <v>10</v>
      </c>
      <c r="AR177" s="3" t="s">
        <v>11</v>
      </c>
      <c r="AS177" s="3" t="s">
        <v>12</v>
      </c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1"/>
      <c r="BM177" s="1"/>
      <c r="BN177" s="1"/>
    </row>
    <row r="178" spans="1:66" ht="16.5" customHeight="1" x14ac:dyDescent="0.2">
      <c r="A178" s="1"/>
      <c r="B178" s="62" t="s">
        <v>68</v>
      </c>
      <c r="C178" s="4" t="s">
        <v>14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0</v>
      </c>
      <c r="AE178" s="5">
        <v>1</v>
      </c>
      <c r="AF178" s="5">
        <v>1</v>
      </c>
      <c r="AG178" s="5">
        <v>0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  <c r="AM178" s="5">
        <v>0</v>
      </c>
      <c r="AN178" s="5">
        <v>1</v>
      </c>
      <c r="AO178" s="5">
        <v>1</v>
      </c>
      <c r="AP178" s="5">
        <v>0</v>
      </c>
      <c r="AQ178" s="5">
        <v>1</v>
      </c>
      <c r="AR178" s="5">
        <v>1</v>
      </c>
      <c r="AS178" s="5">
        <v>0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 x14ac:dyDescent="0.2">
      <c r="A179" s="1"/>
      <c r="B179" s="63"/>
      <c r="C179" s="4" t="s">
        <v>15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 x14ac:dyDescent="0.2">
      <c r="A180" s="1"/>
      <c r="B180" s="63"/>
      <c r="C180" s="4" t="s">
        <v>16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0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1</v>
      </c>
      <c r="AM180" s="5">
        <v>1</v>
      </c>
      <c r="AN180" s="5">
        <v>0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 x14ac:dyDescent="0.2">
      <c r="A181" s="1"/>
      <c r="B181" s="63"/>
      <c r="C181" s="4" t="s">
        <v>17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 x14ac:dyDescent="0.2">
      <c r="A182" s="1"/>
      <c r="B182" s="64"/>
      <c r="C182" s="4" t="s">
        <v>18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 x14ac:dyDescent="0.2">
      <c r="A185" s="60"/>
      <c r="B185" s="65" t="s">
        <v>69</v>
      </c>
      <c r="C185" s="65" t="s">
        <v>2</v>
      </c>
      <c r="D185" s="66" t="s">
        <v>3</v>
      </c>
      <c r="E185" s="67"/>
      <c r="F185" s="68"/>
      <c r="G185" s="66" t="s">
        <v>4</v>
      </c>
      <c r="H185" s="67"/>
      <c r="I185" s="68"/>
      <c r="J185" s="69" t="s">
        <v>5</v>
      </c>
      <c r="K185" s="67"/>
      <c r="L185" s="68"/>
      <c r="M185" s="69" t="s">
        <v>6</v>
      </c>
      <c r="N185" s="67"/>
      <c r="O185" s="68"/>
      <c r="P185" s="69" t="s">
        <v>7</v>
      </c>
      <c r="Q185" s="67"/>
      <c r="R185" s="68"/>
      <c r="S185" s="69" t="s">
        <v>8</v>
      </c>
      <c r="T185" s="67"/>
      <c r="U185" s="68"/>
      <c r="V185" s="69" t="s">
        <v>9</v>
      </c>
      <c r="W185" s="67"/>
      <c r="X185" s="68"/>
      <c r="Y185" s="69" t="s">
        <v>20</v>
      </c>
      <c r="Z185" s="67"/>
      <c r="AA185" s="68"/>
      <c r="AB185" s="69" t="s">
        <v>21</v>
      </c>
      <c r="AC185" s="67"/>
      <c r="AD185" s="68"/>
      <c r="AE185" s="69" t="s">
        <v>26</v>
      </c>
      <c r="AF185" s="67"/>
      <c r="AG185" s="68"/>
      <c r="AH185" s="69" t="s">
        <v>27</v>
      </c>
      <c r="AI185" s="67"/>
      <c r="AJ185" s="68"/>
      <c r="AK185" s="69" t="s">
        <v>28</v>
      </c>
      <c r="AL185" s="67"/>
      <c r="AM185" s="68"/>
      <c r="AN185" s="69" t="s">
        <v>31</v>
      </c>
      <c r="AO185" s="67"/>
      <c r="AP185" s="68"/>
      <c r="AQ185" s="69" t="s">
        <v>32</v>
      </c>
      <c r="AR185" s="67"/>
      <c r="AS185" s="68"/>
      <c r="AT185" s="69" t="s">
        <v>33</v>
      </c>
      <c r="AU185" s="67"/>
      <c r="AV185" s="68"/>
      <c r="AW185" s="69" t="s">
        <v>34</v>
      </c>
      <c r="AX185" s="67"/>
      <c r="AY185" s="68"/>
      <c r="AZ185" s="69" t="s">
        <v>35</v>
      </c>
      <c r="BA185" s="67"/>
      <c r="BB185" s="68"/>
      <c r="BC185" s="69" t="s">
        <v>36</v>
      </c>
      <c r="BD185" s="67"/>
      <c r="BE185" s="68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 x14ac:dyDescent="0.2">
      <c r="A186" s="61"/>
      <c r="B186" s="64"/>
      <c r="C186" s="64"/>
      <c r="D186" s="2" t="s">
        <v>10</v>
      </c>
      <c r="E186" s="2" t="s">
        <v>11</v>
      </c>
      <c r="F186" s="2" t="s">
        <v>12</v>
      </c>
      <c r="G186" s="2" t="s">
        <v>10</v>
      </c>
      <c r="H186" s="2" t="s">
        <v>11</v>
      </c>
      <c r="I186" s="2" t="s">
        <v>12</v>
      </c>
      <c r="J186" s="2" t="s">
        <v>10</v>
      </c>
      <c r="K186" s="2" t="s">
        <v>11</v>
      </c>
      <c r="L186" s="2" t="s">
        <v>12</v>
      </c>
      <c r="M186" s="3" t="s">
        <v>10</v>
      </c>
      <c r="N186" s="3" t="s">
        <v>11</v>
      </c>
      <c r="O186" s="3" t="s">
        <v>12</v>
      </c>
      <c r="P186" s="3" t="s">
        <v>10</v>
      </c>
      <c r="Q186" s="3" t="s">
        <v>11</v>
      </c>
      <c r="R186" s="3" t="s">
        <v>12</v>
      </c>
      <c r="S186" s="3" t="s">
        <v>10</v>
      </c>
      <c r="T186" s="3" t="s">
        <v>11</v>
      </c>
      <c r="U186" s="3" t="s">
        <v>12</v>
      </c>
      <c r="V186" s="3" t="s">
        <v>10</v>
      </c>
      <c r="W186" s="3" t="s">
        <v>11</v>
      </c>
      <c r="X186" s="3" t="s">
        <v>12</v>
      </c>
      <c r="Y186" s="3" t="s">
        <v>10</v>
      </c>
      <c r="Z186" s="3" t="s">
        <v>11</v>
      </c>
      <c r="AA186" s="3" t="s">
        <v>12</v>
      </c>
      <c r="AB186" s="3" t="s">
        <v>10</v>
      </c>
      <c r="AC186" s="3" t="s">
        <v>11</v>
      </c>
      <c r="AD186" s="3" t="s">
        <v>12</v>
      </c>
      <c r="AE186" s="3" t="s">
        <v>10</v>
      </c>
      <c r="AF186" s="3" t="s">
        <v>11</v>
      </c>
      <c r="AG186" s="3" t="s">
        <v>12</v>
      </c>
      <c r="AH186" s="3" t="s">
        <v>10</v>
      </c>
      <c r="AI186" s="3" t="s">
        <v>11</v>
      </c>
      <c r="AJ186" s="3" t="s">
        <v>12</v>
      </c>
      <c r="AK186" s="3" t="s">
        <v>10</v>
      </c>
      <c r="AL186" s="3" t="s">
        <v>11</v>
      </c>
      <c r="AM186" s="3" t="s">
        <v>12</v>
      </c>
      <c r="AN186" s="3" t="s">
        <v>10</v>
      </c>
      <c r="AO186" s="3" t="s">
        <v>11</v>
      </c>
      <c r="AP186" s="3" t="s">
        <v>12</v>
      </c>
      <c r="AQ186" s="3" t="s">
        <v>10</v>
      </c>
      <c r="AR186" s="3" t="s">
        <v>11</v>
      </c>
      <c r="AS186" s="3" t="s">
        <v>12</v>
      </c>
      <c r="AT186" s="3" t="s">
        <v>10</v>
      </c>
      <c r="AU186" s="3" t="s">
        <v>11</v>
      </c>
      <c r="AV186" s="3" t="s">
        <v>12</v>
      </c>
      <c r="AW186" s="3" t="s">
        <v>10</v>
      </c>
      <c r="AX186" s="3" t="s">
        <v>11</v>
      </c>
      <c r="AY186" s="3" t="s">
        <v>12</v>
      </c>
      <c r="AZ186" s="3" t="s">
        <v>10</v>
      </c>
      <c r="BA186" s="3" t="s">
        <v>11</v>
      </c>
      <c r="BB186" s="3" t="s">
        <v>12</v>
      </c>
      <c r="BC186" s="3" t="s">
        <v>10</v>
      </c>
      <c r="BD186" s="3" t="s">
        <v>11</v>
      </c>
      <c r="BE186" s="3" t="s">
        <v>12</v>
      </c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 x14ac:dyDescent="0.2">
      <c r="A187" s="1"/>
      <c r="B187" s="62" t="s">
        <v>70</v>
      </c>
      <c r="C187" s="4" t="s">
        <v>14</v>
      </c>
      <c r="D187" s="5">
        <v>1</v>
      </c>
      <c r="E187" s="5">
        <v>1</v>
      </c>
      <c r="F187" s="5">
        <v>0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1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 x14ac:dyDescent="0.2">
      <c r="A188" s="1"/>
      <c r="B188" s="63"/>
      <c r="C188" s="4" t="s">
        <v>15</v>
      </c>
      <c r="D188" s="5">
        <v>1</v>
      </c>
      <c r="E188" s="5">
        <v>1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1</v>
      </c>
      <c r="L188" s="5">
        <v>0</v>
      </c>
      <c r="M188" s="5">
        <v>1</v>
      </c>
      <c r="N188" s="5">
        <v>1</v>
      </c>
      <c r="O188" s="5">
        <v>0</v>
      </c>
      <c r="P188" s="5">
        <v>1</v>
      </c>
      <c r="Q188" s="5">
        <v>1</v>
      </c>
      <c r="R188" s="5">
        <v>0</v>
      </c>
      <c r="S188" s="5">
        <v>1</v>
      </c>
      <c r="T188" s="5">
        <v>1</v>
      </c>
      <c r="U188" s="5">
        <v>0</v>
      </c>
      <c r="V188" s="5">
        <v>1</v>
      </c>
      <c r="W188" s="5">
        <v>1</v>
      </c>
      <c r="X188" s="5">
        <v>0</v>
      </c>
      <c r="Y188" s="5">
        <v>1</v>
      </c>
      <c r="Z188" s="5">
        <v>1</v>
      </c>
      <c r="AA188" s="5">
        <v>0</v>
      </c>
      <c r="AB188" s="5">
        <v>1</v>
      </c>
      <c r="AC188" s="5">
        <v>1</v>
      </c>
      <c r="AD188" s="5">
        <v>0</v>
      </c>
      <c r="AE188" s="5">
        <v>1</v>
      </c>
      <c r="AF188" s="5">
        <v>1</v>
      </c>
      <c r="AG188" s="5">
        <v>1</v>
      </c>
      <c r="AH188" s="5">
        <v>0</v>
      </c>
      <c r="AI188" s="5">
        <v>1</v>
      </c>
      <c r="AJ188" s="5">
        <v>1</v>
      </c>
      <c r="AK188" s="5">
        <v>1</v>
      </c>
      <c r="AL188" s="5">
        <v>1</v>
      </c>
      <c r="AM188" s="5">
        <v>0</v>
      </c>
      <c r="AN188" s="5">
        <v>0</v>
      </c>
      <c r="AO188" s="5">
        <v>1</v>
      </c>
      <c r="AP188" s="5">
        <v>0</v>
      </c>
      <c r="AQ188" s="5">
        <v>0</v>
      </c>
      <c r="AR188" s="5">
        <v>1</v>
      </c>
      <c r="AS188" s="5">
        <v>0</v>
      </c>
      <c r="AT188" s="5">
        <v>0</v>
      </c>
      <c r="AU188" s="5">
        <v>1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1</v>
      </c>
      <c r="BB188" s="5">
        <v>0</v>
      </c>
      <c r="BC188" s="5">
        <v>0</v>
      </c>
      <c r="BD188" s="5">
        <v>1</v>
      </c>
      <c r="BE188" s="5">
        <v>0</v>
      </c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 x14ac:dyDescent="0.2">
      <c r="A189" s="1"/>
      <c r="B189" s="63"/>
      <c r="C189" s="4" t="s">
        <v>16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 x14ac:dyDescent="0.2">
      <c r="A190" s="1"/>
      <c r="B190" s="63"/>
      <c r="C190" s="4" t="s">
        <v>17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 x14ac:dyDescent="0.2">
      <c r="A191" s="1"/>
      <c r="B191" s="63"/>
      <c r="C191" s="4" t="s">
        <v>18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 x14ac:dyDescent="0.2">
      <c r="A192" s="1"/>
      <c r="B192" s="64"/>
      <c r="C192" s="4" t="s">
        <v>44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 x14ac:dyDescent="0.2">
      <c r="A195" s="60"/>
      <c r="B195" s="65" t="s">
        <v>71</v>
      </c>
      <c r="C195" s="65" t="s">
        <v>2</v>
      </c>
      <c r="D195" s="66" t="s">
        <v>3</v>
      </c>
      <c r="E195" s="67"/>
      <c r="F195" s="68"/>
      <c r="G195" s="66" t="s">
        <v>4</v>
      </c>
      <c r="H195" s="67"/>
      <c r="I195" s="68"/>
      <c r="J195" s="69" t="s">
        <v>5</v>
      </c>
      <c r="K195" s="67"/>
      <c r="L195" s="68"/>
      <c r="M195" s="69" t="s">
        <v>6</v>
      </c>
      <c r="N195" s="67"/>
      <c r="O195" s="68"/>
      <c r="P195" s="69" t="s">
        <v>7</v>
      </c>
      <c r="Q195" s="67"/>
      <c r="R195" s="68"/>
      <c r="S195" s="58"/>
      <c r="T195" s="59"/>
      <c r="U195" s="59"/>
      <c r="V195" s="58"/>
      <c r="W195" s="59"/>
      <c r="X195" s="59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 x14ac:dyDescent="0.2">
      <c r="A196" s="61"/>
      <c r="B196" s="64"/>
      <c r="C196" s="64"/>
      <c r="D196" s="2" t="s">
        <v>10</v>
      </c>
      <c r="E196" s="2" t="s">
        <v>11</v>
      </c>
      <c r="F196" s="2" t="s">
        <v>12</v>
      </c>
      <c r="G196" s="2" t="s">
        <v>10</v>
      </c>
      <c r="H196" s="2" t="s">
        <v>11</v>
      </c>
      <c r="I196" s="2" t="s">
        <v>12</v>
      </c>
      <c r="J196" s="2" t="s">
        <v>10</v>
      </c>
      <c r="K196" s="2" t="s">
        <v>11</v>
      </c>
      <c r="L196" s="2" t="s">
        <v>12</v>
      </c>
      <c r="M196" s="3" t="s">
        <v>10</v>
      </c>
      <c r="N196" s="3" t="s">
        <v>11</v>
      </c>
      <c r="O196" s="3" t="s">
        <v>12</v>
      </c>
      <c r="P196" s="3" t="s">
        <v>10</v>
      </c>
      <c r="Q196" s="3" t="s">
        <v>11</v>
      </c>
      <c r="R196" s="3" t="s">
        <v>12</v>
      </c>
      <c r="S196" s="6"/>
      <c r="T196" s="6"/>
      <c r="U196" s="6"/>
      <c r="V196" s="6"/>
      <c r="W196" s="6"/>
      <c r="X196" s="6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 x14ac:dyDescent="0.2">
      <c r="A197" s="1"/>
      <c r="B197" s="62" t="s">
        <v>72</v>
      </c>
      <c r="C197" s="4" t="s">
        <v>14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 x14ac:dyDescent="0.2">
      <c r="A198" s="1"/>
      <c r="B198" s="63"/>
      <c r="C198" s="4" t="s">
        <v>15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0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5">
        <v>1</v>
      </c>
      <c r="Q198" s="5">
        <v>1</v>
      </c>
      <c r="R198" s="5">
        <v>0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 x14ac:dyDescent="0.2">
      <c r="A199" s="1"/>
      <c r="B199" s="63"/>
      <c r="C199" s="4" t="s">
        <v>16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 x14ac:dyDescent="0.2">
      <c r="A200" s="1"/>
      <c r="B200" s="63"/>
      <c r="C200" s="4" t="s">
        <v>17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 x14ac:dyDescent="0.2">
      <c r="A201" s="1"/>
      <c r="B201" s="63"/>
      <c r="C201" s="4" t="s">
        <v>18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 x14ac:dyDescent="0.2">
      <c r="A202" s="1"/>
      <c r="B202" s="64"/>
      <c r="C202" s="4" t="s">
        <v>44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 x14ac:dyDescent="0.2">
      <c r="A205" s="60"/>
      <c r="B205" s="65" t="s">
        <v>73</v>
      </c>
      <c r="C205" s="65" t="s">
        <v>2</v>
      </c>
      <c r="D205" s="66" t="s">
        <v>3</v>
      </c>
      <c r="E205" s="67"/>
      <c r="F205" s="68"/>
      <c r="G205" s="66" t="s">
        <v>4</v>
      </c>
      <c r="H205" s="67"/>
      <c r="I205" s="68"/>
      <c r="J205" s="69" t="s">
        <v>5</v>
      </c>
      <c r="K205" s="67"/>
      <c r="L205" s="68"/>
      <c r="M205" s="69" t="s">
        <v>6</v>
      </c>
      <c r="N205" s="67"/>
      <c r="O205" s="68"/>
      <c r="P205" s="69" t="s">
        <v>7</v>
      </c>
      <c r="Q205" s="67"/>
      <c r="R205" s="68"/>
      <c r="S205" s="69" t="s">
        <v>8</v>
      </c>
      <c r="T205" s="67"/>
      <c r="U205" s="68"/>
      <c r="V205" s="58"/>
      <c r="W205" s="59"/>
      <c r="X205" s="59"/>
      <c r="Y205" s="58"/>
      <c r="Z205" s="59"/>
      <c r="AA205" s="59"/>
      <c r="AB205" s="58"/>
      <c r="AC205" s="59"/>
      <c r="AD205" s="59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 x14ac:dyDescent="0.2">
      <c r="A206" s="61"/>
      <c r="B206" s="64"/>
      <c r="C206" s="64"/>
      <c r="D206" s="2" t="s">
        <v>10</v>
      </c>
      <c r="E206" s="2" t="s">
        <v>11</v>
      </c>
      <c r="F206" s="2" t="s">
        <v>12</v>
      </c>
      <c r="G206" s="2" t="s">
        <v>10</v>
      </c>
      <c r="H206" s="2" t="s">
        <v>11</v>
      </c>
      <c r="I206" s="2" t="s">
        <v>12</v>
      </c>
      <c r="J206" s="2" t="s">
        <v>10</v>
      </c>
      <c r="K206" s="2" t="s">
        <v>11</v>
      </c>
      <c r="L206" s="2" t="s">
        <v>12</v>
      </c>
      <c r="M206" s="3" t="s">
        <v>10</v>
      </c>
      <c r="N206" s="3" t="s">
        <v>11</v>
      </c>
      <c r="O206" s="3" t="s">
        <v>12</v>
      </c>
      <c r="P206" s="3" t="s">
        <v>10</v>
      </c>
      <c r="Q206" s="3" t="s">
        <v>11</v>
      </c>
      <c r="R206" s="3" t="s">
        <v>12</v>
      </c>
      <c r="S206" s="3" t="s">
        <v>10</v>
      </c>
      <c r="T206" s="3" t="s">
        <v>11</v>
      </c>
      <c r="U206" s="3" t="s">
        <v>12</v>
      </c>
      <c r="V206" s="6"/>
      <c r="W206" s="6"/>
      <c r="X206" s="6"/>
      <c r="Y206" s="6"/>
      <c r="Z206" s="6"/>
      <c r="AA206" s="6"/>
      <c r="AB206" s="6"/>
      <c r="AC206" s="6"/>
      <c r="AD206" s="6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48.75" customHeight="1" x14ac:dyDescent="0.2">
      <c r="A207" s="1"/>
      <c r="B207" s="62" t="s">
        <v>74</v>
      </c>
      <c r="C207" s="4" t="s">
        <v>14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 x14ac:dyDescent="0.2">
      <c r="A208" s="1"/>
      <c r="B208" s="63"/>
      <c r="C208" s="4" t="s">
        <v>15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 x14ac:dyDescent="0.2">
      <c r="A209" s="1"/>
      <c r="B209" s="63"/>
      <c r="C209" s="4" t="s">
        <v>16</v>
      </c>
      <c r="D209" s="5">
        <v>1</v>
      </c>
      <c r="E209" s="5">
        <v>1</v>
      </c>
      <c r="F209" s="5">
        <v>0</v>
      </c>
      <c r="G209" s="5">
        <v>1</v>
      </c>
      <c r="H209" s="5">
        <v>1</v>
      </c>
      <c r="I209" s="5">
        <v>0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0</v>
      </c>
      <c r="S209" s="5">
        <v>1</v>
      </c>
      <c r="T209" s="5">
        <v>1</v>
      </c>
      <c r="U209" s="5">
        <v>0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 x14ac:dyDescent="0.2">
      <c r="A210" s="1"/>
      <c r="B210" s="63"/>
      <c r="C210" s="4" t="s">
        <v>17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 x14ac:dyDescent="0.2">
      <c r="A211" s="1"/>
      <c r="B211" s="63"/>
      <c r="C211" s="4" t="s">
        <v>18</v>
      </c>
      <c r="D211" s="5">
        <v>0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 x14ac:dyDescent="0.2">
      <c r="A212" s="1"/>
      <c r="B212" s="63"/>
      <c r="C212" s="4" t="s">
        <v>44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 x14ac:dyDescent="0.2">
      <c r="A213" s="1"/>
      <c r="B213" s="64"/>
      <c r="C213" s="4" t="s">
        <v>53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 x14ac:dyDescent="0.2">
      <c r="A215" s="60"/>
      <c r="B215" s="65" t="s">
        <v>75</v>
      </c>
      <c r="C215" s="65" t="s">
        <v>2</v>
      </c>
      <c r="D215" s="66" t="s">
        <v>3</v>
      </c>
      <c r="E215" s="67"/>
      <c r="F215" s="68"/>
      <c r="G215" s="66" t="s">
        <v>4</v>
      </c>
      <c r="H215" s="67"/>
      <c r="I215" s="68"/>
      <c r="J215" s="69" t="s">
        <v>5</v>
      </c>
      <c r="K215" s="67"/>
      <c r="L215" s="68"/>
      <c r="M215" s="69" t="s">
        <v>6</v>
      </c>
      <c r="N215" s="67"/>
      <c r="O215" s="68"/>
      <c r="P215" s="69" t="s">
        <v>7</v>
      </c>
      <c r="Q215" s="67"/>
      <c r="R215" s="68"/>
      <c r="S215" s="58"/>
      <c r="T215" s="59"/>
      <c r="U215" s="59"/>
      <c r="V215" s="58"/>
      <c r="W215" s="59"/>
      <c r="X215" s="59"/>
      <c r="Y215" s="58"/>
      <c r="Z215" s="59"/>
      <c r="AA215" s="59"/>
      <c r="AB215" s="58"/>
      <c r="AC215" s="59"/>
      <c r="AD215" s="59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 x14ac:dyDescent="0.2">
      <c r="A216" s="61"/>
      <c r="B216" s="64"/>
      <c r="C216" s="64"/>
      <c r="D216" s="2" t="s">
        <v>10</v>
      </c>
      <c r="E216" s="2" t="s">
        <v>11</v>
      </c>
      <c r="F216" s="2" t="s">
        <v>12</v>
      </c>
      <c r="G216" s="2" t="s">
        <v>10</v>
      </c>
      <c r="H216" s="2" t="s">
        <v>11</v>
      </c>
      <c r="I216" s="2" t="s">
        <v>12</v>
      </c>
      <c r="J216" s="2" t="s">
        <v>10</v>
      </c>
      <c r="K216" s="2" t="s">
        <v>11</v>
      </c>
      <c r="L216" s="2" t="s">
        <v>12</v>
      </c>
      <c r="M216" s="3" t="s">
        <v>10</v>
      </c>
      <c r="N216" s="3" t="s">
        <v>11</v>
      </c>
      <c r="O216" s="3" t="s">
        <v>12</v>
      </c>
      <c r="P216" s="3" t="s">
        <v>10</v>
      </c>
      <c r="Q216" s="3" t="s">
        <v>11</v>
      </c>
      <c r="R216" s="3" t="s">
        <v>12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32.25" customHeight="1" x14ac:dyDescent="0.2">
      <c r="A217" s="1"/>
      <c r="B217" s="62" t="s">
        <v>76</v>
      </c>
      <c r="C217" s="4" t="s">
        <v>14</v>
      </c>
      <c r="D217" s="5">
        <v>1</v>
      </c>
      <c r="E217" s="5">
        <v>1</v>
      </c>
      <c r="F217" s="5">
        <v>0</v>
      </c>
      <c r="G217" s="5">
        <v>1</v>
      </c>
      <c r="H217" s="5">
        <v>1</v>
      </c>
      <c r="I217" s="5">
        <v>0</v>
      </c>
      <c r="J217" s="5">
        <v>1</v>
      </c>
      <c r="K217" s="5">
        <v>1</v>
      </c>
      <c r="L217" s="5">
        <v>0</v>
      </c>
      <c r="M217" s="5">
        <v>1</v>
      </c>
      <c r="N217" s="5">
        <v>1</v>
      </c>
      <c r="O217" s="5">
        <v>0</v>
      </c>
      <c r="P217" s="5">
        <v>1</v>
      </c>
      <c r="Q217" s="5">
        <v>1</v>
      </c>
      <c r="R217" s="5">
        <v>0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 x14ac:dyDescent="0.2">
      <c r="A218" s="1"/>
      <c r="B218" s="63"/>
      <c r="C218" s="4" t="s">
        <v>15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 x14ac:dyDescent="0.2">
      <c r="A219" s="1"/>
      <c r="B219" s="63"/>
      <c r="C219" s="4" t="s">
        <v>16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 x14ac:dyDescent="0.2">
      <c r="A220" s="1"/>
      <c r="B220" s="63"/>
      <c r="C220" s="4" t="s">
        <v>17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 x14ac:dyDescent="0.2">
      <c r="A221" s="1"/>
      <c r="B221" s="64"/>
      <c r="C221" s="4" t="s">
        <v>18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 x14ac:dyDescent="0.2">
      <c r="A224" s="60"/>
      <c r="B224" s="65" t="s">
        <v>77</v>
      </c>
      <c r="C224" s="65" t="s">
        <v>2</v>
      </c>
      <c r="D224" s="66" t="s">
        <v>3</v>
      </c>
      <c r="E224" s="67"/>
      <c r="F224" s="68"/>
      <c r="G224" s="66" t="s">
        <v>4</v>
      </c>
      <c r="H224" s="67"/>
      <c r="I224" s="68"/>
      <c r="J224" s="69" t="s">
        <v>5</v>
      </c>
      <c r="K224" s="67"/>
      <c r="L224" s="68"/>
      <c r="M224" s="69" t="s">
        <v>6</v>
      </c>
      <c r="N224" s="67"/>
      <c r="O224" s="68"/>
      <c r="P224" s="69" t="s">
        <v>7</v>
      </c>
      <c r="Q224" s="67"/>
      <c r="R224" s="68"/>
      <c r="S224" s="58"/>
      <c r="T224" s="59"/>
      <c r="U224" s="59"/>
      <c r="V224" s="58"/>
      <c r="W224" s="59"/>
      <c r="X224" s="59"/>
      <c r="Y224" s="58"/>
      <c r="Z224" s="59"/>
      <c r="AA224" s="59"/>
      <c r="AB224" s="58"/>
      <c r="AC224" s="59"/>
      <c r="AD224" s="59"/>
      <c r="AE224" s="58"/>
      <c r="AF224" s="59"/>
      <c r="AG224" s="59"/>
      <c r="AH224" s="58"/>
      <c r="AI224" s="59"/>
      <c r="AJ224" s="59"/>
      <c r="AK224" s="58"/>
      <c r="AL224" s="59"/>
      <c r="AM224" s="59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 x14ac:dyDescent="0.2">
      <c r="A225" s="61"/>
      <c r="B225" s="64"/>
      <c r="C225" s="64"/>
      <c r="D225" s="2" t="s">
        <v>10</v>
      </c>
      <c r="E225" s="2" t="s">
        <v>11</v>
      </c>
      <c r="F225" s="2" t="s">
        <v>12</v>
      </c>
      <c r="G225" s="2" t="s">
        <v>10</v>
      </c>
      <c r="H225" s="2" t="s">
        <v>11</v>
      </c>
      <c r="I225" s="2" t="s">
        <v>12</v>
      </c>
      <c r="J225" s="2" t="s">
        <v>10</v>
      </c>
      <c r="K225" s="2" t="s">
        <v>11</v>
      </c>
      <c r="L225" s="2" t="s">
        <v>12</v>
      </c>
      <c r="M225" s="3" t="s">
        <v>10</v>
      </c>
      <c r="N225" s="3" t="s">
        <v>11</v>
      </c>
      <c r="O225" s="3" t="s">
        <v>12</v>
      </c>
      <c r="P225" s="3" t="s">
        <v>10</v>
      </c>
      <c r="Q225" s="3" t="s">
        <v>11</v>
      </c>
      <c r="R225" s="3" t="s">
        <v>12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32.25" customHeight="1" x14ac:dyDescent="0.2">
      <c r="A226" s="1"/>
      <c r="B226" s="62" t="s">
        <v>78</v>
      </c>
      <c r="C226" s="4" t="s">
        <v>14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 x14ac:dyDescent="0.2">
      <c r="A227" s="1"/>
      <c r="B227" s="63"/>
      <c r="C227" s="4" t="s">
        <v>15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 x14ac:dyDescent="0.2">
      <c r="A228" s="1"/>
      <c r="B228" s="63"/>
      <c r="C228" s="4" t="s">
        <v>16</v>
      </c>
      <c r="D228" s="5">
        <v>1</v>
      </c>
      <c r="E228" s="5">
        <v>1</v>
      </c>
      <c r="F228" s="5">
        <v>0</v>
      </c>
      <c r="G228" s="5">
        <v>1</v>
      </c>
      <c r="H228" s="5">
        <v>1</v>
      </c>
      <c r="I228" s="5">
        <v>0</v>
      </c>
      <c r="J228" s="5">
        <v>1</v>
      </c>
      <c r="K228" s="5">
        <v>1</v>
      </c>
      <c r="L228" s="5">
        <v>0</v>
      </c>
      <c r="M228" s="5">
        <v>1</v>
      </c>
      <c r="N228" s="5">
        <v>1</v>
      </c>
      <c r="O228" s="5">
        <v>0</v>
      </c>
      <c r="P228" s="5">
        <v>1</v>
      </c>
      <c r="Q228" s="5">
        <v>1</v>
      </c>
      <c r="R228" s="5">
        <v>0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 x14ac:dyDescent="0.2">
      <c r="A229" s="1"/>
      <c r="B229" s="63"/>
      <c r="C229" s="4" t="s">
        <v>17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 x14ac:dyDescent="0.2">
      <c r="A230" s="1"/>
      <c r="B230" s="63"/>
      <c r="C230" s="4" t="s">
        <v>18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 x14ac:dyDescent="0.2">
      <c r="A231" s="1"/>
      <c r="B231" s="63"/>
      <c r="C231" s="4" t="s">
        <v>44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  <c r="P231" s="5">
        <v>1</v>
      </c>
      <c r="Q231" s="5">
        <v>1</v>
      </c>
      <c r="R231" s="5">
        <v>1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 x14ac:dyDescent="0.2">
      <c r="A232" s="1"/>
      <c r="B232" s="64"/>
      <c r="C232" s="4" t="s">
        <v>53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 x14ac:dyDescent="0.2">
      <c r="A235" s="60"/>
      <c r="B235" s="65" t="s">
        <v>79</v>
      </c>
      <c r="C235" s="65" t="s">
        <v>2</v>
      </c>
      <c r="D235" s="66" t="s">
        <v>3</v>
      </c>
      <c r="E235" s="67"/>
      <c r="F235" s="68"/>
      <c r="G235" s="66" t="s">
        <v>4</v>
      </c>
      <c r="H235" s="67"/>
      <c r="I235" s="68"/>
      <c r="J235" s="69" t="s">
        <v>5</v>
      </c>
      <c r="K235" s="67"/>
      <c r="L235" s="68"/>
      <c r="M235" s="69" t="s">
        <v>6</v>
      </c>
      <c r="N235" s="67"/>
      <c r="O235" s="68"/>
      <c r="P235" s="69" t="s">
        <v>7</v>
      </c>
      <c r="Q235" s="67"/>
      <c r="R235" s="68"/>
      <c r="S235" s="58"/>
      <c r="T235" s="59"/>
      <c r="U235" s="59"/>
      <c r="V235" s="58"/>
      <c r="W235" s="59"/>
      <c r="X235" s="59"/>
      <c r="Y235" s="58"/>
      <c r="Z235" s="59"/>
      <c r="AA235" s="59"/>
      <c r="AB235" s="58"/>
      <c r="AC235" s="59"/>
      <c r="AD235" s="59"/>
      <c r="AE235" s="58"/>
      <c r="AF235" s="59"/>
      <c r="AG235" s="59"/>
      <c r="AH235" s="58"/>
      <c r="AI235" s="59"/>
      <c r="AJ235" s="59"/>
      <c r="AK235" s="58"/>
      <c r="AL235" s="59"/>
      <c r="AM235" s="59"/>
      <c r="AN235" s="58"/>
      <c r="AO235" s="59"/>
      <c r="AP235" s="59"/>
      <c r="AQ235" s="58"/>
      <c r="AR235" s="59"/>
      <c r="AS235" s="59"/>
      <c r="AT235" s="58"/>
      <c r="AU235" s="59"/>
      <c r="AV235" s="59"/>
      <c r="AW235" s="58"/>
      <c r="AX235" s="59"/>
      <c r="AY235" s="59"/>
      <c r="AZ235" s="58"/>
      <c r="BA235" s="59"/>
      <c r="BB235" s="59"/>
      <c r="BC235" s="58"/>
      <c r="BD235" s="59"/>
      <c r="BE235" s="59"/>
      <c r="BF235" s="58"/>
      <c r="BG235" s="59"/>
      <c r="BH235" s="59"/>
      <c r="BI235" s="58"/>
      <c r="BJ235" s="59"/>
      <c r="BK235" s="59"/>
      <c r="BL235" s="1"/>
      <c r="BM235" s="1"/>
      <c r="BN235" s="1"/>
    </row>
    <row r="236" spans="1:66" ht="15.75" customHeight="1" x14ac:dyDescent="0.2">
      <c r="A236" s="61"/>
      <c r="B236" s="64"/>
      <c r="C236" s="64"/>
      <c r="D236" s="2" t="s">
        <v>10</v>
      </c>
      <c r="E236" s="2" t="s">
        <v>11</v>
      </c>
      <c r="F236" s="2" t="s">
        <v>12</v>
      </c>
      <c r="G236" s="2" t="s">
        <v>10</v>
      </c>
      <c r="H236" s="2" t="s">
        <v>11</v>
      </c>
      <c r="I236" s="2" t="s">
        <v>12</v>
      </c>
      <c r="J236" s="2" t="s">
        <v>10</v>
      </c>
      <c r="K236" s="2" t="s">
        <v>11</v>
      </c>
      <c r="L236" s="2" t="s">
        <v>12</v>
      </c>
      <c r="M236" s="3" t="s">
        <v>10</v>
      </c>
      <c r="N236" s="3" t="s">
        <v>11</v>
      </c>
      <c r="O236" s="3" t="s">
        <v>12</v>
      </c>
      <c r="P236" s="3" t="s">
        <v>10</v>
      </c>
      <c r="Q236" s="3" t="s">
        <v>11</v>
      </c>
      <c r="R236" s="3" t="s">
        <v>12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1"/>
      <c r="BM236" s="1"/>
      <c r="BN236" s="1"/>
    </row>
    <row r="237" spans="1:66" ht="16.5" customHeight="1" x14ac:dyDescent="0.2">
      <c r="A237" s="1"/>
      <c r="B237" s="62" t="s">
        <v>80</v>
      </c>
      <c r="C237" s="4" t="s">
        <v>14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 x14ac:dyDescent="0.2">
      <c r="A238" s="1"/>
      <c r="B238" s="63"/>
      <c r="C238" s="4" t="s">
        <v>15</v>
      </c>
      <c r="D238" s="5">
        <v>1</v>
      </c>
      <c r="E238" s="5">
        <v>1</v>
      </c>
      <c r="F238" s="5">
        <v>0</v>
      </c>
      <c r="G238" s="5">
        <v>1</v>
      </c>
      <c r="H238" s="5">
        <v>1</v>
      </c>
      <c r="I238" s="5">
        <v>0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 x14ac:dyDescent="0.2">
      <c r="A239" s="1"/>
      <c r="B239" s="63"/>
      <c r="C239" s="4" t="s">
        <v>16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 x14ac:dyDescent="0.2">
      <c r="A240" s="1"/>
      <c r="B240" s="63"/>
      <c r="C240" s="4" t="s">
        <v>17</v>
      </c>
      <c r="D240" s="5">
        <v>0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 x14ac:dyDescent="0.2">
      <c r="A241" s="1"/>
      <c r="B241" s="63"/>
      <c r="C241" s="4" t="s">
        <v>18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 x14ac:dyDescent="0.2">
      <c r="A242" s="1"/>
      <c r="B242" s="64"/>
      <c r="C242" s="4" t="s">
        <v>44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 x14ac:dyDescent="0.2">
      <c r="A245" s="60"/>
      <c r="B245" s="65" t="s">
        <v>81</v>
      </c>
      <c r="C245" s="65" t="s">
        <v>2</v>
      </c>
      <c r="D245" s="66" t="s">
        <v>3</v>
      </c>
      <c r="E245" s="67"/>
      <c r="F245" s="68"/>
      <c r="G245" s="66" t="s">
        <v>4</v>
      </c>
      <c r="H245" s="67"/>
      <c r="I245" s="68"/>
      <c r="J245" s="69" t="s">
        <v>5</v>
      </c>
      <c r="K245" s="67"/>
      <c r="L245" s="68"/>
      <c r="M245" s="69" t="s">
        <v>6</v>
      </c>
      <c r="N245" s="67"/>
      <c r="O245" s="68"/>
      <c r="P245" s="69" t="s">
        <v>7</v>
      </c>
      <c r="Q245" s="67"/>
      <c r="R245" s="68"/>
      <c r="S245" s="69" t="s">
        <v>8</v>
      </c>
      <c r="T245" s="67"/>
      <c r="U245" s="68"/>
      <c r="V245" s="69" t="s">
        <v>9</v>
      </c>
      <c r="W245" s="67"/>
      <c r="X245" s="68"/>
      <c r="Y245" s="69" t="s">
        <v>20</v>
      </c>
      <c r="Z245" s="67"/>
      <c r="AA245" s="68"/>
      <c r="AB245" s="69" t="s">
        <v>21</v>
      </c>
      <c r="AC245" s="67"/>
      <c r="AD245" s="68"/>
      <c r="AE245" s="69" t="s">
        <v>26</v>
      </c>
      <c r="AF245" s="67"/>
      <c r="AG245" s="68"/>
      <c r="AH245" s="69" t="s">
        <v>27</v>
      </c>
      <c r="AI245" s="67"/>
      <c r="AJ245" s="68"/>
      <c r="AK245" s="58"/>
      <c r="AL245" s="59"/>
      <c r="AM245" s="59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 x14ac:dyDescent="0.2">
      <c r="A246" s="61"/>
      <c r="B246" s="64"/>
      <c r="C246" s="64"/>
      <c r="D246" s="2" t="s">
        <v>10</v>
      </c>
      <c r="E246" s="2" t="s">
        <v>11</v>
      </c>
      <c r="F246" s="2" t="s">
        <v>12</v>
      </c>
      <c r="G246" s="2" t="s">
        <v>10</v>
      </c>
      <c r="H246" s="2" t="s">
        <v>11</v>
      </c>
      <c r="I246" s="2" t="s">
        <v>12</v>
      </c>
      <c r="J246" s="2" t="s">
        <v>10</v>
      </c>
      <c r="K246" s="2" t="s">
        <v>11</v>
      </c>
      <c r="L246" s="2" t="s">
        <v>12</v>
      </c>
      <c r="M246" s="3" t="s">
        <v>10</v>
      </c>
      <c r="N246" s="3" t="s">
        <v>11</v>
      </c>
      <c r="O246" s="3" t="s">
        <v>12</v>
      </c>
      <c r="P246" s="3" t="s">
        <v>10</v>
      </c>
      <c r="Q246" s="3" t="s">
        <v>11</v>
      </c>
      <c r="R246" s="3" t="s">
        <v>12</v>
      </c>
      <c r="S246" s="3" t="s">
        <v>10</v>
      </c>
      <c r="T246" s="3" t="s">
        <v>11</v>
      </c>
      <c r="U246" s="3" t="s">
        <v>12</v>
      </c>
      <c r="V246" s="3" t="s">
        <v>10</v>
      </c>
      <c r="W246" s="3" t="s">
        <v>11</v>
      </c>
      <c r="X246" s="3" t="s">
        <v>12</v>
      </c>
      <c r="Y246" s="3" t="s">
        <v>10</v>
      </c>
      <c r="Z246" s="3" t="s">
        <v>11</v>
      </c>
      <c r="AA246" s="3" t="s">
        <v>12</v>
      </c>
      <c r="AB246" s="3" t="s">
        <v>10</v>
      </c>
      <c r="AC246" s="3" t="s">
        <v>11</v>
      </c>
      <c r="AD246" s="3" t="s">
        <v>12</v>
      </c>
      <c r="AE246" s="3" t="s">
        <v>10</v>
      </c>
      <c r="AF246" s="3" t="s">
        <v>11</v>
      </c>
      <c r="AG246" s="3" t="s">
        <v>12</v>
      </c>
      <c r="AH246" s="3" t="s">
        <v>10</v>
      </c>
      <c r="AI246" s="3" t="s">
        <v>11</v>
      </c>
      <c r="AJ246" s="3" t="s">
        <v>12</v>
      </c>
      <c r="AK246" s="6"/>
      <c r="AL246" s="6"/>
      <c r="AM246" s="6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 x14ac:dyDescent="0.2">
      <c r="A247" s="1"/>
      <c r="B247" s="62" t="s">
        <v>82</v>
      </c>
      <c r="C247" s="4" t="s">
        <v>14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 x14ac:dyDescent="0.2">
      <c r="A248" s="1"/>
      <c r="B248" s="63"/>
      <c r="C248" s="4" t="s">
        <v>15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0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 x14ac:dyDescent="0.2">
      <c r="A249" s="1"/>
      <c r="B249" s="63"/>
      <c r="C249" s="4" t="s">
        <v>16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 x14ac:dyDescent="0.2">
      <c r="A250" s="1"/>
      <c r="B250" s="64"/>
      <c r="C250" s="4" t="s">
        <v>17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 x14ac:dyDescent="0.2">
      <c r="A253" s="60"/>
      <c r="B253" s="65" t="s">
        <v>83</v>
      </c>
      <c r="C253" s="65" t="s">
        <v>2</v>
      </c>
      <c r="D253" s="66" t="s">
        <v>3</v>
      </c>
      <c r="E253" s="67"/>
      <c r="F253" s="68"/>
      <c r="G253" s="66" t="s">
        <v>4</v>
      </c>
      <c r="H253" s="67"/>
      <c r="I253" s="68"/>
      <c r="J253" s="69" t="s">
        <v>5</v>
      </c>
      <c r="K253" s="67"/>
      <c r="L253" s="68"/>
      <c r="M253" s="69" t="s">
        <v>6</v>
      </c>
      <c r="N253" s="67"/>
      <c r="O253" s="68"/>
      <c r="P253" s="69" t="s">
        <v>7</v>
      </c>
      <c r="Q253" s="67"/>
      <c r="R253" s="68"/>
      <c r="S253" s="69" t="s">
        <v>8</v>
      </c>
      <c r="T253" s="67"/>
      <c r="U253" s="68"/>
      <c r="V253" s="69" t="s">
        <v>9</v>
      </c>
      <c r="W253" s="67"/>
      <c r="X253" s="68"/>
      <c r="Y253" s="69" t="s">
        <v>20</v>
      </c>
      <c r="Z253" s="67"/>
      <c r="AA253" s="68"/>
      <c r="AB253" s="69" t="s">
        <v>21</v>
      </c>
      <c r="AC253" s="67"/>
      <c r="AD253" s="68"/>
      <c r="AE253" s="69" t="s">
        <v>26</v>
      </c>
      <c r="AF253" s="67"/>
      <c r="AG253" s="68"/>
      <c r="AH253" s="69" t="s">
        <v>27</v>
      </c>
      <c r="AI253" s="67"/>
      <c r="AJ253" s="68"/>
      <c r="AK253" s="69" t="s">
        <v>28</v>
      </c>
      <c r="AL253" s="67"/>
      <c r="AM253" s="68"/>
      <c r="AN253" s="69" t="s">
        <v>31</v>
      </c>
      <c r="AO253" s="67"/>
      <c r="AP253" s="68"/>
      <c r="AQ253" s="69" t="s">
        <v>32</v>
      </c>
      <c r="AR253" s="67"/>
      <c r="AS253" s="68"/>
      <c r="AT253" s="69" t="s">
        <v>33</v>
      </c>
      <c r="AU253" s="67"/>
      <c r="AV253" s="68"/>
      <c r="AW253" s="69" t="s">
        <v>34</v>
      </c>
      <c r="AX253" s="67"/>
      <c r="AY253" s="68"/>
      <c r="AZ253" s="69" t="s">
        <v>35</v>
      </c>
      <c r="BA253" s="67"/>
      <c r="BB253" s="68"/>
      <c r="BC253" s="69" t="s">
        <v>36</v>
      </c>
      <c r="BD253" s="67"/>
      <c r="BE253" s="68"/>
      <c r="BF253" s="69" t="s">
        <v>37</v>
      </c>
      <c r="BG253" s="67"/>
      <c r="BH253" s="68"/>
      <c r="BI253" s="69" t="s">
        <v>38</v>
      </c>
      <c r="BJ253" s="67"/>
      <c r="BK253" s="68"/>
      <c r="BL253" s="69" t="s">
        <v>84</v>
      </c>
      <c r="BM253" s="67"/>
      <c r="BN253" s="68"/>
    </row>
    <row r="254" spans="1:66" ht="15.75" customHeight="1" x14ac:dyDescent="0.2">
      <c r="A254" s="61"/>
      <c r="B254" s="64"/>
      <c r="C254" s="64"/>
      <c r="D254" s="2" t="s">
        <v>10</v>
      </c>
      <c r="E254" s="2" t="s">
        <v>11</v>
      </c>
      <c r="F254" s="2" t="s">
        <v>12</v>
      </c>
      <c r="G254" s="2" t="s">
        <v>10</v>
      </c>
      <c r="H254" s="2" t="s">
        <v>11</v>
      </c>
      <c r="I254" s="2" t="s">
        <v>12</v>
      </c>
      <c r="J254" s="2" t="s">
        <v>10</v>
      </c>
      <c r="K254" s="2" t="s">
        <v>11</v>
      </c>
      <c r="L254" s="2" t="s">
        <v>12</v>
      </c>
      <c r="M254" s="3" t="s">
        <v>10</v>
      </c>
      <c r="N254" s="3" t="s">
        <v>11</v>
      </c>
      <c r="O254" s="3" t="s">
        <v>12</v>
      </c>
      <c r="P254" s="3" t="s">
        <v>10</v>
      </c>
      <c r="Q254" s="3" t="s">
        <v>11</v>
      </c>
      <c r="R254" s="3" t="s">
        <v>12</v>
      </c>
      <c r="S254" s="3" t="s">
        <v>10</v>
      </c>
      <c r="T254" s="3" t="s">
        <v>11</v>
      </c>
      <c r="U254" s="3" t="s">
        <v>12</v>
      </c>
      <c r="V254" s="3" t="s">
        <v>10</v>
      </c>
      <c r="W254" s="3" t="s">
        <v>11</v>
      </c>
      <c r="X254" s="3" t="s">
        <v>12</v>
      </c>
      <c r="Y254" s="3" t="s">
        <v>10</v>
      </c>
      <c r="Z254" s="3" t="s">
        <v>11</v>
      </c>
      <c r="AA254" s="3" t="s">
        <v>12</v>
      </c>
      <c r="AB254" s="3" t="s">
        <v>10</v>
      </c>
      <c r="AC254" s="3" t="s">
        <v>11</v>
      </c>
      <c r="AD254" s="3" t="s">
        <v>12</v>
      </c>
      <c r="AE254" s="3" t="s">
        <v>10</v>
      </c>
      <c r="AF254" s="3" t="s">
        <v>11</v>
      </c>
      <c r="AG254" s="3" t="s">
        <v>12</v>
      </c>
      <c r="AH254" s="3" t="s">
        <v>10</v>
      </c>
      <c r="AI254" s="3" t="s">
        <v>11</v>
      </c>
      <c r="AJ254" s="3" t="s">
        <v>12</v>
      </c>
      <c r="AK254" s="3" t="s">
        <v>10</v>
      </c>
      <c r="AL254" s="3" t="s">
        <v>11</v>
      </c>
      <c r="AM254" s="3" t="s">
        <v>12</v>
      </c>
      <c r="AN254" s="3" t="s">
        <v>10</v>
      </c>
      <c r="AO254" s="3" t="s">
        <v>11</v>
      </c>
      <c r="AP254" s="3" t="s">
        <v>12</v>
      </c>
      <c r="AQ254" s="3" t="s">
        <v>10</v>
      </c>
      <c r="AR254" s="3" t="s">
        <v>11</v>
      </c>
      <c r="AS254" s="3" t="s">
        <v>12</v>
      </c>
      <c r="AT254" s="3" t="s">
        <v>10</v>
      </c>
      <c r="AU254" s="3" t="s">
        <v>11</v>
      </c>
      <c r="AV254" s="3" t="s">
        <v>12</v>
      </c>
      <c r="AW254" s="3" t="s">
        <v>10</v>
      </c>
      <c r="AX254" s="3" t="s">
        <v>11</v>
      </c>
      <c r="AY254" s="3" t="s">
        <v>12</v>
      </c>
      <c r="AZ254" s="3" t="s">
        <v>10</v>
      </c>
      <c r="BA254" s="3" t="s">
        <v>11</v>
      </c>
      <c r="BB254" s="3" t="s">
        <v>12</v>
      </c>
      <c r="BC254" s="3" t="s">
        <v>10</v>
      </c>
      <c r="BD254" s="3" t="s">
        <v>11</v>
      </c>
      <c r="BE254" s="3" t="s">
        <v>12</v>
      </c>
      <c r="BF254" s="3" t="s">
        <v>10</v>
      </c>
      <c r="BG254" s="3" t="s">
        <v>11</v>
      </c>
      <c r="BH254" s="3" t="s">
        <v>12</v>
      </c>
      <c r="BI254" s="3" t="s">
        <v>10</v>
      </c>
      <c r="BJ254" s="3" t="s">
        <v>11</v>
      </c>
      <c r="BK254" s="3" t="s">
        <v>12</v>
      </c>
      <c r="BL254" s="3" t="s">
        <v>10</v>
      </c>
      <c r="BM254" s="3" t="s">
        <v>11</v>
      </c>
      <c r="BN254" s="3" t="s">
        <v>12</v>
      </c>
    </row>
    <row r="255" spans="1:66" ht="16.5" customHeight="1" x14ac:dyDescent="0.2">
      <c r="A255" s="1"/>
      <c r="B255" s="62" t="s">
        <v>85</v>
      </c>
      <c r="C255" s="4" t="s">
        <v>14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0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1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1</v>
      </c>
      <c r="AM255" s="5">
        <v>1</v>
      </c>
      <c r="AN255" s="5">
        <v>1</v>
      </c>
      <c r="AO255" s="5">
        <v>1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0</v>
      </c>
      <c r="BI255" s="5">
        <v>1</v>
      </c>
      <c r="BJ255" s="5">
        <v>1</v>
      </c>
      <c r="BK255" s="5">
        <v>1</v>
      </c>
      <c r="BL255" s="5">
        <v>1</v>
      </c>
      <c r="BM255" s="5">
        <v>1</v>
      </c>
      <c r="BN255" s="5">
        <v>0</v>
      </c>
    </row>
    <row r="256" spans="1:66" ht="16.5" customHeight="1" x14ac:dyDescent="0.2">
      <c r="A256" s="1"/>
      <c r="B256" s="63"/>
      <c r="C256" s="4" t="s">
        <v>15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1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  <c r="AM256" s="5">
        <v>1</v>
      </c>
      <c r="AN256" s="5">
        <v>1</v>
      </c>
      <c r="AO256" s="5">
        <v>1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1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1</v>
      </c>
      <c r="BM256" s="5">
        <v>1</v>
      </c>
      <c r="BN256" s="5">
        <v>1</v>
      </c>
    </row>
    <row r="257" spans="1:66" ht="16.5" customHeight="1" x14ac:dyDescent="0.2">
      <c r="A257" s="1"/>
      <c r="B257" s="63"/>
      <c r="C257" s="4" t="s">
        <v>16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1</v>
      </c>
      <c r="AO257" s="5">
        <v>1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  <c r="BI257" s="5">
        <v>1</v>
      </c>
      <c r="BJ257" s="5">
        <v>1</v>
      </c>
      <c r="BK257" s="5">
        <v>1</v>
      </c>
      <c r="BL257" s="5">
        <v>1</v>
      </c>
      <c r="BM257" s="5">
        <v>1</v>
      </c>
      <c r="BN257" s="5">
        <v>1</v>
      </c>
    </row>
    <row r="258" spans="1:66" ht="16.5" customHeight="1" x14ac:dyDescent="0.2">
      <c r="A258" s="1"/>
      <c r="B258" s="63"/>
      <c r="C258" s="4" t="s">
        <v>17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s="5">
        <v>1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1</v>
      </c>
      <c r="AM258" s="5">
        <v>1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1</v>
      </c>
      <c r="AY258" s="5">
        <v>1</v>
      </c>
      <c r="AZ258" s="5">
        <v>1</v>
      </c>
      <c r="BA258" s="5">
        <v>1</v>
      </c>
      <c r="BB258" s="5">
        <v>1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  <c r="BI258" s="5">
        <v>1</v>
      </c>
      <c r="BJ258" s="5">
        <v>1</v>
      </c>
      <c r="BK258" s="5">
        <v>1</v>
      </c>
      <c r="BL258" s="5">
        <v>1</v>
      </c>
      <c r="BM258" s="5">
        <v>1</v>
      </c>
      <c r="BN258" s="5">
        <v>1</v>
      </c>
    </row>
    <row r="259" spans="1:66" ht="16.5" customHeight="1" x14ac:dyDescent="0.2">
      <c r="A259" s="1"/>
      <c r="B259" s="64"/>
      <c r="C259" s="4" t="s">
        <v>18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1</v>
      </c>
      <c r="BM259" s="5">
        <v>1</v>
      </c>
      <c r="BN259" s="5">
        <v>1</v>
      </c>
    </row>
    <row r="260" spans="1:6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 x14ac:dyDescent="0.2">
      <c r="A262" s="60"/>
      <c r="B262" s="65" t="s">
        <v>86</v>
      </c>
      <c r="C262" s="65" t="s">
        <v>2</v>
      </c>
      <c r="D262" s="66" t="s">
        <v>3</v>
      </c>
      <c r="E262" s="67"/>
      <c r="F262" s="68"/>
      <c r="G262" s="66" t="s">
        <v>4</v>
      </c>
      <c r="H262" s="67"/>
      <c r="I262" s="68"/>
      <c r="J262" s="69" t="s">
        <v>5</v>
      </c>
      <c r="K262" s="67"/>
      <c r="L262" s="68"/>
      <c r="M262" s="69" t="s">
        <v>6</v>
      </c>
      <c r="N262" s="67"/>
      <c r="O262" s="68"/>
      <c r="P262" s="69" t="s">
        <v>7</v>
      </c>
      <c r="Q262" s="67"/>
      <c r="R262" s="68"/>
      <c r="S262" s="69" t="s">
        <v>8</v>
      </c>
      <c r="T262" s="67"/>
      <c r="U262" s="68"/>
      <c r="V262" s="58"/>
      <c r="W262" s="59"/>
      <c r="X262" s="59"/>
      <c r="Y262" s="58"/>
      <c r="Z262" s="59"/>
      <c r="AA262" s="59"/>
      <c r="AB262" s="58"/>
      <c r="AC262" s="59"/>
      <c r="AD262" s="59"/>
      <c r="AE262" s="58"/>
      <c r="AF262" s="59"/>
      <c r="AG262" s="59"/>
      <c r="AH262" s="58"/>
      <c r="AI262" s="59"/>
      <c r="AJ262" s="59"/>
      <c r="AK262" s="58"/>
      <c r="AL262" s="59"/>
      <c r="AM262" s="59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 x14ac:dyDescent="0.2">
      <c r="A263" s="61"/>
      <c r="B263" s="64"/>
      <c r="C263" s="64"/>
      <c r="D263" s="2" t="s">
        <v>10</v>
      </c>
      <c r="E263" s="2" t="s">
        <v>11</v>
      </c>
      <c r="F263" s="2" t="s">
        <v>12</v>
      </c>
      <c r="G263" s="2" t="s">
        <v>10</v>
      </c>
      <c r="H263" s="2" t="s">
        <v>11</v>
      </c>
      <c r="I263" s="2" t="s">
        <v>12</v>
      </c>
      <c r="J263" s="2" t="s">
        <v>10</v>
      </c>
      <c r="K263" s="2" t="s">
        <v>11</v>
      </c>
      <c r="L263" s="2" t="s">
        <v>12</v>
      </c>
      <c r="M263" s="3" t="s">
        <v>10</v>
      </c>
      <c r="N263" s="3" t="s">
        <v>11</v>
      </c>
      <c r="O263" s="3" t="s">
        <v>12</v>
      </c>
      <c r="P263" s="3" t="s">
        <v>10</v>
      </c>
      <c r="Q263" s="3" t="s">
        <v>11</v>
      </c>
      <c r="R263" s="3" t="s">
        <v>12</v>
      </c>
      <c r="S263" s="3" t="s">
        <v>10</v>
      </c>
      <c r="T263" s="3" t="s">
        <v>11</v>
      </c>
      <c r="U263" s="3" t="s">
        <v>12</v>
      </c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 x14ac:dyDescent="0.2">
      <c r="A264" s="1"/>
      <c r="B264" s="62" t="s">
        <v>87</v>
      </c>
      <c r="C264" s="4" t="s">
        <v>14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0</v>
      </c>
      <c r="J264" s="5">
        <v>1</v>
      </c>
      <c r="K264" s="5">
        <v>1</v>
      </c>
      <c r="L264" s="5">
        <v>0</v>
      </c>
      <c r="M264" s="5">
        <v>1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0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 x14ac:dyDescent="0.2">
      <c r="A265" s="1"/>
      <c r="B265" s="63"/>
      <c r="C265" s="4" t="s">
        <v>15</v>
      </c>
      <c r="D265" s="5">
        <v>1</v>
      </c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 x14ac:dyDescent="0.2">
      <c r="A266" s="1"/>
      <c r="B266" s="63"/>
      <c r="C266" s="4" t="s">
        <v>16</v>
      </c>
      <c r="D266" s="5">
        <v>1</v>
      </c>
      <c r="E266" s="5">
        <v>1</v>
      </c>
      <c r="F266" s="5">
        <v>0</v>
      </c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 x14ac:dyDescent="0.2">
      <c r="A267" s="1"/>
      <c r="B267" s="63"/>
      <c r="C267" s="4" t="s">
        <v>17</v>
      </c>
      <c r="D267" s="5">
        <v>1</v>
      </c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 x14ac:dyDescent="0.2">
      <c r="A268" s="1"/>
      <c r="B268" s="64"/>
      <c r="C268" s="4" t="s">
        <v>18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 x14ac:dyDescent="0.2">
      <c r="A271" s="60"/>
      <c r="B271" s="65" t="s">
        <v>88</v>
      </c>
      <c r="C271" s="65" t="s">
        <v>2</v>
      </c>
      <c r="D271" s="66" t="s">
        <v>3</v>
      </c>
      <c r="E271" s="67"/>
      <c r="F271" s="68"/>
      <c r="G271" s="66" t="s">
        <v>4</v>
      </c>
      <c r="H271" s="67"/>
      <c r="I271" s="68"/>
      <c r="J271" s="69" t="s">
        <v>5</v>
      </c>
      <c r="K271" s="67"/>
      <c r="L271" s="68"/>
      <c r="M271" s="69" t="s">
        <v>6</v>
      </c>
      <c r="N271" s="67"/>
      <c r="O271" s="68"/>
      <c r="P271" s="69" t="s">
        <v>7</v>
      </c>
      <c r="Q271" s="67"/>
      <c r="R271" s="68"/>
      <c r="S271" s="69" t="s">
        <v>8</v>
      </c>
      <c r="T271" s="67"/>
      <c r="U271" s="68"/>
      <c r="V271" s="69" t="s">
        <v>9</v>
      </c>
      <c r="W271" s="67"/>
      <c r="X271" s="68"/>
      <c r="Y271" s="69" t="s">
        <v>20</v>
      </c>
      <c r="Z271" s="67"/>
      <c r="AA271" s="68"/>
      <c r="AB271" s="69" t="s">
        <v>21</v>
      </c>
      <c r="AC271" s="67"/>
      <c r="AD271" s="68"/>
      <c r="AE271" s="58"/>
      <c r="AF271" s="59"/>
      <c r="AG271" s="59"/>
      <c r="AH271" s="58"/>
      <c r="AI271" s="59"/>
      <c r="AJ271" s="59"/>
      <c r="AK271" s="58"/>
      <c r="AL271" s="59"/>
      <c r="AM271" s="59"/>
      <c r="AN271" s="58"/>
      <c r="AO271" s="59"/>
      <c r="AP271" s="59"/>
      <c r="AQ271" s="58"/>
      <c r="AR271" s="59"/>
      <c r="AS271" s="59"/>
      <c r="AT271" s="58"/>
      <c r="AU271" s="59"/>
      <c r="AV271" s="59"/>
      <c r="AW271" s="58"/>
      <c r="AX271" s="59"/>
      <c r="AY271" s="59"/>
      <c r="AZ271" s="58"/>
      <c r="BA271" s="59"/>
      <c r="BB271" s="59"/>
      <c r="BC271" s="58"/>
      <c r="BD271" s="59"/>
      <c r="BE271" s="59"/>
      <c r="BF271" s="58"/>
      <c r="BG271" s="59"/>
      <c r="BH271" s="59"/>
      <c r="BI271" s="58"/>
      <c r="BJ271" s="59"/>
      <c r="BK271" s="59"/>
      <c r="BL271" s="1"/>
      <c r="BM271" s="1"/>
      <c r="BN271" s="1"/>
    </row>
    <row r="272" spans="1:66" ht="15.75" customHeight="1" x14ac:dyDescent="0.2">
      <c r="A272" s="61"/>
      <c r="B272" s="64"/>
      <c r="C272" s="64"/>
      <c r="D272" s="2" t="s">
        <v>10</v>
      </c>
      <c r="E272" s="2" t="s">
        <v>11</v>
      </c>
      <c r="F272" s="2" t="s">
        <v>12</v>
      </c>
      <c r="G272" s="2" t="s">
        <v>10</v>
      </c>
      <c r="H272" s="2" t="s">
        <v>11</v>
      </c>
      <c r="I272" s="2" t="s">
        <v>12</v>
      </c>
      <c r="J272" s="2" t="s">
        <v>10</v>
      </c>
      <c r="K272" s="2" t="s">
        <v>11</v>
      </c>
      <c r="L272" s="2" t="s">
        <v>12</v>
      </c>
      <c r="M272" s="3" t="s">
        <v>10</v>
      </c>
      <c r="N272" s="3" t="s">
        <v>11</v>
      </c>
      <c r="O272" s="3" t="s">
        <v>12</v>
      </c>
      <c r="P272" s="3" t="s">
        <v>10</v>
      </c>
      <c r="Q272" s="3" t="s">
        <v>11</v>
      </c>
      <c r="R272" s="3" t="s">
        <v>12</v>
      </c>
      <c r="S272" s="3" t="s">
        <v>10</v>
      </c>
      <c r="T272" s="3" t="s">
        <v>11</v>
      </c>
      <c r="U272" s="3" t="s">
        <v>12</v>
      </c>
      <c r="V272" s="3" t="s">
        <v>10</v>
      </c>
      <c r="W272" s="3" t="s">
        <v>11</v>
      </c>
      <c r="X272" s="3" t="s">
        <v>12</v>
      </c>
      <c r="Y272" s="3" t="s">
        <v>10</v>
      </c>
      <c r="Z272" s="3" t="s">
        <v>11</v>
      </c>
      <c r="AA272" s="3" t="s">
        <v>12</v>
      </c>
      <c r="AB272" s="3" t="s">
        <v>10</v>
      </c>
      <c r="AC272" s="3" t="s">
        <v>11</v>
      </c>
      <c r="AD272" s="3" t="s">
        <v>12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1"/>
      <c r="BM272" s="1"/>
      <c r="BN272" s="1"/>
    </row>
    <row r="273" spans="1:66" ht="16.5" customHeight="1" x14ac:dyDescent="0.2">
      <c r="A273" s="1"/>
      <c r="B273" s="62" t="s">
        <v>89</v>
      </c>
      <c r="C273" s="4" t="s">
        <v>14</v>
      </c>
      <c r="D273" s="5">
        <v>1</v>
      </c>
      <c r="E273" s="5">
        <v>1</v>
      </c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0</v>
      </c>
      <c r="M273" s="5">
        <v>1</v>
      </c>
      <c r="N273" s="5">
        <v>1</v>
      </c>
      <c r="O273" s="5">
        <v>0</v>
      </c>
      <c r="P273" s="5">
        <v>1</v>
      </c>
      <c r="Q273" s="5">
        <v>1</v>
      </c>
      <c r="R273" s="5">
        <v>0</v>
      </c>
      <c r="S273" s="5">
        <v>1</v>
      </c>
      <c r="T273" s="5">
        <v>1</v>
      </c>
      <c r="U273" s="5">
        <v>0</v>
      </c>
      <c r="V273" s="5">
        <v>1</v>
      </c>
      <c r="W273" s="5">
        <v>1</v>
      </c>
      <c r="X273" s="5">
        <v>0</v>
      </c>
      <c r="Y273" s="5">
        <v>1</v>
      </c>
      <c r="Z273" s="5">
        <v>1</v>
      </c>
      <c r="AA273" s="5">
        <v>0</v>
      </c>
      <c r="AB273" s="5">
        <v>1</v>
      </c>
      <c r="AC273" s="5">
        <v>1</v>
      </c>
      <c r="AD273" s="5">
        <v>0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 x14ac:dyDescent="0.2">
      <c r="A274" s="1"/>
      <c r="B274" s="63"/>
      <c r="C274" s="4" t="s">
        <v>15</v>
      </c>
      <c r="D274" s="5">
        <v>1</v>
      </c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1</v>
      </c>
      <c r="AD274" s="5">
        <v>1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 x14ac:dyDescent="0.2">
      <c r="A275" s="1"/>
      <c r="B275" s="63"/>
      <c r="C275" s="4" t="s">
        <v>16</v>
      </c>
      <c r="D275" s="5">
        <v>1</v>
      </c>
      <c r="E275" s="5">
        <v>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1</v>
      </c>
      <c r="AC275" s="5">
        <v>1</v>
      </c>
      <c r="AD275" s="5">
        <v>1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 x14ac:dyDescent="0.2">
      <c r="A276" s="1"/>
      <c r="B276" s="63"/>
      <c r="C276" s="4" t="s">
        <v>17</v>
      </c>
      <c r="D276" s="5">
        <v>1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 x14ac:dyDescent="0.2">
      <c r="A277" s="1"/>
      <c r="B277" s="64"/>
      <c r="C277" s="4" t="s">
        <v>18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1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 x14ac:dyDescent="0.2">
      <c r="A280" s="60"/>
      <c r="B280" s="65" t="s">
        <v>90</v>
      </c>
      <c r="C280" s="65" t="s">
        <v>2</v>
      </c>
      <c r="D280" s="66" t="s">
        <v>3</v>
      </c>
      <c r="E280" s="67"/>
      <c r="F280" s="68"/>
      <c r="G280" s="66" t="s">
        <v>4</v>
      </c>
      <c r="H280" s="67"/>
      <c r="I280" s="68"/>
      <c r="J280" s="69" t="s">
        <v>5</v>
      </c>
      <c r="K280" s="67"/>
      <c r="L280" s="68"/>
      <c r="M280" s="69" t="s">
        <v>6</v>
      </c>
      <c r="N280" s="67"/>
      <c r="O280" s="68"/>
      <c r="P280" s="69" t="s">
        <v>7</v>
      </c>
      <c r="Q280" s="67"/>
      <c r="R280" s="68"/>
      <c r="S280" s="58"/>
      <c r="T280" s="59"/>
      <c r="U280" s="59"/>
      <c r="V280" s="58"/>
      <c r="W280" s="59"/>
      <c r="X280" s="59"/>
      <c r="Y280" s="58"/>
      <c r="Z280" s="59"/>
      <c r="AA280" s="59"/>
      <c r="AB280" s="58"/>
      <c r="AC280" s="59"/>
      <c r="AD280" s="59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 x14ac:dyDescent="0.2">
      <c r="A281" s="61"/>
      <c r="B281" s="64"/>
      <c r="C281" s="64"/>
      <c r="D281" s="2" t="s">
        <v>10</v>
      </c>
      <c r="E281" s="2" t="s">
        <v>11</v>
      </c>
      <c r="F281" s="2" t="s">
        <v>12</v>
      </c>
      <c r="G281" s="2" t="s">
        <v>10</v>
      </c>
      <c r="H281" s="2" t="s">
        <v>11</v>
      </c>
      <c r="I281" s="2" t="s">
        <v>12</v>
      </c>
      <c r="J281" s="2" t="s">
        <v>10</v>
      </c>
      <c r="K281" s="2" t="s">
        <v>11</v>
      </c>
      <c r="L281" s="2" t="s">
        <v>12</v>
      </c>
      <c r="M281" s="3" t="s">
        <v>10</v>
      </c>
      <c r="N281" s="3" t="s">
        <v>11</v>
      </c>
      <c r="O281" s="3" t="s">
        <v>12</v>
      </c>
      <c r="P281" s="3" t="s">
        <v>10</v>
      </c>
      <c r="Q281" s="3" t="s">
        <v>11</v>
      </c>
      <c r="R281" s="3" t="s">
        <v>12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 x14ac:dyDescent="0.2">
      <c r="A282" s="1"/>
      <c r="B282" s="62" t="s">
        <v>91</v>
      </c>
      <c r="C282" s="4" t="s">
        <v>14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0</v>
      </c>
      <c r="P282" s="5">
        <v>1</v>
      </c>
      <c r="Q282" s="5">
        <v>1</v>
      </c>
      <c r="R282" s="5">
        <v>0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 x14ac:dyDescent="0.2">
      <c r="A283" s="1"/>
      <c r="B283" s="63"/>
      <c r="C283" s="4" t="s">
        <v>15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 x14ac:dyDescent="0.2">
      <c r="A284" s="1"/>
      <c r="B284" s="63"/>
      <c r="C284" s="4" t="s">
        <v>16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1</v>
      </c>
      <c r="R284" s="5">
        <v>1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 x14ac:dyDescent="0.2">
      <c r="A285" s="1"/>
      <c r="B285" s="63"/>
      <c r="C285" s="4" t="s">
        <v>17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1</v>
      </c>
      <c r="Q285" s="5">
        <v>1</v>
      </c>
      <c r="R285" s="5">
        <v>1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 x14ac:dyDescent="0.2">
      <c r="A286" s="1"/>
      <c r="B286" s="64"/>
      <c r="C286" s="4" t="s">
        <v>18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R286" s="5">
        <v>1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 x14ac:dyDescent="0.2">
      <c r="A289" s="60"/>
      <c r="B289" s="65" t="s">
        <v>92</v>
      </c>
      <c r="C289" s="65" t="s">
        <v>2</v>
      </c>
      <c r="D289" s="66" t="s">
        <v>3</v>
      </c>
      <c r="E289" s="67"/>
      <c r="F289" s="68"/>
      <c r="G289" s="66" t="s">
        <v>4</v>
      </c>
      <c r="H289" s="67"/>
      <c r="I289" s="68"/>
      <c r="J289" s="69" t="s">
        <v>5</v>
      </c>
      <c r="K289" s="67"/>
      <c r="L289" s="68"/>
      <c r="M289" s="69" t="s">
        <v>6</v>
      </c>
      <c r="N289" s="67"/>
      <c r="O289" s="68"/>
      <c r="P289" s="69" t="s">
        <v>7</v>
      </c>
      <c r="Q289" s="67"/>
      <c r="R289" s="68"/>
      <c r="S289" s="58"/>
      <c r="T289" s="59"/>
      <c r="U289" s="59"/>
      <c r="V289" s="58"/>
      <c r="W289" s="59"/>
      <c r="X289" s="59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 x14ac:dyDescent="0.2">
      <c r="A290" s="61"/>
      <c r="B290" s="64"/>
      <c r="C290" s="64"/>
      <c r="D290" s="2" t="s">
        <v>10</v>
      </c>
      <c r="E290" s="2" t="s">
        <v>11</v>
      </c>
      <c r="F290" s="2" t="s">
        <v>12</v>
      </c>
      <c r="G290" s="2" t="s">
        <v>10</v>
      </c>
      <c r="H290" s="2" t="s">
        <v>11</v>
      </c>
      <c r="I290" s="2" t="s">
        <v>12</v>
      </c>
      <c r="J290" s="2" t="s">
        <v>10</v>
      </c>
      <c r="K290" s="2" t="s">
        <v>11</v>
      </c>
      <c r="L290" s="2" t="s">
        <v>12</v>
      </c>
      <c r="M290" s="3" t="s">
        <v>10</v>
      </c>
      <c r="N290" s="3" t="s">
        <v>11</v>
      </c>
      <c r="O290" s="3" t="s">
        <v>12</v>
      </c>
      <c r="P290" s="3" t="s">
        <v>10</v>
      </c>
      <c r="Q290" s="3" t="s">
        <v>11</v>
      </c>
      <c r="R290" s="3" t="s">
        <v>12</v>
      </c>
      <c r="S290" s="6"/>
      <c r="T290" s="6"/>
      <c r="U290" s="6"/>
      <c r="V290" s="6"/>
      <c r="W290" s="6"/>
      <c r="X290" s="6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 x14ac:dyDescent="0.2">
      <c r="A291" s="1"/>
      <c r="B291" s="62" t="s">
        <v>93</v>
      </c>
      <c r="C291" s="4" t="s">
        <v>14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>
        <v>1</v>
      </c>
      <c r="R291" s="5">
        <v>0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 x14ac:dyDescent="0.2">
      <c r="A292" s="1"/>
      <c r="B292" s="63"/>
      <c r="C292" s="4" t="s">
        <v>15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1</v>
      </c>
      <c r="Q292" s="5">
        <v>1</v>
      </c>
      <c r="R292" s="5">
        <v>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 x14ac:dyDescent="0.2">
      <c r="A293" s="1"/>
      <c r="B293" s="63"/>
      <c r="C293" s="4" t="s">
        <v>16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 x14ac:dyDescent="0.2">
      <c r="A294" s="1"/>
      <c r="B294" s="63"/>
      <c r="C294" s="4" t="s">
        <v>17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 x14ac:dyDescent="0.2">
      <c r="A295" s="1"/>
      <c r="B295" s="64"/>
      <c r="C295" s="4" t="s">
        <v>18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 x14ac:dyDescent="0.2">
      <c r="A298" s="60"/>
      <c r="B298" s="65" t="s">
        <v>94</v>
      </c>
      <c r="C298" s="65" t="s">
        <v>2</v>
      </c>
      <c r="D298" s="66" t="s">
        <v>3</v>
      </c>
      <c r="E298" s="67"/>
      <c r="F298" s="68"/>
      <c r="G298" s="66" t="s">
        <v>4</v>
      </c>
      <c r="H298" s="67"/>
      <c r="I298" s="68"/>
      <c r="J298" s="69" t="s">
        <v>5</v>
      </c>
      <c r="K298" s="67"/>
      <c r="L298" s="68"/>
      <c r="M298" s="69" t="s">
        <v>6</v>
      </c>
      <c r="N298" s="67"/>
      <c r="O298" s="68"/>
      <c r="P298" s="69" t="s">
        <v>7</v>
      </c>
      <c r="Q298" s="67"/>
      <c r="R298" s="68"/>
      <c r="S298" s="58"/>
      <c r="T298" s="59"/>
      <c r="U298" s="59"/>
      <c r="V298" s="58"/>
      <c r="W298" s="59"/>
      <c r="X298" s="59"/>
      <c r="Y298" s="58"/>
      <c r="Z298" s="59"/>
      <c r="AA298" s="59"/>
      <c r="AB298" s="58"/>
      <c r="AC298" s="59"/>
      <c r="AD298" s="59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 x14ac:dyDescent="0.2">
      <c r="A299" s="61"/>
      <c r="B299" s="64"/>
      <c r="C299" s="64"/>
      <c r="D299" s="2" t="s">
        <v>10</v>
      </c>
      <c r="E299" s="2" t="s">
        <v>11</v>
      </c>
      <c r="F299" s="2" t="s">
        <v>12</v>
      </c>
      <c r="G299" s="2" t="s">
        <v>10</v>
      </c>
      <c r="H299" s="2" t="s">
        <v>11</v>
      </c>
      <c r="I299" s="2" t="s">
        <v>12</v>
      </c>
      <c r="J299" s="2" t="s">
        <v>10</v>
      </c>
      <c r="K299" s="2" t="s">
        <v>11</v>
      </c>
      <c r="L299" s="2" t="s">
        <v>12</v>
      </c>
      <c r="M299" s="3" t="s">
        <v>10</v>
      </c>
      <c r="N299" s="3" t="s">
        <v>11</v>
      </c>
      <c r="O299" s="3" t="s">
        <v>12</v>
      </c>
      <c r="P299" s="3" t="s">
        <v>10</v>
      </c>
      <c r="Q299" s="3" t="s">
        <v>11</v>
      </c>
      <c r="R299" s="3" t="s">
        <v>12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32.25" customHeight="1" x14ac:dyDescent="0.2">
      <c r="A300" s="1"/>
      <c r="B300" s="62" t="s">
        <v>95</v>
      </c>
      <c r="C300" s="4" t="s">
        <v>14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 x14ac:dyDescent="0.2">
      <c r="A301" s="1"/>
      <c r="B301" s="63"/>
      <c r="C301" s="4" t="s">
        <v>15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0</v>
      </c>
      <c r="J301" s="5">
        <v>1</v>
      </c>
      <c r="K301" s="5">
        <v>1</v>
      </c>
      <c r="L301" s="5">
        <v>0</v>
      </c>
      <c r="M301" s="5">
        <v>1</v>
      </c>
      <c r="N301" s="5">
        <v>1</v>
      </c>
      <c r="O301" s="5">
        <v>0</v>
      </c>
      <c r="P301" s="5">
        <v>1</v>
      </c>
      <c r="Q301" s="5">
        <v>1</v>
      </c>
      <c r="R301" s="5">
        <v>0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 x14ac:dyDescent="0.2">
      <c r="A302" s="1"/>
      <c r="B302" s="63"/>
      <c r="C302" s="4" t="s">
        <v>16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 x14ac:dyDescent="0.2">
      <c r="A303" s="1"/>
      <c r="B303" s="63"/>
      <c r="C303" s="4" t="s">
        <v>17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 x14ac:dyDescent="0.2">
      <c r="A304" s="1"/>
      <c r="B304" s="63"/>
      <c r="C304" s="4" t="s">
        <v>18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 x14ac:dyDescent="0.2">
      <c r="A305" s="1"/>
      <c r="B305" s="64"/>
      <c r="C305" s="4" t="s">
        <v>44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1</v>
      </c>
      <c r="P305" s="5">
        <v>1</v>
      </c>
      <c r="Q305" s="5">
        <v>1</v>
      </c>
      <c r="R305" s="5">
        <v>1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 x14ac:dyDescent="0.2">
      <c r="A307" s="60"/>
      <c r="B307" s="65" t="s">
        <v>96</v>
      </c>
      <c r="C307" s="65" t="s">
        <v>2</v>
      </c>
      <c r="D307" s="66" t="s">
        <v>3</v>
      </c>
      <c r="E307" s="67"/>
      <c r="F307" s="68"/>
      <c r="G307" s="66" t="s">
        <v>4</v>
      </c>
      <c r="H307" s="67"/>
      <c r="I307" s="68"/>
      <c r="J307" s="69" t="s">
        <v>5</v>
      </c>
      <c r="K307" s="67"/>
      <c r="L307" s="68"/>
      <c r="M307" s="69" t="s">
        <v>6</v>
      </c>
      <c r="N307" s="67"/>
      <c r="O307" s="68"/>
      <c r="P307" s="69" t="s">
        <v>7</v>
      </c>
      <c r="Q307" s="67"/>
      <c r="R307" s="68"/>
      <c r="S307" s="58"/>
      <c r="T307" s="59"/>
      <c r="U307" s="59"/>
      <c r="V307" s="58"/>
      <c r="W307" s="59"/>
      <c r="X307" s="59"/>
      <c r="Y307" s="58"/>
      <c r="Z307" s="59"/>
      <c r="AA307" s="59"/>
      <c r="AB307" s="58"/>
      <c r="AC307" s="59"/>
      <c r="AD307" s="59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 x14ac:dyDescent="0.2">
      <c r="A308" s="61"/>
      <c r="B308" s="64"/>
      <c r="C308" s="64"/>
      <c r="D308" s="2" t="s">
        <v>10</v>
      </c>
      <c r="E308" s="2" t="s">
        <v>11</v>
      </c>
      <c r="F308" s="2" t="s">
        <v>12</v>
      </c>
      <c r="G308" s="2" t="s">
        <v>10</v>
      </c>
      <c r="H308" s="2" t="s">
        <v>11</v>
      </c>
      <c r="I308" s="2" t="s">
        <v>12</v>
      </c>
      <c r="J308" s="2" t="s">
        <v>10</v>
      </c>
      <c r="K308" s="2" t="s">
        <v>11</v>
      </c>
      <c r="L308" s="2" t="s">
        <v>12</v>
      </c>
      <c r="M308" s="3" t="s">
        <v>10</v>
      </c>
      <c r="N308" s="3" t="s">
        <v>11</v>
      </c>
      <c r="O308" s="3" t="s">
        <v>12</v>
      </c>
      <c r="P308" s="3" t="s">
        <v>10</v>
      </c>
      <c r="Q308" s="3" t="s">
        <v>11</v>
      </c>
      <c r="R308" s="3" t="s">
        <v>12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 x14ac:dyDescent="0.2">
      <c r="A309" s="1"/>
      <c r="B309" s="62" t="s">
        <v>97</v>
      </c>
      <c r="C309" s="4" t="s">
        <v>14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0</v>
      </c>
      <c r="J309" s="5">
        <v>1</v>
      </c>
      <c r="K309" s="5">
        <v>1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1</v>
      </c>
      <c r="R309" s="5">
        <v>0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 x14ac:dyDescent="0.2">
      <c r="A310" s="1"/>
      <c r="B310" s="63"/>
      <c r="C310" s="4" t="s">
        <v>15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 x14ac:dyDescent="0.2">
      <c r="A311" s="1"/>
      <c r="B311" s="63"/>
      <c r="C311" s="4" t="s">
        <v>16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 x14ac:dyDescent="0.2">
      <c r="A312" s="1"/>
      <c r="B312" s="63"/>
      <c r="C312" s="4" t="s">
        <v>17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 x14ac:dyDescent="0.2">
      <c r="A313" s="1"/>
      <c r="B313" s="64"/>
      <c r="C313" s="4" t="s">
        <v>18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 x14ac:dyDescent="0.2">
      <c r="A316" s="60"/>
      <c r="B316" s="65" t="s">
        <v>98</v>
      </c>
      <c r="C316" s="65" t="s">
        <v>2</v>
      </c>
      <c r="D316" s="66" t="s">
        <v>3</v>
      </c>
      <c r="E316" s="67"/>
      <c r="F316" s="68"/>
      <c r="G316" s="66" t="s">
        <v>4</v>
      </c>
      <c r="H316" s="67"/>
      <c r="I316" s="68"/>
      <c r="J316" s="69" t="s">
        <v>5</v>
      </c>
      <c r="K316" s="67"/>
      <c r="L316" s="68"/>
      <c r="M316" s="69" t="s">
        <v>6</v>
      </c>
      <c r="N316" s="67"/>
      <c r="O316" s="68"/>
      <c r="P316" s="69" t="s">
        <v>7</v>
      </c>
      <c r="Q316" s="67"/>
      <c r="R316" s="68"/>
      <c r="S316" s="58"/>
      <c r="T316" s="59"/>
      <c r="U316" s="59"/>
      <c r="V316" s="58"/>
      <c r="W316" s="59"/>
      <c r="X316" s="59"/>
      <c r="Y316" s="58"/>
      <c r="Z316" s="59"/>
      <c r="AA316" s="59"/>
      <c r="AB316" s="58"/>
      <c r="AC316" s="59"/>
      <c r="AD316" s="59"/>
      <c r="AE316" s="58"/>
      <c r="AF316" s="59"/>
      <c r="AG316" s="59"/>
      <c r="AH316" s="58"/>
      <c r="AI316" s="59"/>
      <c r="AJ316" s="59"/>
      <c r="AK316" s="58"/>
      <c r="AL316" s="59"/>
      <c r="AM316" s="59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 x14ac:dyDescent="0.2">
      <c r="A317" s="61"/>
      <c r="B317" s="64"/>
      <c r="C317" s="64"/>
      <c r="D317" s="2" t="s">
        <v>10</v>
      </c>
      <c r="E317" s="2" t="s">
        <v>11</v>
      </c>
      <c r="F317" s="2" t="s">
        <v>12</v>
      </c>
      <c r="G317" s="2" t="s">
        <v>10</v>
      </c>
      <c r="H317" s="2" t="s">
        <v>11</v>
      </c>
      <c r="I317" s="2" t="s">
        <v>12</v>
      </c>
      <c r="J317" s="2" t="s">
        <v>10</v>
      </c>
      <c r="K317" s="2" t="s">
        <v>11</v>
      </c>
      <c r="L317" s="2" t="s">
        <v>12</v>
      </c>
      <c r="M317" s="3" t="s">
        <v>10</v>
      </c>
      <c r="N317" s="3" t="s">
        <v>11</v>
      </c>
      <c r="O317" s="3" t="s">
        <v>12</v>
      </c>
      <c r="P317" s="3" t="s">
        <v>10</v>
      </c>
      <c r="Q317" s="3" t="s">
        <v>11</v>
      </c>
      <c r="R317" s="3" t="s">
        <v>12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 x14ac:dyDescent="0.2">
      <c r="A318" s="1"/>
      <c r="B318" s="62" t="s">
        <v>99</v>
      </c>
      <c r="C318" s="4" t="s">
        <v>14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0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 x14ac:dyDescent="0.2">
      <c r="A319" s="1"/>
      <c r="B319" s="63"/>
      <c r="C319" s="4" t="s">
        <v>15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 x14ac:dyDescent="0.2">
      <c r="A320" s="1"/>
      <c r="B320" s="63"/>
      <c r="C320" s="4" t="s">
        <v>16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 x14ac:dyDescent="0.2">
      <c r="A321" s="1"/>
      <c r="B321" s="63"/>
      <c r="C321" s="4" t="s">
        <v>17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 x14ac:dyDescent="0.2">
      <c r="A322" s="1"/>
      <c r="B322" s="64"/>
      <c r="C322" s="4" t="s">
        <v>18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 x14ac:dyDescent="0.2">
      <c r="A325" s="60"/>
      <c r="B325" s="65" t="s">
        <v>100</v>
      </c>
      <c r="C325" s="65" t="s">
        <v>2</v>
      </c>
      <c r="D325" s="66" t="s">
        <v>3</v>
      </c>
      <c r="E325" s="67"/>
      <c r="F325" s="68"/>
      <c r="G325" s="66" t="s">
        <v>4</v>
      </c>
      <c r="H325" s="67"/>
      <c r="I325" s="68"/>
      <c r="J325" s="69" t="s">
        <v>5</v>
      </c>
      <c r="K325" s="67"/>
      <c r="L325" s="68"/>
      <c r="M325" s="69" t="s">
        <v>6</v>
      </c>
      <c r="N325" s="67"/>
      <c r="O325" s="68"/>
      <c r="P325" s="69" t="s">
        <v>7</v>
      </c>
      <c r="Q325" s="67"/>
      <c r="R325" s="68"/>
      <c r="S325" s="58"/>
      <c r="T325" s="59"/>
      <c r="U325" s="59"/>
      <c r="V325" s="58"/>
      <c r="W325" s="59"/>
      <c r="X325" s="59"/>
      <c r="Y325" s="58"/>
      <c r="Z325" s="59"/>
      <c r="AA325" s="59"/>
      <c r="AB325" s="58"/>
      <c r="AC325" s="59"/>
      <c r="AD325" s="59"/>
      <c r="AE325" s="58"/>
      <c r="AF325" s="59"/>
      <c r="AG325" s="59"/>
      <c r="AH325" s="58"/>
      <c r="AI325" s="59"/>
      <c r="AJ325" s="59"/>
      <c r="AK325" s="58"/>
      <c r="AL325" s="59"/>
      <c r="AM325" s="59"/>
      <c r="AN325" s="58"/>
      <c r="AO325" s="59"/>
      <c r="AP325" s="59"/>
      <c r="AQ325" s="58"/>
      <c r="AR325" s="59"/>
      <c r="AS325" s="59"/>
      <c r="AT325" s="58"/>
      <c r="AU325" s="59"/>
      <c r="AV325" s="59"/>
      <c r="AW325" s="58"/>
      <c r="AX325" s="59"/>
      <c r="AY325" s="59"/>
      <c r="AZ325" s="58"/>
      <c r="BA325" s="59"/>
      <c r="BB325" s="59"/>
      <c r="BC325" s="58"/>
      <c r="BD325" s="59"/>
      <c r="BE325" s="59"/>
      <c r="BF325" s="58"/>
      <c r="BG325" s="59"/>
      <c r="BH325" s="59"/>
      <c r="BI325" s="58"/>
      <c r="BJ325" s="59"/>
      <c r="BK325" s="59"/>
      <c r="BL325" s="1"/>
      <c r="BM325" s="1"/>
      <c r="BN325" s="1"/>
    </row>
    <row r="326" spans="1:66" ht="15.75" customHeight="1" x14ac:dyDescent="0.2">
      <c r="A326" s="61"/>
      <c r="B326" s="64"/>
      <c r="C326" s="64"/>
      <c r="D326" s="2" t="s">
        <v>10</v>
      </c>
      <c r="E326" s="2" t="s">
        <v>11</v>
      </c>
      <c r="F326" s="2" t="s">
        <v>12</v>
      </c>
      <c r="G326" s="2" t="s">
        <v>10</v>
      </c>
      <c r="H326" s="2" t="s">
        <v>11</v>
      </c>
      <c r="I326" s="2" t="s">
        <v>12</v>
      </c>
      <c r="J326" s="2" t="s">
        <v>10</v>
      </c>
      <c r="K326" s="2" t="s">
        <v>11</v>
      </c>
      <c r="L326" s="2" t="s">
        <v>12</v>
      </c>
      <c r="M326" s="3" t="s">
        <v>10</v>
      </c>
      <c r="N326" s="3" t="s">
        <v>11</v>
      </c>
      <c r="O326" s="3" t="s">
        <v>12</v>
      </c>
      <c r="P326" s="3" t="s">
        <v>10</v>
      </c>
      <c r="Q326" s="3" t="s">
        <v>11</v>
      </c>
      <c r="R326" s="3" t="s">
        <v>12</v>
      </c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1"/>
      <c r="BM326" s="1"/>
      <c r="BN326" s="1"/>
    </row>
    <row r="327" spans="1:66" ht="16.5" customHeight="1" x14ac:dyDescent="0.2">
      <c r="A327" s="1"/>
      <c r="B327" s="62" t="s">
        <v>101</v>
      </c>
      <c r="C327" s="4" t="s">
        <v>14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0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 x14ac:dyDescent="0.2">
      <c r="A328" s="1"/>
      <c r="B328" s="63"/>
      <c r="C328" s="4" t="s">
        <v>15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 x14ac:dyDescent="0.2">
      <c r="A329" s="1"/>
      <c r="B329" s="63"/>
      <c r="C329" s="4" t="s">
        <v>16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 x14ac:dyDescent="0.2">
      <c r="A330" s="1"/>
      <c r="B330" s="63"/>
      <c r="C330" s="4" t="s">
        <v>17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 x14ac:dyDescent="0.2">
      <c r="A331" s="1"/>
      <c r="B331" s="64"/>
      <c r="C331" s="4" t="s">
        <v>18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 x14ac:dyDescent="0.2">
      <c r="A334" s="60"/>
      <c r="B334" s="65" t="s">
        <v>102</v>
      </c>
      <c r="C334" s="65" t="s">
        <v>2</v>
      </c>
      <c r="D334" s="66" t="s">
        <v>3</v>
      </c>
      <c r="E334" s="67"/>
      <c r="F334" s="68"/>
      <c r="G334" s="66" t="s">
        <v>4</v>
      </c>
      <c r="H334" s="67"/>
      <c r="I334" s="68"/>
      <c r="J334" s="69" t="s">
        <v>5</v>
      </c>
      <c r="K334" s="67"/>
      <c r="L334" s="68"/>
      <c r="M334" s="69" t="s">
        <v>6</v>
      </c>
      <c r="N334" s="67"/>
      <c r="O334" s="68"/>
      <c r="P334" s="69" t="s">
        <v>7</v>
      </c>
      <c r="Q334" s="67"/>
      <c r="R334" s="68"/>
      <c r="S334" s="69" t="s">
        <v>8</v>
      </c>
      <c r="T334" s="67"/>
      <c r="U334" s="68"/>
      <c r="V334" s="69" t="s">
        <v>9</v>
      </c>
      <c r="W334" s="67"/>
      <c r="X334" s="68"/>
      <c r="Y334" s="69" t="s">
        <v>20</v>
      </c>
      <c r="Z334" s="67"/>
      <c r="AA334" s="68"/>
      <c r="AB334" s="69" t="s">
        <v>21</v>
      </c>
      <c r="AC334" s="67"/>
      <c r="AD334" s="68"/>
      <c r="AE334" s="58"/>
      <c r="AF334" s="59"/>
      <c r="AG334" s="59"/>
      <c r="AH334" s="58"/>
      <c r="AI334" s="59"/>
      <c r="AJ334" s="59"/>
      <c r="AK334" s="58"/>
      <c r="AL334" s="59"/>
      <c r="AM334" s="59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 x14ac:dyDescent="0.2">
      <c r="A335" s="61"/>
      <c r="B335" s="64"/>
      <c r="C335" s="64"/>
      <c r="D335" s="2" t="s">
        <v>10</v>
      </c>
      <c r="E335" s="2" t="s">
        <v>11</v>
      </c>
      <c r="F335" s="2" t="s">
        <v>12</v>
      </c>
      <c r="G335" s="2" t="s">
        <v>10</v>
      </c>
      <c r="H335" s="2" t="s">
        <v>11</v>
      </c>
      <c r="I335" s="2" t="s">
        <v>12</v>
      </c>
      <c r="J335" s="2" t="s">
        <v>10</v>
      </c>
      <c r="K335" s="2" t="s">
        <v>11</v>
      </c>
      <c r="L335" s="2" t="s">
        <v>12</v>
      </c>
      <c r="M335" s="3" t="s">
        <v>10</v>
      </c>
      <c r="N335" s="3" t="s">
        <v>11</v>
      </c>
      <c r="O335" s="3" t="s">
        <v>12</v>
      </c>
      <c r="P335" s="3" t="s">
        <v>10</v>
      </c>
      <c r="Q335" s="3" t="s">
        <v>11</v>
      </c>
      <c r="R335" s="3" t="s">
        <v>12</v>
      </c>
      <c r="S335" s="3" t="s">
        <v>10</v>
      </c>
      <c r="T335" s="3" t="s">
        <v>11</v>
      </c>
      <c r="U335" s="3" t="s">
        <v>12</v>
      </c>
      <c r="V335" s="3" t="s">
        <v>10</v>
      </c>
      <c r="W335" s="3" t="s">
        <v>11</v>
      </c>
      <c r="X335" s="3" t="s">
        <v>12</v>
      </c>
      <c r="Y335" s="3" t="s">
        <v>10</v>
      </c>
      <c r="Z335" s="3" t="s">
        <v>11</v>
      </c>
      <c r="AA335" s="3" t="s">
        <v>12</v>
      </c>
      <c r="AB335" s="3" t="s">
        <v>10</v>
      </c>
      <c r="AC335" s="3" t="s">
        <v>11</v>
      </c>
      <c r="AD335" s="3" t="s">
        <v>12</v>
      </c>
      <c r="AE335" s="6"/>
      <c r="AF335" s="6"/>
      <c r="AG335" s="6"/>
      <c r="AH335" s="6"/>
      <c r="AI335" s="6"/>
      <c r="AJ335" s="6"/>
      <c r="AK335" s="6"/>
      <c r="AL335" s="6"/>
      <c r="AM335" s="6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 x14ac:dyDescent="0.2">
      <c r="A336" s="1"/>
      <c r="B336" s="62" t="s">
        <v>103</v>
      </c>
      <c r="C336" s="4" t="s">
        <v>14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0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0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 x14ac:dyDescent="0.2">
      <c r="A337" s="1"/>
      <c r="B337" s="63"/>
      <c r="C337" s="4" t="s">
        <v>15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 x14ac:dyDescent="0.2">
      <c r="A338" s="1"/>
      <c r="B338" s="63"/>
      <c r="C338" s="4" t="s">
        <v>16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1</v>
      </c>
      <c r="AD338" s="5">
        <v>1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 x14ac:dyDescent="0.2">
      <c r="A339" s="1"/>
      <c r="B339" s="63"/>
      <c r="C339" s="4" t="s">
        <v>17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 x14ac:dyDescent="0.2">
      <c r="A340" s="1"/>
      <c r="B340" s="64"/>
      <c r="C340" s="4" t="s">
        <v>18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1</v>
      </c>
      <c r="AB340" s="5">
        <v>1</v>
      </c>
      <c r="AC340" s="5">
        <v>1</v>
      </c>
      <c r="AD340" s="5">
        <v>1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 x14ac:dyDescent="0.2">
      <c r="A343" s="60"/>
      <c r="B343" s="65" t="s">
        <v>104</v>
      </c>
      <c r="C343" s="65" t="s">
        <v>2</v>
      </c>
      <c r="D343" s="66" t="s">
        <v>3</v>
      </c>
      <c r="E343" s="67"/>
      <c r="F343" s="68"/>
      <c r="G343" s="66" t="s">
        <v>4</v>
      </c>
      <c r="H343" s="67"/>
      <c r="I343" s="68"/>
      <c r="J343" s="69" t="s">
        <v>5</v>
      </c>
      <c r="K343" s="67"/>
      <c r="L343" s="68"/>
      <c r="M343" s="69" t="s">
        <v>6</v>
      </c>
      <c r="N343" s="67"/>
      <c r="O343" s="68"/>
      <c r="P343" s="69" t="s">
        <v>7</v>
      </c>
      <c r="Q343" s="67"/>
      <c r="R343" s="68"/>
      <c r="S343" s="69" t="s">
        <v>8</v>
      </c>
      <c r="T343" s="67"/>
      <c r="U343" s="68"/>
      <c r="V343" s="58"/>
      <c r="W343" s="59"/>
      <c r="X343" s="59"/>
      <c r="Y343" s="58"/>
      <c r="Z343" s="59"/>
      <c r="AA343" s="59"/>
      <c r="AB343" s="58"/>
      <c r="AC343" s="59"/>
      <c r="AD343" s="59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 x14ac:dyDescent="0.2">
      <c r="A344" s="61"/>
      <c r="B344" s="64"/>
      <c r="C344" s="64"/>
      <c r="D344" s="2" t="s">
        <v>10</v>
      </c>
      <c r="E344" s="2" t="s">
        <v>11</v>
      </c>
      <c r="F344" s="2" t="s">
        <v>12</v>
      </c>
      <c r="G344" s="2" t="s">
        <v>10</v>
      </c>
      <c r="H344" s="2" t="s">
        <v>11</v>
      </c>
      <c r="I344" s="2" t="s">
        <v>12</v>
      </c>
      <c r="J344" s="2" t="s">
        <v>10</v>
      </c>
      <c r="K344" s="2" t="s">
        <v>11</v>
      </c>
      <c r="L344" s="2" t="s">
        <v>12</v>
      </c>
      <c r="M344" s="3" t="s">
        <v>10</v>
      </c>
      <c r="N344" s="3" t="s">
        <v>11</v>
      </c>
      <c r="O344" s="3" t="s">
        <v>12</v>
      </c>
      <c r="P344" s="3" t="s">
        <v>10</v>
      </c>
      <c r="Q344" s="3" t="s">
        <v>11</v>
      </c>
      <c r="R344" s="3" t="s">
        <v>12</v>
      </c>
      <c r="S344" s="3" t="s">
        <v>10</v>
      </c>
      <c r="T344" s="3" t="s">
        <v>11</v>
      </c>
      <c r="U344" s="3" t="s">
        <v>12</v>
      </c>
      <c r="V344" s="6"/>
      <c r="W344" s="6"/>
      <c r="X344" s="6"/>
      <c r="Y344" s="6"/>
      <c r="Z344" s="6"/>
      <c r="AA344" s="6"/>
      <c r="AB344" s="6"/>
      <c r="AC344" s="6"/>
      <c r="AD344" s="6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 x14ac:dyDescent="0.2">
      <c r="A345" s="1"/>
      <c r="B345" s="62" t="s">
        <v>105</v>
      </c>
      <c r="C345" s="4" t="s">
        <v>14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 x14ac:dyDescent="0.2">
      <c r="A346" s="1"/>
      <c r="B346" s="63"/>
      <c r="C346" s="4" t="s">
        <v>15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 x14ac:dyDescent="0.2">
      <c r="A347" s="1"/>
      <c r="B347" s="63"/>
      <c r="C347" s="4" t="s">
        <v>16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 x14ac:dyDescent="0.2">
      <c r="A348" s="1"/>
      <c r="B348" s="64"/>
      <c r="C348" s="4" t="s">
        <v>17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 x14ac:dyDescent="0.2">
      <c r="A351" s="60"/>
      <c r="B351" s="65" t="s">
        <v>106</v>
      </c>
      <c r="C351" s="65" t="s">
        <v>2</v>
      </c>
      <c r="D351" s="66" t="s">
        <v>3</v>
      </c>
      <c r="E351" s="67"/>
      <c r="F351" s="68"/>
      <c r="G351" s="66" t="s">
        <v>4</v>
      </c>
      <c r="H351" s="67"/>
      <c r="I351" s="68"/>
      <c r="J351" s="69" t="s">
        <v>5</v>
      </c>
      <c r="K351" s="67"/>
      <c r="L351" s="68"/>
      <c r="M351" s="69" t="s">
        <v>6</v>
      </c>
      <c r="N351" s="67"/>
      <c r="O351" s="68"/>
      <c r="P351" s="69" t="s">
        <v>7</v>
      </c>
      <c r="Q351" s="67"/>
      <c r="R351" s="68"/>
      <c r="S351" s="58"/>
      <c r="T351" s="59"/>
      <c r="U351" s="59"/>
      <c r="V351" s="58"/>
      <c r="W351" s="59"/>
      <c r="X351" s="59"/>
      <c r="Y351" s="58"/>
      <c r="Z351" s="59"/>
      <c r="AA351" s="59"/>
      <c r="AB351" s="58"/>
      <c r="AC351" s="59"/>
      <c r="AD351" s="59"/>
      <c r="AE351" s="58"/>
      <c r="AF351" s="59"/>
      <c r="AG351" s="59"/>
      <c r="AH351" s="58"/>
      <c r="AI351" s="59"/>
      <c r="AJ351" s="59"/>
      <c r="AK351" s="58"/>
      <c r="AL351" s="59"/>
      <c r="AM351" s="59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 x14ac:dyDescent="0.2">
      <c r="A352" s="61"/>
      <c r="B352" s="64"/>
      <c r="C352" s="64"/>
      <c r="D352" s="2" t="s">
        <v>10</v>
      </c>
      <c r="E352" s="2" t="s">
        <v>11</v>
      </c>
      <c r="F352" s="2" t="s">
        <v>12</v>
      </c>
      <c r="G352" s="2" t="s">
        <v>10</v>
      </c>
      <c r="H352" s="2" t="s">
        <v>11</v>
      </c>
      <c r="I352" s="2" t="s">
        <v>12</v>
      </c>
      <c r="J352" s="2" t="s">
        <v>10</v>
      </c>
      <c r="K352" s="2" t="s">
        <v>11</v>
      </c>
      <c r="L352" s="2" t="s">
        <v>12</v>
      </c>
      <c r="M352" s="3" t="s">
        <v>10</v>
      </c>
      <c r="N352" s="3" t="s">
        <v>11</v>
      </c>
      <c r="O352" s="3" t="s">
        <v>12</v>
      </c>
      <c r="P352" s="3" t="s">
        <v>10</v>
      </c>
      <c r="Q352" s="3" t="s">
        <v>11</v>
      </c>
      <c r="R352" s="3" t="s">
        <v>12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 x14ac:dyDescent="0.2">
      <c r="A353" s="1"/>
      <c r="B353" s="62" t="s">
        <v>107</v>
      </c>
      <c r="C353" s="4" t="s">
        <v>14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 x14ac:dyDescent="0.2">
      <c r="A354" s="1"/>
      <c r="B354" s="63"/>
      <c r="C354" s="4" t="s">
        <v>15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 x14ac:dyDescent="0.2">
      <c r="A355" s="1"/>
      <c r="B355" s="63"/>
      <c r="C355" s="4" t="s">
        <v>16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0</v>
      </c>
      <c r="J355" s="5">
        <v>1</v>
      </c>
      <c r="K355" s="5">
        <v>1</v>
      </c>
      <c r="L355" s="5">
        <v>0</v>
      </c>
      <c r="M355" s="5">
        <v>1</v>
      </c>
      <c r="N355" s="5">
        <v>1</v>
      </c>
      <c r="O355" s="5">
        <v>0</v>
      </c>
      <c r="P355" s="5">
        <v>1</v>
      </c>
      <c r="Q355" s="5">
        <v>1</v>
      </c>
      <c r="R355" s="5">
        <v>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 x14ac:dyDescent="0.2">
      <c r="A356" s="1"/>
      <c r="B356" s="63"/>
      <c r="C356" s="4" t="s">
        <v>17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 x14ac:dyDescent="0.2">
      <c r="A357" s="1"/>
      <c r="B357" s="63"/>
      <c r="C357" s="4" t="s">
        <v>18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 x14ac:dyDescent="0.2">
      <c r="A358" s="1"/>
      <c r="B358" s="63"/>
      <c r="C358" s="4" t="s">
        <v>44</v>
      </c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 x14ac:dyDescent="0.2">
      <c r="A359" s="1"/>
      <c r="B359" s="64"/>
      <c r="C359" s="4" t="s">
        <v>53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 x14ac:dyDescent="0.2">
      <c r="A362" s="60"/>
      <c r="B362" s="65" t="s">
        <v>108</v>
      </c>
      <c r="C362" s="65" t="s">
        <v>2</v>
      </c>
      <c r="D362" s="66" t="s">
        <v>3</v>
      </c>
      <c r="E362" s="67"/>
      <c r="F362" s="68"/>
      <c r="G362" s="66" t="s">
        <v>4</v>
      </c>
      <c r="H362" s="67"/>
      <c r="I362" s="68"/>
      <c r="J362" s="69" t="s">
        <v>5</v>
      </c>
      <c r="K362" s="67"/>
      <c r="L362" s="68"/>
      <c r="M362" s="69" t="s">
        <v>6</v>
      </c>
      <c r="N362" s="67"/>
      <c r="O362" s="68"/>
      <c r="P362" s="69" t="s">
        <v>7</v>
      </c>
      <c r="Q362" s="67"/>
      <c r="R362" s="68"/>
      <c r="S362" s="69" t="s">
        <v>8</v>
      </c>
      <c r="T362" s="67"/>
      <c r="U362" s="68"/>
      <c r="V362" s="69" t="s">
        <v>9</v>
      </c>
      <c r="W362" s="67"/>
      <c r="X362" s="68"/>
      <c r="Y362" s="58"/>
      <c r="Z362" s="59"/>
      <c r="AA362" s="59"/>
      <c r="AB362" s="58"/>
      <c r="AC362" s="59"/>
      <c r="AD362" s="59"/>
      <c r="AE362" s="58"/>
      <c r="AF362" s="59"/>
      <c r="AG362" s="59"/>
      <c r="AH362" s="58"/>
      <c r="AI362" s="59"/>
      <c r="AJ362" s="59"/>
      <c r="AK362" s="58"/>
      <c r="AL362" s="59"/>
      <c r="AM362" s="59"/>
      <c r="AN362" s="58"/>
      <c r="AO362" s="59"/>
      <c r="AP362" s="59"/>
      <c r="AQ362" s="58"/>
      <c r="AR362" s="59"/>
      <c r="AS362" s="59"/>
      <c r="AT362" s="58"/>
      <c r="AU362" s="59"/>
      <c r="AV362" s="59"/>
      <c r="AW362" s="58"/>
      <c r="AX362" s="59"/>
      <c r="AY362" s="59"/>
      <c r="AZ362" s="58"/>
      <c r="BA362" s="59"/>
      <c r="BB362" s="59"/>
      <c r="BC362" s="58"/>
      <c r="BD362" s="59"/>
      <c r="BE362" s="59"/>
      <c r="BF362" s="58"/>
      <c r="BG362" s="59"/>
      <c r="BH362" s="59"/>
      <c r="BI362" s="58"/>
      <c r="BJ362" s="59"/>
      <c r="BK362" s="59"/>
      <c r="BL362" s="1"/>
      <c r="BM362" s="1"/>
      <c r="BN362" s="1"/>
    </row>
    <row r="363" spans="1:66" ht="15.75" customHeight="1" x14ac:dyDescent="0.2">
      <c r="A363" s="61"/>
      <c r="B363" s="64"/>
      <c r="C363" s="64"/>
      <c r="D363" s="2" t="s">
        <v>10</v>
      </c>
      <c r="E363" s="2" t="s">
        <v>11</v>
      </c>
      <c r="F363" s="2" t="s">
        <v>12</v>
      </c>
      <c r="G363" s="2" t="s">
        <v>10</v>
      </c>
      <c r="H363" s="2" t="s">
        <v>11</v>
      </c>
      <c r="I363" s="2" t="s">
        <v>12</v>
      </c>
      <c r="J363" s="2" t="s">
        <v>10</v>
      </c>
      <c r="K363" s="2" t="s">
        <v>11</v>
      </c>
      <c r="L363" s="2" t="s">
        <v>12</v>
      </c>
      <c r="M363" s="3" t="s">
        <v>10</v>
      </c>
      <c r="N363" s="3" t="s">
        <v>11</v>
      </c>
      <c r="O363" s="3" t="s">
        <v>12</v>
      </c>
      <c r="P363" s="3" t="s">
        <v>10</v>
      </c>
      <c r="Q363" s="3" t="s">
        <v>11</v>
      </c>
      <c r="R363" s="3" t="s">
        <v>12</v>
      </c>
      <c r="S363" s="3" t="s">
        <v>10</v>
      </c>
      <c r="T363" s="3" t="s">
        <v>11</v>
      </c>
      <c r="U363" s="3" t="s">
        <v>12</v>
      </c>
      <c r="V363" s="3" t="s">
        <v>10</v>
      </c>
      <c r="W363" s="3" t="s">
        <v>11</v>
      </c>
      <c r="X363" s="3" t="s">
        <v>12</v>
      </c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1"/>
      <c r="BM363" s="1"/>
      <c r="BN363" s="1"/>
    </row>
    <row r="364" spans="1:66" ht="32.25" customHeight="1" x14ac:dyDescent="0.2">
      <c r="A364" s="1"/>
      <c r="B364" s="62" t="s">
        <v>109</v>
      </c>
      <c r="C364" s="4" t="s">
        <v>14</v>
      </c>
      <c r="D364" s="5">
        <v>1</v>
      </c>
      <c r="E364" s="5">
        <v>1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0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1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 x14ac:dyDescent="0.2">
      <c r="A365" s="1"/>
      <c r="B365" s="63"/>
      <c r="C365" s="4" t="s">
        <v>15</v>
      </c>
      <c r="D365" s="5">
        <v>1</v>
      </c>
      <c r="E365" s="5">
        <v>1</v>
      </c>
      <c r="F365" s="5">
        <v>1</v>
      </c>
      <c r="G365" s="5">
        <v>1</v>
      </c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 x14ac:dyDescent="0.2">
      <c r="A366" s="1"/>
      <c r="B366" s="63"/>
      <c r="C366" s="4" t="s">
        <v>16</v>
      </c>
      <c r="D366" s="5">
        <v>1</v>
      </c>
      <c r="E366" s="5">
        <v>1</v>
      </c>
      <c r="F366" s="5">
        <v>1</v>
      </c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5">
        <v>1</v>
      </c>
      <c r="N366" s="5">
        <v>1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5">
        <v>1</v>
      </c>
      <c r="W366" s="5">
        <v>1</v>
      </c>
      <c r="X366" s="5">
        <v>1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 x14ac:dyDescent="0.2">
      <c r="A367" s="1"/>
      <c r="B367" s="63"/>
      <c r="C367" s="4" t="s">
        <v>17</v>
      </c>
      <c r="D367" s="5">
        <v>1</v>
      </c>
      <c r="E367" s="5">
        <v>1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5">
        <v>1</v>
      </c>
      <c r="X367" s="5">
        <v>1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 x14ac:dyDescent="0.2">
      <c r="A368" s="1"/>
      <c r="B368" s="64"/>
      <c r="C368" s="4" t="s">
        <v>18</v>
      </c>
      <c r="D368" s="5">
        <v>1</v>
      </c>
      <c r="E368" s="5">
        <v>1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647">
    <mergeCell ref="Y29:AA29"/>
    <mergeCell ref="AB29:AD29"/>
    <mergeCell ref="AE29:AG29"/>
    <mergeCell ref="AH29:AJ29"/>
    <mergeCell ref="AK29:AM29"/>
    <mergeCell ref="D29:F29"/>
    <mergeCell ref="G29:I29"/>
    <mergeCell ref="J29:L29"/>
    <mergeCell ref="M29:O29"/>
    <mergeCell ref="P29:R29"/>
    <mergeCell ref="S29:U29"/>
    <mergeCell ref="V29:X29"/>
    <mergeCell ref="AZ38:BB38"/>
    <mergeCell ref="BC38:BE38"/>
    <mergeCell ref="BF38:BH38"/>
    <mergeCell ref="BI38:BK38"/>
    <mergeCell ref="V38:X38"/>
    <mergeCell ref="Y38:AA38"/>
    <mergeCell ref="AE38:AG38"/>
    <mergeCell ref="AH38:AJ38"/>
    <mergeCell ref="AK38:AM38"/>
    <mergeCell ref="AN38:AP38"/>
    <mergeCell ref="AQ38:AS38"/>
    <mergeCell ref="AT38:AV38"/>
    <mergeCell ref="AW38:AY38"/>
    <mergeCell ref="S3:U3"/>
    <mergeCell ref="V3:X3"/>
    <mergeCell ref="AB38:AD38"/>
    <mergeCell ref="B2:X2"/>
    <mergeCell ref="A3:A4"/>
    <mergeCell ref="B3:B4"/>
    <mergeCell ref="C3:C4"/>
    <mergeCell ref="D3:F3"/>
    <mergeCell ref="G3:I3"/>
    <mergeCell ref="J3:L3"/>
    <mergeCell ref="M12:O12"/>
    <mergeCell ref="P12:R12"/>
    <mergeCell ref="S12:U12"/>
    <mergeCell ref="V12:X12"/>
    <mergeCell ref="Y12:AA12"/>
    <mergeCell ref="AB12:AD12"/>
    <mergeCell ref="M3:O3"/>
    <mergeCell ref="P3:R3"/>
    <mergeCell ref="B5:B9"/>
    <mergeCell ref="A12:A13"/>
    <mergeCell ref="B12:B13"/>
    <mergeCell ref="C12:C13"/>
    <mergeCell ref="D12:F12"/>
    <mergeCell ref="G20:I20"/>
    <mergeCell ref="J20:L20"/>
    <mergeCell ref="M20:O20"/>
    <mergeCell ref="P20:R20"/>
    <mergeCell ref="S20:U20"/>
    <mergeCell ref="V20:X20"/>
    <mergeCell ref="Y20:AA20"/>
    <mergeCell ref="AB20:AD20"/>
    <mergeCell ref="G12:I12"/>
    <mergeCell ref="J12:L12"/>
    <mergeCell ref="B14:B18"/>
    <mergeCell ref="B20:B21"/>
    <mergeCell ref="C20:C21"/>
    <mergeCell ref="D20:F20"/>
    <mergeCell ref="B22:B26"/>
    <mergeCell ref="A20:A21"/>
    <mergeCell ref="A29:A30"/>
    <mergeCell ref="B29:B30"/>
    <mergeCell ref="C29:C30"/>
    <mergeCell ref="B31:B35"/>
    <mergeCell ref="B38:B39"/>
    <mergeCell ref="B40:B44"/>
    <mergeCell ref="AH47:AJ47"/>
    <mergeCell ref="AK47:AM47"/>
    <mergeCell ref="M47:O47"/>
    <mergeCell ref="P47:R47"/>
    <mergeCell ref="S47:U47"/>
    <mergeCell ref="V47:X47"/>
    <mergeCell ref="Y47:AA47"/>
    <mergeCell ref="AB47:AD47"/>
    <mergeCell ref="AE47:AG47"/>
    <mergeCell ref="C38:C39"/>
    <mergeCell ref="D38:F38"/>
    <mergeCell ref="G38:I38"/>
    <mergeCell ref="J38:L38"/>
    <mergeCell ref="M38:O38"/>
    <mergeCell ref="P38:R38"/>
    <mergeCell ref="S38:U38"/>
    <mergeCell ref="A38:A39"/>
    <mergeCell ref="B47:B48"/>
    <mergeCell ref="C47:C48"/>
    <mergeCell ref="D47:F47"/>
    <mergeCell ref="G47:I47"/>
    <mergeCell ref="J47:L47"/>
    <mergeCell ref="B49:B53"/>
    <mergeCell ref="M56:O56"/>
    <mergeCell ref="P56:R56"/>
    <mergeCell ref="S56:U56"/>
    <mergeCell ref="V56:X56"/>
    <mergeCell ref="Y56:AA56"/>
    <mergeCell ref="AB56:AD56"/>
    <mergeCell ref="A47:A48"/>
    <mergeCell ref="B56:B57"/>
    <mergeCell ref="C56:C57"/>
    <mergeCell ref="D56:F56"/>
    <mergeCell ref="G56:I56"/>
    <mergeCell ref="J56:L56"/>
    <mergeCell ref="A56:A57"/>
    <mergeCell ref="B58:B63"/>
    <mergeCell ref="Y66:AA66"/>
    <mergeCell ref="AB66:AD66"/>
    <mergeCell ref="AE66:AG66"/>
    <mergeCell ref="AH66:AJ66"/>
    <mergeCell ref="AK66:AM66"/>
    <mergeCell ref="D66:F66"/>
    <mergeCell ref="G66:I66"/>
    <mergeCell ref="J66:L66"/>
    <mergeCell ref="M66:O66"/>
    <mergeCell ref="P66:R66"/>
    <mergeCell ref="S66:U66"/>
    <mergeCell ref="V66:X66"/>
    <mergeCell ref="AW75:AY75"/>
    <mergeCell ref="AZ75:BB75"/>
    <mergeCell ref="BC75:BE75"/>
    <mergeCell ref="BF75:BH75"/>
    <mergeCell ref="BI75:BK75"/>
    <mergeCell ref="V75:X75"/>
    <mergeCell ref="Y75:AA75"/>
    <mergeCell ref="AB75:AD75"/>
    <mergeCell ref="AE75:AG75"/>
    <mergeCell ref="AH75:AJ75"/>
    <mergeCell ref="AK75:AM75"/>
    <mergeCell ref="AN75:AP75"/>
    <mergeCell ref="AQ75:AS75"/>
    <mergeCell ref="AT75:AV75"/>
    <mergeCell ref="A66:A67"/>
    <mergeCell ref="B66:B67"/>
    <mergeCell ref="C66:C67"/>
    <mergeCell ref="B68:B72"/>
    <mergeCell ref="B75:B76"/>
    <mergeCell ref="B77:B82"/>
    <mergeCell ref="S85:U85"/>
    <mergeCell ref="V85:X85"/>
    <mergeCell ref="Y85:AA85"/>
    <mergeCell ref="C75:C76"/>
    <mergeCell ref="D75:F75"/>
    <mergeCell ref="G75:I75"/>
    <mergeCell ref="J75:L75"/>
    <mergeCell ref="M75:O75"/>
    <mergeCell ref="P75:R75"/>
    <mergeCell ref="S75:U75"/>
    <mergeCell ref="AB85:AD85"/>
    <mergeCell ref="B85:B86"/>
    <mergeCell ref="C85:C86"/>
    <mergeCell ref="D85:F85"/>
    <mergeCell ref="G85:I85"/>
    <mergeCell ref="J85:L85"/>
    <mergeCell ref="M85:O85"/>
    <mergeCell ref="P85:R85"/>
    <mergeCell ref="G94:I94"/>
    <mergeCell ref="J94:L94"/>
    <mergeCell ref="M94:O94"/>
    <mergeCell ref="P94:R94"/>
    <mergeCell ref="S94:U94"/>
    <mergeCell ref="V94:X94"/>
    <mergeCell ref="BC132:BE132"/>
    <mergeCell ref="BF132:BH132"/>
    <mergeCell ref="BI132:BK132"/>
    <mergeCell ref="AH132:AJ132"/>
    <mergeCell ref="AK132:AM132"/>
    <mergeCell ref="AN132:AP132"/>
    <mergeCell ref="AQ132:AS132"/>
    <mergeCell ref="AT132:AV132"/>
    <mergeCell ref="AW132:AY132"/>
    <mergeCell ref="AZ132:BB132"/>
    <mergeCell ref="A153:A154"/>
    <mergeCell ref="A165:A166"/>
    <mergeCell ref="A132:A133"/>
    <mergeCell ref="A142:A143"/>
    <mergeCell ref="B142:B143"/>
    <mergeCell ref="C142:C143"/>
    <mergeCell ref="B144:B150"/>
    <mergeCell ref="B153:B154"/>
    <mergeCell ref="B155:B162"/>
    <mergeCell ref="B134:B139"/>
    <mergeCell ref="C153:C154"/>
    <mergeCell ref="AB245:AD245"/>
    <mergeCell ref="AE245:AG245"/>
    <mergeCell ref="AE262:AG262"/>
    <mergeCell ref="AH262:AJ262"/>
    <mergeCell ref="AK262:AM262"/>
    <mergeCell ref="G245:I245"/>
    <mergeCell ref="J245:L245"/>
    <mergeCell ref="M245:O245"/>
    <mergeCell ref="P245:R245"/>
    <mergeCell ref="S245:U245"/>
    <mergeCell ref="V245:X245"/>
    <mergeCell ref="Y245:AA245"/>
    <mergeCell ref="M253:O253"/>
    <mergeCell ref="P253:R253"/>
    <mergeCell ref="S253:U253"/>
    <mergeCell ref="V253:X253"/>
    <mergeCell ref="Y253:AA253"/>
    <mergeCell ref="AB253:AD253"/>
    <mergeCell ref="AE253:AG253"/>
    <mergeCell ref="J253:L253"/>
    <mergeCell ref="Y262:AA262"/>
    <mergeCell ref="AB262:AD262"/>
    <mergeCell ref="J262:L262"/>
    <mergeCell ref="M262:O262"/>
    <mergeCell ref="BC253:BE253"/>
    <mergeCell ref="BF253:BH253"/>
    <mergeCell ref="BI253:BK253"/>
    <mergeCell ref="BL253:BN253"/>
    <mergeCell ref="AH253:AJ253"/>
    <mergeCell ref="AK253:AM253"/>
    <mergeCell ref="AN253:AP253"/>
    <mergeCell ref="AQ253:AS253"/>
    <mergeCell ref="AT253:AV253"/>
    <mergeCell ref="AW253:AY253"/>
    <mergeCell ref="AZ253:BB253"/>
    <mergeCell ref="A253:A254"/>
    <mergeCell ref="A262:A263"/>
    <mergeCell ref="B262:B263"/>
    <mergeCell ref="C262:C263"/>
    <mergeCell ref="B247:B250"/>
    <mergeCell ref="B253:B254"/>
    <mergeCell ref="C253:C254"/>
    <mergeCell ref="D253:F253"/>
    <mergeCell ref="G253:I253"/>
    <mergeCell ref="B255:B259"/>
    <mergeCell ref="D262:F262"/>
    <mergeCell ref="G262:I262"/>
    <mergeCell ref="P262:R262"/>
    <mergeCell ref="S262:U262"/>
    <mergeCell ref="V262:X262"/>
    <mergeCell ref="M271:O271"/>
    <mergeCell ref="P271:R271"/>
    <mergeCell ref="S271:U271"/>
    <mergeCell ref="V271:X271"/>
    <mergeCell ref="Y271:AA271"/>
    <mergeCell ref="AB271:AD271"/>
    <mergeCell ref="AE271:AG271"/>
    <mergeCell ref="BC271:BE271"/>
    <mergeCell ref="BF271:BH271"/>
    <mergeCell ref="BI271:BK271"/>
    <mergeCell ref="AH271:AJ271"/>
    <mergeCell ref="AK271:AM271"/>
    <mergeCell ref="AN271:AP271"/>
    <mergeCell ref="AQ271:AS271"/>
    <mergeCell ref="AT271:AV271"/>
    <mergeCell ref="AW271:AY271"/>
    <mergeCell ref="AZ271:BB271"/>
    <mergeCell ref="A271:A272"/>
    <mergeCell ref="A280:A281"/>
    <mergeCell ref="B280:B281"/>
    <mergeCell ref="C280:C281"/>
    <mergeCell ref="B264:B268"/>
    <mergeCell ref="B271:B272"/>
    <mergeCell ref="C271:C272"/>
    <mergeCell ref="D271:F271"/>
    <mergeCell ref="G271:I271"/>
    <mergeCell ref="J271:L271"/>
    <mergeCell ref="B273:B277"/>
    <mergeCell ref="Y280:AA280"/>
    <mergeCell ref="AB280:AD280"/>
    <mergeCell ref="D280:F280"/>
    <mergeCell ref="G280:I280"/>
    <mergeCell ref="J280:L280"/>
    <mergeCell ref="M280:O280"/>
    <mergeCell ref="P280:R280"/>
    <mergeCell ref="S280:U280"/>
    <mergeCell ref="V280:X280"/>
    <mergeCell ref="M289:O289"/>
    <mergeCell ref="P289:R289"/>
    <mergeCell ref="S289:U289"/>
    <mergeCell ref="V289:X289"/>
    <mergeCell ref="B282:B286"/>
    <mergeCell ref="B289:B290"/>
    <mergeCell ref="C289:C290"/>
    <mergeCell ref="D289:F289"/>
    <mergeCell ref="G289:I289"/>
    <mergeCell ref="J289:L289"/>
    <mergeCell ref="B291:B295"/>
    <mergeCell ref="Y298:AA298"/>
    <mergeCell ref="AB298:AD298"/>
    <mergeCell ref="AB307:AD307"/>
    <mergeCell ref="D298:F298"/>
    <mergeCell ref="G298:I298"/>
    <mergeCell ref="J298:L298"/>
    <mergeCell ref="M298:O298"/>
    <mergeCell ref="P298:R298"/>
    <mergeCell ref="S298:U298"/>
    <mergeCell ref="V298:X298"/>
    <mergeCell ref="A289:A290"/>
    <mergeCell ref="A298:A299"/>
    <mergeCell ref="B298:B299"/>
    <mergeCell ref="C298:C299"/>
    <mergeCell ref="B300:B305"/>
    <mergeCell ref="A307:A308"/>
    <mergeCell ref="B307:B308"/>
    <mergeCell ref="AT325:AV325"/>
    <mergeCell ref="AW325:AY325"/>
    <mergeCell ref="V307:X307"/>
    <mergeCell ref="Y307:AA307"/>
    <mergeCell ref="C307:C308"/>
    <mergeCell ref="D307:F307"/>
    <mergeCell ref="G307:I307"/>
    <mergeCell ref="J307:L307"/>
    <mergeCell ref="M307:O307"/>
    <mergeCell ref="P307:R307"/>
    <mergeCell ref="S307:U307"/>
    <mergeCell ref="AH316:AJ316"/>
    <mergeCell ref="AK316:AM316"/>
    <mergeCell ref="B309:B313"/>
    <mergeCell ref="B316:B317"/>
    <mergeCell ref="C316:C317"/>
    <mergeCell ref="D316:F316"/>
    <mergeCell ref="AZ325:BB325"/>
    <mergeCell ref="BC325:BE325"/>
    <mergeCell ref="BF325:BH325"/>
    <mergeCell ref="BI325:BK325"/>
    <mergeCell ref="Y325:AA325"/>
    <mergeCell ref="AB325:AD325"/>
    <mergeCell ref="AE325:AG325"/>
    <mergeCell ref="AH325:AJ325"/>
    <mergeCell ref="AK325:AM325"/>
    <mergeCell ref="AN325:AP325"/>
    <mergeCell ref="AQ325:AS325"/>
    <mergeCell ref="J325:L325"/>
    <mergeCell ref="M325:O325"/>
    <mergeCell ref="P325:R325"/>
    <mergeCell ref="S325:U325"/>
    <mergeCell ref="AB334:AD334"/>
    <mergeCell ref="AE334:AG334"/>
    <mergeCell ref="AH334:AJ334"/>
    <mergeCell ref="AK334:AM334"/>
    <mergeCell ref="M316:O316"/>
    <mergeCell ref="P316:R316"/>
    <mergeCell ref="S316:U316"/>
    <mergeCell ref="V316:X316"/>
    <mergeCell ref="Y316:AA316"/>
    <mergeCell ref="AB316:AD316"/>
    <mergeCell ref="AE316:AG316"/>
    <mergeCell ref="V325:X325"/>
    <mergeCell ref="V334:X334"/>
    <mergeCell ref="Y334:AA334"/>
    <mergeCell ref="B345:B348"/>
    <mergeCell ref="A343:A344"/>
    <mergeCell ref="B351:B352"/>
    <mergeCell ref="C351:C352"/>
    <mergeCell ref="D351:F351"/>
    <mergeCell ref="G351:I351"/>
    <mergeCell ref="J351:L351"/>
    <mergeCell ref="A351:A352"/>
    <mergeCell ref="A316:A317"/>
    <mergeCell ref="A325:A326"/>
    <mergeCell ref="B325:B326"/>
    <mergeCell ref="C325:C326"/>
    <mergeCell ref="B327:B331"/>
    <mergeCell ref="A334:A335"/>
    <mergeCell ref="B334:B335"/>
    <mergeCell ref="B336:B340"/>
    <mergeCell ref="B343:B344"/>
    <mergeCell ref="C343:C344"/>
    <mergeCell ref="C334:C335"/>
    <mergeCell ref="G316:I316"/>
    <mergeCell ref="J316:L316"/>
    <mergeCell ref="B318:B322"/>
    <mergeCell ref="D325:F325"/>
    <mergeCell ref="G325:I325"/>
    <mergeCell ref="B353:B359"/>
    <mergeCell ref="B364:B368"/>
    <mergeCell ref="AT362:AV362"/>
    <mergeCell ref="AW362:AY362"/>
    <mergeCell ref="AZ362:BB362"/>
    <mergeCell ref="BC362:BE362"/>
    <mergeCell ref="BF362:BH362"/>
    <mergeCell ref="BI362:BK362"/>
    <mergeCell ref="Y362:AA362"/>
    <mergeCell ref="AB362:AD362"/>
    <mergeCell ref="AE362:AG362"/>
    <mergeCell ref="AH362:AJ362"/>
    <mergeCell ref="AK362:AM362"/>
    <mergeCell ref="AN362:AP362"/>
    <mergeCell ref="AQ362:AS362"/>
    <mergeCell ref="V362:X362"/>
    <mergeCell ref="D334:F334"/>
    <mergeCell ref="G334:I334"/>
    <mergeCell ref="J334:L334"/>
    <mergeCell ref="M334:O334"/>
    <mergeCell ref="P334:R334"/>
    <mergeCell ref="S334:U334"/>
    <mergeCell ref="M343:O343"/>
    <mergeCell ref="P343:R343"/>
    <mergeCell ref="S343:U343"/>
    <mergeCell ref="D343:F343"/>
    <mergeCell ref="G343:I343"/>
    <mergeCell ref="J343:L343"/>
    <mergeCell ref="V343:X343"/>
    <mergeCell ref="Y343:AA343"/>
    <mergeCell ref="AB343:AD343"/>
    <mergeCell ref="AH351:AJ351"/>
    <mergeCell ref="AK351:AM351"/>
    <mergeCell ref="M351:O351"/>
    <mergeCell ref="P351:R351"/>
    <mergeCell ref="S351:U351"/>
    <mergeCell ref="V351:X351"/>
    <mergeCell ref="Y351:AA351"/>
    <mergeCell ref="AB351:AD351"/>
    <mergeCell ref="AE351:AG351"/>
    <mergeCell ref="A362:A363"/>
    <mergeCell ref="B362:B363"/>
    <mergeCell ref="C362:C363"/>
    <mergeCell ref="D362:F362"/>
    <mergeCell ref="G362:I362"/>
    <mergeCell ref="J362:L362"/>
    <mergeCell ref="M362:O362"/>
    <mergeCell ref="P362:R362"/>
    <mergeCell ref="S362:U362"/>
    <mergeCell ref="A75:A76"/>
    <mergeCell ref="A85:A86"/>
    <mergeCell ref="B87:B91"/>
    <mergeCell ref="B94:B95"/>
    <mergeCell ref="C94:C95"/>
    <mergeCell ref="D94:F94"/>
    <mergeCell ref="D105:F105"/>
    <mergeCell ref="A94:A95"/>
    <mergeCell ref="A105:A106"/>
    <mergeCell ref="B105:B106"/>
    <mergeCell ref="C105:C106"/>
    <mergeCell ref="Y123:AA123"/>
    <mergeCell ref="AB123:AD123"/>
    <mergeCell ref="AE123:AG123"/>
    <mergeCell ref="AH123:AJ123"/>
    <mergeCell ref="AK123:AM123"/>
    <mergeCell ref="B96:B102"/>
    <mergeCell ref="B107:B110"/>
    <mergeCell ref="D112:F112"/>
    <mergeCell ref="G112:I112"/>
    <mergeCell ref="J112:L112"/>
    <mergeCell ref="M112:O112"/>
    <mergeCell ref="P112:R112"/>
    <mergeCell ref="S112:U112"/>
    <mergeCell ref="V112:X112"/>
    <mergeCell ref="Y112:AA112"/>
    <mergeCell ref="AB112:AD112"/>
    <mergeCell ref="P105:R105"/>
    <mergeCell ref="S105:U105"/>
    <mergeCell ref="V105:X105"/>
    <mergeCell ref="Y105:AA105"/>
    <mergeCell ref="AB105:AD105"/>
    <mergeCell ref="G105:I105"/>
    <mergeCell ref="J105:L105"/>
    <mergeCell ref="M105:O105"/>
    <mergeCell ref="A112:A113"/>
    <mergeCell ref="B112:B113"/>
    <mergeCell ref="C112:C113"/>
    <mergeCell ref="B114:B120"/>
    <mergeCell ref="B125:B129"/>
    <mergeCell ref="M132:O132"/>
    <mergeCell ref="P132:R132"/>
    <mergeCell ref="S132:U132"/>
    <mergeCell ref="V132:X132"/>
    <mergeCell ref="B123:B124"/>
    <mergeCell ref="C123:C124"/>
    <mergeCell ref="D123:F123"/>
    <mergeCell ref="G123:I123"/>
    <mergeCell ref="J123:L123"/>
    <mergeCell ref="M123:O123"/>
    <mergeCell ref="P123:R123"/>
    <mergeCell ref="A123:A124"/>
    <mergeCell ref="B132:B133"/>
    <mergeCell ref="C132:C133"/>
    <mergeCell ref="D132:F132"/>
    <mergeCell ref="G132:I132"/>
    <mergeCell ref="J132:L132"/>
    <mergeCell ref="S123:U123"/>
    <mergeCell ref="V123:X123"/>
    <mergeCell ref="Y132:AA132"/>
    <mergeCell ref="AB132:AD132"/>
    <mergeCell ref="AE132:AG132"/>
    <mergeCell ref="S165:U165"/>
    <mergeCell ref="V165:X165"/>
    <mergeCell ref="Y165:AA165"/>
    <mergeCell ref="AB165:AD165"/>
    <mergeCell ref="AE165:AG165"/>
    <mergeCell ref="AH165:AJ165"/>
    <mergeCell ref="Y142:AA142"/>
    <mergeCell ref="AB142:AD142"/>
    <mergeCell ref="AE142:AG142"/>
    <mergeCell ref="AH142:AJ142"/>
    <mergeCell ref="B165:B166"/>
    <mergeCell ref="C165:C166"/>
    <mergeCell ref="D165:F165"/>
    <mergeCell ref="G165:I165"/>
    <mergeCell ref="J165:L165"/>
    <mergeCell ref="M165:O165"/>
    <mergeCell ref="P165:R165"/>
    <mergeCell ref="M176:O176"/>
    <mergeCell ref="P176:R176"/>
    <mergeCell ref="BF176:BH176"/>
    <mergeCell ref="BI176:BK176"/>
    <mergeCell ref="AH176:AJ176"/>
    <mergeCell ref="AK176:AM176"/>
    <mergeCell ref="AN176:AP176"/>
    <mergeCell ref="AQ176:AS176"/>
    <mergeCell ref="AT176:AV176"/>
    <mergeCell ref="AW176:AY176"/>
    <mergeCell ref="AZ176:BB176"/>
    <mergeCell ref="M153:O153"/>
    <mergeCell ref="P153:R153"/>
    <mergeCell ref="S153:U153"/>
    <mergeCell ref="AQ185:AS185"/>
    <mergeCell ref="AT185:AV185"/>
    <mergeCell ref="AW185:AY185"/>
    <mergeCell ref="AZ185:BB185"/>
    <mergeCell ref="BC185:BE185"/>
    <mergeCell ref="V185:X185"/>
    <mergeCell ref="Y185:AA185"/>
    <mergeCell ref="AB185:AD185"/>
    <mergeCell ref="AE185:AG185"/>
    <mergeCell ref="AH185:AJ185"/>
    <mergeCell ref="AK185:AM185"/>
    <mergeCell ref="AN185:AP185"/>
    <mergeCell ref="BC176:BE176"/>
    <mergeCell ref="AK165:AM165"/>
    <mergeCell ref="S176:U176"/>
    <mergeCell ref="V176:X176"/>
    <mergeCell ref="Y176:AA176"/>
    <mergeCell ref="AB176:AD176"/>
    <mergeCell ref="AE176:AG176"/>
    <mergeCell ref="S185:U185"/>
    <mergeCell ref="B167:B173"/>
    <mergeCell ref="B176:B177"/>
    <mergeCell ref="C176:C177"/>
    <mergeCell ref="D176:F176"/>
    <mergeCell ref="G176:I176"/>
    <mergeCell ref="J176:L176"/>
    <mergeCell ref="B178:B182"/>
    <mergeCell ref="AK142:AM142"/>
    <mergeCell ref="D142:F142"/>
    <mergeCell ref="G142:I142"/>
    <mergeCell ref="J142:L142"/>
    <mergeCell ref="M142:O142"/>
    <mergeCell ref="P142:R142"/>
    <mergeCell ref="S142:U142"/>
    <mergeCell ref="V142:X142"/>
    <mergeCell ref="V153:X153"/>
    <mergeCell ref="Y153:AA153"/>
    <mergeCell ref="AB153:AD153"/>
    <mergeCell ref="AE153:AG153"/>
    <mergeCell ref="AH153:AJ153"/>
    <mergeCell ref="D153:F153"/>
    <mergeCell ref="G153:I153"/>
    <mergeCell ref="J153:L153"/>
    <mergeCell ref="D185:F185"/>
    <mergeCell ref="G185:I185"/>
    <mergeCell ref="J185:L185"/>
    <mergeCell ref="A176:A177"/>
    <mergeCell ref="A185:A186"/>
    <mergeCell ref="B185:B186"/>
    <mergeCell ref="C185:C186"/>
    <mergeCell ref="M185:O185"/>
    <mergeCell ref="P185:R185"/>
    <mergeCell ref="B187:B192"/>
    <mergeCell ref="A195:A196"/>
    <mergeCell ref="C195:C196"/>
    <mergeCell ref="J195:L195"/>
    <mergeCell ref="J205:L205"/>
    <mergeCell ref="M205:O205"/>
    <mergeCell ref="P205:R205"/>
    <mergeCell ref="S205:U205"/>
    <mergeCell ref="V205:X205"/>
    <mergeCell ref="A205:A206"/>
    <mergeCell ref="D195:F195"/>
    <mergeCell ref="G195:I195"/>
    <mergeCell ref="M195:O195"/>
    <mergeCell ref="P195:R195"/>
    <mergeCell ref="S195:U195"/>
    <mergeCell ref="V195:X195"/>
    <mergeCell ref="Y205:AA205"/>
    <mergeCell ref="AB205:AD205"/>
    <mergeCell ref="B195:B196"/>
    <mergeCell ref="B197:B202"/>
    <mergeCell ref="B205:B206"/>
    <mergeCell ref="C205:C206"/>
    <mergeCell ref="D205:F205"/>
    <mergeCell ref="G205:I205"/>
    <mergeCell ref="B207:B213"/>
    <mergeCell ref="P224:R224"/>
    <mergeCell ref="S224:U224"/>
    <mergeCell ref="Y215:AA215"/>
    <mergeCell ref="AB215:AD215"/>
    <mergeCell ref="D215:F215"/>
    <mergeCell ref="G215:I215"/>
    <mergeCell ref="J215:L215"/>
    <mergeCell ref="M215:O215"/>
    <mergeCell ref="P215:R215"/>
    <mergeCell ref="S215:U215"/>
    <mergeCell ref="V215:X215"/>
    <mergeCell ref="AQ235:AS235"/>
    <mergeCell ref="AT235:AV235"/>
    <mergeCell ref="AW235:AY235"/>
    <mergeCell ref="AZ235:BB235"/>
    <mergeCell ref="A215:A216"/>
    <mergeCell ref="B215:B216"/>
    <mergeCell ref="C215:C216"/>
    <mergeCell ref="B217:B221"/>
    <mergeCell ref="B224:B225"/>
    <mergeCell ref="B226:B232"/>
    <mergeCell ref="B235:B236"/>
    <mergeCell ref="C235:C236"/>
    <mergeCell ref="D235:F235"/>
    <mergeCell ref="V224:X224"/>
    <mergeCell ref="Y224:AA224"/>
    <mergeCell ref="AB224:AD224"/>
    <mergeCell ref="AE224:AG224"/>
    <mergeCell ref="AH224:AJ224"/>
    <mergeCell ref="AK224:AM224"/>
    <mergeCell ref="C224:C225"/>
    <mergeCell ref="D224:F224"/>
    <mergeCell ref="G224:I224"/>
    <mergeCell ref="J224:L224"/>
    <mergeCell ref="M224:O224"/>
    <mergeCell ref="BC235:BE235"/>
    <mergeCell ref="BF235:BH235"/>
    <mergeCell ref="BI235:BK235"/>
    <mergeCell ref="A224:A225"/>
    <mergeCell ref="A235:A236"/>
    <mergeCell ref="B237:B242"/>
    <mergeCell ref="A245:A246"/>
    <mergeCell ref="B245:B246"/>
    <mergeCell ref="C245:C246"/>
    <mergeCell ref="D245:F245"/>
    <mergeCell ref="AH245:AJ245"/>
    <mergeCell ref="AK245:AM245"/>
    <mergeCell ref="S235:U235"/>
    <mergeCell ref="V235:X235"/>
    <mergeCell ref="Y235:AA235"/>
    <mergeCell ref="AB235:AD235"/>
    <mergeCell ref="AE235:AG235"/>
    <mergeCell ref="AH235:AJ235"/>
    <mergeCell ref="AK235:AM235"/>
    <mergeCell ref="G235:I235"/>
    <mergeCell ref="J235:L235"/>
    <mergeCell ref="M235:O235"/>
    <mergeCell ref="P235:R235"/>
    <mergeCell ref="AN235:AP2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10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1.1640625" defaultRowHeight="15" customHeight="1" x14ac:dyDescent="0.2"/>
  <cols>
    <col min="1" max="1" width="11" customWidth="1"/>
    <col min="2" max="2" width="44.5" customWidth="1"/>
    <col min="3" max="3" width="11.83203125" customWidth="1"/>
    <col min="4" max="4" width="71.1640625" customWidth="1"/>
    <col min="5" max="29" width="11" customWidth="1"/>
  </cols>
  <sheetData>
    <row r="1" spans="1:29" ht="15.75" customHeight="1" x14ac:dyDescent="0.2"/>
    <row r="2" spans="1:29" ht="15.75" customHeight="1" x14ac:dyDescent="0.2"/>
    <row r="3" spans="1:29" ht="15.75" customHeight="1" x14ac:dyDescent="0.2">
      <c r="A3" s="7" t="s">
        <v>110</v>
      </c>
      <c r="B3" s="8" t="s">
        <v>111</v>
      </c>
      <c r="C3" s="8"/>
      <c r="D3" s="8" t="s">
        <v>112</v>
      </c>
      <c r="E3" s="9" t="s">
        <v>14</v>
      </c>
      <c r="F3" s="9" t="s">
        <v>14</v>
      </c>
      <c r="G3" s="9" t="s">
        <v>14</v>
      </c>
      <c r="H3" s="9" t="s">
        <v>15</v>
      </c>
      <c r="I3" s="9" t="s">
        <v>15</v>
      </c>
      <c r="J3" s="9" t="s">
        <v>15</v>
      </c>
      <c r="K3" s="9" t="s">
        <v>16</v>
      </c>
      <c r="L3" s="9" t="s">
        <v>16</v>
      </c>
      <c r="M3" s="9" t="s">
        <v>16</v>
      </c>
      <c r="N3" s="10" t="s">
        <v>17</v>
      </c>
      <c r="O3" s="10" t="s">
        <v>17</v>
      </c>
      <c r="P3" s="10" t="s">
        <v>17</v>
      </c>
      <c r="Q3" s="10" t="s">
        <v>18</v>
      </c>
      <c r="R3" s="10" t="s">
        <v>18</v>
      </c>
      <c r="S3" s="10" t="s">
        <v>18</v>
      </c>
      <c r="T3" s="10" t="s">
        <v>44</v>
      </c>
      <c r="U3" s="10" t="s">
        <v>44</v>
      </c>
      <c r="V3" s="10" t="s">
        <v>44</v>
      </c>
      <c r="W3" s="10" t="s">
        <v>53</v>
      </c>
      <c r="X3" s="10" t="s">
        <v>53</v>
      </c>
      <c r="Y3" s="10" t="s">
        <v>53</v>
      </c>
      <c r="Z3" s="9"/>
      <c r="AA3" s="9"/>
      <c r="AB3" s="9"/>
      <c r="AC3" s="9"/>
    </row>
    <row r="4" spans="1:29" ht="15.75" hidden="1" customHeight="1" x14ac:dyDescent="0.2">
      <c r="A4" s="7"/>
      <c r="B4" s="11"/>
      <c r="C4" s="9" t="s">
        <v>113</v>
      </c>
      <c r="D4" s="11"/>
      <c r="E4" s="12" t="s">
        <v>10</v>
      </c>
      <c r="F4" s="12" t="s">
        <v>11</v>
      </c>
      <c r="G4" s="12" t="s">
        <v>12</v>
      </c>
      <c r="H4" s="12" t="s">
        <v>10</v>
      </c>
      <c r="I4" s="12" t="s">
        <v>11</v>
      </c>
      <c r="J4" s="12" t="s">
        <v>12</v>
      </c>
      <c r="K4" s="12" t="s">
        <v>10</v>
      </c>
      <c r="L4" s="12" t="s">
        <v>11</v>
      </c>
      <c r="M4" s="12" t="s">
        <v>12</v>
      </c>
      <c r="N4" s="13" t="s">
        <v>10</v>
      </c>
      <c r="O4" s="13" t="s">
        <v>11</v>
      </c>
      <c r="P4" s="13" t="s">
        <v>12</v>
      </c>
      <c r="Q4" s="13" t="s">
        <v>10</v>
      </c>
      <c r="R4" s="13" t="s">
        <v>11</v>
      </c>
      <c r="S4" s="13" t="s">
        <v>12</v>
      </c>
      <c r="T4" s="13" t="s">
        <v>10</v>
      </c>
      <c r="U4" s="13" t="s">
        <v>11</v>
      </c>
      <c r="V4" s="13" t="s">
        <v>12</v>
      </c>
      <c r="W4" s="13" t="s">
        <v>10</v>
      </c>
      <c r="X4" s="13" t="s">
        <v>11</v>
      </c>
      <c r="Y4" s="13" t="s">
        <v>12</v>
      </c>
      <c r="Z4" s="9"/>
      <c r="AA4" s="9"/>
      <c r="AB4" s="9"/>
      <c r="AC4" s="9"/>
    </row>
    <row r="5" spans="1:29" ht="15.75" hidden="1" customHeight="1" x14ac:dyDescent="0.2">
      <c r="A5" s="14">
        <v>1</v>
      </c>
      <c r="B5" s="9" t="s">
        <v>13</v>
      </c>
      <c r="C5" s="9">
        <v>1</v>
      </c>
      <c r="D5" s="15" t="s">
        <v>114</v>
      </c>
      <c r="E5" s="9">
        <v>1</v>
      </c>
      <c r="F5" s="9">
        <v>1</v>
      </c>
      <c r="G5" s="9">
        <v>0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5.75" hidden="1" customHeight="1" x14ac:dyDescent="0.2">
      <c r="A6" s="14">
        <v>1</v>
      </c>
      <c r="B6" s="9" t="s">
        <v>13</v>
      </c>
      <c r="C6" s="9">
        <v>2</v>
      </c>
      <c r="D6" s="15" t="s">
        <v>115</v>
      </c>
      <c r="E6" s="9">
        <v>1</v>
      </c>
      <c r="F6" s="9">
        <v>1</v>
      </c>
      <c r="G6" s="9">
        <v>0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hidden="1" customHeight="1" x14ac:dyDescent="0.2">
      <c r="A7" s="14">
        <v>1</v>
      </c>
      <c r="B7" s="9" t="s">
        <v>13</v>
      </c>
      <c r="C7" s="9">
        <v>3</v>
      </c>
      <c r="D7" s="15" t="s">
        <v>116</v>
      </c>
      <c r="E7" s="9">
        <v>0</v>
      </c>
      <c r="F7" s="9">
        <v>1</v>
      </c>
      <c r="G7" s="9">
        <v>0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5.75" hidden="1" customHeight="1" x14ac:dyDescent="0.2">
      <c r="A8" s="14">
        <v>1</v>
      </c>
      <c r="B8" s="9" t="s">
        <v>13</v>
      </c>
      <c r="C8" s="9">
        <v>4</v>
      </c>
      <c r="D8" s="15" t="s">
        <v>117</v>
      </c>
      <c r="E8" s="9">
        <v>1</v>
      </c>
      <c r="F8" s="9">
        <v>1</v>
      </c>
      <c r="G8" s="9">
        <v>0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5.75" hidden="1" customHeight="1" x14ac:dyDescent="0.2">
      <c r="A9" s="14">
        <v>1</v>
      </c>
      <c r="B9" s="9" t="s">
        <v>13</v>
      </c>
      <c r="C9" s="9">
        <v>5</v>
      </c>
      <c r="D9" s="15" t="s">
        <v>118</v>
      </c>
      <c r="E9" s="9">
        <v>1</v>
      </c>
      <c r="F9" s="9">
        <v>1</v>
      </c>
      <c r="G9" s="9">
        <v>0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5.75" hidden="1" customHeight="1" x14ac:dyDescent="0.2">
      <c r="A10" s="14">
        <v>1</v>
      </c>
      <c r="B10" s="9" t="s">
        <v>13</v>
      </c>
      <c r="C10" s="9">
        <v>6</v>
      </c>
      <c r="D10" s="15" t="s">
        <v>119</v>
      </c>
      <c r="E10" s="9">
        <v>1</v>
      </c>
      <c r="F10" s="9">
        <v>1</v>
      </c>
      <c r="G10" s="9">
        <v>0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5.75" hidden="1" customHeight="1" x14ac:dyDescent="0.2">
      <c r="A11" s="14">
        <v>1</v>
      </c>
      <c r="B11" s="9" t="s">
        <v>13</v>
      </c>
      <c r="C11" s="9">
        <v>7</v>
      </c>
      <c r="D11" s="15" t="s">
        <v>120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5.75" hidden="1" customHeight="1" x14ac:dyDescent="0.2">
      <c r="A12" s="16">
        <v>2</v>
      </c>
      <c r="B12" s="17" t="s">
        <v>22</v>
      </c>
      <c r="C12" s="17">
        <v>1</v>
      </c>
      <c r="D12" s="18" t="s">
        <v>121</v>
      </c>
      <c r="E12" s="17">
        <v>1</v>
      </c>
      <c r="F12" s="17">
        <v>1</v>
      </c>
      <c r="G12" s="17">
        <v>0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5.75" hidden="1" customHeight="1" x14ac:dyDescent="0.2">
      <c r="A13" s="16">
        <v>2</v>
      </c>
      <c r="B13" s="17" t="s">
        <v>22</v>
      </c>
      <c r="C13" s="17">
        <v>2</v>
      </c>
      <c r="D13" s="18" t="s">
        <v>122</v>
      </c>
      <c r="E13" s="17">
        <v>1</v>
      </c>
      <c r="F13" s="17">
        <v>1</v>
      </c>
      <c r="G13" s="17">
        <v>0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ht="15.75" hidden="1" customHeight="1" x14ac:dyDescent="0.2">
      <c r="A14" s="16">
        <v>2</v>
      </c>
      <c r="B14" s="17" t="s">
        <v>22</v>
      </c>
      <c r="C14" s="17">
        <v>3</v>
      </c>
      <c r="D14" s="18" t="s">
        <v>123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ht="15.75" hidden="1" customHeight="1" x14ac:dyDescent="0.2">
      <c r="A15" s="16">
        <v>2</v>
      </c>
      <c r="B15" s="17" t="s">
        <v>22</v>
      </c>
      <c r="C15" s="17">
        <v>4</v>
      </c>
      <c r="D15" s="18" t="s">
        <v>124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.75" hidden="1" customHeight="1" x14ac:dyDescent="0.2">
      <c r="A16" s="16">
        <v>2</v>
      </c>
      <c r="B16" s="17" t="s">
        <v>22</v>
      </c>
      <c r="C16" s="17">
        <v>5</v>
      </c>
      <c r="D16" s="18" t="s">
        <v>125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ht="15.75" hidden="1" customHeight="1" x14ac:dyDescent="0.2">
      <c r="A17" s="16">
        <v>2</v>
      </c>
      <c r="B17" s="17" t="s">
        <v>22</v>
      </c>
      <c r="C17" s="17">
        <v>6</v>
      </c>
      <c r="D17" s="18" t="s">
        <v>126</v>
      </c>
      <c r="E17" s="17">
        <v>1</v>
      </c>
      <c r="F17" s="17">
        <v>1</v>
      </c>
      <c r="G17" s="17">
        <v>0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ht="15.75" hidden="1" customHeight="1" x14ac:dyDescent="0.2">
      <c r="A18" s="16">
        <v>2</v>
      </c>
      <c r="B18" s="17" t="s">
        <v>22</v>
      </c>
      <c r="C18" s="17">
        <v>7</v>
      </c>
      <c r="D18" s="18" t="s">
        <v>127</v>
      </c>
      <c r="E18" s="17">
        <v>1</v>
      </c>
      <c r="F18" s="17">
        <v>1</v>
      </c>
      <c r="G18" s="17">
        <v>0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15.75" hidden="1" customHeight="1" x14ac:dyDescent="0.2">
      <c r="A19" s="16">
        <v>2</v>
      </c>
      <c r="B19" s="17" t="s">
        <v>22</v>
      </c>
      <c r="C19" s="17">
        <v>8</v>
      </c>
      <c r="D19" s="18" t="s">
        <v>128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1</v>
      </c>
      <c r="L19" s="17">
        <v>1</v>
      </c>
      <c r="M19" s="17">
        <v>1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ht="15.75" hidden="1" customHeight="1" x14ac:dyDescent="0.2">
      <c r="A20" s="16">
        <v>2</v>
      </c>
      <c r="B20" s="17" t="s">
        <v>22</v>
      </c>
      <c r="C20" s="17">
        <v>9</v>
      </c>
      <c r="D20" s="18" t="s">
        <v>129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ht="15.75" hidden="1" customHeight="1" x14ac:dyDescent="0.2">
      <c r="A21" s="19">
        <v>3</v>
      </c>
      <c r="B21" s="20" t="s">
        <v>24</v>
      </c>
      <c r="C21" s="17">
        <v>1</v>
      </c>
      <c r="D21" s="21" t="s">
        <v>130</v>
      </c>
      <c r="E21" s="20">
        <v>1</v>
      </c>
      <c r="F21" s="20">
        <v>1</v>
      </c>
      <c r="G21" s="20">
        <v>0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5.75" hidden="1" customHeight="1" x14ac:dyDescent="0.2">
      <c r="A22" s="19">
        <v>3</v>
      </c>
      <c r="B22" s="20" t="s">
        <v>24</v>
      </c>
      <c r="C22" s="17">
        <v>2</v>
      </c>
      <c r="D22" s="21" t="s">
        <v>131</v>
      </c>
      <c r="E22" s="20">
        <v>1</v>
      </c>
      <c r="F22" s="20">
        <v>1</v>
      </c>
      <c r="G22" s="20">
        <v>0</v>
      </c>
      <c r="H22" s="20">
        <v>1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5.75" hidden="1" customHeight="1" x14ac:dyDescent="0.2">
      <c r="A23" s="19">
        <v>3</v>
      </c>
      <c r="B23" s="20" t="s">
        <v>24</v>
      </c>
      <c r="C23" s="17">
        <v>3</v>
      </c>
      <c r="D23" s="21" t="s">
        <v>132</v>
      </c>
      <c r="E23" s="20">
        <v>1</v>
      </c>
      <c r="F23" s="20">
        <v>1</v>
      </c>
      <c r="G23" s="20">
        <v>0</v>
      </c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5.75" hidden="1" customHeight="1" x14ac:dyDescent="0.2">
      <c r="A24" s="19">
        <v>3</v>
      </c>
      <c r="B24" s="20" t="s">
        <v>24</v>
      </c>
      <c r="C24" s="17">
        <v>4</v>
      </c>
      <c r="D24" s="21" t="s">
        <v>133</v>
      </c>
      <c r="E24" s="20">
        <v>1</v>
      </c>
      <c r="F24" s="20">
        <v>1</v>
      </c>
      <c r="G24" s="20">
        <v>0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  <c r="Q24" s="20">
        <v>1</v>
      </c>
      <c r="R24" s="20">
        <v>1</v>
      </c>
      <c r="S24" s="20">
        <v>1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5.75" hidden="1" customHeight="1" x14ac:dyDescent="0.2">
      <c r="A25" s="19">
        <v>3</v>
      </c>
      <c r="B25" s="20" t="s">
        <v>24</v>
      </c>
      <c r="C25" s="17">
        <v>5</v>
      </c>
      <c r="D25" s="21" t="s">
        <v>134</v>
      </c>
      <c r="E25" s="20">
        <v>1</v>
      </c>
      <c r="F25" s="20">
        <v>1</v>
      </c>
      <c r="G25" s="20">
        <v>0</v>
      </c>
      <c r="H25" s="20">
        <v>1</v>
      </c>
      <c r="I25" s="20">
        <v>1</v>
      </c>
      <c r="J25" s="20">
        <v>1</v>
      </c>
      <c r="K25" s="20">
        <v>1</v>
      </c>
      <c r="L25" s="20">
        <v>1</v>
      </c>
      <c r="M25" s="20">
        <v>1</v>
      </c>
      <c r="N25" s="20">
        <v>1</v>
      </c>
      <c r="O25" s="20">
        <v>1</v>
      </c>
      <c r="P25" s="20">
        <v>1</v>
      </c>
      <c r="Q25" s="20">
        <v>1</v>
      </c>
      <c r="R25" s="20">
        <v>1</v>
      </c>
      <c r="S25" s="20">
        <v>1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5.75" hidden="1" customHeight="1" x14ac:dyDescent="0.2">
      <c r="A26" s="19">
        <v>3</v>
      </c>
      <c r="B26" s="20" t="s">
        <v>24</v>
      </c>
      <c r="C26" s="17">
        <v>6</v>
      </c>
      <c r="D26" s="21" t="s">
        <v>135</v>
      </c>
      <c r="E26" s="20">
        <v>1</v>
      </c>
      <c r="F26" s="20">
        <v>1</v>
      </c>
      <c r="G26" s="20">
        <v>0</v>
      </c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1</v>
      </c>
      <c r="Q26" s="20">
        <v>1</v>
      </c>
      <c r="R26" s="20">
        <v>1</v>
      </c>
      <c r="S26" s="20">
        <v>1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5.75" hidden="1" customHeight="1" x14ac:dyDescent="0.2">
      <c r="A27" s="22">
        <v>4</v>
      </c>
      <c r="B27" s="23" t="s">
        <v>29</v>
      </c>
      <c r="C27" s="17">
        <v>1</v>
      </c>
      <c r="D27" s="24" t="s">
        <v>136</v>
      </c>
      <c r="E27" s="23">
        <v>1</v>
      </c>
      <c r="F27" s="23">
        <v>1</v>
      </c>
      <c r="G27" s="23">
        <v>0</v>
      </c>
      <c r="H27" s="23">
        <v>1</v>
      </c>
      <c r="I27" s="23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hidden="1" customHeight="1" x14ac:dyDescent="0.2">
      <c r="A28" s="22">
        <v>4</v>
      </c>
      <c r="B28" s="23" t="s">
        <v>29</v>
      </c>
      <c r="C28" s="17">
        <v>2</v>
      </c>
      <c r="D28" s="24" t="s">
        <v>137</v>
      </c>
      <c r="E28" s="23">
        <v>1</v>
      </c>
      <c r="F28" s="23">
        <v>1</v>
      </c>
      <c r="G28" s="23">
        <v>0</v>
      </c>
      <c r="H28" s="23">
        <v>1</v>
      </c>
      <c r="I28" s="23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5.75" hidden="1" customHeight="1" x14ac:dyDescent="0.2">
      <c r="A29" s="22">
        <v>4</v>
      </c>
      <c r="B29" s="23" t="s">
        <v>29</v>
      </c>
      <c r="C29" s="17">
        <v>3</v>
      </c>
      <c r="D29" s="24" t="s">
        <v>138</v>
      </c>
      <c r="E29" s="23">
        <v>1</v>
      </c>
      <c r="F29" s="23">
        <v>1</v>
      </c>
      <c r="G29" s="23">
        <v>0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5.75" hidden="1" customHeight="1" x14ac:dyDescent="0.2">
      <c r="A30" s="22">
        <v>4</v>
      </c>
      <c r="B30" s="23" t="s">
        <v>29</v>
      </c>
      <c r="C30" s="17">
        <v>4</v>
      </c>
      <c r="D30" s="24" t="s">
        <v>139</v>
      </c>
      <c r="E30" s="23">
        <v>1</v>
      </c>
      <c r="F30" s="23">
        <v>1</v>
      </c>
      <c r="G30" s="23">
        <v>0</v>
      </c>
      <c r="H30" s="23">
        <v>1</v>
      </c>
      <c r="I30" s="23">
        <v>1</v>
      </c>
      <c r="J30" s="23">
        <v>1</v>
      </c>
      <c r="K30" s="23">
        <v>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5.75" hidden="1" customHeight="1" x14ac:dyDescent="0.2">
      <c r="A31" s="22">
        <v>4</v>
      </c>
      <c r="B31" s="23" t="s">
        <v>29</v>
      </c>
      <c r="C31" s="17">
        <v>5</v>
      </c>
      <c r="D31" s="24" t="s">
        <v>140</v>
      </c>
      <c r="E31" s="23">
        <v>1</v>
      </c>
      <c r="F31" s="23">
        <v>1</v>
      </c>
      <c r="G31" s="23">
        <v>0</v>
      </c>
      <c r="H31" s="23">
        <v>1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5.75" hidden="1" customHeight="1" x14ac:dyDescent="0.2">
      <c r="A32" s="22">
        <v>4</v>
      </c>
      <c r="B32" s="23" t="s">
        <v>29</v>
      </c>
      <c r="C32" s="17">
        <v>6</v>
      </c>
      <c r="D32" s="24" t="s">
        <v>141</v>
      </c>
      <c r="E32" s="23">
        <v>1</v>
      </c>
      <c r="F32" s="23">
        <v>1</v>
      </c>
      <c r="G32" s="23">
        <v>0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1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5.75" hidden="1" customHeight="1" x14ac:dyDescent="0.2">
      <c r="A33" s="22">
        <v>4</v>
      </c>
      <c r="B33" s="23" t="s">
        <v>29</v>
      </c>
      <c r="C33" s="17">
        <v>7</v>
      </c>
      <c r="D33" s="24" t="s">
        <v>142</v>
      </c>
      <c r="E33" s="23">
        <v>1</v>
      </c>
      <c r="F33" s="23">
        <v>1</v>
      </c>
      <c r="G33" s="23">
        <v>0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  <c r="S33" s="23">
        <v>1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5.75" hidden="1" customHeight="1" x14ac:dyDescent="0.2">
      <c r="A34" s="22">
        <v>4</v>
      </c>
      <c r="B34" s="23" t="s">
        <v>29</v>
      </c>
      <c r="C34" s="17">
        <v>8</v>
      </c>
      <c r="D34" s="24" t="s">
        <v>143</v>
      </c>
      <c r="E34" s="23">
        <v>1</v>
      </c>
      <c r="F34" s="23">
        <v>1</v>
      </c>
      <c r="G34" s="23">
        <v>0</v>
      </c>
      <c r="H34" s="23">
        <v>1</v>
      </c>
      <c r="I34" s="23">
        <v>1</v>
      </c>
      <c r="J34" s="23">
        <v>1</v>
      </c>
      <c r="K34" s="23">
        <v>1</v>
      </c>
      <c r="L34" s="23">
        <v>1</v>
      </c>
      <c r="M34" s="23">
        <v>1</v>
      </c>
      <c r="N34" s="23">
        <v>1</v>
      </c>
      <c r="O34" s="23">
        <v>1</v>
      </c>
      <c r="P34" s="23">
        <v>1</v>
      </c>
      <c r="Q34" s="23">
        <v>1</v>
      </c>
      <c r="R34" s="23">
        <v>1</v>
      </c>
      <c r="S34" s="23">
        <v>1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hidden="1" customHeight="1" x14ac:dyDescent="0.2">
      <c r="A35" s="22">
        <v>4</v>
      </c>
      <c r="B35" s="23" t="s">
        <v>29</v>
      </c>
      <c r="C35" s="17">
        <v>9</v>
      </c>
      <c r="D35" s="24" t="s">
        <v>144</v>
      </c>
      <c r="E35" s="23">
        <v>1</v>
      </c>
      <c r="F35" s="23">
        <v>1</v>
      </c>
      <c r="G35" s="23">
        <v>0</v>
      </c>
      <c r="H35" s="23">
        <v>1</v>
      </c>
      <c r="I35" s="23">
        <v>1</v>
      </c>
      <c r="J35" s="23">
        <v>1</v>
      </c>
      <c r="K35" s="23">
        <v>1</v>
      </c>
      <c r="L35" s="23">
        <v>1</v>
      </c>
      <c r="M35" s="23">
        <v>1</v>
      </c>
      <c r="N35" s="23">
        <v>1</v>
      </c>
      <c r="O35" s="23">
        <v>1</v>
      </c>
      <c r="P35" s="23">
        <v>1</v>
      </c>
      <c r="Q35" s="23">
        <v>1</v>
      </c>
      <c r="R35" s="23">
        <v>1</v>
      </c>
      <c r="S35" s="23">
        <v>1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5.75" hidden="1" customHeight="1" x14ac:dyDescent="0.2">
      <c r="A36" s="22">
        <v>4</v>
      </c>
      <c r="B36" s="23" t="s">
        <v>29</v>
      </c>
      <c r="C36" s="17">
        <v>10</v>
      </c>
      <c r="D36" s="24" t="s">
        <v>145</v>
      </c>
      <c r="E36" s="23">
        <v>1</v>
      </c>
      <c r="F36" s="23">
        <v>1</v>
      </c>
      <c r="G36" s="23">
        <v>0</v>
      </c>
      <c r="H36" s="23">
        <v>1</v>
      </c>
      <c r="I36" s="23">
        <v>1</v>
      </c>
      <c r="J36" s="23">
        <v>1</v>
      </c>
      <c r="K36" s="23">
        <v>1</v>
      </c>
      <c r="L36" s="23">
        <v>1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  <c r="S36" s="23">
        <v>1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5.75" hidden="1" customHeight="1" x14ac:dyDescent="0.2">
      <c r="A37" s="22">
        <v>4</v>
      </c>
      <c r="B37" s="23" t="s">
        <v>29</v>
      </c>
      <c r="C37" s="17">
        <v>11</v>
      </c>
      <c r="D37" s="24" t="s">
        <v>146</v>
      </c>
      <c r="E37" s="23">
        <v>1</v>
      </c>
      <c r="F37" s="23">
        <v>1</v>
      </c>
      <c r="G37" s="23">
        <v>0</v>
      </c>
      <c r="H37" s="23">
        <v>1</v>
      </c>
      <c r="I37" s="23">
        <v>1</v>
      </c>
      <c r="J37" s="23">
        <v>1</v>
      </c>
      <c r="K37" s="23">
        <v>1</v>
      </c>
      <c r="L37" s="23">
        <v>1</v>
      </c>
      <c r="M37" s="23">
        <v>1</v>
      </c>
      <c r="N37" s="23">
        <v>1</v>
      </c>
      <c r="O37" s="23">
        <v>1</v>
      </c>
      <c r="P37" s="23">
        <v>1</v>
      </c>
      <c r="Q37" s="23">
        <v>1</v>
      </c>
      <c r="R37" s="23">
        <v>1</v>
      </c>
      <c r="S37" s="23">
        <v>1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5.75" hidden="1" customHeight="1" x14ac:dyDescent="0.2">
      <c r="A38" s="22">
        <v>4</v>
      </c>
      <c r="B38" s="23" t="s">
        <v>29</v>
      </c>
      <c r="C38" s="17">
        <v>12</v>
      </c>
      <c r="D38" s="24" t="s">
        <v>147</v>
      </c>
      <c r="E38" s="23">
        <v>1</v>
      </c>
      <c r="F38" s="23">
        <v>1</v>
      </c>
      <c r="G38" s="23">
        <v>0</v>
      </c>
      <c r="H38" s="23">
        <v>1</v>
      </c>
      <c r="I38" s="23">
        <v>1</v>
      </c>
      <c r="J38" s="23">
        <v>1</v>
      </c>
      <c r="K38" s="23">
        <v>1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5.75" hidden="1" customHeight="1" x14ac:dyDescent="0.2">
      <c r="A39" s="19">
        <v>5</v>
      </c>
      <c r="B39" s="20" t="s">
        <v>39</v>
      </c>
      <c r="C39" s="17">
        <v>1</v>
      </c>
      <c r="D39" s="21" t="s">
        <v>148</v>
      </c>
      <c r="E39" s="20">
        <v>1</v>
      </c>
      <c r="F39" s="20">
        <v>1</v>
      </c>
      <c r="G39" s="20">
        <v>0</v>
      </c>
      <c r="H39" s="20">
        <v>1</v>
      </c>
      <c r="I39" s="20">
        <v>1</v>
      </c>
      <c r="J39" s="20">
        <v>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1</v>
      </c>
      <c r="S39" s="20">
        <v>1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5.75" hidden="1" customHeight="1" x14ac:dyDescent="0.2">
      <c r="A40" s="19">
        <v>5</v>
      </c>
      <c r="B40" s="20" t="s">
        <v>39</v>
      </c>
      <c r="C40" s="17">
        <v>2</v>
      </c>
      <c r="D40" s="21" t="s">
        <v>149</v>
      </c>
      <c r="E40" s="20">
        <v>1</v>
      </c>
      <c r="F40" s="20">
        <v>1</v>
      </c>
      <c r="G40" s="20">
        <v>0</v>
      </c>
      <c r="H40" s="20">
        <v>1</v>
      </c>
      <c r="I40" s="20">
        <v>1</v>
      </c>
      <c r="J40" s="20">
        <v>1</v>
      </c>
      <c r="K40" s="20">
        <v>1</v>
      </c>
      <c r="L40" s="20">
        <v>1</v>
      </c>
      <c r="M40" s="20">
        <v>1</v>
      </c>
      <c r="N40" s="20">
        <v>1</v>
      </c>
      <c r="O40" s="20">
        <v>1</v>
      </c>
      <c r="P40" s="20">
        <v>1</v>
      </c>
      <c r="Q40" s="20">
        <v>1</v>
      </c>
      <c r="R40" s="20">
        <v>1</v>
      </c>
      <c r="S40" s="20">
        <v>1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5.75" hidden="1" customHeight="1" x14ac:dyDescent="0.2">
      <c r="A41" s="19">
        <v>5</v>
      </c>
      <c r="B41" s="20" t="s">
        <v>39</v>
      </c>
      <c r="C41" s="17">
        <v>3</v>
      </c>
      <c r="D41" s="21" t="s">
        <v>150</v>
      </c>
      <c r="E41" s="20">
        <v>1</v>
      </c>
      <c r="F41" s="20">
        <v>1</v>
      </c>
      <c r="G41" s="20">
        <v>1</v>
      </c>
      <c r="H41" s="20">
        <v>1</v>
      </c>
      <c r="I41" s="20">
        <v>1</v>
      </c>
      <c r="J41" s="20">
        <v>1</v>
      </c>
      <c r="K41" s="20">
        <v>0</v>
      </c>
      <c r="L41" s="20">
        <v>1</v>
      </c>
      <c r="M41" s="20">
        <v>1</v>
      </c>
      <c r="N41" s="20">
        <v>1</v>
      </c>
      <c r="O41" s="20">
        <v>1</v>
      </c>
      <c r="P41" s="20">
        <v>1</v>
      </c>
      <c r="Q41" s="20">
        <v>1</v>
      </c>
      <c r="R41" s="20">
        <v>1</v>
      </c>
      <c r="S41" s="20">
        <v>1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5.75" hidden="1" customHeight="1" x14ac:dyDescent="0.2">
      <c r="A42" s="19">
        <v>5</v>
      </c>
      <c r="B42" s="20" t="s">
        <v>39</v>
      </c>
      <c r="C42" s="17">
        <v>4</v>
      </c>
      <c r="D42" s="21" t="s">
        <v>151</v>
      </c>
      <c r="E42" s="20">
        <v>1</v>
      </c>
      <c r="F42" s="20">
        <v>1</v>
      </c>
      <c r="G42" s="20">
        <v>1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</v>
      </c>
      <c r="N42" s="20">
        <v>1</v>
      </c>
      <c r="O42" s="20">
        <v>1</v>
      </c>
      <c r="P42" s="20">
        <v>1</v>
      </c>
      <c r="Q42" s="20">
        <v>1</v>
      </c>
      <c r="R42" s="20">
        <v>1</v>
      </c>
      <c r="S42" s="20">
        <v>1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5.75" hidden="1" customHeight="1" x14ac:dyDescent="0.2">
      <c r="A43" s="19">
        <v>5</v>
      </c>
      <c r="B43" s="20" t="s">
        <v>39</v>
      </c>
      <c r="C43" s="17">
        <v>5</v>
      </c>
      <c r="D43" s="21" t="s">
        <v>152</v>
      </c>
      <c r="E43" s="20">
        <v>1</v>
      </c>
      <c r="F43" s="20">
        <v>1</v>
      </c>
      <c r="G43" s="20">
        <v>0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  <c r="Q43" s="20">
        <v>1</v>
      </c>
      <c r="R43" s="20">
        <v>1</v>
      </c>
      <c r="S43" s="20">
        <v>1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5.75" hidden="1" customHeight="1" x14ac:dyDescent="0.2">
      <c r="A44" s="19">
        <v>5</v>
      </c>
      <c r="B44" s="20" t="s">
        <v>39</v>
      </c>
      <c r="C44" s="17">
        <v>6</v>
      </c>
      <c r="D44" s="21" t="s">
        <v>153</v>
      </c>
      <c r="E44" s="20">
        <v>1</v>
      </c>
      <c r="F44" s="20">
        <v>1</v>
      </c>
      <c r="G44" s="20">
        <v>1</v>
      </c>
      <c r="H44" s="20">
        <v>1</v>
      </c>
      <c r="I44" s="20">
        <v>1</v>
      </c>
      <c r="J44" s="20">
        <v>1</v>
      </c>
      <c r="K44" s="20">
        <v>1</v>
      </c>
      <c r="L44" s="20">
        <v>1</v>
      </c>
      <c r="M44" s="20">
        <v>1</v>
      </c>
      <c r="N44" s="20">
        <v>1</v>
      </c>
      <c r="O44" s="20">
        <v>1</v>
      </c>
      <c r="P44" s="20">
        <v>1</v>
      </c>
      <c r="Q44" s="20">
        <v>1</v>
      </c>
      <c r="R44" s="20">
        <v>1</v>
      </c>
      <c r="S44" s="20">
        <v>1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5.75" hidden="1" customHeight="1" x14ac:dyDescent="0.2">
      <c r="A45" s="19">
        <v>5</v>
      </c>
      <c r="B45" s="20" t="s">
        <v>39</v>
      </c>
      <c r="C45" s="17">
        <v>7</v>
      </c>
      <c r="D45" s="21" t="s">
        <v>154</v>
      </c>
      <c r="E45" s="20">
        <v>1</v>
      </c>
      <c r="F45" s="20">
        <v>1</v>
      </c>
      <c r="G45" s="20">
        <v>0</v>
      </c>
      <c r="H45" s="20">
        <v>1</v>
      </c>
      <c r="I45" s="20">
        <v>1</v>
      </c>
      <c r="J45" s="20">
        <v>1</v>
      </c>
      <c r="K45" s="20">
        <v>1</v>
      </c>
      <c r="L45" s="20">
        <v>1</v>
      </c>
      <c r="M45" s="20">
        <v>1</v>
      </c>
      <c r="N45" s="20">
        <v>1</v>
      </c>
      <c r="O45" s="20">
        <v>1</v>
      </c>
      <c r="P45" s="20">
        <v>1</v>
      </c>
      <c r="Q45" s="20">
        <v>1</v>
      </c>
      <c r="R45" s="20">
        <v>1</v>
      </c>
      <c r="S45" s="20">
        <v>1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5.75" hidden="1" customHeight="1" x14ac:dyDescent="0.2">
      <c r="A46" s="19">
        <v>5</v>
      </c>
      <c r="B46" s="20" t="s">
        <v>39</v>
      </c>
      <c r="C46" s="17">
        <v>8</v>
      </c>
      <c r="D46" s="21" t="s">
        <v>155</v>
      </c>
      <c r="E46" s="20">
        <v>1</v>
      </c>
      <c r="F46" s="20">
        <v>1</v>
      </c>
      <c r="G46" s="20">
        <v>0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5.75" hidden="1" customHeight="1" x14ac:dyDescent="0.2">
      <c r="A47" s="19">
        <v>5</v>
      </c>
      <c r="B47" s="20" t="s">
        <v>39</v>
      </c>
      <c r="C47" s="17">
        <v>9</v>
      </c>
      <c r="D47" s="21" t="s">
        <v>156</v>
      </c>
      <c r="E47" s="20">
        <v>1</v>
      </c>
      <c r="F47" s="20">
        <v>1</v>
      </c>
      <c r="G47" s="20">
        <v>0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5.75" hidden="1" customHeight="1" x14ac:dyDescent="0.2">
      <c r="A48" s="19">
        <v>5</v>
      </c>
      <c r="B48" s="20" t="s">
        <v>39</v>
      </c>
      <c r="C48" s="17">
        <v>10</v>
      </c>
      <c r="D48" s="21" t="s">
        <v>157</v>
      </c>
      <c r="E48" s="20">
        <v>1</v>
      </c>
      <c r="F48" s="20">
        <v>1</v>
      </c>
      <c r="G48" s="20">
        <v>0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5.75" hidden="1" customHeight="1" x14ac:dyDescent="0.2">
      <c r="A49" s="19">
        <v>5</v>
      </c>
      <c r="B49" s="20" t="s">
        <v>39</v>
      </c>
      <c r="C49" s="17">
        <v>11</v>
      </c>
      <c r="D49" s="21" t="s">
        <v>158</v>
      </c>
      <c r="E49" s="20">
        <v>1</v>
      </c>
      <c r="F49" s="20">
        <v>1</v>
      </c>
      <c r="G49" s="20">
        <v>0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5.75" hidden="1" customHeight="1" x14ac:dyDescent="0.2">
      <c r="A50" s="19">
        <v>5</v>
      </c>
      <c r="B50" s="20" t="s">
        <v>39</v>
      </c>
      <c r="C50" s="17">
        <v>12</v>
      </c>
      <c r="D50" s="21" t="s">
        <v>159</v>
      </c>
      <c r="E50" s="20">
        <v>1</v>
      </c>
      <c r="F50" s="20">
        <v>1</v>
      </c>
      <c r="G50" s="20">
        <v>0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5.75" hidden="1" customHeight="1" x14ac:dyDescent="0.2">
      <c r="A51" s="19">
        <v>5</v>
      </c>
      <c r="B51" s="20" t="s">
        <v>39</v>
      </c>
      <c r="C51" s="17">
        <v>13</v>
      </c>
      <c r="D51" s="21" t="s">
        <v>160</v>
      </c>
      <c r="E51" s="20">
        <v>1</v>
      </c>
      <c r="F51" s="20">
        <v>1</v>
      </c>
      <c r="G51" s="20">
        <v>0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5.75" hidden="1" customHeight="1" x14ac:dyDescent="0.2">
      <c r="A52" s="19">
        <v>5</v>
      </c>
      <c r="B52" s="20" t="s">
        <v>39</v>
      </c>
      <c r="C52" s="17">
        <v>14</v>
      </c>
      <c r="D52" s="21" t="s">
        <v>161</v>
      </c>
      <c r="E52" s="20">
        <v>1</v>
      </c>
      <c r="F52" s="20">
        <v>1</v>
      </c>
      <c r="G52" s="20">
        <v>0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5.75" hidden="1" customHeight="1" x14ac:dyDescent="0.2">
      <c r="A53" s="19">
        <v>5</v>
      </c>
      <c r="B53" s="20" t="s">
        <v>39</v>
      </c>
      <c r="C53" s="17">
        <v>15</v>
      </c>
      <c r="D53" s="21" t="s">
        <v>162</v>
      </c>
      <c r="E53" s="20">
        <v>1</v>
      </c>
      <c r="F53" s="20">
        <v>1</v>
      </c>
      <c r="G53" s="20">
        <v>0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5.75" hidden="1" customHeight="1" x14ac:dyDescent="0.2">
      <c r="A54" s="19">
        <v>5</v>
      </c>
      <c r="B54" s="20" t="s">
        <v>39</v>
      </c>
      <c r="C54" s="17">
        <v>16</v>
      </c>
      <c r="D54" s="21" t="s">
        <v>163</v>
      </c>
      <c r="E54" s="20">
        <v>1</v>
      </c>
      <c r="F54" s="20">
        <v>1</v>
      </c>
      <c r="G54" s="20">
        <v>0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5.75" hidden="1" customHeight="1" x14ac:dyDescent="0.2">
      <c r="A55" s="19">
        <v>5</v>
      </c>
      <c r="B55" s="20" t="s">
        <v>39</v>
      </c>
      <c r="C55" s="17">
        <v>17</v>
      </c>
      <c r="D55" s="21" t="s">
        <v>164</v>
      </c>
      <c r="E55" s="20">
        <v>1</v>
      </c>
      <c r="F55" s="20">
        <v>1</v>
      </c>
      <c r="G55" s="20">
        <v>0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5.75" hidden="1" customHeight="1" x14ac:dyDescent="0.2">
      <c r="A56" s="19">
        <v>5</v>
      </c>
      <c r="B56" s="20" t="s">
        <v>39</v>
      </c>
      <c r="C56" s="17">
        <v>18</v>
      </c>
      <c r="D56" s="21" t="s">
        <v>165</v>
      </c>
      <c r="E56" s="20">
        <v>1</v>
      </c>
      <c r="F56" s="20">
        <v>1</v>
      </c>
      <c r="G56" s="20">
        <v>0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5.75" hidden="1" customHeight="1" x14ac:dyDescent="0.2">
      <c r="A57" s="19">
        <v>5</v>
      </c>
      <c r="B57" s="20" t="s">
        <v>39</v>
      </c>
      <c r="C57" s="17">
        <v>19</v>
      </c>
      <c r="D57" s="21" t="s">
        <v>166</v>
      </c>
      <c r="E57" s="20">
        <v>1</v>
      </c>
      <c r="F57" s="20">
        <v>1</v>
      </c>
      <c r="G57" s="20">
        <v>0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0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5.75" hidden="1" customHeight="1" x14ac:dyDescent="0.2">
      <c r="A58" s="19">
        <v>5</v>
      </c>
      <c r="B58" s="20" t="s">
        <v>39</v>
      </c>
      <c r="C58" s="17">
        <v>20</v>
      </c>
      <c r="D58" s="21" t="s">
        <v>167</v>
      </c>
      <c r="E58" s="20">
        <v>1</v>
      </c>
      <c r="F58" s="20">
        <v>1</v>
      </c>
      <c r="G58" s="20">
        <v>0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5.75" hidden="1" customHeight="1" x14ac:dyDescent="0.2">
      <c r="A59" s="22">
        <v>6</v>
      </c>
      <c r="B59" s="23" t="s">
        <v>41</v>
      </c>
      <c r="C59" s="17">
        <v>1</v>
      </c>
      <c r="D59" s="24" t="s">
        <v>168</v>
      </c>
      <c r="E59" s="23">
        <v>1</v>
      </c>
      <c r="F59" s="23">
        <v>1</v>
      </c>
      <c r="G59" s="23">
        <v>1</v>
      </c>
      <c r="H59" s="23">
        <v>1</v>
      </c>
      <c r="I59" s="23">
        <v>1</v>
      </c>
      <c r="J59" s="23">
        <v>1</v>
      </c>
      <c r="K59" s="23">
        <v>1</v>
      </c>
      <c r="L59" s="23">
        <v>1</v>
      </c>
      <c r="M59" s="23">
        <v>1</v>
      </c>
      <c r="N59" s="23">
        <v>1</v>
      </c>
      <c r="O59" s="23">
        <v>1</v>
      </c>
      <c r="P59" s="23">
        <v>1</v>
      </c>
      <c r="Q59" s="23">
        <v>1</v>
      </c>
      <c r="R59" s="23">
        <v>1</v>
      </c>
      <c r="S59" s="23">
        <v>1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5.75" hidden="1" customHeight="1" x14ac:dyDescent="0.2">
      <c r="A60" s="22">
        <v>6</v>
      </c>
      <c r="B60" s="23" t="s">
        <v>41</v>
      </c>
      <c r="C60" s="17">
        <v>2</v>
      </c>
      <c r="D60" s="24" t="s">
        <v>169</v>
      </c>
      <c r="E60" s="23">
        <v>1</v>
      </c>
      <c r="F60" s="23">
        <v>1</v>
      </c>
      <c r="G60" s="23">
        <v>1</v>
      </c>
      <c r="H60" s="23">
        <v>1</v>
      </c>
      <c r="I60" s="23">
        <v>1</v>
      </c>
      <c r="J60" s="23">
        <v>1</v>
      </c>
      <c r="K60" s="23">
        <v>1</v>
      </c>
      <c r="L60" s="23">
        <v>1</v>
      </c>
      <c r="M60" s="23">
        <v>1</v>
      </c>
      <c r="N60" s="23">
        <v>1</v>
      </c>
      <c r="O60" s="23">
        <v>1</v>
      </c>
      <c r="P60" s="23">
        <v>1</v>
      </c>
      <c r="Q60" s="23">
        <v>1</v>
      </c>
      <c r="R60" s="23">
        <v>1</v>
      </c>
      <c r="S60" s="23">
        <v>1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5.75" hidden="1" customHeight="1" x14ac:dyDescent="0.2">
      <c r="A61" s="22">
        <v>6</v>
      </c>
      <c r="B61" s="23" t="s">
        <v>41</v>
      </c>
      <c r="C61" s="17">
        <v>3</v>
      </c>
      <c r="D61" s="24" t="s">
        <v>170</v>
      </c>
      <c r="E61" s="23">
        <v>1</v>
      </c>
      <c r="F61" s="23">
        <v>1</v>
      </c>
      <c r="G61" s="23">
        <v>1</v>
      </c>
      <c r="H61" s="23">
        <v>1</v>
      </c>
      <c r="I61" s="23">
        <v>1</v>
      </c>
      <c r="J61" s="23">
        <v>1</v>
      </c>
      <c r="K61" s="23">
        <v>1</v>
      </c>
      <c r="L61" s="23">
        <v>1</v>
      </c>
      <c r="M61" s="23">
        <v>1</v>
      </c>
      <c r="N61" s="23">
        <v>1</v>
      </c>
      <c r="O61" s="23">
        <v>1</v>
      </c>
      <c r="P61" s="23">
        <v>1</v>
      </c>
      <c r="Q61" s="23">
        <v>1</v>
      </c>
      <c r="R61" s="23">
        <v>1</v>
      </c>
      <c r="S61" s="23">
        <v>1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5.75" hidden="1" customHeight="1" x14ac:dyDescent="0.2">
      <c r="A62" s="22">
        <v>6</v>
      </c>
      <c r="B62" s="23" t="s">
        <v>41</v>
      </c>
      <c r="C62" s="17">
        <v>4</v>
      </c>
      <c r="D62" s="24" t="s">
        <v>171</v>
      </c>
      <c r="E62" s="23">
        <v>0</v>
      </c>
      <c r="F62" s="23">
        <v>1</v>
      </c>
      <c r="G62" s="23">
        <v>0</v>
      </c>
      <c r="H62" s="23">
        <v>1</v>
      </c>
      <c r="I62" s="23">
        <v>1</v>
      </c>
      <c r="J62" s="23">
        <v>1</v>
      </c>
      <c r="K62" s="23">
        <v>1</v>
      </c>
      <c r="L62" s="23">
        <v>1</v>
      </c>
      <c r="M62" s="23">
        <v>1</v>
      </c>
      <c r="N62" s="23">
        <v>1</v>
      </c>
      <c r="O62" s="23">
        <v>1</v>
      </c>
      <c r="P62" s="23">
        <v>1</v>
      </c>
      <c r="Q62" s="23">
        <v>1</v>
      </c>
      <c r="R62" s="23">
        <v>1</v>
      </c>
      <c r="S62" s="23">
        <v>1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5.75" hidden="1" customHeight="1" x14ac:dyDescent="0.2">
      <c r="A63" s="22">
        <v>6</v>
      </c>
      <c r="B63" s="23" t="s">
        <v>41</v>
      </c>
      <c r="C63" s="17">
        <v>5</v>
      </c>
      <c r="D63" s="24" t="s">
        <v>172</v>
      </c>
      <c r="E63" s="23">
        <v>1</v>
      </c>
      <c r="F63" s="23">
        <v>1</v>
      </c>
      <c r="G63" s="23">
        <v>1</v>
      </c>
      <c r="H63" s="23">
        <v>1</v>
      </c>
      <c r="I63" s="23">
        <v>1</v>
      </c>
      <c r="J63" s="23">
        <v>1</v>
      </c>
      <c r="K63" s="23">
        <v>1</v>
      </c>
      <c r="L63" s="23">
        <v>1</v>
      </c>
      <c r="M63" s="23">
        <v>1</v>
      </c>
      <c r="N63" s="23">
        <v>1</v>
      </c>
      <c r="O63" s="23">
        <v>1</v>
      </c>
      <c r="P63" s="23">
        <v>1</v>
      </c>
      <c r="Q63" s="23">
        <v>1</v>
      </c>
      <c r="R63" s="23">
        <v>1</v>
      </c>
      <c r="S63" s="23">
        <v>1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5.75" hidden="1" customHeight="1" x14ac:dyDescent="0.2">
      <c r="A64" s="22">
        <v>6</v>
      </c>
      <c r="B64" s="23" t="s">
        <v>41</v>
      </c>
      <c r="C64" s="17">
        <v>6</v>
      </c>
      <c r="D64" s="24" t="s">
        <v>173</v>
      </c>
      <c r="E64" s="23">
        <v>1</v>
      </c>
      <c r="F64" s="23">
        <v>1</v>
      </c>
      <c r="G64" s="23">
        <v>1</v>
      </c>
      <c r="H64" s="23">
        <v>1</v>
      </c>
      <c r="I64" s="23">
        <v>1</v>
      </c>
      <c r="J64" s="23">
        <v>1</v>
      </c>
      <c r="K64" s="23">
        <v>1</v>
      </c>
      <c r="L64" s="23">
        <v>1</v>
      </c>
      <c r="M64" s="23">
        <v>1</v>
      </c>
      <c r="N64" s="23">
        <v>1</v>
      </c>
      <c r="O64" s="23">
        <v>1</v>
      </c>
      <c r="P64" s="23">
        <v>1</v>
      </c>
      <c r="Q64" s="23">
        <v>1</v>
      </c>
      <c r="R64" s="23">
        <v>1</v>
      </c>
      <c r="S64" s="23">
        <v>1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5.75" hidden="1" customHeight="1" x14ac:dyDescent="0.2">
      <c r="A65" s="22">
        <v>6</v>
      </c>
      <c r="B65" s="23" t="s">
        <v>41</v>
      </c>
      <c r="C65" s="17">
        <v>7</v>
      </c>
      <c r="D65" s="24" t="s">
        <v>174</v>
      </c>
      <c r="E65" s="23">
        <v>1</v>
      </c>
      <c r="F65" s="23">
        <v>1</v>
      </c>
      <c r="G65" s="23">
        <v>1</v>
      </c>
      <c r="H65" s="23">
        <v>1</v>
      </c>
      <c r="I65" s="23">
        <v>1</v>
      </c>
      <c r="J65" s="23">
        <v>1</v>
      </c>
      <c r="K65" s="23">
        <v>1</v>
      </c>
      <c r="L65" s="23">
        <v>1</v>
      </c>
      <c r="M65" s="23">
        <v>1</v>
      </c>
      <c r="N65" s="23">
        <v>1</v>
      </c>
      <c r="O65" s="23">
        <v>1</v>
      </c>
      <c r="P65" s="23">
        <v>1</v>
      </c>
      <c r="Q65" s="23">
        <v>1</v>
      </c>
      <c r="R65" s="23">
        <v>1</v>
      </c>
      <c r="S65" s="23">
        <v>1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5.75" hidden="1" customHeight="1" x14ac:dyDescent="0.2">
      <c r="A66" s="22">
        <v>6</v>
      </c>
      <c r="B66" s="23" t="s">
        <v>41</v>
      </c>
      <c r="C66" s="17">
        <v>8</v>
      </c>
      <c r="D66" s="24" t="s">
        <v>175</v>
      </c>
      <c r="E66" s="23">
        <v>1</v>
      </c>
      <c r="F66" s="23">
        <v>1</v>
      </c>
      <c r="G66" s="23">
        <v>1</v>
      </c>
      <c r="H66" s="23">
        <v>1</v>
      </c>
      <c r="I66" s="23">
        <v>1</v>
      </c>
      <c r="J66" s="23">
        <v>1</v>
      </c>
      <c r="K66" s="23">
        <v>1</v>
      </c>
      <c r="L66" s="23">
        <v>1</v>
      </c>
      <c r="M66" s="23">
        <v>1</v>
      </c>
      <c r="N66" s="23">
        <v>1</v>
      </c>
      <c r="O66" s="23">
        <v>1</v>
      </c>
      <c r="P66" s="23">
        <v>1</v>
      </c>
      <c r="Q66" s="23">
        <v>1</v>
      </c>
      <c r="R66" s="23">
        <v>1</v>
      </c>
      <c r="S66" s="23">
        <v>1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5.75" hidden="1" customHeight="1" x14ac:dyDescent="0.2">
      <c r="A67" s="22">
        <v>6</v>
      </c>
      <c r="B67" s="23" t="s">
        <v>41</v>
      </c>
      <c r="C67" s="17">
        <v>9</v>
      </c>
      <c r="D67" s="24" t="s">
        <v>176</v>
      </c>
      <c r="E67" s="23">
        <v>1</v>
      </c>
      <c r="F67" s="23">
        <v>1</v>
      </c>
      <c r="G67" s="23">
        <v>1</v>
      </c>
      <c r="H67" s="23">
        <v>1</v>
      </c>
      <c r="I67" s="23">
        <v>1</v>
      </c>
      <c r="J67" s="23">
        <v>1</v>
      </c>
      <c r="K67" s="23">
        <v>1</v>
      </c>
      <c r="L67" s="23">
        <v>1</v>
      </c>
      <c r="M67" s="23">
        <v>1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  <c r="S67" s="23">
        <v>1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5.75" hidden="1" customHeight="1" x14ac:dyDescent="0.2">
      <c r="A68" s="22">
        <v>6</v>
      </c>
      <c r="B68" s="23" t="s">
        <v>41</v>
      </c>
      <c r="C68" s="17">
        <v>10</v>
      </c>
      <c r="D68" s="24" t="s">
        <v>177</v>
      </c>
      <c r="E68" s="23">
        <v>1</v>
      </c>
      <c r="F68" s="23">
        <v>1</v>
      </c>
      <c r="G68" s="23">
        <v>1</v>
      </c>
      <c r="H68" s="23">
        <v>1</v>
      </c>
      <c r="I68" s="23">
        <v>1</v>
      </c>
      <c r="J68" s="23">
        <v>1</v>
      </c>
      <c r="K68" s="23">
        <v>1</v>
      </c>
      <c r="L68" s="23">
        <v>1</v>
      </c>
      <c r="M68" s="23">
        <v>1</v>
      </c>
      <c r="N68" s="23">
        <v>1</v>
      </c>
      <c r="O68" s="23">
        <v>1</v>
      </c>
      <c r="P68" s="23">
        <v>1</v>
      </c>
      <c r="Q68" s="23">
        <v>1</v>
      </c>
      <c r="R68" s="23">
        <v>1</v>
      </c>
      <c r="S68" s="23">
        <v>1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5.75" hidden="1" customHeight="1" x14ac:dyDescent="0.2">
      <c r="A69" s="22">
        <v>6</v>
      </c>
      <c r="B69" s="23" t="s">
        <v>41</v>
      </c>
      <c r="C69" s="17">
        <v>11</v>
      </c>
      <c r="D69" s="24" t="s">
        <v>178</v>
      </c>
      <c r="E69" s="23">
        <v>1</v>
      </c>
      <c r="F69" s="23">
        <v>1</v>
      </c>
      <c r="G69" s="23">
        <v>1</v>
      </c>
      <c r="H69" s="23">
        <v>1</v>
      </c>
      <c r="I69" s="23">
        <v>1</v>
      </c>
      <c r="J69" s="23">
        <v>1</v>
      </c>
      <c r="K69" s="23">
        <v>1</v>
      </c>
      <c r="L69" s="23">
        <v>1</v>
      </c>
      <c r="M69" s="23">
        <v>1</v>
      </c>
      <c r="N69" s="23">
        <v>1</v>
      </c>
      <c r="O69" s="23">
        <v>1</v>
      </c>
      <c r="P69" s="23">
        <v>1</v>
      </c>
      <c r="Q69" s="23">
        <v>1</v>
      </c>
      <c r="R69" s="23">
        <v>1</v>
      </c>
      <c r="S69" s="23">
        <v>1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5.75" hidden="1" customHeight="1" x14ac:dyDescent="0.2">
      <c r="A70" s="19">
        <v>7</v>
      </c>
      <c r="B70" s="20" t="s">
        <v>43</v>
      </c>
      <c r="C70" s="17">
        <v>1</v>
      </c>
      <c r="D70" s="21" t="s">
        <v>179</v>
      </c>
      <c r="E70" s="20">
        <v>1</v>
      </c>
      <c r="F70" s="20">
        <v>1</v>
      </c>
      <c r="G70" s="20">
        <v>1</v>
      </c>
      <c r="H70" s="20">
        <v>1</v>
      </c>
      <c r="I70" s="20">
        <v>1</v>
      </c>
      <c r="J70" s="20">
        <v>0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/>
      <c r="X70" s="20"/>
      <c r="Y70" s="20"/>
      <c r="Z70" s="20"/>
      <c r="AA70" s="20"/>
      <c r="AB70" s="20"/>
      <c r="AC70" s="20"/>
    </row>
    <row r="71" spans="1:29" ht="15.75" hidden="1" customHeight="1" x14ac:dyDescent="0.2">
      <c r="A71" s="19">
        <v>7</v>
      </c>
      <c r="B71" s="20" t="s">
        <v>43</v>
      </c>
      <c r="C71" s="17">
        <v>2</v>
      </c>
      <c r="D71" s="21" t="s">
        <v>180</v>
      </c>
      <c r="E71" s="20">
        <v>1</v>
      </c>
      <c r="F71" s="20">
        <v>1</v>
      </c>
      <c r="G71" s="20">
        <v>1</v>
      </c>
      <c r="H71" s="20">
        <v>1</v>
      </c>
      <c r="I71" s="20">
        <v>1</v>
      </c>
      <c r="J71" s="20">
        <v>1</v>
      </c>
      <c r="K71" s="20">
        <v>1</v>
      </c>
      <c r="L71" s="20">
        <v>1</v>
      </c>
      <c r="M71" s="20">
        <v>1</v>
      </c>
      <c r="N71" s="20">
        <v>1</v>
      </c>
      <c r="O71" s="20">
        <v>1</v>
      </c>
      <c r="P71" s="20">
        <v>1</v>
      </c>
      <c r="Q71" s="20">
        <v>1</v>
      </c>
      <c r="R71" s="20">
        <v>1</v>
      </c>
      <c r="S71" s="20">
        <v>1</v>
      </c>
      <c r="T71" s="20">
        <v>1</v>
      </c>
      <c r="U71" s="20">
        <v>1</v>
      </c>
      <c r="V71" s="20">
        <v>1</v>
      </c>
      <c r="W71" s="20"/>
      <c r="X71" s="20"/>
      <c r="Y71" s="20"/>
      <c r="Z71" s="20"/>
      <c r="AA71" s="20"/>
      <c r="AB71" s="20"/>
      <c r="AC71" s="20"/>
    </row>
    <row r="72" spans="1:29" ht="15.75" hidden="1" customHeight="1" x14ac:dyDescent="0.2">
      <c r="A72" s="19">
        <v>7</v>
      </c>
      <c r="B72" s="20" t="s">
        <v>43</v>
      </c>
      <c r="C72" s="17">
        <v>3</v>
      </c>
      <c r="D72" s="21" t="s">
        <v>181</v>
      </c>
      <c r="E72" s="20">
        <v>1</v>
      </c>
      <c r="F72" s="20">
        <v>1</v>
      </c>
      <c r="G72" s="20">
        <v>1</v>
      </c>
      <c r="H72" s="20">
        <v>1</v>
      </c>
      <c r="I72" s="20">
        <v>1</v>
      </c>
      <c r="J72" s="20">
        <v>0</v>
      </c>
      <c r="K72" s="20">
        <v>1</v>
      </c>
      <c r="L72" s="20">
        <v>1</v>
      </c>
      <c r="M72" s="20">
        <v>1</v>
      </c>
      <c r="N72" s="20">
        <v>1</v>
      </c>
      <c r="O72" s="20">
        <v>1</v>
      </c>
      <c r="P72" s="20">
        <v>1</v>
      </c>
      <c r="Q72" s="20">
        <v>1</v>
      </c>
      <c r="R72" s="20">
        <v>1</v>
      </c>
      <c r="S72" s="20">
        <v>1</v>
      </c>
      <c r="T72" s="20">
        <v>1</v>
      </c>
      <c r="U72" s="20">
        <v>1</v>
      </c>
      <c r="V72" s="20">
        <v>1</v>
      </c>
      <c r="W72" s="20"/>
      <c r="X72" s="20"/>
      <c r="Y72" s="20"/>
      <c r="Z72" s="20"/>
      <c r="AA72" s="20"/>
      <c r="AB72" s="20"/>
      <c r="AC72" s="20"/>
    </row>
    <row r="73" spans="1:29" ht="15.75" hidden="1" customHeight="1" x14ac:dyDescent="0.2">
      <c r="A73" s="19">
        <v>7</v>
      </c>
      <c r="B73" s="20" t="s">
        <v>43</v>
      </c>
      <c r="C73" s="17">
        <v>4</v>
      </c>
      <c r="D73" s="21" t="s">
        <v>182</v>
      </c>
      <c r="E73" s="20">
        <v>1</v>
      </c>
      <c r="F73" s="20">
        <v>1</v>
      </c>
      <c r="G73" s="20">
        <v>1</v>
      </c>
      <c r="H73" s="20">
        <v>1</v>
      </c>
      <c r="I73" s="20">
        <v>1</v>
      </c>
      <c r="J73" s="20">
        <v>1</v>
      </c>
      <c r="K73" s="20">
        <v>1</v>
      </c>
      <c r="L73" s="20">
        <v>1</v>
      </c>
      <c r="M73" s="20">
        <v>1</v>
      </c>
      <c r="N73" s="20">
        <v>1</v>
      </c>
      <c r="O73" s="20">
        <v>1</v>
      </c>
      <c r="P73" s="20">
        <v>1</v>
      </c>
      <c r="Q73" s="20">
        <v>1</v>
      </c>
      <c r="R73" s="20">
        <v>1</v>
      </c>
      <c r="S73" s="20">
        <v>1</v>
      </c>
      <c r="T73" s="20">
        <v>1</v>
      </c>
      <c r="U73" s="20">
        <v>1</v>
      </c>
      <c r="V73" s="20">
        <v>1</v>
      </c>
      <c r="W73" s="20"/>
      <c r="X73" s="20"/>
      <c r="Y73" s="20"/>
      <c r="Z73" s="20"/>
      <c r="AA73" s="20"/>
      <c r="AB73" s="20"/>
      <c r="AC73" s="20"/>
    </row>
    <row r="74" spans="1:29" ht="15.75" hidden="1" customHeight="1" x14ac:dyDescent="0.2">
      <c r="A74" s="19">
        <v>7</v>
      </c>
      <c r="B74" s="20" t="s">
        <v>43</v>
      </c>
      <c r="C74" s="17">
        <v>5</v>
      </c>
      <c r="D74" s="21" t="s">
        <v>183</v>
      </c>
      <c r="E74" s="20">
        <v>1</v>
      </c>
      <c r="F74" s="20">
        <v>1</v>
      </c>
      <c r="G74" s="20">
        <v>1</v>
      </c>
      <c r="H74" s="20">
        <v>1</v>
      </c>
      <c r="I74" s="20">
        <v>1</v>
      </c>
      <c r="J74" s="20">
        <v>1</v>
      </c>
      <c r="K74" s="20">
        <v>1</v>
      </c>
      <c r="L74" s="20">
        <v>1</v>
      </c>
      <c r="M74" s="20">
        <v>1</v>
      </c>
      <c r="N74" s="20">
        <v>1</v>
      </c>
      <c r="O74" s="20">
        <v>1</v>
      </c>
      <c r="P74" s="20">
        <v>1</v>
      </c>
      <c r="Q74" s="20">
        <v>1</v>
      </c>
      <c r="R74" s="20">
        <v>1</v>
      </c>
      <c r="S74" s="20">
        <v>1</v>
      </c>
      <c r="T74" s="20">
        <v>1</v>
      </c>
      <c r="U74" s="20">
        <v>1</v>
      </c>
      <c r="V74" s="20">
        <v>1</v>
      </c>
      <c r="W74" s="20"/>
      <c r="X74" s="20"/>
      <c r="Y74" s="20"/>
      <c r="Z74" s="20"/>
      <c r="AA74" s="20"/>
      <c r="AB74" s="20"/>
      <c r="AC74" s="20"/>
    </row>
    <row r="75" spans="1:29" ht="15.75" hidden="1" customHeight="1" x14ac:dyDescent="0.2">
      <c r="A75" s="19">
        <v>7</v>
      </c>
      <c r="B75" s="20" t="s">
        <v>43</v>
      </c>
      <c r="C75" s="17">
        <v>6</v>
      </c>
      <c r="D75" s="21" t="s">
        <v>184</v>
      </c>
      <c r="E75" s="20">
        <v>1</v>
      </c>
      <c r="F75" s="20">
        <v>1</v>
      </c>
      <c r="G75" s="20">
        <v>1</v>
      </c>
      <c r="H75" s="20">
        <v>1</v>
      </c>
      <c r="I75" s="20">
        <v>1</v>
      </c>
      <c r="J75" s="20">
        <v>0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20">
        <v>1</v>
      </c>
      <c r="Q75" s="20">
        <v>1</v>
      </c>
      <c r="R75" s="20">
        <v>1</v>
      </c>
      <c r="S75" s="20">
        <v>1</v>
      </c>
      <c r="T75" s="20">
        <v>1</v>
      </c>
      <c r="U75" s="20">
        <v>1</v>
      </c>
      <c r="V75" s="20">
        <v>1</v>
      </c>
      <c r="W75" s="20"/>
      <c r="X75" s="20"/>
      <c r="Y75" s="20"/>
      <c r="Z75" s="20"/>
      <c r="AA75" s="20"/>
      <c r="AB75" s="20"/>
      <c r="AC75" s="20"/>
    </row>
    <row r="76" spans="1:29" ht="15.75" hidden="1" customHeight="1" x14ac:dyDescent="0.2">
      <c r="A76" s="19">
        <v>7</v>
      </c>
      <c r="B76" s="20" t="s">
        <v>43</v>
      </c>
      <c r="C76" s="17">
        <v>7</v>
      </c>
      <c r="D76" s="21" t="s">
        <v>185</v>
      </c>
      <c r="E76" s="20">
        <v>1</v>
      </c>
      <c r="F76" s="20">
        <v>1</v>
      </c>
      <c r="G76" s="20">
        <v>1</v>
      </c>
      <c r="H76" s="20">
        <v>1</v>
      </c>
      <c r="I76" s="20">
        <v>1</v>
      </c>
      <c r="J76" s="20">
        <v>1</v>
      </c>
      <c r="K76" s="20">
        <v>1</v>
      </c>
      <c r="L76" s="20">
        <v>1</v>
      </c>
      <c r="M76" s="20">
        <v>1</v>
      </c>
      <c r="N76" s="20">
        <v>1</v>
      </c>
      <c r="O76" s="20">
        <v>1</v>
      </c>
      <c r="P76" s="20">
        <v>1</v>
      </c>
      <c r="Q76" s="20">
        <v>1</v>
      </c>
      <c r="R76" s="20">
        <v>1</v>
      </c>
      <c r="S76" s="20">
        <v>1</v>
      </c>
      <c r="T76" s="20">
        <v>1</v>
      </c>
      <c r="U76" s="20">
        <v>1</v>
      </c>
      <c r="V76" s="20">
        <v>1</v>
      </c>
      <c r="W76" s="20"/>
      <c r="X76" s="20"/>
      <c r="Y76" s="20"/>
      <c r="Z76" s="20"/>
      <c r="AA76" s="20"/>
      <c r="AB76" s="20"/>
      <c r="AC76" s="20"/>
    </row>
    <row r="77" spans="1:29" ht="15.75" hidden="1" customHeight="1" x14ac:dyDescent="0.2">
      <c r="A77" s="25">
        <v>8</v>
      </c>
      <c r="B77" s="26" t="s">
        <v>46</v>
      </c>
      <c r="C77" s="17">
        <v>1</v>
      </c>
      <c r="D77" s="27" t="s">
        <v>186</v>
      </c>
      <c r="E77" s="26">
        <v>1</v>
      </c>
      <c r="F77" s="26">
        <v>1</v>
      </c>
      <c r="G77" s="26">
        <v>1</v>
      </c>
      <c r="H77" s="26">
        <v>1</v>
      </c>
      <c r="I77" s="26">
        <v>1</v>
      </c>
      <c r="J77" s="26">
        <v>1</v>
      </c>
      <c r="K77" s="26">
        <v>1</v>
      </c>
      <c r="L77" s="26">
        <v>1</v>
      </c>
      <c r="M77" s="26">
        <v>1</v>
      </c>
      <c r="N77" s="26">
        <v>1</v>
      </c>
      <c r="O77" s="26">
        <v>1</v>
      </c>
      <c r="P77" s="26">
        <v>1</v>
      </c>
      <c r="Q77" s="26">
        <v>1</v>
      </c>
      <c r="R77" s="26">
        <v>1</v>
      </c>
      <c r="S77" s="26">
        <v>1</v>
      </c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ht="15.75" hidden="1" customHeight="1" x14ac:dyDescent="0.2">
      <c r="A78" s="25">
        <v>8</v>
      </c>
      <c r="B78" s="26" t="s">
        <v>46</v>
      </c>
      <c r="C78" s="17">
        <v>2</v>
      </c>
      <c r="D78" s="27" t="s">
        <v>187</v>
      </c>
      <c r="E78" s="26">
        <v>1</v>
      </c>
      <c r="F78" s="26">
        <v>1</v>
      </c>
      <c r="G78" s="26">
        <v>1</v>
      </c>
      <c r="H78" s="26">
        <v>1</v>
      </c>
      <c r="I78" s="26">
        <v>1</v>
      </c>
      <c r="J78" s="26">
        <v>1</v>
      </c>
      <c r="K78" s="26">
        <v>1</v>
      </c>
      <c r="L78" s="26">
        <v>1</v>
      </c>
      <c r="M78" s="26">
        <v>1</v>
      </c>
      <c r="N78" s="26">
        <v>1</v>
      </c>
      <c r="O78" s="26">
        <v>1</v>
      </c>
      <c r="P78" s="26">
        <v>1</v>
      </c>
      <c r="Q78" s="26">
        <v>1</v>
      </c>
      <c r="R78" s="26">
        <v>1</v>
      </c>
      <c r="S78" s="26">
        <v>1</v>
      </c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5.75" hidden="1" customHeight="1" x14ac:dyDescent="0.2">
      <c r="A79" s="25">
        <v>8</v>
      </c>
      <c r="B79" s="26" t="s">
        <v>46</v>
      </c>
      <c r="C79" s="17">
        <v>3</v>
      </c>
      <c r="D79" s="27" t="s">
        <v>188</v>
      </c>
      <c r="E79" s="26">
        <v>1</v>
      </c>
      <c r="F79" s="26">
        <v>1</v>
      </c>
      <c r="G79" s="26">
        <v>1</v>
      </c>
      <c r="H79" s="26">
        <v>1</v>
      </c>
      <c r="I79" s="26">
        <v>1</v>
      </c>
      <c r="J79" s="26">
        <v>1</v>
      </c>
      <c r="K79" s="26">
        <v>1</v>
      </c>
      <c r="L79" s="26">
        <v>1</v>
      </c>
      <c r="M79" s="26">
        <v>1</v>
      </c>
      <c r="N79" s="26">
        <v>1</v>
      </c>
      <c r="O79" s="26">
        <v>1</v>
      </c>
      <c r="P79" s="26">
        <v>1</v>
      </c>
      <c r="Q79" s="26">
        <v>1</v>
      </c>
      <c r="R79" s="26">
        <v>1</v>
      </c>
      <c r="S79" s="26">
        <v>1</v>
      </c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5.75" hidden="1" customHeight="1" x14ac:dyDescent="0.2">
      <c r="A80" s="25">
        <v>8</v>
      </c>
      <c r="B80" s="26" t="s">
        <v>46</v>
      </c>
      <c r="C80" s="17">
        <v>4</v>
      </c>
      <c r="D80" s="27" t="s">
        <v>189</v>
      </c>
      <c r="E80" s="26">
        <v>1</v>
      </c>
      <c r="F80" s="26">
        <v>1</v>
      </c>
      <c r="G80" s="26">
        <v>1</v>
      </c>
      <c r="H80" s="26">
        <v>1</v>
      </c>
      <c r="I80" s="26">
        <v>1</v>
      </c>
      <c r="J80" s="26">
        <v>1</v>
      </c>
      <c r="K80" s="26">
        <v>1</v>
      </c>
      <c r="L80" s="26">
        <v>1</v>
      </c>
      <c r="M80" s="26">
        <v>1</v>
      </c>
      <c r="N80" s="26">
        <v>1</v>
      </c>
      <c r="O80" s="26">
        <v>1</v>
      </c>
      <c r="P80" s="26">
        <v>1</v>
      </c>
      <c r="Q80" s="26">
        <v>1</v>
      </c>
      <c r="R80" s="26">
        <v>1</v>
      </c>
      <c r="S80" s="26">
        <v>1</v>
      </c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 ht="15.75" hidden="1" customHeight="1" x14ac:dyDescent="0.2">
      <c r="A81" s="25">
        <v>8</v>
      </c>
      <c r="B81" s="26" t="s">
        <v>46</v>
      </c>
      <c r="C81" s="17">
        <v>5</v>
      </c>
      <c r="D81" s="27" t="s">
        <v>190</v>
      </c>
      <c r="E81" s="26">
        <v>1</v>
      </c>
      <c r="F81" s="26">
        <v>1</v>
      </c>
      <c r="G81" s="26">
        <v>1</v>
      </c>
      <c r="H81" s="26">
        <v>1</v>
      </c>
      <c r="I81" s="26">
        <v>1</v>
      </c>
      <c r="J81" s="26">
        <v>1</v>
      </c>
      <c r="K81" s="26">
        <v>1</v>
      </c>
      <c r="L81" s="26">
        <v>1</v>
      </c>
      <c r="M81" s="26">
        <v>1</v>
      </c>
      <c r="N81" s="26">
        <v>1</v>
      </c>
      <c r="O81" s="26">
        <v>1</v>
      </c>
      <c r="P81" s="26">
        <v>1</v>
      </c>
      <c r="Q81" s="26">
        <v>1</v>
      </c>
      <c r="R81" s="26">
        <v>1</v>
      </c>
      <c r="S81" s="26">
        <v>1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ht="15.75" hidden="1" customHeight="1" x14ac:dyDescent="0.2">
      <c r="A82" s="25">
        <v>8</v>
      </c>
      <c r="B82" s="26" t="s">
        <v>46</v>
      </c>
      <c r="C82" s="17">
        <v>6</v>
      </c>
      <c r="D82" s="27" t="s">
        <v>191</v>
      </c>
      <c r="E82" s="26">
        <v>1</v>
      </c>
      <c r="F82" s="26">
        <v>1</v>
      </c>
      <c r="G82" s="26">
        <v>1</v>
      </c>
      <c r="H82" s="26">
        <v>1</v>
      </c>
      <c r="I82" s="26">
        <v>1</v>
      </c>
      <c r="J82" s="26">
        <v>1</v>
      </c>
      <c r="K82" s="26">
        <v>1</v>
      </c>
      <c r="L82" s="26">
        <v>1</v>
      </c>
      <c r="M82" s="26">
        <v>1</v>
      </c>
      <c r="N82" s="26">
        <v>1</v>
      </c>
      <c r="O82" s="26">
        <v>1</v>
      </c>
      <c r="P82" s="26">
        <v>1</v>
      </c>
      <c r="Q82" s="26">
        <v>1</v>
      </c>
      <c r="R82" s="26">
        <v>1</v>
      </c>
      <c r="S82" s="26">
        <v>1</v>
      </c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ht="15.75" hidden="1" customHeight="1" x14ac:dyDescent="0.2">
      <c r="A83" s="25">
        <v>8</v>
      </c>
      <c r="B83" s="26" t="s">
        <v>46</v>
      </c>
      <c r="C83" s="17">
        <v>7</v>
      </c>
      <c r="D83" s="27" t="s">
        <v>192</v>
      </c>
      <c r="E83" s="26">
        <v>1</v>
      </c>
      <c r="F83" s="26">
        <v>1</v>
      </c>
      <c r="G83" s="26">
        <v>1</v>
      </c>
      <c r="H83" s="26">
        <v>1</v>
      </c>
      <c r="I83" s="26">
        <v>1</v>
      </c>
      <c r="J83" s="26">
        <v>1</v>
      </c>
      <c r="K83" s="26">
        <v>1</v>
      </c>
      <c r="L83" s="26">
        <v>1</v>
      </c>
      <c r="M83" s="26">
        <v>1</v>
      </c>
      <c r="N83" s="26">
        <v>1</v>
      </c>
      <c r="O83" s="26">
        <v>1</v>
      </c>
      <c r="P83" s="26">
        <v>1</v>
      </c>
      <c r="Q83" s="26">
        <v>1</v>
      </c>
      <c r="R83" s="26">
        <v>1</v>
      </c>
      <c r="S83" s="26">
        <v>1</v>
      </c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 ht="15.75" hidden="1" customHeight="1" x14ac:dyDescent="0.2">
      <c r="A84" s="25">
        <v>8</v>
      </c>
      <c r="B84" s="26" t="s">
        <v>46</v>
      </c>
      <c r="C84" s="17">
        <v>8</v>
      </c>
      <c r="D84" s="27" t="s">
        <v>193</v>
      </c>
      <c r="E84" s="26">
        <v>1</v>
      </c>
      <c r="F84" s="26">
        <v>1</v>
      </c>
      <c r="G84" s="26">
        <v>0</v>
      </c>
      <c r="H84" s="26">
        <v>1</v>
      </c>
      <c r="I84" s="26">
        <v>1</v>
      </c>
      <c r="J84" s="26">
        <v>1</v>
      </c>
      <c r="K84" s="26">
        <v>1</v>
      </c>
      <c r="L84" s="26">
        <v>1</v>
      </c>
      <c r="M84" s="26">
        <v>1</v>
      </c>
      <c r="N84" s="26">
        <v>1</v>
      </c>
      <c r="O84" s="26">
        <v>1</v>
      </c>
      <c r="P84" s="26">
        <v>1</v>
      </c>
      <c r="Q84" s="26">
        <v>1</v>
      </c>
      <c r="R84" s="26">
        <v>1</v>
      </c>
      <c r="S84" s="26">
        <v>1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ht="15.75" hidden="1" customHeight="1" x14ac:dyDescent="0.2">
      <c r="A85" s="25">
        <v>8</v>
      </c>
      <c r="B85" s="26" t="s">
        <v>46</v>
      </c>
      <c r="C85" s="17">
        <v>9</v>
      </c>
      <c r="D85" s="27" t="s">
        <v>194</v>
      </c>
      <c r="E85" s="26">
        <v>1</v>
      </c>
      <c r="F85" s="26">
        <v>1</v>
      </c>
      <c r="G85" s="26">
        <v>1</v>
      </c>
      <c r="H85" s="26">
        <v>1</v>
      </c>
      <c r="I85" s="26">
        <v>1</v>
      </c>
      <c r="J85" s="26">
        <v>1</v>
      </c>
      <c r="K85" s="26">
        <v>1</v>
      </c>
      <c r="L85" s="26">
        <v>1</v>
      </c>
      <c r="M85" s="26">
        <v>1</v>
      </c>
      <c r="N85" s="26">
        <v>1</v>
      </c>
      <c r="O85" s="26">
        <v>1</v>
      </c>
      <c r="P85" s="26">
        <v>1</v>
      </c>
      <c r="Q85" s="26">
        <v>1</v>
      </c>
      <c r="R85" s="26">
        <v>1</v>
      </c>
      <c r="S85" s="26">
        <v>1</v>
      </c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5.75" hidden="1" customHeight="1" x14ac:dyDescent="0.2">
      <c r="A86" s="25">
        <v>8</v>
      </c>
      <c r="B86" s="26" t="s">
        <v>46</v>
      </c>
      <c r="C86" s="17">
        <v>10</v>
      </c>
      <c r="D86" s="27" t="s">
        <v>195</v>
      </c>
      <c r="E86" s="26">
        <v>1</v>
      </c>
      <c r="F86" s="26">
        <v>1</v>
      </c>
      <c r="G86" s="26">
        <v>1</v>
      </c>
      <c r="H86" s="26">
        <v>1</v>
      </c>
      <c r="I86" s="26">
        <v>1</v>
      </c>
      <c r="J86" s="26">
        <v>1</v>
      </c>
      <c r="K86" s="26">
        <v>1</v>
      </c>
      <c r="L86" s="26">
        <v>1</v>
      </c>
      <c r="M86" s="26">
        <v>1</v>
      </c>
      <c r="N86" s="26">
        <v>1</v>
      </c>
      <c r="O86" s="26">
        <v>1</v>
      </c>
      <c r="P86" s="26">
        <v>1</v>
      </c>
      <c r="Q86" s="26">
        <v>1</v>
      </c>
      <c r="R86" s="26">
        <v>1</v>
      </c>
      <c r="S86" s="26">
        <v>1</v>
      </c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 ht="15.75" hidden="1" customHeight="1" x14ac:dyDescent="0.2">
      <c r="A87" s="25">
        <v>8</v>
      </c>
      <c r="B87" s="26" t="s">
        <v>46</v>
      </c>
      <c r="C87" s="17">
        <v>11</v>
      </c>
      <c r="D87" s="27" t="s">
        <v>196</v>
      </c>
      <c r="E87" s="26">
        <v>1</v>
      </c>
      <c r="F87" s="26">
        <v>1</v>
      </c>
      <c r="G87" s="26">
        <v>1</v>
      </c>
      <c r="H87" s="26">
        <v>1</v>
      </c>
      <c r="I87" s="26">
        <v>1</v>
      </c>
      <c r="J87" s="26">
        <v>1</v>
      </c>
      <c r="K87" s="26">
        <v>1</v>
      </c>
      <c r="L87" s="26">
        <v>1</v>
      </c>
      <c r="M87" s="26">
        <v>1</v>
      </c>
      <c r="N87" s="26">
        <v>1</v>
      </c>
      <c r="O87" s="26">
        <v>1</v>
      </c>
      <c r="P87" s="26">
        <v>1</v>
      </c>
      <c r="Q87" s="26">
        <v>1</v>
      </c>
      <c r="R87" s="26">
        <v>1</v>
      </c>
      <c r="S87" s="26">
        <v>1</v>
      </c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ht="15.75" hidden="1" customHeight="1" x14ac:dyDescent="0.2">
      <c r="A88" s="28">
        <v>9</v>
      </c>
      <c r="B88" s="29" t="s">
        <v>48</v>
      </c>
      <c r="C88" s="17">
        <v>1</v>
      </c>
      <c r="D88" s="30" t="s">
        <v>197</v>
      </c>
      <c r="E88" s="29">
        <v>1</v>
      </c>
      <c r="F88" s="29">
        <v>1</v>
      </c>
      <c r="G88" s="29">
        <v>0</v>
      </c>
      <c r="H88" s="29">
        <v>1</v>
      </c>
      <c r="I88" s="29">
        <v>1</v>
      </c>
      <c r="J88" s="29">
        <v>1</v>
      </c>
      <c r="K88" s="29">
        <v>1</v>
      </c>
      <c r="L88" s="29">
        <v>1</v>
      </c>
      <c r="M88" s="29">
        <v>1</v>
      </c>
      <c r="N88" s="29">
        <v>1</v>
      </c>
      <c r="O88" s="29">
        <v>1</v>
      </c>
      <c r="P88" s="29">
        <v>1</v>
      </c>
      <c r="Q88" s="29">
        <v>1</v>
      </c>
      <c r="R88" s="29">
        <v>1</v>
      </c>
      <c r="S88" s="29">
        <v>1</v>
      </c>
      <c r="T88" s="29">
        <v>1</v>
      </c>
      <c r="U88" s="29">
        <v>1</v>
      </c>
      <c r="V88" s="29">
        <v>1</v>
      </c>
      <c r="W88" s="29"/>
      <c r="X88" s="29"/>
      <c r="Y88" s="29"/>
      <c r="Z88" s="29"/>
      <c r="AA88" s="29"/>
      <c r="AB88" s="29"/>
      <c r="AC88" s="29"/>
    </row>
    <row r="89" spans="1:29" ht="15.75" hidden="1" customHeight="1" x14ac:dyDescent="0.2">
      <c r="A89" s="28">
        <v>9</v>
      </c>
      <c r="B89" s="29" t="s">
        <v>48</v>
      </c>
      <c r="C89" s="17">
        <v>2</v>
      </c>
      <c r="D89" s="30" t="s">
        <v>198</v>
      </c>
      <c r="E89" s="29">
        <v>1</v>
      </c>
      <c r="F89" s="29">
        <v>1</v>
      </c>
      <c r="G89" s="29">
        <v>1</v>
      </c>
      <c r="H89" s="29">
        <v>1</v>
      </c>
      <c r="I89" s="29">
        <v>1</v>
      </c>
      <c r="J89" s="29">
        <v>0</v>
      </c>
      <c r="K89" s="29">
        <v>1</v>
      </c>
      <c r="L89" s="29">
        <v>1</v>
      </c>
      <c r="M89" s="29">
        <v>1</v>
      </c>
      <c r="N89" s="29">
        <v>1</v>
      </c>
      <c r="O89" s="29">
        <v>1</v>
      </c>
      <c r="P89" s="29">
        <v>1</v>
      </c>
      <c r="Q89" s="29">
        <v>1</v>
      </c>
      <c r="R89" s="29">
        <v>1</v>
      </c>
      <c r="S89" s="29">
        <v>1</v>
      </c>
      <c r="T89" s="29">
        <v>1</v>
      </c>
      <c r="U89" s="29">
        <v>1</v>
      </c>
      <c r="V89" s="29">
        <v>1</v>
      </c>
      <c r="W89" s="29"/>
      <c r="X89" s="29"/>
      <c r="Y89" s="29"/>
      <c r="Z89" s="29"/>
      <c r="AA89" s="29"/>
      <c r="AB89" s="29"/>
      <c r="AC89" s="29"/>
    </row>
    <row r="90" spans="1:29" ht="15.75" hidden="1" customHeight="1" x14ac:dyDescent="0.2">
      <c r="A90" s="28">
        <v>9</v>
      </c>
      <c r="B90" s="29" t="s">
        <v>48</v>
      </c>
      <c r="C90" s="17">
        <v>3</v>
      </c>
      <c r="D90" s="30" t="s">
        <v>199</v>
      </c>
      <c r="E90" s="29">
        <v>1</v>
      </c>
      <c r="F90" s="29">
        <v>1</v>
      </c>
      <c r="G90" s="29">
        <v>0</v>
      </c>
      <c r="H90" s="29">
        <v>1</v>
      </c>
      <c r="I90" s="29">
        <v>1</v>
      </c>
      <c r="J90" s="29">
        <v>1</v>
      </c>
      <c r="K90" s="29">
        <v>1</v>
      </c>
      <c r="L90" s="29">
        <v>1</v>
      </c>
      <c r="M90" s="29">
        <v>1</v>
      </c>
      <c r="N90" s="29">
        <v>1</v>
      </c>
      <c r="O90" s="29">
        <v>1</v>
      </c>
      <c r="P90" s="29">
        <v>1</v>
      </c>
      <c r="Q90" s="29">
        <v>1</v>
      </c>
      <c r="R90" s="29">
        <v>1</v>
      </c>
      <c r="S90" s="29">
        <v>1</v>
      </c>
      <c r="T90" s="29">
        <v>1</v>
      </c>
      <c r="U90" s="29">
        <v>1</v>
      </c>
      <c r="V90" s="29">
        <v>1</v>
      </c>
      <c r="W90" s="29"/>
      <c r="X90" s="29"/>
      <c r="Y90" s="29"/>
      <c r="Z90" s="29"/>
      <c r="AA90" s="29"/>
      <c r="AB90" s="29"/>
      <c r="AC90" s="29"/>
    </row>
    <row r="91" spans="1:29" ht="15.75" hidden="1" customHeight="1" x14ac:dyDescent="0.2">
      <c r="A91" s="28">
        <v>9</v>
      </c>
      <c r="B91" s="29" t="s">
        <v>48</v>
      </c>
      <c r="C91" s="17">
        <v>4</v>
      </c>
      <c r="D91" s="30" t="s">
        <v>200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0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/>
      <c r="X91" s="29"/>
      <c r="Y91" s="29"/>
      <c r="Z91" s="29"/>
      <c r="AA91" s="29"/>
      <c r="AB91" s="29"/>
      <c r="AC91" s="29"/>
    </row>
    <row r="92" spans="1:29" ht="15.75" hidden="1" customHeight="1" x14ac:dyDescent="0.2">
      <c r="A92" s="28">
        <v>9</v>
      </c>
      <c r="B92" s="29" t="s">
        <v>48</v>
      </c>
      <c r="C92" s="17">
        <v>5</v>
      </c>
      <c r="D92" s="30" t="s">
        <v>201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0</v>
      </c>
      <c r="K92" s="29">
        <v>1</v>
      </c>
      <c r="L92" s="29">
        <v>1</v>
      </c>
      <c r="M92" s="29">
        <v>1</v>
      </c>
      <c r="N92" s="29">
        <v>1</v>
      </c>
      <c r="O92" s="29">
        <v>1</v>
      </c>
      <c r="P92" s="29">
        <v>1</v>
      </c>
      <c r="Q92" s="29">
        <v>1</v>
      </c>
      <c r="R92" s="29">
        <v>1</v>
      </c>
      <c r="S92" s="29">
        <v>1</v>
      </c>
      <c r="T92" s="29">
        <v>1</v>
      </c>
      <c r="U92" s="29">
        <v>1</v>
      </c>
      <c r="V92" s="29">
        <v>1</v>
      </c>
      <c r="W92" s="29"/>
      <c r="X92" s="29"/>
      <c r="Y92" s="29"/>
      <c r="Z92" s="29"/>
      <c r="AA92" s="29"/>
      <c r="AB92" s="29"/>
      <c r="AC92" s="29"/>
    </row>
    <row r="93" spans="1:29" ht="15.75" hidden="1" customHeight="1" x14ac:dyDescent="0.2">
      <c r="A93" s="28">
        <v>9</v>
      </c>
      <c r="B93" s="29" t="s">
        <v>48</v>
      </c>
      <c r="C93" s="17">
        <v>6</v>
      </c>
      <c r="D93" s="30" t="s">
        <v>202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0</v>
      </c>
      <c r="K93" s="29">
        <v>1</v>
      </c>
      <c r="L93" s="29">
        <v>1</v>
      </c>
      <c r="M93" s="29">
        <v>1</v>
      </c>
      <c r="N93" s="29">
        <v>1</v>
      </c>
      <c r="O93" s="29">
        <v>1</v>
      </c>
      <c r="P93" s="29">
        <v>1</v>
      </c>
      <c r="Q93" s="29">
        <v>1</v>
      </c>
      <c r="R93" s="29">
        <v>1</v>
      </c>
      <c r="S93" s="29">
        <v>1</v>
      </c>
      <c r="T93" s="29">
        <v>1</v>
      </c>
      <c r="U93" s="29">
        <v>1</v>
      </c>
      <c r="V93" s="29">
        <v>1</v>
      </c>
      <c r="W93" s="29"/>
      <c r="X93" s="29"/>
      <c r="Y93" s="29"/>
      <c r="Z93" s="29"/>
      <c r="AA93" s="29"/>
      <c r="AB93" s="29"/>
      <c r="AC93" s="29"/>
    </row>
    <row r="94" spans="1:29" ht="15.75" hidden="1" customHeight="1" x14ac:dyDescent="0.2">
      <c r="A94" s="28">
        <v>9</v>
      </c>
      <c r="B94" s="29" t="s">
        <v>48</v>
      </c>
      <c r="C94" s="17">
        <v>7</v>
      </c>
      <c r="D94" s="30" t="s">
        <v>203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29">
        <v>0</v>
      </c>
      <c r="K94" s="29">
        <v>1</v>
      </c>
      <c r="L94" s="29">
        <v>1</v>
      </c>
      <c r="M94" s="29">
        <v>1</v>
      </c>
      <c r="N94" s="29">
        <v>1</v>
      </c>
      <c r="O94" s="29">
        <v>1</v>
      </c>
      <c r="P94" s="29">
        <v>1</v>
      </c>
      <c r="Q94" s="29">
        <v>1</v>
      </c>
      <c r="R94" s="29">
        <v>1</v>
      </c>
      <c r="S94" s="29">
        <v>1</v>
      </c>
      <c r="T94" s="29">
        <v>1</v>
      </c>
      <c r="U94" s="29">
        <v>1</v>
      </c>
      <c r="V94" s="29">
        <v>1</v>
      </c>
      <c r="W94" s="29"/>
      <c r="X94" s="29"/>
      <c r="Y94" s="29"/>
      <c r="Z94" s="29"/>
      <c r="AA94" s="29"/>
      <c r="AB94" s="29"/>
      <c r="AC94" s="29"/>
    </row>
    <row r="95" spans="1:29" ht="15.75" hidden="1" customHeight="1" x14ac:dyDescent="0.2">
      <c r="A95" s="28">
        <v>9</v>
      </c>
      <c r="B95" s="29" t="s">
        <v>48</v>
      </c>
      <c r="C95" s="17">
        <v>8</v>
      </c>
      <c r="D95" s="30" t="s">
        <v>204</v>
      </c>
      <c r="E95" s="29">
        <v>1</v>
      </c>
      <c r="F95" s="29">
        <v>1</v>
      </c>
      <c r="G95" s="29">
        <v>0</v>
      </c>
      <c r="H95" s="29">
        <v>1</v>
      </c>
      <c r="I95" s="29">
        <v>1</v>
      </c>
      <c r="J95" s="29">
        <v>0</v>
      </c>
      <c r="K95" s="29">
        <v>1</v>
      </c>
      <c r="L95" s="29">
        <v>1</v>
      </c>
      <c r="M95" s="29">
        <v>1</v>
      </c>
      <c r="N95" s="29">
        <v>1</v>
      </c>
      <c r="O95" s="29">
        <v>1</v>
      </c>
      <c r="P95" s="29">
        <v>1</v>
      </c>
      <c r="Q95" s="29">
        <v>1</v>
      </c>
      <c r="R95" s="29">
        <v>1</v>
      </c>
      <c r="S95" s="29">
        <v>1</v>
      </c>
      <c r="T95" s="29">
        <v>1</v>
      </c>
      <c r="U95" s="29">
        <v>1</v>
      </c>
      <c r="V95" s="29">
        <v>1</v>
      </c>
      <c r="W95" s="29"/>
      <c r="X95" s="29"/>
      <c r="Y95" s="29"/>
      <c r="Z95" s="29"/>
      <c r="AA95" s="29"/>
      <c r="AB95" s="29"/>
      <c r="AC95" s="29"/>
    </row>
    <row r="96" spans="1:29" ht="15.75" hidden="1" customHeight="1" x14ac:dyDescent="0.2">
      <c r="A96" s="28">
        <v>9</v>
      </c>
      <c r="B96" s="29" t="s">
        <v>48</v>
      </c>
      <c r="C96" s="17">
        <v>9</v>
      </c>
      <c r="D96" s="30" t="s">
        <v>205</v>
      </c>
      <c r="E96" s="29">
        <v>1</v>
      </c>
      <c r="F96" s="29">
        <v>1</v>
      </c>
      <c r="G96" s="29">
        <v>1</v>
      </c>
      <c r="H96" s="29">
        <v>1</v>
      </c>
      <c r="I96" s="29">
        <v>1</v>
      </c>
      <c r="J96" s="29">
        <v>0</v>
      </c>
      <c r="K96" s="29">
        <v>1</v>
      </c>
      <c r="L96" s="29">
        <v>1</v>
      </c>
      <c r="M96" s="29">
        <v>1</v>
      </c>
      <c r="N96" s="29">
        <v>1</v>
      </c>
      <c r="O96" s="29">
        <v>1</v>
      </c>
      <c r="P96" s="29">
        <v>1</v>
      </c>
      <c r="Q96" s="29">
        <v>1</v>
      </c>
      <c r="R96" s="29">
        <v>1</v>
      </c>
      <c r="S96" s="29">
        <v>1</v>
      </c>
      <c r="T96" s="29">
        <v>1</v>
      </c>
      <c r="U96" s="29">
        <v>1</v>
      </c>
      <c r="V96" s="29">
        <v>1</v>
      </c>
      <c r="W96" s="29"/>
      <c r="X96" s="29"/>
      <c r="Y96" s="29"/>
      <c r="Z96" s="29"/>
      <c r="AA96" s="29"/>
      <c r="AB96" s="29"/>
      <c r="AC96" s="29"/>
    </row>
    <row r="97" spans="1:29" ht="15.75" hidden="1" customHeight="1" x14ac:dyDescent="0.2">
      <c r="A97" s="28">
        <v>9</v>
      </c>
      <c r="B97" s="29" t="s">
        <v>48</v>
      </c>
      <c r="C97" s="17">
        <v>10</v>
      </c>
      <c r="D97" s="30" t="s">
        <v>206</v>
      </c>
      <c r="E97" s="29">
        <v>1</v>
      </c>
      <c r="F97" s="29">
        <v>1</v>
      </c>
      <c r="G97" s="29">
        <v>0</v>
      </c>
      <c r="H97" s="29">
        <v>1</v>
      </c>
      <c r="I97" s="29">
        <v>1</v>
      </c>
      <c r="J97" s="29">
        <v>1</v>
      </c>
      <c r="K97" s="29">
        <v>1</v>
      </c>
      <c r="L97" s="29">
        <v>1</v>
      </c>
      <c r="M97" s="29">
        <v>1</v>
      </c>
      <c r="N97" s="29">
        <v>1</v>
      </c>
      <c r="O97" s="29">
        <v>1</v>
      </c>
      <c r="P97" s="29">
        <v>1</v>
      </c>
      <c r="Q97" s="29">
        <v>1</v>
      </c>
      <c r="R97" s="29">
        <v>1</v>
      </c>
      <c r="S97" s="29">
        <v>1</v>
      </c>
      <c r="T97" s="29">
        <v>1</v>
      </c>
      <c r="U97" s="29">
        <v>1</v>
      </c>
      <c r="V97" s="29">
        <v>1</v>
      </c>
      <c r="W97" s="29"/>
      <c r="X97" s="29"/>
      <c r="Y97" s="29"/>
      <c r="Z97" s="29"/>
      <c r="AA97" s="29"/>
      <c r="AB97" s="29"/>
      <c r="AC97" s="29"/>
    </row>
    <row r="98" spans="1:29" ht="15.75" hidden="1" customHeight="1" x14ac:dyDescent="0.2">
      <c r="A98" s="28">
        <v>9</v>
      </c>
      <c r="B98" s="29" t="s">
        <v>48</v>
      </c>
      <c r="C98" s="17">
        <v>11</v>
      </c>
      <c r="D98" s="30" t="s">
        <v>207</v>
      </c>
      <c r="E98" s="29">
        <v>0</v>
      </c>
      <c r="F98" s="29">
        <v>1</v>
      </c>
      <c r="G98" s="29">
        <v>0</v>
      </c>
      <c r="H98" s="29">
        <v>1</v>
      </c>
      <c r="I98" s="29">
        <v>1</v>
      </c>
      <c r="J98" s="29">
        <v>1</v>
      </c>
      <c r="K98" s="29">
        <v>1</v>
      </c>
      <c r="L98" s="29">
        <v>1</v>
      </c>
      <c r="M98" s="29">
        <v>1</v>
      </c>
      <c r="N98" s="29">
        <v>1</v>
      </c>
      <c r="O98" s="29">
        <v>1</v>
      </c>
      <c r="P98" s="29">
        <v>1</v>
      </c>
      <c r="Q98" s="29">
        <v>1</v>
      </c>
      <c r="R98" s="29">
        <v>1</v>
      </c>
      <c r="S98" s="29">
        <v>1</v>
      </c>
      <c r="T98" s="29">
        <v>1</v>
      </c>
      <c r="U98" s="29">
        <v>1</v>
      </c>
      <c r="V98" s="29">
        <v>1</v>
      </c>
      <c r="W98" s="29"/>
      <c r="X98" s="29"/>
      <c r="Y98" s="29"/>
      <c r="Z98" s="29"/>
      <c r="AA98" s="29"/>
      <c r="AB98" s="29"/>
      <c r="AC98" s="29"/>
    </row>
    <row r="99" spans="1:29" ht="15.75" hidden="1" customHeight="1" x14ac:dyDescent="0.2">
      <c r="A99" s="28">
        <v>9</v>
      </c>
      <c r="B99" s="29" t="s">
        <v>48</v>
      </c>
      <c r="C99" s="17">
        <v>12</v>
      </c>
      <c r="D99" s="30" t="s">
        <v>208</v>
      </c>
      <c r="E99" s="29">
        <v>1</v>
      </c>
      <c r="F99" s="29">
        <v>1</v>
      </c>
      <c r="G99" s="29">
        <v>1</v>
      </c>
      <c r="H99" s="29">
        <v>1</v>
      </c>
      <c r="I99" s="29">
        <v>1</v>
      </c>
      <c r="J99" s="29">
        <v>1</v>
      </c>
      <c r="K99" s="29">
        <v>1</v>
      </c>
      <c r="L99" s="29">
        <v>1</v>
      </c>
      <c r="M99" s="29">
        <v>1</v>
      </c>
      <c r="N99" s="29">
        <v>1</v>
      </c>
      <c r="O99" s="29">
        <v>1</v>
      </c>
      <c r="P99" s="29">
        <v>1</v>
      </c>
      <c r="Q99" s="29">
        <v>1</v>
      </c>
      <c r="R99" s="29">
        <v>1</v>
      </c>
      <c r="S99" s="29">
        <v>1</v>
      </c>
      <c r="T99" s="29">
        <v>1</v>
      </c>
      <c r="U99" s="29">
        <v>1</v>
      </c>
      <c r="V99" s="29">
        <v>1</v>
      </c>
      <c r="W99" s="29"/>
      <c r="X99" s="29"/>
      <c r="Y99" s="29"/>
      <c r="Z99" s="29"/>
      <c r="AA99" s="29"/>
      <c r="AB99" s="29"/>
      <c r="AC99" s="29"/>
    </row>
    <row r="100" spans="1:29" ht="15.75" hidden="1" customHeight="1" x14ac:dyDescent="0.2">
      <c r="A100" s="28">
        <v>9</v>
      </c>
      <c r="B100" s="29" t="s">
        <v>48</v>
      </c>
      <c r="C100" s="17">
        <v>13</v>
      </c>
      <c r="D100" s="30" t="s">
        <v>209</v>
      </c>
      <c r="E100" s="29">
        <v>1</v>
      </c>
      <c r="F100" s="29">
        <v>1</v>
      </c>
      <c r="G100" s="29">
        <v>1</v>
      </c>
      <c r="H100" s="29">
        <v>1</v>
      </c>
      <c r="I100" s="29">
        <v>1</v>
      </c>
      <c r="J100" s="29">
        <v>1</v>
      </c>
      <c r="K100" s="29">
        <v>1</v>
      </c>
      <c r="L100" s="29">
        <v>1</v>
      </c>
      <c r="M100" s="29">
        <v>1</v>
      </c>
      <c r="N100" s="29">
        <v>1</v>
      </c>
      <c r="O100" s="29">
        <v>1</v>
      </c>
      <c r="P100" s="29">
        <v>1</v>
      </c>
      <c r="Q100" s="29">
        <v>1</v>
      </c>
      <c r="R100" s="29">
        <v>1</v>
      </c>
      <c r="S100" s="29">
        <v>1</v>
      </c>
      <c r="T100" s="29">
        <v>1</v>
      </c>
      <c r="U100" s="29">
        <v>1</v>
      </c>
      <c r="V100" s="29">
        <v>1</v>
      </c>
      <c r="W100" s="29"/>
      <c r="X100" s="29"/>
      <c r="Y100" s="29"/>
      <c r="Z100" s="29"/>
      <c r="AA100" s="29"/>
      <c r="AB100" s="29"/>
      <c r="AC100" s="29"/>
    </row>
    <row r="101" spans="1:29" ht="15.75" hidden="1" customHeight="1" x14ac:dyDescent="0.2">
      <c r="A101" s="28">
        <v>9</v>
      </c>
      <c r="B101" s="29" t="s">
        <v>48</v>
      </c>
      <c r="C101" s="17">
        <v>14</v>
      </c>
      <c r="D101" s="30" t="s">
        <v>210</v>
      </c>
      <c r="E101" s="29">
        <v>1</v>
      </c>
      <c r="F101" s="29">
        <v>1</v>
      </c>
      <c r="G101" s="29">
        <v>0</v>
      </c>
      <c r="H101" s="29">
        <v>1</v>
      </c>
      <c r="I101" s="29">
        <v>1</v>
      </c>
      <c r="J101" s="29">
        <v>1</v>
      </c>
      <c r="K101" s="29">
        <v>1</v>
      </c>
      <c r="L101" s="29">
        <v>1</v>
      </c>
      <c r="M101" s="29">
        <v>1</v>
      </c>
      <c r="N101" s="29">
        <v>1</v>
      </c>
      <c r="O101" s="29">
        <v>1</v>
      </c>
      <c r="P101" s="29">
        <v>1</v>
      </c>
      <c r="Q101" s="29">
        <v>1</v>
      </c>
      <c r="R101" s="29">
        <v>1</v>
      </c>
      <c r="S101" s="29">
        <v>1</v>
      </c>
      <c r="T101" s="29">
        <v>1</v>
      </c>
      <c r="U101" s="29">
        <v>1</v>
      </c>
      <c r="V101" s="29">
        <v>1</v>
      </c>
      <c r="W101" s="29"/>
      <c r="X101" s="29"/>
      <c r="Y101" s="29"/>
      <c r="Z101" s="29"/>
      <c r="AA101" s="29"/>
      <c r="AB101" s="29"/>
      <c r="AC101" s="29"/>
    </row>
    <row r="102" spans="1:29" ht="15.75" hidden="1" customHeight="1" x14ac:dyDescent="0.2">
      <c r="A102" s="28">
        <v>9</v>
      </c>
      <c r="B102" s="29" t="s">
        <v>48</v>
      </c>
      <c r="C102" s="17">
        <v>15</v>
      </c>
      <c r="D102" s="30" t="s">
        <v>211</v>
      </c>
      <c r="E102" s="29">
        <v>1</v>
      </c>
      <c r="F102" s="29">
        <v>1</v>
      </c>
      <c r="G102" s="29">
        <v>1</v>
      </c>
      <c r="H102" s="29">
        <v>1</v>
      </c>
      <c r="I102" s="29">
        <v>1</v>
      </c>
      <c r="J102" s="29">
        <v>1</v>
      </c>
      <c r="K102" s="29">
        <v>1</v>
      </c>
      <c r="L102" s="29">
        <v>1</v>
      </c>
      <c r="M102" s="29">
        <v>1</v>
      </c>
      <c r="N102" s="29">
        <v>1</v>
      </c>
      <c r="O102" s="29">
        <v>1</v>
      </c>
      <c r="P102" s="29">
        <v>1</v>
      </c>
      <c r="Q102" s="29">
        <v>1</v>
      </c>
      <c r="R102" s="29">
        <v>1</v>
      </c>
      <c r="S102" s="29">
        <v>1</v>
      </c>
      <c r="T102" s="29">
        <v>1</v>
      </c>
      <c r="U102" s="29">
        <v>1</v>
      </c>
      <c r="V102" s="29">
        <v>1</v>
      </c>
      <c r="W102" s="29"/>
      <c r="X102" s="29"/>
      <c r="Y102" s="29"/>
      <c r="Z102" s="29"/>
      <c r="AA102" s="29"/>
      <c r="AB102" s="29"/>
      <c r="AC102" s="29"/>
    </row>
    <row r="103" spans="1:29" ht="15.75" hidden="1" customHeight="1" x14ac:dyDescent="0.2">
      <c r="A103" s="28">
        <v>9</v>
      </c>
      <c r="B103" s="29" t="s">
        <v>48</v>
      </c>
      <c r="C103" s="17">
        <v>16</v>
      </c>
      <c r="D103" s="30" t="s">
        <v>212</v>
      </c>
      <c r="E103" s="29">
        <v>1</v>
      </c>
      <c r="F103" s="29">
        <v>1</v>
      </c>
      <c r="G103" s="29">
        <v>1</v>
      </c>
      <c r="H103" s="29">
        <v>1</v>
      </c>
      <c r="I103" s="29">
        <v>1</v>
      </c>
      <c r="J103" s="29">
        <v>0</v>
      </c>
      <c r="K103" s="29">
        <v>1</v>
      </c>
      <c r="L103" s="29">
        <v>1</v>
      </c>
      <c r="M103" s="29">
        <v>1</v>
      </c>
      <c r="N103" s="29">
        <v>1</v>
      </c>
      <c r="O103" s="29">
        <v>1</v>
      </c>
      <c r="P103" s="29">
        <v>1</v>
      </c>
      <c r="Q103" s="29">
        <v>1</v>
      </c>
      <c r="R103" s="29">
        <v>1</v>
      </c>
      <c r="S103" s="29">
        <v>1</v>
      </c>
      <c r="T103" s="29">
        <v>1</v>
      </c>
      <c r="U103" s="29">
        <v>1</v>
      </c>
      <c r="V103" s="29">
        <v>1</v>
      </c>
      <c r="W103" s="29"/>
      <c r="X103" s="29"/>
      <c r="Y103" s="29"/>
      <c r="Z103" s="29"/>
      <c r="AA103" s="29"/>
      <c r="AB103" s="29"/>
      <c r="AC103" s="29"/>
    </row>
    <row r="104" spans="1:29" ht="15.75" hidden="1" customHeight="1" x14ac:dyDescent="0.2">
      <c r="A104" s="31">
        <v>10</v>
      </c>
      <c r="B104" s="32" t="s">
        <v>50</v>
      </c>
      <c r="C104" s="17">
        <v>1</v>
      </c>
      <c r="D104" s="33" t="s">
        <v>213</v>
      </c>
      <c r="E104" s="32">
        <v>1</v>
      </c>
      <c r="F104" s="32">
        <v>1</v>
      </c>
      <c r="G104" s="32">
        <v>1</v>
      </c>
      <c r="H104" s="32">
        <v>1</v>
      </c>
      <c r="I104" s="32">
        <v>1</v>
      </c>
      <c r="J104" s="32">
        <v>1</v>
      </c>
      <c r="K104" s="32">
        <v>1</v>
      </c>
      <c r="L104" s="32">
        <v>1</v>
      </c>
      <c r="M104" s="32">
        <v>1</v>
      </c>
      <c r="N104" s="32">
        <v>1</v>
      </c>
      <c r="O104" s="32">
        <v>1</v>
      </c>
      <c r="P104" s="32">
        <v>1</v>
      </c>
      <c r="Q104" s="32">
        <v>1</v>
      </c>
      <c r="R104" s="32">
        <v>1</v>
      </c>
      <c r="S104" s="32">
        <v>1</v>
      </c>
      <c r="T104" s="32"/>
      <c r="U104" s="32"/>
      <c r="V104" s="32"/>
      <c r="W104" s="32"/>
      <c r="X104" s="32"/>
      <c r="Y104" s="32"/>
      <c r="Z104" s="32"/>
      <c r="AA104" s="32"/>
      <c r="AB104" s="32"/>
      <c r="AC104" s="32"/>
    </row>
    <row r="105" spans="1:29" ht="15.75" hidden="1" customHeight="1" x14ac:dyDescent="0.2">
      <c r="A105" s="31">
        <v>10</v>
      </c>
      <c r="B105" s="32" t="s">
        <v>50</v>
      </c>
      <c r="C105" s="17">
        <v>2</v>
      </c>
      <c r="D105" s="33" t="s">
        <v>214</v>
      </c>
      <c r="E105" s="32">
        <v>1</v>
      </c>
      <c r="F105" s="32">
        <v>1</v>
      </c>
      <c r="G105" s="32">
        <v>1</v>
      </c>
      <c r="H105" s="32">
        <v>1</v>
      </c>
      <c r="I105" s="32">
        <v>1</v>
      </c>
      <c r="J105" s="32">
        <v>1</v>
      </c>
      <c r="K105" s="32">
        <v>1</v>
      </c>
      <c r="L105" s="32">
        <v>1</v>
      </c>
      <c r="M105" s="32">
        <v>1</v>
      </c>
      <c r="N105" s="32">
        <v>1</v>
      </c>
      <c r="O105" s="32">
        <v>1</v>
      </c>
      <c r="P105" s="32">
        <v>1</v>
      </c>
      <c r="Q105" s="32">
        <v>1</v>
      </c>
      <c r="R105" s="32">
        <v>1</v>
      </c>
      <c r="S105" s="32">
        <v>1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2"/>
    </row>
    <row r="106" spans="1:29" ht="15.75" hidden="1" customHeight="1" x14ac:dyDescent="0.2">
      <c r="A106" s="31">
        <v>10</v>
      </c>
      <c r="B106" s="32" t="s">
        <v>50</v>
      </c>
      <c r="C106" s="17">
        <v>3</v>
      </c>
      <c r="D106" s="33" t="s">
        <v>215</v>
      </c>
      <c r="E106" s="32">
        <v>1</v>
      </c>
      <c r="F106" s="32">
        <v>1</v>
      </c>
      <c r="G106" s="32">
        <v>0</v>
      </c>
      <c r="H106" s="32">
        <v>1</v>
      </c>
      <c r="I106" s="32">
        <v>1</v>
      </c>
      <c r="J106" s="32">
        <v>1</v>
      </c>
      <c r="K106" s="32">
        <v>1</v>
      </c>
      <c r="L106" s="32">
        <v>1</v>
      </c>
      <c r="M106" s="32">
        <v>1</v>
      </c>
      <c r="N106" s="32">
        <v>1</v>
      </c>
      <c r="O106" s="32">
        <v>1</v>
      </c>
      <c r="P106" s="32">
        <v>1</v>
      </c>
      <c r="Q106" s="32">
        <v>1</v>
      </c>
      <c r="R106" s="32">
        <v>1</v>
      </c>
      <c r="S106" s="32">
        <v>1</v>
      </c>
      <c r="T106" s="32"/>
      <c r="U106" s="32"/>
      <c r="V106" s="32"/>
      <c r="W106" s="32"/>
      <c r="X106" s="32"/>
      <c r="Y106" s="32"/>
      <c r="Z106" s="32"/>
      <c r="AA106" s="32"/>
      <c r="AB106" s="32"/>
      <c r="AC106" s="32"/>
    </row>
    <row r="107" spans="1:29" ht="15.75" hidden="1" customHeight="1" x14ac:dyDescent="0.2">
      <c r="A107" s="31">
        <v>10</v>
      </c>
      <c r="B107" s="32" t="s">
        <v>50</v>
      </c>
      <c r="C107" s="17">
        <v>4</v>
      </c>
      <c r="D107" s="33" t="s">
        <v>216</v>
      </c>
      <c r="E107" s="32">
        <v>1</v>
      </c>
      <c r="F107" s="32">
        <v>1</v>
      </c>
      <c r="G107" s="32">
        <v>0</v>
      </c>
      <c r="H107" s="32">
        <v>1</v>
      </c>
      <c r="I107" s="32">
        <v>1</v>
      </c>
      <c r="J107" s="32">
        <v>1</v>
      </c>
      <c r="K107" s="32">
        <v>1</v>
      </c>
      <c r="L107" s="32">
        <v>1</v>
      </c>
      <c r="M107" s="32">
        <v>1</v>
      </c>
      <c r="N107" s="32">
        <v>1</v>
      </c>
      <c r="O107" s="32">
        <v>1</v>
      </c>
      <c r="P107" s="32">
        <v>1</v>
      </c>
      <c r="Q107" s="32">
        <v>1</v>
      </c>
      <c r="R107" s="32">
        <v>1</v>
      </c>
      <c r="S107" s="32">
        <v>1</v>
      </c>
      <c r="T107" s="32"/>
      <c r="U107" s="32"/>
      <c r="V107" s="32"/>
      <c r="W107" s="32"/>
      <c r="X107" s="32"/>
      <c r="Y107" s="32"/>
      <c r="Z107" s="32"/>
      <c r="AA107" s="32"/>
      <c r="AB107" s="32"/>
      <c r="AC107" s="32"/>
    </row>
    <row r="108" spans="1:29" ht="15.75" hidden="1" customHeight="1" x14ac:dyDescent="0.2">
      <c r="A108" s="31">
        <v>10</v>
      </c>
      <c r="B108" s="32" t="s">
        <v>50</v>
      </c>
      <c r="C108" s="17">
        <v>5</v>
      </c>
      <c r="D108" s="33" t="s">
        <v>217</v>
      </c>
      <c r="E108" s="32">
        <v>1</v>
      </c>
      <c r="F108" s="32">
        <v>1</v>
      </c>
      <c r="G108" s="32">
        <v>1</v>
      </c>
      <c r="H108" s="32">
        <v>1</v>
      </c>
      <c r="I108" s="32">
        <v>1</v>
      </c>
      <c r="J108" s="32">
        <v>1</v>
      </c>
      <c r="K108" s="32">
        <v>1</v>
      </c>
      <c r="L108" s="32">
        <v>1</v>
      </c>
      <c r="M108" s="32">
        <v>1</v>
      </c>
      <c r="N108" s="32">
        <v>1</v>
      </c>
      <c r="O108" s="32">
        <v>1</v>
      </c>
      <c r="P108" s="32">
        <v>1</v>
      </c>
      <c r="Q108" s="32">
        <v>1</v>
      </c>
      <c r="R108" s="32">
        <v>1</v>
      </c>
      <c r="S108" s="32">
        <v>1</v>
      </c>
      <c r="T108" s="32"/>
      <c r="U108" s="32"/>
      <c r="V108" s="32"/>
      <c r="W108" s="32"/>
      <c r="X108" s="32"/>
      <c r="Y108" s="32"/>
      <c r="Z108" s="32"/>
      <c r="AA108" s="32"/>
      <c r="AB108" s="32"/>
      <c r="AC108" s="32"/>
    </row>
    <row r="109" spans="1:29" ht="15.75" hidden="1" customHeight="1" x14ac:dyDescent="0.2">
      <c r="A109" s="14">
        <v>11</v>
      </c>
      <c r="B109" s="9" t="s">
        <v>52</v>
      </c>
      <c r="C109" s="17">
        <v>1</v>
      </c>
      <c r="D109" s="15" t="s">
        <v>218</v>
      </c>
      <c r="E109" s="9">
        <v>1</v>
      </c>
      <c r="F109" s="9">
        <v>1</v>
      </c>
      <c r="G109" s="9">
        <v>0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9">
        <v>1</v>
      </c>
      <c r="Q109" s="9">
        <v>1</v>
      </c>
      <c r="R109" s="9">
        <v>1</v>
      </c>
      <c r="S109" s="9">
        <v>1</v>
      </c>
      <c r="T109" s="9">
        <v>1</v>
      </c>
      <c r="U109" s="9">
        <v>1</v>
      </c>
      <c r="V109" s="9">
        <v>1</v>
      </c>
      <c r="W109" s="9">
        <v>1</v>
      </c>
      <c r="X109" s="9">
        <v>1</v>
      </c>
      <c r="Y109" s="9">
        <v>1</v>
      </c>
      <c r="Z109" s="9"/>
      <c r="AA109" s="9"/>
      <c r="AB109" s="9"/>
      <c r="AC109" s="9"/>
    </row>
    <row r="110" spans="1:29" ht="15.75" hidden="1" customHeight="1" x14ac:dyDescent="0.2">
      <c r="A110" s="14">
        <v>11</v>
      </c>
      <c r="B110" s="9" t="s">
        <v>52</v>
      </c>
      <c r="C110" s="17">
        <v>2</v>
      </c>
      <c r="D110" s="15" t="s">
        <v>219</v>
      </c>
      <c r="E110" s="9">
        <v>0</v>
      </c>
      <c r="F110" s="9">
        <v>1</v>
      </c>
      <c r="G110" s="9">
        <v>0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9">
        <v>0</v>
      </c>
      <c r="N110" s="9">
        <v>1</v>
      </c>
      <c r="O110" s="9">
        <v>1</v>
      </c>
      <c r="P110" s="9">
        <v>1</v>
      </c>
      <c r="Q110" s="9">
        <v>1</v>
      </c>
      <c r="R110" s="9">
        <v>1</v>
      </c>
      <c r="S110" s="9">
        <v>1</v>
      </c>
      <c r="T110" s="9">
        <v>1</v>
      </c>
      <c r="U110" s="9">
        <v>1</v>
      </c>
      <c r="V110" s="9">
        <v>1</v>
      </c>
      <c r="W110" s="9">
        <v>1</v>
      </c>
      <c r="X110" s="9">
        <v>1</v>
      </c>
      <c r="Y110" s="9">
        <v>1</v>
      </c>
      <c r="Z110" s="9"/>
      <c r="AA110" s="9"/>
      <c r="AB110" s="9"/>
      <c r="AC110" s="9"/>
    </row>
    <row r="111" spans="1:29" ht="15.75" hidden="1" customHeight="1" x14ac:dyDescent="0.2">
      <c r="A111" s="14">
        <v>11</v>
      </c>
      <c r="B111" s="9" t="s">
        <v>52</v>
      </c>
      <c r="C111" s="17">
        <v>3</v>
      </c>
      <c r="D111" s="15" t="s">
        <v>220</v>
      </c>
      <c r="E111" s="9">
        <v>0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9">
        <v>0</v>
      </c>
      <c r="N111" s="9">
        <v>1</v>
      </c>
      <c r="O111" s="9">
        <v>1</v>
      </c>
      <c r="P111" s="9">
        <v>1</v>
      </c>
      <c r="Q111" s="9">
        <v>1</v>
      </c>
      <c r="R111" s="9">
        <v>1</v>
      </c>
      <c r="S111" s="9">
        <v>1</v>
      </c>
      <c r="T111" s="9">
        <v>1</v>
      </c>
      <c r="U111" s="9">
        <v>1</v>
      </c>
      <c r="V111" s="9">
        <v>1</v>
      </c>
      <c r="W111" s="9">
        <v>1</v>
      </c>
      <c r="X111" s="9">
        <v>1</v>
      </c>
      <c r="Y111" s="9">
        <v>1</v>
      </c>
      <c r="Z111" s="9"/>
      <c r="AA111" s="9"/>
      <c r="AB111" s="9"/>
      <c r="AC111" s="9"/>
    </row>
    <row r="112" spans="1:29" ht="15.75" hidden="1" customHeight="1" x14ac:dyDescent="0.2">
      <c r="A112" s="14">
        <v>11</v>
      </c>
      <c r="B112" s="9" t="s">
        <v>52</v>
      </c>
      <c r="C112" s="17">
        <v>4</v>
      </c>
      <c r="D112" s="15" t="s">
        <v>221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9">
        <v>0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/>
      <c r="AA112" s="9"/>
      <c r="AB112" s="9"/>
      <c r="AC112" s="9"/>
    </row>
    <row r="113" spans="1:29" ht="15.75" hidden="1" customHeight="1" x14ac:dyDescent="0.2">
      <c r="A113" s="14">
        <v>11</v>
      </c>
      <c r="B113" s="9" t="s">
        <v>52</v>
      </c>
      <c r="C113" s="17">
        <v>5</v>
      </c>
      <c r="D113" s="15" t="s">
        <v>222</v>
      </c>
      <c r="E113" s="9">
        <v>0</v>
      </c>
      <c r="F113" s="9">
        <v>1</v>
      </c>
      <c r="G113" s="9">
        <v>0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9">
        <v>0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/>
      <c r="AA113" s="9"/>
      <c r="AB113" s="9"/>
      <c r="AC113" s="9"/>
    </row>
    <row r="114" spans="1:29" ht="15.75" hidden="1" customHeight="1" x14ac:dyDescent="0.2">
      <c r="A114" s="14">
        <v>12</v>
      </c>
      <c r="B114" s="9" t="s">
        <v>223</v>
      </c>
      <c r="C114" s="17">
        <v>1</v>
      </c>
      <c r="D114" s="15" t="s">
        <v>224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5.75" hidden="1" customHeight="1" x14ac:dyDescent="0.2">
      <c r="A115" s="14">
        <v>12</v>
      </c>
      <c r="B115" s="9" t="s">
        <v>223</v>
      </c>
      <c r="C115" s="17">
        <v>2</v>
      </c>
      <c r="D115" s="15" t="s">
        <v>225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9">
        <v>1</v>
      </c>
      <c r="N115" s="9">
        <v>1</v>
      </c>
      <c r="O115" s="9">
        <v>1</v>
      </c>
      <c r="P115" s="9">
        <v>1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5.75" hidden="1" customHeight="1" x14ac:dyDescent="0.2">
      <c r="A116" s="14">
        <v>12</v>
      </c>
      <c r="B116" s="9" t="s">
        <v>223</v>
      </c>
      <c r="C116" s="17">
        <v>3</v>
      </c>
      <c r="D116" s="15" t="s">
        <v>226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5.75" hidden="1" customHeight="1" x14ac:dyDescent="0.2">
      <c r="A117" s="14">
        <v>12</v>
      </c>
      <c r="B117" s="9" t="s">
        <v>223</v>
      </c>
      <c r="C117" s="17">
        <v>4</v>
      </c>
      <c r="D117" s="15" t="s">
        <v>227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5.75" hidden="1" customHeight="1" x14ac:dyDescent="0.2">
      <c r="A118" s="14">
        <v>12</v>
      </c>
      <c r="B118" s="9" t="s">
        <v>223</v>
      </c>
      <c r="C118" s="17">
        <v>5</v>
      </c>
      <c r="D118" s="15" t="s">
        <v>228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15.75" hidden="1" customHeight="1" x14ac:dyDescent="0.2">
      <c r="A119" s="14">
        <v>13</v>
      </c>
      <c r="B119" s="9" t="s">
        <v>56</v>
      </c>
      <c r="C119" s="17">
        <v>1</v>
      </c>
      <c r="D119" s="15" t="s">
        <v>229</v>
      </c>
      <c r="E119" s="9">
        <v>1</v>
      </c>
      <c r="F119" s="9">
        <v>1</v>
      </c>
      <c r="G119" s="9">
        <v>1</v>
      </c>
      <c r="H119" s="9">
        <v>0</v>
      </c>
      <c r="I119" s="9">
        <v>1</v>
      </c>
      <c r="J119" s="9">
        <v>0</v>
      </c>
      <c r="K119" s="9">
        <v>1</v>
      </c>
      <c r="L119" s="9">
        <v>1</v>
      </c>
      <c r="M119" s="9">
        <v>1</v>
      </c>
      <c r="N119" s="9">
        <v>1</v>
      </c>
      <c r="O119" s="9">
        <v>1</v>
      </c>
      <c r="P119" s="9">
        <v>1</v>
      </c>
      <c r="Q119" s="9">
        <v>1</v>
      </c>
      <c r="R119" s="9">
        <v>1</v>
      </c>
      <c r="S119" s="9">
        <v>1</v>
      </c>
      <c r="T119" s="9">
        <v>1</v>
      </c>
      <c r="U119" s="9">
        <v>1</v>
      </c>
      <c r="V119" s="9">
        <v>1</v>
      </c>
      <c r="W119" s="9">
        <v>1</v>
      </c>
      <c r="X119" s="9">
        <v>1</v>
      </c>
      <c r="Y119" s="9">
        <v>1</v>
      </c>
      <c r="Z119" s="9"/>
      <c r="AA119" s="9"/>
      <c r="AB119" s="9"/>
      <c r="AC119" s="9"/>
    </row>
    <row r="120" spans="1:29" ht="15.75" hidden="1" customHeight="1" x14ac:dyDescent="0.2">
      <c r="A120" s="14">
        <v>13</v>
      </c>
      <c r="B120" s="9" t="s">
        <v>56</v>
      </c>
      <c r="C120" s="17">
        <v>2</v>
      </c>
      <c r="D120" s="15" t="s">
        <v>230</v>
      </c>
      <c r="E120" s="9">
        <v>1</v>
      </c>
      <c r="F120" s="9">
        <v>1</v>
      </c>
      <c r="G120" s="9">
        <v>1</v>
      </c>
      <c r="H120" s="9">
        <v>0</v>
      </c>
      <c r="I120" s="9">
        <v>1</v>
      </c>
      <c r="J120" s="9">
        <v>0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  <c r="Q120" s="9">
        <v>1</v>
      </c>
      <c r="R120" s="9">
        <v>1</v>
      </c>
      <c r="S120" s="9">
        <v>1</v>
      </c>
      <c r="T120" s="9">
        <v>1</v>
      </c>
      <c r="U120" s="9">
        <v>1</v>
      </c>
      <c r="V120" s="9">
        <v>1</v>
      </c>
      <c r="W120" s="9">
        <v>1</v>
      </c>
      <c r="X120" s="9">
        <v>1</v>
      </c>
      <c r="Y120" s="9">
        <v>1</v>
      </c>
      <c r="Z120" s="9"/>
      <c r="AA120" s="9"/>
      <c r="AB120" s="9"/>
      <c r="AC120" s="9"/>
    </row>
    <row r="121" spans="1:29" ht="15.75" hidden="1" customHeight="1" x14ac:dyDescent="0.2">
      <c r="A121" s="14">
        <v>13</v>
      </c>
      <c r="B121" s="9" t="s">
        <v>56</v>
      </c>
      <c r="C121" s="17">
        <v>3</v>
      </c>
      <c r="D121" s="15" t="s">
        <v>231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9">
        <v>1</v>
      </c>
      <c r="N121" s="9">
        <v>1</v>
      </c>
      <c r="O121" s="9">
        <v>1</v>
      </c>
      <c r="P121" s="9">
        <v>1</v>
      </c>
      <c r="Q121" s="9">
        <v>1</v>
      </c>
      <c r="R121" s="9">
        <v>1</v>
      </c>
      <c r="S121" s="9">
        <v>1</v>
      </c>
      <c r="T121" s="9">
        <v>1</v>
      </c>
      <c r="U121" s="9">
        <v>1</v>
      </c>
      <c r="V121" s="9">
        <v>1</v>
      </c>
      <c r="W121" s="9">
        <v>1</v>
      </c>
      <c r="X121" s="9">
        <v>1</v>
      </c>
      <c r="Y121" s="9">
        <v>1</v>
      </c>
      <c r="Z121" s="9"/>
      <c r="AA121" s="9"/>
      <c r="AB121" s="9"/>
      <c r="AC121" s="9"/>
    </row>
    <row r="122" spans="1:29" ht="15.75" hidden="1" customHeight="1" x14ac:dyDescent="0.2">
      <c r="A122" s="14">
        <v>13</v>
      </c>
      <c r="B122" s="9" t="s">
        <v>56</v>
      </c>
      <c r="C122" s="17">
        <v>4</v>
      </c>
      <c r="D122" s="15" t="s">
        <v>232</v>
      </c>
      <c r="E122" s="9">
        <v>1</v>
      </c>
      <c r="F122" s="9">
        <v>1</v>
      </c>
      <c r="G122" s="9">
        <v>1</v>
      </c>
      <c r="H122" s="9">
        <v>0</v>
      </c>
      <c r="I122" s="9">
        <v>1</v>
      </c>
      <c r="J122" s="9">
        <v>1</v>
      </c>
      <c r="K122" s="9">
        <v>1</v>
      </c>
      <c r="L122" s="9">
        <v>1</v>
      </c>
      <c r="M122" s="9">
        <v>0</v>
      </c>
      <c r="N122" s="9">
        <v>1</v>
      </c>
      <c r="O122" s="9">
        <v>1</v>
      </c>
      <c r="P122" s="9">
        <v>1</v>
      </c>
      <c r="Q122" s="9">
        <v>1</v>
      </c>
      <c r="R122" s="9">
        <v>1</v>
      </c>
      <c r="S122" s="9">
        <v>1</v>
      </c>
      <c r="T122" s="9">
        <v>1</v>
      </c>
      <c r="U122" s="9">
        <v>1</v>
      </c>
      <c r="V122" s="9">
        <v>1</v>
      </c>
      <c r="W122" s="9">
        <v>1</v>
      </c>
      <c r="X122" s="9">
        <v>1</v>
      </c>
      <c r="Y122" s="9">
        <v>1</v>
      </c>
      <c r="Z122" s="9"/>
      <c r="AA122" s="9"/>
      <c r="AB122" s="9"/>
      <c r="AC122" s="9"/>
    </row>
    <row r="123" spans="1:29" ht="15.75" hidden="1" customHeight="1" x14ac:dyDescent="0.2">
      <c r="A123" s="14">
        <v>13</v>
      </c>
      <c r="B123" s="9" t="s">
        <v>56</v>
      </c>
      <c r="C123" s="17">
        <v>5</v>
      </c>
      <c r="D123" s="15" t="s">
        <v>233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9">
        <v>0</v>
      </c>
      <c r="N123" s="9">
        <v>1</v>
      </c>
      <c r="O123" s="9">
        <v>1</v>
      </c>
      <c r="P123" s="9">
        <v>1</v>
      </c>
      <c r="Q123" s="9">
        <v>1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>
        <v>1</v>
      </c>
      <c r="X123" s="9">
        <v>1</v>
      </c>
      <c r="Y123" s="9">
        <v>1</v>
      </c>
      <c r="Z123" s="9"/>
      <c r="AA123" s="9"/>
      <c r="AB123" s="9"/>
      <c r="AC123" s="9"/>
    </row>
    <row r="124" spans="1:29" ht="15.75" hidden="1" customHeight="1" x14ac:dyDescent="0.2">
      <c r="A124" s="14">
        <v>13</v>
      </c>
      <c r="B124" s="9" t="s">
        <v>56</v>
      </c>
      <c r="C124" s="17">
        <v>6</v>
      </c>
      <c r="D124" s="15" t="s">
        <v>234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9">
        <v>0</v>
      </c>
      <c r="N124" s="9">
        <v>1</v>
      </c>
      <c r="O124" s="9">
        <v>1</v>
      </c>
      <c r="P124" s="9">
        <v>1</v>
      </c>
      <c r="Q124" s="9">
        <v>1</v>
      </c>
      <c r="R124" s="9">
        <v>1</v>
      </c>
      <c r="S124" s="9">
        <v>1</v>
      </c>
      <c r="T124" s="9">
        <v>1</v>
      </c>
      <c r="U124" s="9">
        <v>1</v>
      </c>
      <c r="V124" s="9">
        <v>1</v>
      </c>
      <c r="W124" s="9">
        <v>1</v>
      </c>
      <c r="X124" s="9">
        <v>1</v>
      </c>
      <c r="Y124" s="9">
        <v>1</v>
      </c>
      <c r="Z124" s="9"/>
      <c r="AA124" s="9"/>
      <c r="AB124" s="9"/>
      <c r="AC124" s="9"/>
    </row>
    <row r="125" spans="1:29" ht="15.75" hidden="1" customHeight="1" x14ac:dyDescent="0.2">
      <c r="A125" s="14">
        <v>14</v>
      </c>
      <c r="B125" s="9" t="s">
        <v>58</v>
      </c>
      <c r="C125" s="17">
        <v>1</v>
      </c>
      <c r="D125" s="15" t="s">
        <v>235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9">
        <v>1</v>
      </c>
      <c r="N125" s="9">
        <v>1</v>
      </c>
      <c r="O125" s="9">
        <v>1</v>
      </c>
      <c r="P125" s="9">
        <v>1</v>
      </c>
      <c r="Q125" s="9">
        <v>1</v>
      </c>
      <c r="R125" s="9">
        <v>1</v>
      </c>
      <c r="S125" s="9">
        <v>1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5.75" hidden="1" customHeight="1" x14ac:dyDescent="0.2">
      <c r="A126" s="14">
        <v>14</v>
      </c>
      <c r="B126" s="9" t="s">
        <v>58</v>
      </c>
      <c r="C126" s="17">
        <v>2</v>
      </c>
      <c r="D126" s="15" t="s">
        <v>236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0</v>
      </c>
      <c r="L126" s="9">
        <v>1</v>
      </c>
      <c r="M126" s="9">
        <v>1</v>
      </c>
      <c r="N126" s="9">
        <v>1</v>
      </c>
      <c r="O126" s="9">
        <v>1</v>
      </c>
      <c r="P126" s="9">
        <v>1</v>
      </c>
      <c r="Q126" s="9">
        <v>1</v>
      </c>
      <c r="R126" s="9">
        <v>1</v>
      </c>
      <c r="S126" s="9">
        <v>1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5.75" hidden="1" customHeight="1" x14ac:dyDescent="0.2">
      <c r="A127" s="14">
        <v>14</v>
      </c>
      <c r="B127" s="9" t="s">
        <v>58</v>
      </c>
      <c r="C127" s="17">
        <v>3</v>
      </c>
      <c r="D127" s="15" t="s">
        <v>237</v>
      </c>
      <c r="E127" s="9">
        <v>1</v>
      </c>
      <c r="F127" s="9">
        <v>1</v>
      </c>
      <c r="G127" s="9">
        <v>0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9">
        <v>1</v>
      </c>
      <c r="N127" s="9">
        <v>1</v>
      </c>
      <c r="O127" s="9">
        <v>1</v>
      </c>
      <c r="P127" s="9">
        <v>1</v>
      </c>
      <c r="Q127" s="9">
        <v>1</v>
      </c>
      <c r="R127" s="9">
        <v>1</v>
      </c>
      <c r="S127" s="9">
        <v>1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5.75" hidden="1" customHeight="1" x14ac:dyDescent="0.2">
      <c r="A128" s="14">
        <v>14</v>
      </c>
      <c r="B128" s="9" t="s">
        <v>58</v>
      </c>
      <c r="C128" s="17">
        <v>4</v>
      </c>
      <c r="D128" s="15" t="s">
        <v>238</v>
      </c>
      <c r="E128" s="9">
        <v>1</v>
      </c>
      <c r="F128" s="9">
        <v>1</v>
      </c>
      <c r="G128" s="9">
        <v>0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9">
        <v>1</v>
      </c>
      <c r="N128" s="9">
        <v>1</v>
      </c>
      <c r="O128" s="9">
        <v>1</v>
      </c>
      <c r="P128" s="9">
        <v>1</v>
      </c>
      <c r="Q128" s="9">
        <v>1</v>
      </c>
      <c r="R128" s="9">
        <v>1</v>
      </c>
      <c r="S128" s="9">
        <v>1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5.75" hidden="1" customHeight="1" x14ac:dyDescent="0.2">
      <c r="A129" s="14">
        <v>14</v>
      </c>
      <c r="B129" s="9" t="s">
        <v>58</v>
      </c>
      <c r="C129" s="17">
        <v>5</v>
      </c>
      <c r="D129" s="15" t="s">
        <v>239</v>
      </c>
      <c r="E129" s="9">
        <v>1</v>
      </c>
      <c r="F129" s="9">
        <v>1</v>
      </c>
      <c r="G129" s="9">
        <v>0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9">
        <v>1</v>
      </c>
      <c r="N129" s="9">
        <v>1</v>
      </c>
      <c r="O129" s="9">
        <v>1</v>
      </c>
      <c r="P129" s="9">
        <v>1</v>
      </c>
      <c r="Q129" s="9">
        <v>1</v>
      </c>
      <c r="R129" s="9">
        <v>1</v>
      </c>
      <c r="S129" s="9">
        <v>1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5.75" hidden="1" customHeight="1" x14ac:dyDescent="0.2">
      <c r="A130" s="14">
        <v>15</v>
      </c>
      <c r="B130" s="9" t="s">
        <v>59</v>
      </c>
      <c r="C130" s="17">
        <v>1</v>
      </c>
      <c r="D130" s="15" t="s">
        <v>240</v>
      </c>
      <c r="E130" s="9">
        <v>1</v>
      </c>
      <c r="F130" s="9">
        <v>1</v>
      </c>
      <c r="G130" s="9">
        <v>1</v>
      </c>
      <c r="H130" s="9">
        <v>0</v>
      </c>
      <c r="I130" s="9">
        <v>1</v>
      </c>
      <c r="J130" s="9">
        <v>0</v>
      </c>
      <c r="K130" s="9">
        <v>1</v>
      </c>
      <c r="L130" s="9">
        <v>1</v>
      </c>
      <c r="M130" s="9">
        <v>1</v>
      </c>
      <c r="N130" s="9">
        <v>1</v>
      </c>
      <c r="O130" s="9">
        <v>1</v>
      </c>
      <c r="P130" s="9">
        <v>1</v>
      </c>
      <c r="Q130" s="9">
        <v>1</v>
      </c>
      <c r="R130" s="9">
        <v>1</v>
      </c>
      <c r="S130" s="9">
        <v>1</v>
      </c>
      <c r="T130" s="9">
        <v>1</v>
      </c>
      <c r="U130" s="9">
        <v>1</v>
      </c>
      <c r="V130" s="9">
        <v>1</v>
      </c>
      <c r="W130" s="9"/>
      <c r="X130" s="9"/>
      <c r="Y130" s="9"/>
      <c r="Z130" s="9"/>
      <c r="AA130" s="9"/>
      <c r="AB130" s="9"/>
      <c r="AC130" s="9"/>
    </row>
    <row r="131" spans="1:29" ht="15.75" hidden="1" customHeight="1" x14ac:dyDescent="0.2">
      <c r="A131" s="14">
        <v>15</v>
      </c>
      <c r="B131" s="9" t="s">
        <v>59</v>
      </c>
      <c r="C131" s="17">
        <v>2</v>
      </c>
      <c r="D131" s="15" t="s">
        <v>241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9">
        <v>1</v>
      </c>
      <c r="N131" s="9">
        <v>1</v>
      </c>
      <c r="O131" s="9">
        <v>1</v>
      </c>
      <c r="P131" s="9">
        <v>1</v>
      </c>
      <c r="Q131" s="9">
        <v>1</v>
      </c>
      <c r="R131" s="9">
        <v>1</v>
      </c>
      <c r="S131" s="9">
        <v>1</v>
      </c>
      <c r="T131" s="9">
        <v>1</v>
      </c>
      <c r="U131" s="9">
        <v>1</v>
      </c>
      <c r="V131" s="9">
        <v>1</v>
      </c>
      <c r="W131" s="9"/>
      <c r="X131" s="9"/>
      <c r="Y131" s="9"/>
      <c r="Z131" s="9"/>
      <c r="AA131" s="9"/>
      <c r="AB131" s="9"/>
      <c r="AC131" s="9"/>
    </row>
    <row r="132" spans="1:29" ht="15.75" hidden="1" customHeight="1" x14ac:dyDescent="0.2">
      <c r="A132" s="14">
        <v>15</v>
      </c>
      <c r="B132" s="9" t="s">
        <v>59</v>
      </c>
      <c r="C132" s="17">
        <v>3</v>
      </c>
      <c r="D132" s="15" t="s">
        <v>242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0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>
        <v>1</v>
      </c>
      <c r="V132" s="9">
        <v>1</v>
      </c>
      <c r="W132" s="9"/>
      <c r="X132" s="9"/>
      <c r="Y132" s="9"/>
      <c r="Z132" s="9"/>
      <c r="AA132" s="9"/>
      <c r="AB132" s="9"/>
      <c r="AC132" s="9"/>
    </row>
    <row r="133" spans="1:29" ht="15.75" hidden="1" customHeight="1" x14ac:dyDescent="0.2">
      <c r="A133" s="14">
        <v>15</v>
      </c>
      <c r="B133" s="9" t="s">
        <v>59</v>
      </c>
      <c r="C133" s="17">
        <v>4</v>
      </c>
      <c r="D133" s="15" t="s">
        <v>243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9">
        <v>0</v>
      </c>
      <c r="K133" s="9">
        <v>1</v>
      </c>
      <c r="L133" s="9">
        <v>1</v>
      </c>
      <c r="M133" s="9">
        <v>1</v>
      </c>
      <c r="N133" s="9">
        <v>1</v>
      </c>
      <c r="O133" s="9">
        <v>1</v>
      </c>
      <c r="P133" s="9">
        <v>1</v>
      </c>
      <c r="Q133" s="9">
        <v>1</v>
      </c>
      <c r="R133" s="9">
        <v>1</v>
      </c>
      <c r="S133" s="9">
        <v>1</v>
      </c>
      <c r="T133" s="9">
        <v>1</v>
      </c>
      <c r="U133" s="9">
        <v>1</v>
      </c>
      <c r="V133" s="9">
        <v>1</v>
      </c>
      <c r="W133" s="9"/>
      <c r="X133" s="9"/>
      <c r="Y133" s="9"/>
      <c r="Z133" s="9"/>
      <c r="AA133" s="9"/>
      <c r="AB133" s="9"/>
      <c r="AC133" s="9"/>
    </row>
    <row r="134" spans="1:29" ht="15.75" hidden="1" customHeight="1" x14ac:dyDescent="0.2">
      <c r="A134" s="14">
        <v>15</v>
      </c>
      <c r="B134" s="9" t="s">
        <v>59</v>
      </c>
      <c r="C134" s="17">
        <v>5</v>
      </c>
      <c r="D134" s="15" t="s">
        <v>244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9">
        <v>1</v>
      </c>
      <c r="N134" s="9">
        <v>1</v>
      </c>
      <c r="O134" s="9">
        <v>1</v>
      </c>
      <c r="P134" s="9">
        <v>1</v>
      </c>
      <c r="Q134" s="9">
        <v>1</v>
      </c>
      <c r="R134" s="9">
        <v>1</v>
      </c>
      <c r="S134" s="9">
        <v>1</v>
      </c>
      <c r="T134" s="9">
        <v>1</v>
      </c>
      <c r="U134" s="9">
        <v>1</v>
      </c>
      <c r="V134" s="9">
        <v>1</v>
      </c>
      <c r="W134" s="9"/>
      <c r="X134" s="9"/>
      <c r="Y134" s="9"/>
      <c r="Z134" s="9"/>
      <c r="AA134" s="9"/>
      <c r="AB134" s="9"/>
      <c r="AC134" s="9"/>
    </row>
    <row r="135" spans="1:29" ht="15.75" hidden="1" customHeight="1" x14ac:dyDescent="0.2">
      <c r="A135" s="14">
        <v>15</v>
      </c>
      <c r="B135" s="9" t="s">
        <v>59</v>
      </c>
      <c r="C135" s="17">
        <v>6</v>
      </c>
      <c r="D135" s="15" t="s">
        <v>245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0</v>
      </c>
      <c r="K135" s="9">
        <v>1</v>
      </c>
      <c r="L135" s="9">
        <v>1</v>
      </c>
      <c r="M135" s="9">
        <v>1</v>
      </c>
      <c r="N135" s="9">
        <v>1</v>
      </c>
      <c r="O135" s="9">
        <v>1</v>
      </c>
      <c r="P135" s="9">
        <v>1</v>
      </c>
      <c r="Q135" s="9">
        <v>1</v>
      </c>
      <c r="R135" s="9">
        <v>1</v>
      </c>
      <c r="S135" s="9">
        <v>1</v>
      </c>
      <c r="T135" s="9">
        <v>1</v>
      </c>
      <c r="U135" s="9">
        <v>1</v>
      </c>
      <c r="V135" s="9">
        <v>1</v>
      </c>
      <c r="W135" s="9"/>
      <c r="X135" s="9"/>
      <c r="Y135" s="9"/>
      <c r="Z135" s="9"/>
      <c r="AA135" s="9"/>
      <c r="AB135" s="9"/>
      <c r="AC135" s="9"/>
    </row>
    <row r="136" spans="1:29" ht="15.75" hidden="1" customHeight="1" x14ac:dyDescent="0.2">
      <c r="A136" s="14">
        <v>15</v>
      </c>
      <c r="B136" s="9" t="s">
        <v>59</v>
      </c>
      <c r="C136" s="17">
        <v>7</v>
      </c>
      <c r="D136" s="15" t="s">
        <v>246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0</v>
      </c>
      <c r="K136" s="9">
        <v>1</v>
      </c>
      <c r="L136" s="9">
        <v>1</v>
      </c>
      <c r="M136" s="9">
        <v>1</v>
      </c>
      <c r="N136" s="9">
        <v>1</v>
      </c>
      <c r="O136" s="9">
        <v>1</v>
      </c>
      <c r="P136" s="9">
        <v>1</v>
      </c>
      <c r="Q136" s="9">
        <v>1</v>
      </c>
      <c r="R136" s="9">
        <v>1</v>
      </c>
      <c r="S136" s="9">
        <v>1</v>
      </c>
      <c r="T136" s="9">
        <v>1</v>
      </c>
      <c r="U136" s="9">
        <v>1</v>
      </c>
      <c r="V136" s="9">
        <v>1</v>
      </c>
      <c r="W136" s="9"/>
      <c r="X136" s="9"/>
      <c r="Y136" s="9"/>
      <c r="Z136" s="9"/>
      <c r="AA136" s="9"/>
      <c r="AB136" s="9"/>
      <c r="AC136" s="9"/>
    </row>
    <row r="137" spans="1:29" ht="15.75" hidden="1" customHeight="1" x14ac:dyDescent="0.2">
      <c r="A137" s="14">
        <v>16</v>
      </c>
      <c r="B137" s="9" t="s">
        <v>61</v>
      </c>
      <c r="C137" s="17">
        <v>1</v>
      </c>
      <c r="D137" s="15" t="s">
        <v>247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9">
        <v>1</v>
      </c>
      <c r="N137" s="9">
        <v>1</v>
      </c>
      <c r="O137" s="9">
        <v>1</v>
      </c>
      <c r="P137" s="9">
        <v>1</v>
      </c>
      <c r="Q137" s="9">
        <v>1</v>
      </c>
      <c r="R137" s="9">
        <v>1</v>
      </c>
      <c r="S137" s="9">
        <v>1</v>
      </c>
      <c r="T137" s="9">
        <v>1</v>
      </c>
      <c r="U137" s="9">
        <v>1</v>
      </c>
      <c r="V137" s="9">
        <v>1</v>
      </c>
      <c r="W137" s="9">
        <v>1</v>
      </c>
      <c r="X137" s="9">
        <v>1</v>
      </c>
      <c r="Y137" s="9">
        <v>1</v>
      </c>
      <c r="Z137" s="9"/>
      <c r="AA137" s="9"/>
      <c r="AB137" s="9"/>
      <c r="AC137" s="9"/>
    </row>
    <row r="138" spans="1:29" ht="15.75" hidden="1" customHeight="1" x14ac:dyDescent="0.2">
      <c r="A138" s="14">
        <v>16</v>
      </c>
      <c r="B138" s="9" t="s">
        <v>61</v>
      </c>
      <c r="C138" s="17">
        <v>2</v>
      </c>
      <c r="D138" s="15" t="s">
        <v>248</v>
      </c>
      <c r="E138" s="9">
        <v>1</v>
      </c>
      <c r="F138" s="9">
        <v>1</v>
      </c>
      <c r="G138" s="9">
        <v>1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9">
        <v>1</v>
      </c>
      <c r="N138" s="9">
        <v>1</v>
      </c>
      <c r="O138" s="9">
        <v>1</v>
      </c>
      <c r="P138" s="9">
        <v>1</v>
      </c>
      <c r="Q138" s="9">
        <v>1</v>
      </c>
      <c r="R138" s="9">
        <v>1</v>
      </c>
      <c r="S138" s="9">
        <v>1</v>
      </c>
      <c r="T138" s="9">
        <v>1</v>
      </c>
      <c r="U138" s="9">
        <v>1</v>
      </c>
      <c r="V138" s="9">
        <v>1</v>
      </c>
      <c r="W138" s="9">
        <v>1</v>
      </c>
      <c r="X138" s="9">
        <v>1</v>
      </c>
      <c r="Y138" s="9">
        <v>1</v>
      </c>
      <c r="Z138" s="9"/>
      <c r="AA138" s="9"/>
      <c r="AB138" s="9"/>
      <c r="AC138" s="9"/>
    </row>
    <row r="139" spans="1:29" ht="15.75" hidden="1" customHeight="1" x14ac:dyDescent="0.2">
      <c r="A139" s="14">
        <v>16</v>
      </c>
      <c r="B139" s="9" t="s">
        <v>61</v>
      </c>
      <c r="C139" s="17">
        <v>3</v>
      </c>
      <c r="D139" s="15" t="s">
        <v>249</v>
      </c>
      <c r="E139" s="9">
        <v>1</v>
      </c>
      <c r="F139" s="9">
        <v>1</v>
      </c>
      <c r="G139" s="9">
        <v>1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9">
        <v>1</v>
      </c>
      <c r="N139" s="9">
        <v>1</v>
      </c>
      <c r="O139" s="9">
        <v>1</v>
      </c>
      <c r="P139" s="9">
        <v>1</v>
      </c>
      <c r="Q139" s="9">
        <v>1</v>
      </c>
      <c r="R139" s="9">
        <v>1</v>
      </c>
      <c r="S139" s="9">
        <v>1</v>
      </c>
      <c r="T139" s="9">
        <v>1</v>
      </c>
      <c r="U139" s="9">
        <v>1</v>
      </c>
      <c r="V139" s="9">
        <v>1</v>
      </c>
      <c r="W139" s="9">
        <v>1</v>
      </c>
      <c r="X139" s="9">
        <v>1</v>
      </c>
      <c r="Y139" s="9">
        <v>1</v>
      </c>
      <c r="Z139" s="9"/>
      <c r="AA139" s="9"/>
      <c r="AB139" s="9"/>
      <c r="AC139" s="9"/>
    </row>
    <row r="140" spans="1:29" ht="15.75" hidden="1" customHeight="1" x14ac:dyDescent="0.2">
      <c r="A140" s="14">
        <v>16</v>
      </c>
      <c r="B140" s="9" t="s">
        <v>61</v>
      </c>
      <c r="C140" s="17">
        <v>4</v>
      </c>
      <c r="D140" s="15" t="s">
        <v>250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9">
        <v>1</v>
      </c>
      <c r="N140" s="9">
        <v>1</v>
      </c>
      <c r="O140" s="9">
        <v>1</v>
      </c>
      <c r="P140" s="9">
        <v>1</v>
      </c>
      <c r="Q140" s="9">
        <v>1</v>
      </c>
      <c r="R140" s="9">
        <v>1</v>
      </c>
      <c r="S140" s="9">
        <v>1</v>
      </c>
      <c r="T140" s="9">
        <v>1</v>
      </c>
      <c r="U140" s="9">
        <v>1</v>
      </c>
      <c r="V140" s="9">
        <v>1</v>
      </c>
      <c r="W140" s="9">
        <v>1</v>
      </c>
      <c r="X140" s="9">
        <v>1</v>
      </c>
      <c r="Y140" s="9">
        <v>1</v>
      </c>
      <c r="Z140" s="9"/>
      <c r="AA140" s="9"/>
      <c r="AB140" s="9"/>
      <c r="AC140" s="9"/>
    </row>
    <row r="141" spans="1:29" ht="15.75" hidden="1" customHeight="1" x14ac:dyDescent="0.2">
      <c r="A141" s="14">
        <v>16</v>
      </c>
      <c r="B141" s="9" t="s">
        <v>61</v>
      </c>
      <c r="C141" s="17">
        <v>5</v>
      </c>
      <c r="D141" s="15" t="s">
        <v>251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9">
        <v>1</v>
      </c>
      <c r="N141" s="9">
        <v>1</v>
      </c>
      <c r="O141" s="9">
        <v>1</v>
      </c>
      <c r="P141" s="9">
        <v>1</v>
      </c>
      <c r="Q141" s="9">
        <v>1</v>
      </c>
      <c r="R141" s="9">
        <v>1</v>
      </c>
      <c r="S141" s="9">
        <v>1</v>
      </c>
      <c r="T141" s="9">
        <v>1</v>
      </c>
      <c r="U141" s="9">
        <v>1</v>
      </c>
      <c r="V141" s="9">
        <v>1</v>
      </c>
      <c r="W141" s="9">
        <v>1</v>
      </c>
      <c r="X141" s="9">
        <v>1</v>
      </c>
      <c r="Y141" s="9">
        <v>1</v>
      </c>
      <c r="Z141" s="9"/>
      <c r="AA141" s="9"/>
      <c r="AB141" s="9"/>
      <c r="AC141" s="9"/>
    </row>
    <row r="142" spans="1:29" ht="15.75" hidden="1" customHeight="1" x14ac:dyDescent="0.2">
      <c r="A142" s="14">
        <v>16</v>
      </c>
      <c r="B142" s="9" t="s">
        <v>61</v>
      </c>
      <c r="C142" s="17">
        <v>6</v>
      </c>
      <c r="D142" s="15" t="s">
        <v>252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9">
        <v>1</v>
      </c>
      <c r="N142" s="9">
        <v>1</v>
      </c>
      <c r="O142" s="9">
        <v>1</v>
      </c>
      <c r="P142" s="9">
        <v>1</v>
      </c>
      <c r="Q142" s="9">
        <v>1</v>
      </c>
      <c r="R142" s="9">
        <v>1</v>
      </c>
      <c r="S142" s="9">
        <v>1</v>
      </c>
      <c r="T142" s="9">
        <v>1</v>
      </c>
      <c r="U142" s="9">
        <v>1</v>
      </c>
      <c r="V142" s="9">
        <v>1</v>
      </c>
      <c r="W142" s="9">
        <v>1</v>
      </c>
      <c r="X142" s="9">
        <v>1</v>
      </c>
      <c r="Y142" s="9">
        <v>1</v>
      </c>
      <c r="Z142" s="9"/>
      <c r="AA142" s="9"/>
      <c r="AB142" s="9"/>
      <c r="AC142" s="9"/>
    </row>
    <row r="143" spans="1:29" ht="15.75" hidden="1" customHeight="1" x14ac:dyDescent="0.2">
      <c r="A143" s="14">
        <v>16</v>
      </c>
      <c r="B143" s="9" t="s">
        <v>61</v>
      </c>
      <c r="C143" s="17">
        <v>7</v>
      </c>
      <c r="D143" s="15" t="s">
        <v>253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9">
        <v>1</v>
      </c>
      <c r="N143" s="9">
        <v>1</v>
      </c>
      <c r="O143" s="9">
        <v>1</v>
      </c>
      <c r="P143" s="9">
        <v>1</v>
      </c>
      <c r="Q143" s="9">
        <v>1</v>
      </c>
      <c r="R143" s="9">
        <v>1</v>
      </c>
      <c r="S143" s="9">
        <v>1</v>
      </c>
      <c r="T143" s="9">
        <v>1</v>
      </c>
      <c r="U143" s="9">
        <v>1</v>
      </c>
      <c r="V143" s="9">
        <v>1</v>
      </c>
      <c r="W143" s="9">
        <v>1</v>
      </c>
      <c r="X143" s="9">
        <v>1</v>
      </c>
      <c r="Y143" s="9">
        <v>1</v>
      </c>
      <c r="Z143" s="9"/>
      <c r="AA143" s="9"/>
      <c r="AB143" s="9"/>
      <c r="AC143" s="9"/>
    </row>
    <row r="144" spans="1:29" ht="15.75" hidden="1" customHeight="1" x14ac:dyDescent="0.2">
      <c r="A144" s="14">
        <v>16</v>
      </c>
      <c r="B144" s="9" t="s">
        <v>61</v>
      </c>
      <c r="C144" s="17">
        <v>8</v>
      </c>
      <c r="D144" s="15" t="s">
        <v>254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9">
        <v>1</v>
      </c>
      <c r="N144" s="9">
        <v>1</v>
      </c>
      <c r="O144" s="9">
        <v>1</v>
      </c>
      <c r="P144" s="9">
        <v>1</v>
      </c>
      <c r="Q144" s="9">
        <v>1</v>
      </c>
      <c r="R144" s="9">
        <v>1</v>
      </c>
      <c r="S144" s="9">
        <v>1</v>
      </c>
      <c r="T144" s="9">
        <v>1</v>
      </c>
      <c r="U144" s="9">
        <v>1</v>
      </c>
      <c r="V144" s="9">
        <v>1</v>
      </c>
      <c r="W144" s="9">
        <v>1</v>
      </c>
      <c r="X144" s="9">
        <v>1</v>
      </c>
      <c r="Y144" s="9">
        <v>1</v>
      </c>
      <c r="Z144" s="9"/>
      <c r="AA144" s="9"/>
      <c r="AB144" s="9"/>
      <c r="AC144" s="9"/>
    </row>
    <row r="145" spans="1:29" ht="15.75" hidden="1" customHeight="1" x14ac:dyDescent="0.2">
      <c r="A145" s="14">
        <v>16</v>
      </c>
      <c r="B145" s="9" t="s">
        <v>61</v>
      </c>
      <c r="C145" s="17">
        <v>9</v>
      </c>
      <c r="D145" s="15" t="s">
        <v>255</v>
      </c>
      <c r="E145" s="9">
        <v>1</v>
      </c>
      <c r="F145" s="9">
        <v>1</v>
      </c>
      <c r="G145" s="9">
        <v>1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9">
        <v>0</v>
      </c>
      <c r="N145" s="9">
        <v>1</v>
      </c>
      <c r="O145" s="9">
        <v>1</v>
      </c>
      <c r="P145" s="9">
        <v>1</v>
      </c>
      <c r="Q145" s="9">
        <v>1</v>
      </c>
      <c r="R145" s="9">
        <v>1</v>
      </c>
      <c r="S145" s="9">
        <v>1</v>
      </c>
      <c r="T145" s="9">
        <v>1</v>
      </c>
      <c r="U145" s="9">
        <v>1</v>
      </c>
      <c r="V145" s="9">
        <v>1</v>
      </c>
      <c r="W145" s="9">
        <v>1</v>
      </c>
      <c r="X145" s="9">
        <v>1</v>
      </c>
      <c r="Y145" s="9">
        <v>1</v>
      </c>
      <c r="Z145" s="9"/>
      <c r="AA145" s="9"/>
      <c r="AB145" s="9"/>
      <c r="AC145" s="9"/>
    </row>
    <row r="146" spans="1:29" ht="15.75" hidden="1" customHeight="1" x14ac:dyDescent="0.2">
      <c r="A146" s="14">
        <v>16</v>
      </c>
      <c r="B146" s="9" t="s">
        <v>61</v>
      </c>
      <c r="C146" s="17">
        <v>10</v>
      </c>
      <c r="D146" s="15" t="s">
        <v>256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0</v>
      </c>
      <c r="N146" s="9">
        <v>1</v>
      </c>
      <c r="O146" s="9">
        <v>1</v>
      </c>
      <c r="P146" s="9">
        <v>1</v>
      </c>
      <c r="Q146" s="9">
        <v>1</v>
      </c>
      <c r="R146" s="9">
        <v>1</v>
      </c>
      <c r="S146" s="9">
        <v>1</v>
      </c>
      <c r="T146" s="9">
        <v>1</v>
      </c>
      <c r="U146" s="9">
        <v>1</v>
      </c>
      <c r="V146" s="9">
        <v>1</v>
      </c>
      <c r="W146" s="9">
        <v>1</v>
      </c>
      <c r="X146" s="9">
        <v>1</v>
      </c>
      <c r="Y146" s="9">
        <v>1</v>
      </c>
      <c r="Z146" s="9"/>
      <c r="AA146" s="9"/>
      <c r="AB146" s="9"/>
      <c r="AC146" s="9"/>
    </row>
    <row r="147" spans="1:29" ht="15.75" hidden="1" customHeight="1" x14ac:dyDescent="0.2">
      <c r="A147" s="14">
        <v>17</v>
      </c>
      <c r="B147" s="9" t="s">
        <v>63</v>
      </c>
      <c r="C147" s="17">
        <v>1</v>
      </c>
      <c r="D147" s="15" t="s">
        <v>257</v>
      </c>
      <c r="E147" s="9">
        <v>1</v>
      </c>
      <c r="F147" s="9">
        <v>1</v>
      </c>
      <c r="G147" s="9">
        <v>1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9">
        <v>1</v>
      </c>
      <c r="N147" s="9">
        <v>1</v>
      </c>
      <c r="O147" s="9">
        <v>1</v>
      </c>
      <c r="P147" s="9">
        <v>0</v>
      </c>
      <c r="Q147" s="9">
        <v>1</v>
      </c>
      <c r="R147" s="9">
        <v>1</v>
      </c>
      <c r="S147" s="9">
        <v>1</v>
      </c>
      <c r="T147" s="9">
        <v>1</v>
      </c>
      <c r="U147" s="9">
        <v>1</v>
      </c>
      <c r="V147" s="9">
        <v>1</v>
      </c>
      <c r="W147" s="9">
        <v>1</v>
      </c>
      <c r="X147" s="9">
        <v>1</v>
      </c>
      <c r="Y147" s="9">
        <v>1</v>
      </c>
      <c r="Z147" s="9">
        <v>1</v>
      </c>
      <c r="AA147" s="9">
        <v>1</v>
      </c>
      <c r="AB147" s="9">
        <v>1</v>
      </c>
      <c r="AC147" s="9"/>
    </row>
    <row r="148" spans="1:29" ht="15.75" hidden="1" customHeight="1" x14ac:dyDescent="0.2">
      <c r="A148" s="14">
        <v>17</v>
      </c>
      <c r="B148" s="9" t="s">
        <v>63</v>
      </c>
      <c r="C148" s="17">
        <v>2</v>
      </c>
      <c r="D148" s="15" t="s">
        <v>258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9">
        <v>1</v>
      </c>
      <c r="N148" s="9">
        <v>1</v>
      </c>
      <c r="O148" s="9">
        <v>1</v>
      </c>
      <c r="P148" s="9">
        <v>1</v>
      </c>
      <c r="Q148" s="9">
        <v>1</v>
      </c>
      <c r="R148" s="9">
        <v>1</v>
      </c>
      <c r="S148" s="9">
        <v>1</v>
      </c>
      <c r="T148" s="9">
        <v>1</v>
      </c>
      <c r="U148" s="9">
        <v>1</v>
      </c>
      <c r="V148" s="9">
        <v>1</v>
      </c>
      <c r="W148" s="9">
        <v>1</v>
      </c>
      <c r="X148" s="9">
        <v>1</v>
      </c>
      <c r="Y148" s="9">
        <v>1</v>
      </c>
      <c r="Z148" s="9">
        <v>1</v>
      </c>
      <c r="AA148" s="9">
        <v>1</v>
      </c>
      <c r="AB148" s="9">
        <v>1</v>
      </c>
      <c r="AC148" s="9"/>
    </row>
    <row r="149" spans="1:29" ht="15.75" hidden="1" customHeight="1" x14ac:dyDescent="0.2">
      <c r="A149" s="14">
        <v>17</v>
      </c>
      <c r="B149" s="9" t="s">
        <v>63</v>
      </c>
      <c r="C149" s="17">
        <v>3</v>
      </c>
      <c r="D149" s="15" t="s">
        <v>259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9">
        <v>1</v>
      </c>
      <c r="N149" s="9">
        <v>1</v>
      </c>
      <c r="O149" s="9">
        <v>1</v>
      </c>
      <c r="P149" s="9">
        <v>1</v>
      </c>
      <c r="Q149" s="9">
        <v>1</v>
      </c>
      <c r="R149" s="9">
        <v>1</v>
      </c>
      <c r="S149" s="9">
        <v>1</v>
      </c>
      <c r="T149" s="9">
        <v>1</v>
      </c>
      <c r="U149" s="9">
        <v>1</v>
      </c>
      <c r="V149" s="9">
        <v>1</v>
      </c>
      <c r="W149" s="9">
        <v>1</v>
      </c>
      <c r="X149" s="9">
        <v>1</v>
      </c>
      <c r="Y149" s="9">
        <v>1</v>
      </c>
      <c r="Z149" s="9">
        <v>1</v>
      </c>
      <c r="AA149" s="9">
        <v>1</v>
      </c>
      <c r="AB149" s="9">
        <v>1</v>
      </c>
      <c r="AC149" s="9"/>
    </row>
    <row r="150" spans="1:29" ht="15.75" hidden="1" customHeight="1" x14ac:dyDescent="0.2">
      <c r="A150" s="14">
        <v>17</v>
      </c>
      <c r="B150" s="9" t="s">
        <v>63</v>
      </c>
      <c r="C150" s="17">
        <v>4</v>
      </c>
      <c r="D150" s="15" t="s">
        <v>260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9">
        <v>1</v>
      </c>
      <c r="N150" s="9">
        <v>1</v>
      </c>
      <c r="O150" s="9">
        <v>1</v>
      </c>
      <c r="P150" s="9">
        <v>1</v>
      </c>
      <c r="Q150" s="9">
        <v>1</v>
      </c>
      <c r="R150" s="9">
        <v>1</v>
      </c>
      <c r="S150" s="9">
        <v>1</v>
      </c>
      <c r="T150" s="9">
        <v>1</v>
      </c>
      <c r="U150" s="9">
        <v>1</v>
      </c>
      <c r="V150" s="9">
        <v>1</v>
      </c>
      <c r="W150" s="9">
        <v>1</v>
      </c>
      <c r="X150" s="9">
        <v>1</v>
      </c>
      <c r="Y150" s="9">
        <v>1</v>
      </c>
      <c r="Z150" s="9">
        <v>1</v>
      </c>
      <c r="AA150" s="9">
        <v>1</v>
      </c>
      <c r="AB150" s="9">
        <v>1</v>
      </c>
      <c r="AC150" s="9"/>
    </row>
    <row r="151" spans="1:29" ht="15.75" hidden="1" customHeight="1" x14ac:dyDescent="0.2">
      <c r="A151" s="14">
        <v>17</v>
      </c>
      <c r="B151" s="9" t="s">
        <v>63</v>
      </c>
      <c r="C151" s="17">
        <v>5</v>
      </c>
      <c r="D151" s="15" t="s">
        <v>261</v>
      </c>
      <c r="E151" s="9">
        <v>1</v>
      </c>
      <c r="F151" s="9">
        <v>1</v>
      </c>
      <c r="G151" s="9">
        <v>1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9">
        <v>1</v>
      </c>
      <c r="N151" s="9">
        <v>1</v>
      </c>
      <c r="O151" s="9">
        <v>1</v>
      </c>
      <c r="P151" s="9">
        <v>1</v>
      </c>
      <c r="Q151" s="9">
        <v>1</v>
      </c>
      <c r="R151" s="9">
        <v>1</v>
      </c>
      <c r="S151" s="9">
        <v>1</v>
      </c>
      <c r="T151" s="9">
        <v>1</v>
      </c>
      <c r="U151" s="9">
        <v>1</v>
      </c>
      <c r="V151" s="9">
        <v>1</v>
      </c>
      <c r="W151" s="9">
        <v>1</v>
      </c>
      <c r="X151" s="9">
        <v>1</v>
      </c>
      <c r="Y151" s="9">
        <v>1</v>
      </c>
      <c r="Z151" s="9">
        <v>1</v>
      </c>
      <c r="AA151" s="9">
        <v>1</v>
      </c>
      <c r="AB151" s="9">
        <v>1</v>
      </c>
      <c r="AC151" s="9"/>
    </row>
    <row r="152" spans="1:29" ht="15.75" hidden="1" customHeight="1" x14ac:dyDescent="0.2">
      <c r="A152" s="14">
        <v>17</v>
      </c>
      <c r="B152" s="9" t="s">
        <v>63</v>
      </c>
      <c r="C152" s="17">
        <v>6</v>
      </c>
      <c r="D152" s="15" t="s">
        <v>262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9">
        <v>1</v>
      </c>
      <c r="P152" s="9">
        <v>0</v>
      </c>
      <c r="Q152" s="9">
        <v>1</v>
      </c>
      <c r="R152" s="9">
        <v>1</v>
      </c>
      <c r="S152" s="9">
        <v>1</v>
      </c>
      <c r="T152" s="9">
        <v>1</v>
      </c>
      <c r="U152" s="9">
        <v>1</v>
      </c>
      <c r="V152" s="9">
        <v>1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1</v>
      </c>
      <c r="AC152" s="9"/>
    </row>
    <row r="153" spans="1:29" ht="15.75" hidden="1" customHeight="1" x14ac:dyDescent="0.2">
      <c r="A153" s="14">
        <v>17</v>
      </c>
      <c r="B153" s="9" t="s">
        <v>63</v>
      </c>
      <c r="C153" s="17">
        <v>7</v>
      </c>
      <c r="D153" s="15" t="s">
        <v>263</v>
      </c>
      <c r="E153" s="9">
        <v>1</v>
      </c>
      <c r="F153" s="9">
        <v>1</v>
      </c>
      <c r="G153" s="9">
        <v>1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9">
        <v>1</v>
      </c>
      <c r="N153" s="9">
        <v>1</v>
      </c>
      <c r="O153" s="9">
        <v>1</v>
      </c>
      <c r="P153" s="9">
        <v>1</v>
      </c>
      <c r="Q153" s="9">
        <v>1</v>
      </c>
      <c r="R153" s="9">
        <v>1</v>
      </c>
      <c r="S153" s="9">
        <v>1</v>
      </c>
      <c r="T153" s="9">
        <v>1</v>
      </c>
      <c r="U153" s="9">
        <v>1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9">
        <v>1</v>
      </c>
      <c r="AB153" s="9">
        <v>1</v>
      </c>
      <c r="AC153" s="9"/>
    </row>
    <row r="154" spans="1:29" ht="15.75" hidden="1" customHeight="1" x14ac:dyDescent="0.2">
      <c r="A154" s="14">
        <v>17</v>
      </c>
      <c r="B154" s="9" t="s">
        <v>63</v>
      </c>
      <c r="C154" s="17">
        <v>8</v>
      </c>
      <c r="D154" s="15" t="s">
        <v>264</v>
      </c>
      <c r="E154" s="9">
        <v>1</v>
      </c>
      <c r="F154" s="9">
        <v>1</v>
      </c>
      <c r="G154" s="9">
        <v>1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9">
        <v>1</v>
      </c>
      <c r="N154" s="9">
        <v>1</v>
      </c>
      <c r="O154" s="9">
        <v>1</v>
      </c>
      <c r="P154" s="9">
        <v>1</v>
      </c>
      <c r="Q154" s="9">
        <v>1</v>
      </c>
      <c r="R154" s="9">
        <v>1</v>
      </c>
      <c r="S154" s="9">
        <v>1</v>
      </c>
      <c r="T154" s="9">
        <v>1</v>
      </c>
      <c r="U154" s="9">
        <v>1</v>
      </c>
      <c r="V154" s="9">
        <v>1</v>
      </c>
      <c r="W154" s="9">
        <v>1</v>
      </c>
      <c r="X154" s="9">
        <v>1</v>
      </c>
      <c r="Y154" s="9">
        <v>1</v>
      </c>
      <c r="Z154" s="9">
        <v>1</v>
      </c>
      <c r="AA154" s="9">
        <v>1</v>
      </c>
      <c r="AB154" s="9">
        <v>1</v>
      </c>
      <c r="AC154" s="9"/>
    </row>
    <row r="155" spans="1:29" ht="15.75" hidden="1" customHeight="1" x14ac:dyDescent="0.2">
      <c r="A155" s="14">
        <v>17</v>
      </c>
      <c r="B155" s="9" t="s">
        <v>63</v>
      </c>
      <c r="C155" s="17">
        <v>9</v>
      </c>
      <c r="D155" s="15" t="s">
        <v>265</v>
      </c>
      <c r="E155" s="9">
        <v>1</v>
      </c>
      <c r="F155" s="9">
        <v>1</v>
      </c>
      <c r="G155" s="9">
        <v>1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9">
        <v>0</v>
      </c>
      <c r="N155" s="9">
        <v>1</v>
      </c>
      <c r="O155" s="9">
        <v>1</v>
      </c>
      <c r="P155" s="9">
        <v>1</v>
      </c>
      <c r="Q155" s="9">
        <v>1</v>
      </c>
      <c r="R155" s="9">
        <v>1</v>
      </c>
      <c r="S155" s="9">
        <v>1</v>
      </c>
      <c r="T155" s="9">
        <v>1</v>
      </c>
      <c r="U155" s="9">
        <v>1</v>
      </c>
      <c r="V155" s="9">
        <v>1</v>
      </c>
      <c r="W155" s="9">
        <v>1</v>
      </c>
      <c r="X155" s="9">
        <v>1</v>
      </c>
      <c r="Y155" s="9">
        <v>1</v>
      </c>
      <c r="Z155" s="9">
        <v>1</v>
      </c>
      <c r="AA155" s="9">
        <v>1</v>
      </c>
      <c r="AB155" s="9">
        <v>1</v>
      </c>
      <c r="AC155" s="9"/>
    </row>
    <row r="156" spans="1:29" ht="15.75" hidden="1" customHeight="1" x14ac:dyDescent="0.2">
      <c r="A156" s="14">
        <v>17</v>
      </c>
      <c r="B156" s="9" t="s">
        <v>63</v>
      </c>
      <c r="C156" s="17">
        <v>10</v>
      </c>
      <c r="D156" s="15" t="s">
        <v>266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9">
        <v>1</v>
      </c>
      <c r="N156" s="9">
        <v>1</v>
      </c>
      <c r="O156" s="9">
        <v>1</v>
      </c>
      <c r="P156" s="9">
        <v>1</v>
      </c>
      <c r="Q156" s="9">
        <v>1</v>
      </c>
      <c r="R156" s="9">
        <v>1</v>
      </c>
      <c r="S156" s="9">
        <v>1</v>
      </c>
      <c r="T156" s="9">
        <v>1</v>
      </c>
      <c r="U156" s="9">
        <v>1</v>
      </c>
      <c r="V156" s="9">
        <v>1</v>
      </c>
      <c r="W156" s="9">
        <v>1</v>
      </c>
      <c r="X156" s="9">
        <v>1</v>
      </c>
      <c r="Y156" s="9">
        <v>1</v>
      </c>
      <c r="Z156" s="9">
        <v>1</v>
      </c>
      <c r="AA156" s="9">
        <v>1</v>
      </c>
      <c r="AB156" s="9">
        <v>1</v>
      </c>
      <c r="AC156" s="9"/>
    </row>
    <row r="157" spans="1:29" ht="15.75" hidden="1" customHeight="1" x14ac:dyDescent="0.2">
      <c r="A157" s="14">
        <v>17</v>
      </c>
      <c r="B157" s="9" t="s">
        <v>63</v>
      </c>
      <c r="C157" s="17">
        <v>11</v>
      </c>
      <c r="D157" s="15" t="s">
        <v>267</v>
      </c>
      <c r="E157" s="9">
        <v>1</v>
      </c>
      <c r="F157" s="9">
        <v>1</v>
      </c>
      <c r="G157" s="9">
        <v>1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9">
        <v>0</v>
      </c>
      <c r="N157" s="9">
        <v>1</v>
      </c>
      <c r="O157" s="9">
        <v>1</v>
      </c>
      <c r="P157" s="9">
        <v>1</v>
      </c>
      <c r="Q157" s="9">
        <v>1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  <c r="Y157" s="9">
        <v>1</v>
      </c>
      <c r="Z157" s="9">
        <v>1</v>
      </c>
      <c r="AA157" s="9">
        <v>1</v>
      </c>
      <c r="AB157" s="9">
        <v>1</v>
      </c>
      <c r="AC157" s="9"/>
    </row>
    <row r="158" spans="1:29" ht="15.75" hidden="1" customHeight="1" x14ac:dyDescent="0.2">
      <c r="A158" s="14">
        <v>18</v>
      </c>
      <c r="B158" s="9" t="s">
        <v>66</v>
      </c>
      <c r="C158" s="17">
        <v>1</v>
      </c>
      <c r="D158" s="15" t="s">
        <v>268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0</v>
      </c>
      <c r="N158" s="9">
        <v>1</v>
      </c>
      <c r="O158" s="9">
        <v>1</v>
      </c>
      <c r="P158" s="9">
        <v>1</v>
      </c>
      <c r="Q158" s="9">
        <v>1</v>
      </c>
      <c r="R158" s="9">
        <v>1</v>
      </c>
      <c r="S158" s="9">
        <v>1</v>
      </c>
      <c r="T158" s="9">
        <v>1</v>
      </c>
      <c r="U158" s="9">
        <v>1</v>
      </c>
      <c r="V158" s="9">
        <v>1</v>
      </c>
      <c r="W158" s="9">
        <v>1</v>
      </c>
      <c r="X158" s="9">
        <v>1</v>
      </c>
      <c r="Y158" s="9">
        <v>1</v>
      </c>
      <c r="Z158" s="9"/>
      <c r="AA158" s="9"/>
      <c r="AB158" s="9"/>
      <c r="AC158" s="9"/>
    </row>
    <row r="159" spans="1:29" ht="15.75" hidden="1" customHeight="1" x14ac:dyDescent="0.2">
      <c r="A159" s="14">
        <v>18</v>
      </c>
      <c r="B159" s="9" t="s">
        <v>66</v>
      </c>
      <c r="C159" s="17">
        <v>2</v>
      </c>
      <c r="D159" s="15" t="s">
        <v>269</v>
      </c>
      <c r="E159" s="9">
        <v>1</v>
      </c>
      <c r="F159" s="9">
        <v>1</v>
      </c>
      <c r="G159" s="9">
        <v>1</v>
      </c>
      <c r="H159" s="9">
        <v>1</v>
      </c>
      <c r="I159" s="9">
        <v>1</v>
      </c>
      <c r="J159" s="9">
        <v>0</v>
      </c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1</v>
      </c>
      <c r="Q159" s="9">
        <v>1</v>
      </c>
      <c r="R159" s="9">
        <v>1</v>
      </c>
      <c r="S159" s="9">
        <v>1</v>
      </c>
      <c r="T159" s="9">
        <v>1</v>
      </c>
      <c r="U159" s="9">
        <v>1</v>
      </c>
      <c r="V159" s="9">
        <v>1</v>
      </c>
      <c r="W159" s="9">
        <v>1</v>
      </c>
      <c r="X159" s="9">
        <v>1</v>
      </c>
      <c r="Y159" s="9">
        <v>1</v>
      </c>
      <c r="Z159" s="9"/>
      <c r="AA159" s="9"/>
      <c r="AB159" s="9"/>
      <c r="AC159" s="9"/>
    </row>
    <row r="160" spans="1:29" ht="15.75" hidden="1" customHeight="1" x14ac:dyDescent="0.2">
      <c r="A160" s="14">
        <v>18</v>
      </c>
      <c r="B160" s="9" t="s">
        <v>66</v>
      </c>
      <c r="C160" s="17">
        <v>3</v>
      </c>
      <c r="D160" s="15" t="s">
        <v>270</v>
      </c>
      <c r="E160" s="9">
        <v>1</v>
      </c>
      <c r="F160" s="9">
        <v>1</v>
      </c>
      <c r="G160" s="9">
        <v>1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9">
        <v>0</v>
      </c>
      <c r="N160" s="9">
        <v>1</v>
      </c>
      <c r="O160" s="9">
        <v>1</v>
      </c>
      <c r="P160" s="9">
        <v>1</v>
      </c>
      <c r="Q160" s="9">
        <v>1</v>
      </c>
      <c r="R160" s="9">
        <v>1</v>
      </c>
      <c r="S160" s="9">
        <v>1</v>
      </c>
      <c r="T160" s="9">
        <v>1</v>
      </c>
      <c r="U160" s="9">
        <v>1</v>
      </c>
      <c r="V160" s="9">
        <v>1</v>
      </c>
      <c r="W160" s="9">
        <v>1</v>
      </c>
      <c r="X160" s="9">
        <v>1</v>
      </c>
      <c r="Y160" s="9">
        <v>1</v>
      </c>
      <c r="Z160" s="9"/>
      <c r="AA160" s="9"/>
      <c r="AB160" s="9"/>
      <c r="AC160" s="9"/>
    </row>
    <row r="161" spans="1:29" ht="15.75" hidden="1" customHeight="1" x14ac:dyDescent="0.2">
      <c r="A161" s="14">
        <v>18</v>
      </c>
      <c r="B161" s="9" t="s">
        <v>66</v>
      </c>
      <c r="C161" s="17">
        <v>4</v>
      </c>
      <c r="D161" s="15" t="s">
        <v>271</v>
      </c>
      <c r="E161" s="9">
        <v>1</v>
      </c>
      <c r="F161" s="9">
        <v>1</v>
      </c>
      <c r="G161" s="9">
        <v>1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9">
        <v>0</v>
      </c>
      <c r="N161" s="9">
        <v>1</v>
      </c>
      <c r="O161" s="9">
        <v>1</v>
      </c>
      <c r="P161" s="9">
        <v>1</v>
      </c>
      <c r="Q161" s="9">
        <v>1</v>
      </c>
      <c r="R161" s="9">
        <v>1</v>
      </c>
      <c r="S161" s="9">
        <v>1</v>
      </c>
      <c r="T161" s="9">
        <v>1</v>
      </c>
      <c r="U161" s="9">
        <v>1</v>
      </c>
      <c r="V161" s="9">
        <v>1</v>
      </c>
      <c r="W161" s="9">
        <v>1</v>
      </c>
      <c r="X161" s="9">
        <v>1</v>
      </c>
      <c r="Y161" s="9">
        <v>1</v>
      </c>
      <c r="Z161" s="9"/>
      <c r="AA161" s="9"/>
      <c r="AB161" s="9"/>
      <c r="AC161" s="9"/>
    </row>
    <row r="162" spans="1:29" ht="15.75" hidden="1" customHeight="1" x14ac:dyDescent="0.2">
      <c r="A162" s="14">
        <v>18</v>
      </c>
      <c r="B162" s="9" t="s">
        <v>66</v>
      </c>
      <c r="C162" s="17">
        <v>5</v>
      </c>
      <c r="D162" s="15" t="s">
        <v>272</v>
      </c>
      <c r="E162" s="9">
        <v>1</v>
      </c>
      <c r="F162" s="9">
        <v>1</v>
      </c>
      <c r="G162" s="9">
        <v>1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9">
        <v>0</v>
      </c>
      <c r="N162" s="9">
        <v>1</v>
      </c>
      <c r="O162" s="9">
        <v>1</v>
      </c>
      <c r="P162" s="9">
        <v>1</v>
      </c>
      <c r="Q162" s="9">
        <v>1</v>
      </c>
      <c r="R162" s="9">
        <v>1</v>
      </c>
      <c r="S162" s="9">
        <v>1</v>
      </c>
      <c r="T162" s="9">
        <v>1</v>
      </c>
      <c r="U162" s="9">
        <v>1</v>
      </c>
      <c r="V162" s="9">
        <v>1</v>
      </c>
      <c r="W162" s="9">
        <v>1</v>
      </c>
      <c r="X162" s="9">
        <v>1</v>
      </c>
      <c r="Y162" s="9">
        <v>1</v>
      </c>
      <c r="Z162" s="9"/>
      <c r="AA162" s="9"/>
      <c r="AB162" s="9"/>
      <c r="AC162" s="9"/>
    </row>
    <row r="163" spans="1:29" ht="15.75" hidden="1" customHeight="1" x14ac:dyDescent="0.2">
      <c r="A163" s="14">
        <v>18</v>
      </c>
      <c r="B163" s="9" t="s">
        <v>66</v>
      </c>
      <c r="C163" s="17">
        <v>6</v>
      </c>
      <c r="D163" s="15" t="s">
        <v>273</v>
      </c>
      <c r="E163" s="9">
        <v>1</v>
      </c>
      <c r="F163" s="9">
        <v>1</v>
      </c>
      <c r="G163" s="9">
        <v>1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9">
        <v>0</v>
      </c>
      <c r="N163" s="9">
        <v>1</v>
      </c>
      <c r="O163" s="9">
        <v>1</v>
      </c>
      <c r="P163" s="9">
        <v>1</v>
      </c>
      <c r="Q163" s="9">
        <v>1</v>
      </c>
      <c r="R163" s="9">
        <v>1</v>
      </c>
      <c r="S163" s="9">
        <v>1</v>
      </c>
      <c r="T163" s="9">
        <v>1</v>
      </c>
      <c r="U163" s="9">
        <v>1</v>
      </c>
      <c r="V163" s="9">
        <v>1</v>
      </c>
      <c r="W163" s="9">
        <v>1</v>
      </c>
      <c r="X163" s="9">
        <v>1</v>
      </c>
      <c r="Y163" s="9">
        <v>1</v>
      </c>
      <c r="Z163" s="9"/>
      <c r="AA163" s="9"/>
      <c r="AB163" s="9"/>
      <c r="AC163" s="9"/>
    </row>
    <row r="164" spans="1:29" ht="15.75" hidden="1" customHeight="1" x14ac:dyDescent="0.2">
      <c r="A164" s="14">
        <v>18</v>
      </c>
      <c r="B164" s="9" t="s">
        <v>66</v>
      </c>
      <c r="C164" s="17">
        <v>7</v>
      </c>
      <c r="D164" s="15" t="s">
        <v>274</v>
      </c>
      <c r="E164" s="9">
        <v>1</v>
      </c>
      <c r="F164" s="9">
        <v>1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0</v>
      </c>
      <c r="N164" s="9">
        <v>1</v>
      </c>
      <c r="O164" s="9">
        <v>1</v>
      </c>
      <c r="P164" s="9">
        <v>1</v>
      </c>
      <c r="Q164" s="9">
        <v>1</v>
      </c>
      <c r="R164" s="9">
        <v>1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1</v>
      </c>
      <c r="Y164" s="9">
        <v>1</v>
      </c>
      <c r="Z164" s="9"/>
      <c r="AA164" s="9"/>
      <c r="AB164" s="9"/>
      <c r="AC164" s="9"/>
    </row>
    <row r="165" spans="1:29" ht="15.75" hidden="1" customHeight="1" x14ac:dyDescent="0.2">
      <c r="A165" s="14">
        <v>18</v>
      </c>
      <c r="B165" s="9" t="s">
        <v>66</v>
      </c>
      <c r="C165" s="17">
        <v>8</v>
      </c>
      <c r="D165" s="15" t="s">
        <v>275</v>
      </c>
      <c r="E165" s="9">
        <v>1</v>
      </c>
      <c r="F165" s="9">
        <v>1</v>
      </c>
      <c r="G165" s="9">
        <v>1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9">
        <v>0</v>
      </c>
      <c r="N165" s="9">
        <v>1</v>
      </c>
      <c r="O165" s="9">
        <v>1</v>
      </c>
      <c r="P165" s="9">
        <v>1</v>
      </c>
      <c r="Q165" s="9">
        <v>1</v>
      </c>
      <c r="R165" s="9">
        <v>1</v>
      </c>
      <c r="S165" s="9">
        <v>1</v>
      </c>
      <c r="T165" s="9">
        <v>1</v>
      </c>
      <c r="U165" s="9">
        <v>1</v>
      </c>
      <c r="V165" s="9">
        <v>1</v>
      </c>
      <c r="W165" s="9">
        <v>1</v>
      </c>
      <c r="X165" s="9">
        <v>1</v>
      </c>
      <c r="Y165" s="9">
        <v>1</v>
      </c>
      <c r="Z165" s="9"/>
      <c r="AA165" s="9"/>
      <c r="AB165" s="9"/>
      <c r="AC165" s="9"/>
    </row>
    <row r="166" spans="1:29" ht="15.75" hidden="1" customHeight="1" x14ac:dyDescent="0.2">
      <c r="A166" s="14">
        <v>18</v>
      </c>
      <c r="B166" s="9" t="s">
        <v>66</v>
      </c>
      <c r="C166" s="17">
        <v>9</v>
      </c>
      <c r="D166" s="15" t="s">
        <v>276</v>
      </c>
      <c r="E166" s="9">
        <v>1</v>
      </c>
      <c r="F166" s="9">
        <v>1</v>
      </c>
      <c r="G166" s="9">
        <v>1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9">
        <v>0</v>
      </c>
      <c r="N166" s="9">
        <v>1</v>
      </c>
      <c r="O166" s="9">
        <v>1</v>
      </c>
      <c r="P166" s="9">
        <v>1</v>
      </c>
      <c r="Q166" s="9">
        <v>1</v>
      </c>
      <c r="R166" s="9">
        <v>1</v>
      </c>
      <c r="S166" s="9">
        <v>1</v>
      </c>
      <c r="T166" s="9">
        <v>1</v>
      </c>
      <c r="U166" s="9">
        <v>1</v>
      </c>
      <c r="V166" s="9">
        <v>1</v>
      </c>
      <c r="W166" s="9">
        <v>1</v>
      </c>
      <c r="X166" s="9">
        <v>1</v>
      </c>
      <c r="Y166" s="9">
        <v>1</v>
      </c>
      <c r="Z166" s="9"/>
      <c r="AA166" s="9"/>
      <c r="AB166" s="9"/>
      <c r="AC166" s="9"/>
    </row>
    <row r="167" spans="1:29" ht="15.75" hidden="1" customHeight="1" x14ac:dyDescent="0.2">
      <c r="A167" s="14">
        <v>19</v>
      </c>
      <c r="B167" s="9" t="s">
        <v>68</v>
      </c>
      <c r="C167" s="17">
        <v>1</v>
      </c>
      <c r="D167" s="15" t="s">
        <v>277</v>
      </c>
      <c r="E167" s="9">
        <v>1</v>
      </c>
      <c r="F167" s="9">
        <v>1</v>
      </c>
      <c r="G167" s="9">
        <v>1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9">
        <v>1</v>
      </c>
      <c r="N167" s="9">
        <v>1</v>
      </c>
      <c r="O167" s="9">
        <v>1</v>
      </c>
      <c r="P167" s="9">
        <v>1</v>
      </c>
      <c r="Q167" s="9">
        <v>1</v>
      </c>
      <c r="R167" s="9">
        <v>1</v>
      </c>
      <c r="S167" s="9">
        <v>1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5.75" hidden="1" customHeight="1" x14ac:dyDescent="0.2">
      <c r="A168" s="14">
        <v>19</v>
      </c>
      <c r="B168" s="9" t="s">
        <v>68</v>
      </c>
      <c r="C168" s="17">
        <v>2</v>
      </c>
      <c r="D168" s="15" t="s">
        <v>278</v>
      </c>
      <c r="E168" s="9">
        <v>1</v>
      </c>
      <c r="F168" s="9">
        <v>1</v>
      </c>
      <c r="G168" s="9">
        <v>1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1</v>
      </c>
      <c r="Q168" s="9">
        <v>1</v>
      </c>
      <c r="R168" s="9">
        <v>1</v>
      </c>
      <c r="S168" s="9">
        <v>1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15.75" hidden="1" customHeight="1" x14ac:dyDescent="0.2">
      <c r="A169" s="14">
        <v>19</v>
      </c>
      <c r="B169" s="9" t="s">
        <v>68</v>
      </c>
      <c r="C169" s="17">
        <v>3</v>
      </c>
      <c r="D169" s="15" t="s">
        <v>279</v>
      </c>
      <c r="E169" s="9">
        <v>1</v>
      </c>
      <c r="F169" s="9">
        <v>1</v>
      </c>
      <c r="G169" s="9">
        <v>1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1</v>
      </c>
      <c r="Q169" s="9">
        <v>1</v>
      </c>
      <c r="R169" s="9">
        <v>1</v>
      </c>
      <c r="S169" s="9">
        <v>1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15.75" hidden="1" customHeight="1" x14ac:dyDescent="0.2">
      <c r="A170" s="14">
        <v>19</v>
      </c>
      <c r="B170" s="9" t="s">
        <v>68</v>
      </c>
      <c r="C170" s="17">
        <v>4</v>
      </c>
      <c r="D170" s="15" t="s">
        <v>280</v>
      </c>
      <c r="E170" s="9">
        <v>1</v>
      </c>
      <c r="F170" s="9">
        <v>1</v>
      </c>
      <c r="G170" s="9">
        <v>0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9">
        <v>1</v>
      </c>
      <c r="N170" s="9">
        <v>1</v>
      </c>
      <c r="O170" s="9">
        <v>1</v>
      </c>
      <c r="P170" s="9">
        <v>1</v>
      </c>
      <c r="Q170" s="9">
        <v>1</v>
      </c>
      <c r="R170" s="9">
        <v>1</v>
      </c>
      <c r="S170" s="9">
        <v>1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15.75" hidden="1" customHeight="1" x14ac:dyDescent="0.2">
      <c r="A171" s="14">
        <v>19</v>
      </c>
      <c r="B171" s="9" t="s">
        <v>68</v>
      </c>
      <c r="C171" s="17">
        <v>5</v>
      </c>
      <c r="D171" s="15" t="s">
        <v>281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9">
        <v>1</v>
      </c>
      <c r="N171" s="9">
        <v>1</v>
      </c>
      <c r="O171" s="9">
        <v>1</v>
      </c>
      <c r="P171" s="9">
        <v>1</v>
      </c>
      <c r="Q171" s="9">
        <v>1</v>
      </c>
      <c r="R171" s="9">
        <v>1</v>
      </c>
      <c r="S171" s="9">
        <v>1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15.75" hidden="1" customHeight="1" x14ac:dyDescent="0.2">
      <c r="A172" s="14">
        <v>19</v>
      </c>
      <c r="B172" s="9" t="s">
        <v>68</v>
      </c>
      <c r="C172" s="17">
        <v>6</v>
      </c>
      <c r="D172" s="15" t="s">
        <v>282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9">
        <v>1</v>
      </c>
      <c r="N172" s="9">
        <v>1</v>
      </c>
      <c r="O172" s="9">
        <v>1</v>
      </c>
      <c r="P172" s="9">
        <v>1</v>
      </c>
      <c r="Q172" s="9">
        <v>1</v>
      </c>
      <c r="R172" s="9">
        <v>1</v>
      </c>
      <c r="S172" s="9">
        <v>1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15.75" hidden="1" customHeight="1" x14ac:dyDescent="0.2">
      <c r="A173" s="14">
        <v>19</v>
      </c>
      <c r="B173" s="9" t="s">
        <v>68</v>
      </c>
      <c r="C173" s="17">
        <v>7</v>
      </c>
      <c r="D173" s="15" t="s">
        <v>283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9">
        <v>1</v>
      </c>
      <c r="N173" s="9">
        <v>1</v>
      </c>
      <c r="O173" s="9">
        <v>1</v>
      </c>
      <c r="P173" s="9">
        <v>1</v>
      </c>
      <c r="Q173" s="9">
        <v>1</v>
      </c>
      <c r="R173" s="9">
        <v>1</v>
      </c>
      <c r="S173" s="9">
        <v>1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15.75" hidden="1" customHeight="1" x14ac:dyDescent="0.2">
      <c r="A174" s="14">
        <v>19</v>
      </c>
      <c r="B174" s="9" t="s">
        <v>68</v>
      </c>
      <c r="C174" s="17">
        <v>8</v>
      </c>
      <c r="D174" s="15" t="s">
        <v>284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9">
        <v>1</v>
      </c>
      <c r="N174" s="9">
        <v>1</v>
      </c>
      <c r="O174" s="9">
        <v>1</v>
      </c>
      <c r="P174" s="9">
        <v>1</v>
      </c>
      <c r="Q174" s="9">
        <v>1</v>
      </c>
      <c r="R174" s="9">
        <v>1</v>
      </c>
      <c r="S174" s="9">
        <v>1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15.75" hidden="1" customHeight="1" x14ac:dyDescent="0.2">
      <c r="A175" s="14">
        <v>19</v>
      </c>
      <c r="B175" s="9" t="s">
        <v>68</v>
      </c>
      <c r="C175" s="17">
        <v>9</v>
      </c>
      <c r="D175" s="15" t="s">
        <v>285</v>
      </c>
      <c r="E175" s="9">
        <v>1</v>
      </c>
      <c r="F175" s="9">
        <v>1</v>
      </c>
      <c r="G175" s="9">
        <v>0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9">
        <v>0</v>
      </c>
      <c r="N175" s="9">
        <v>1</v>
      </c>
      <c r="O175" s="9">
        <v>1</v>
      </c>
      <c r="P175" s="9">
        <v>1</v>
      </c>
      <c r="Q175" s="9">
        <v>1</v>
      </c>
      <c r="R175" s="9">
        <v>1</v>
      </c>
      <c r="S175" s="9">
        <v>1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15.75" hidden="1" customHeight="1" x14ac:dyDescent="0.2">
      <c r="A176" s="14">
        <v>19</v>
      </c>
      <c r="B176" s="9" t="s">
        <v>68</v>
      </c>
      <c r="C176" s="17">
        <v>10</v>
      </c>
      <c r="D176" s="15" t="s">
        <v>286</v>
      </c>
      <c r="E176" s="9">
        <v>1</v>
      </c>
      <c r="F176" s="9">
        <v>1</v>
      </c>
      <c r="G176" s="9">
        <v>0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9">
        <v>1</v>
      </c>
      <c r="N176" s="9">
        <v>1</v>
      </c>
      <c r="O176" s="9">
        <v>1</v>
      </c>
      <c r="P176" s="9">
        <v>1</v>
      </c>
      <c r="Q176" s="9">
        <v>1</v>
      </c>
      <c r="R176" s="9">
        <v>1</v>
      </c>
      <c r="S176" s="9">
        <v>1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15.75" hidden="1" customHeight="1" x14ac:dyDescent="0.2">
      <c r="A177" s="14">
        <v>19</v>
      </c>
      <c r="B177" s="9" t="s">
        <v>68</v>
      </c>
      <c r="C177" s="17">
        <v>11</v>
      </c>
      <c r="D177" s="15" t="s">
        <v>287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9">
        <v>1</v>
      </c>
      <c r="N177" s="9">
        <v>1</v>
      </c>
      <c r="O177" s="9">
        <v>1</v>
      </c>
      <c r="P177" s="9">
        <v>1</v>
      </c>
      <c r="Q177" s="9">
        <v>1</v>
      </c>
      <c r="R177" s="9">
        <v>1</v>
      </c>
      <c r="S177" s="9">
        <v>1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15.75" hidden="1" customHeight="1" x14ac:dyDescent="0.2">
      <c r="A178" s="14">
        <v>19</v>
      </c>
      <c r="B178" s="9" t="s">
        <v>68</v>
      </c>
      <c r="C178" s="17">
        <v>12</v>
      </c>
      <c r="D178" s="15" t="s">
        <v>288</v>
      </c>
      <c r="E178" s="9">
        <v>1</v>
      </c>
      <c r="F178" s="9">
        <v>1</v>
      </c>
      <c r="G178" s="9">
        <v>0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9">
        <v>1</v>
      </c>
      <c r="N178" s="9">
        <v>1</v>
      </c>
      <c r="O178" s="9">
        <v>1</v>
      </c>
      <c r="P178" s="9">
        <v>1</v>
      </c>
      <c r="Q178" s="9">
        <v>1</v>
      </c>
      <c r="R178" s="9">
        <v>1</v>
      </c>
      <c r="S178" s="9">
        <v>1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15.75" hidden="1" customHeight="1" x14ac:dyDescent="0.2">
      <c r="A179" s="14">
        <v>19</v>
      </c>
      <c r="B179" s="9" t="s">
        <v>68</v>
      </c>
      <c r="C179" s="17">
        <v>13</v>
      </c>
      <c r="D179" s="15" t="s">
        <v>289</v>
      </c>
      <c r="E179" s="9">
        <v>1</v>
      </c>
      <c r="F179" s="9">
        <v>1</v>
      </c>
      <c r="G179" s="9">
        <v>0</v>
      </c>
      <c r="H179" s="9">
        <v>1</v>
      </c>
      <c r="I179" s="9">
        <v>1</v>
      </c>
      <c r="J179" s="9">
        <v>1</v>
      </c>
      <c r="K179" s="9">
        <v>0</v>
      </c>
      <c r="L179" s="9">
        <v>1</v>
      </c>
      <c r="M179" s="9">
        <v>1</v>
      </c>
      <c r="N179" s="9">
        <v>1</v>
      </c>
      <c r="O179" s="9">
        <v>1</v>
      </c>
      <c r="P179" s="9">
        <v>1</v>
      </c>
      <c r="Q179" s="9">
        <v>1</v>
      </c>
      <c r="R179" s="9">
        <v>1</v>
      </c>
      <c r="S179" s="9">
        <v>1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15.75" hidden="1" customHeight="1" x14ac:dyDescent="0.2">
      <c r="A180" s="14">
        <v>19</v>
      </c>
      <c r="B180" s="9" t="s">
        <v>68</v>
      </c>
      <c r="C180" s="17">
        <v>14</v>
      </c>
      <c r="D180" s="15" t="s">
        <v>290</v>
      </c>
      <c r="E180" s="9">
        <v>1</v>
      </c>
      <c r="F180" s="9">
        <v>1</v>
      </c>
      <c r="G180" s="9">
        <v>0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9">
        <v>1</v>
      </c>
      <c r="N180" s="9">
        <v>1</v>
      </c>
      <c r="O180" s="9">
        <v>1</v>
      </c>
      <c r="P180" s="9">
        <v>1</v>
      </c>
      <c r="Q180" s="9">
        <v>1</v>
      </c>
      <c r="R180" s="9">
        <v>1</v>
      </c>
      <c r="S180" s="9">
        <v>1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15.75" hidden="1" customHeight="1" x14ac:dyDescent="0.2">
      <c r="A181" s="14">
        <v>20</v>
      </c>
      <c r="B181" s="9" t="s">
        <v>70</v>
      </c>
      <c r="C181" s="17">
        <v>1</v>
      </c>
      <c r="D181" s="15" t="s">
        <v>291</v>
      </c>
      <c r="E181" s="9">
        <v>1</v>
      </c>
      <c r="F181" s="9">
        <v>1</v>
      </c>
      <c r="G181" s="9">
        <v>0</v>
      </c>
      <c r="H181" s="9">
        <v>1</v>
      </c>
      <c r="I181" s="9">
        <v>1</v>
      </c>
      <c r="J181" s="9">
        <v>0</v>
      </c>
      <c r="K181" s="9">
        <v>1</v>
      </c>
      <c r="L181" s="9">
        <v>1</v>
      </c>
      <c r="M181" s="9">
        <v>1</v>
      </c>
      <c r="N181" s="9">
        <v>1</v>
      </c>
      <c r="O181" s="9">
        <v>1</v>
      </c>
      <c r="P181" s="9">
        <v>1</v>
      </c>
      <c r="Q181" s="9">
        <v>1</v>
      </c>
      <c r="R181" s="9">
        <v>1</v>
      </c>
      <c r="S181" s="9">
        <v>1</v>
      </c>
      <c r="T181" s="9">
        <v>1</v>
      </c>
      <c r="U181" s="9">
        <v>1</v>
      </c>
      <c r="V181" s="9">
        <v>1</v>
      </c>
      <c r="W181" s="9"/>
      <c r="X181" s="9"/>
      <c r="Y181" s="9"/>
      <c r="Z181" s="9"/>
      <c r="AA181" s="9"/>
      <c r="AB181" s="9"/>
      <c r="AC181" s="9"/>
    </row>
    <row r="182" spans="1:29" ht="15.75" hidden="1" customHeight="1" x14ac:dyDescent="0.2">
      <c r="A182" s="14">
        <v>20</v>
      </c>
      <c r="B182" s="9" t="s">
        <v>70</v>
      </c>
      <c r="C182" s="17">
        <v>2</v>
      </c>
      <c r="D182" s="15" t="s">
        <v>292</v>
      </c>
      <c r="E182" s="9">
        <v>1</v>
      </c>
      <c r="F182" s="9">
        <v>1</v>
      </c>
      <c r="G182" s="9">
        <v>1</v>
      </c>
      <c r="H182" s="9">
        <v>0</v>
      </c>
      <c r="I182" s="9">
        <v>1</v>
      </c>
      <c r="J182" s="9">
        <v>0</v>
      </c>
      <c r="K182" s="9">
        <v>1</v>
      </c>
      <c r="L182" s="9">
        <v>1</v>
      </c>
      <c r="M182" s="9">
        <v>1</v>
      </c>
      <c r="N182" s="9">
        <v>1</v>
      </c>
      <c r="O182" s="9">
        <v>1</v>
      </c>
      <c r="P182" s="9">
        <v>1</v>
      </c>
      <c r="Q182" s="9">
        <v>1</v>
      </c>
      <c r="R182" s="9">
        <v>1</v>
      </c>
      <c r="S182" s="9">
        <v>1</v>
      </c>
      <c r="T182" s="9">
        <v>1</v>
      </c>
      <c r="U182" s="9">
        <v>1</v>
      </c>
      <c r="V182" s="9">
        <v>1</v>
      </c>
      <c r="W182" s="9"/>
      <c r="X182" s="9"/>
      <c r="Y182" s="9"/>
      <c r="Z182" s="9"/>
      <c r="AA182" s="9"/>
      <c r="AB182" s="9"/>
      <c r="AC182" s="9"/>
    </row>
    <row r="183" spans="1:29" ht="15.75" hidden="1" customHeight="1" x14ac:dyDescent="0.2">
      <c r="A183" s="14">
        <v>20</v>
      </c>
      <c r="B183" s="9" t="s">
        <v>70</v>
      </c>
      <c r="C183" s="17">
        <v>3</v>
      </c>
      <c r="D183" s="15" t="s">
        <v>293</v>
      </c>
      <c r="E183" s="9">
        <v>1</v>
      </c>
      <c r="F183" s="9">
        <v>1</v>
      </c>
      <c r="G183" s="9">
        <v>1</v>
      </c>
      <c r="H183" s="9">
        <v>0</v>
      </c>
      <c r="I183" s="9">
        <v>1</v>
      </c>
      <c r="J183" s="9">
        <v>0</v>
      </c>
      <c r="K183" s="9">
        <v>1</v>
      </c>
      <c r="L183" s="9">
        <v>1</v>
      </c>
      <c r="M183" s="9">
        <v>1</v>
      </c>
      <c r="N183" s="9">
        <v>1</v>
      </c>
      <c r="O183" s="9">
        <v>1</v>
      </c>
      <c r="P183" s="9">
        <v>1</v>
      </c>
      <c r="Q183" s="9">
        <v>1</v>
      </c>
      <c r="R183" s="9">
        <v>1</v>
      </c>
      <c r="S183" s="9">
        <v>1</v>
      </c>
      <c r="T183" s="9">
        <v>1</v>
      </c>
      <c r="U183" s="9">
        <v>1</v>
      </c>
      <c r="V183" s="9">
        <v>1</v>
      </c>
      <c r="W183" s="9"/>
      <c r="X183" s="9"/>
      <c r="Y183" s="9"/>
      <c r="Z183" s="9"/>
      <c r="AA183" s="9"/>
      <c r="AB183" s="9"/>
      <c r="AC183" s="9"/>
    </row>
    <row r="184" spans="1:29" ht="15.75" hidden="1" customHeight="1" x14ac:dyDescent="0.2">
      <c r="A184" s="14">
        <v>20</v>
      </c>
      <c r="B184" s="9" t="s">
        <v>70</v>
      </c>
      <c r="C184" s="17">
        <v>4</v>
      </c>
      <c r="D184" s="15" t="s">
        <v>294</v>
      </c>
      <c r="E184" s="9">
        <v>1</v>
      </c>
      <c r="F184" s="9">
        <v>1</v>
      </c>
      <c r="G184" s="9">
        <v>1</v>
      </c>
      <c r="H184" s="9">
        <v>1</v>
      </c>
      <c r="I184" s="9">
        <v>1</v>
      </c>
      <c r="J184" s="9">
        <v>0</v>
      </c>
      <c r="K184" s="9">
        <v>1</v>
      </c>
      <c r="L184" s="9">
        <v>1</v>
      </c>
      <c r="M184" s="9">
        <v>1</v>
      </c>
      <c r="N184" s="9">
        <v>1</v>
      </c>
      <c r="O184" s="9">
        <v>1</v>
      </c>
      <c r="P184" s="9">
        <v>1</v>
      </c>
      <c r="Q184" s="9">
        <v>1</v>
      </c>
      <c r="R184" s="9">
        <v>1</v>
      </c>
      <c r="S184" s="9">
        <v>1</v>
      </c>
      <c r="T184" s="9">
        <v>1</v>
      </c>
      <c r="U184" s="9">
        <v>1</v>
      </c>
      <c r="V184" s="9">
        <v>1</v>
      </c>
      <c r="W184" s="9"/>
      <c r="X184" s="9"/>
      <c r="Y184" s="9"/>
      <c r="Z184" s="9"/>
      <c r="AA184" s="9"/>
      <c r="AB184" s="9"/>
      <c r="AC184" s="9"/>
    </row>
    <row r="185" spans="1:29" ht="15.75" hidden="1" customHeight="1" x14ac:dyDescent="0.2">
      <c r="A185" s="14">
        <v>20</v>
      </c>
      <c r="B185" s="9" t="s">
        <v>70</v>
      </c>
      <c r="C185" s="17">
        <v>5</v>
      </c>
      <c r="D185" s="15" t="s">
        <v>295</v>
      </c>
      <c r="E185" s="9">
        <v>1</v>
      </c>
      <c r="F185" s="9">
        <v>1</v>
      </c>
      <c r="G185" s="9">
        <v>1</v>
      </c>
      <c r="H185" s="9">
        <v>1</v>
      </c>
      <c r="I185" s="9">
        <v>1</v>
      </c>
      <c r="J185" s="9">
        <v>0</v>
      </c>
      <c r="K185" s="9">
        <v>1</v>
      </c>
      <c r="L185" s="9">
        <v>1</v>
      </c>
      <c r="M185" s="9">
        <v>1</v>
      </c>
      <c r="N185" s="9">
        <v>1</v>
      </c>
      <c r="O185" s="9">
        <v>1</v>
      </c>
      <c r="P185" s="9">
        <v>1</v>
      </c>
      <c r="Q185" s="9">
        <v>1</v>
      </c>
      <c r="R185" s="9">
        <v>1</v>
      </c>
      <c r="S185" s="9">
        <v>1</v>
      </c>
      <c r="T185" s="9">
        <v>1</v>
      </c>
      <c r="U185" s="9">
        <v>1</v>
      </c>
      <c r="V185" s="9">
        <v>1</v>
      </c>
      <c r="W185" s="9"/>
      <c r="X185" s="9"/>
      <c r="Y185" s="9"/>
      <c r="Z185" s="9"/>
      <c r="AA185" s="9"/>
      <c r="AB185" s="9"/>
      <c r="AC185" s="9"/>
    </row>
    <row r="186" spans="1:29" ht="15.75" hidden="1" customHeight="1" x14ac:dyDescent="0.2">
      <c r="A186" s="14">
        <v>20</v>
      </c>
      <c r="B186" s="9" t="s">
        <v>70</v>
      </c>
      <c r="C186" s="17">
        <v>6</v>
      </c>
      <c r="D186" s="15" t="s">
        <v>296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0</v>
      </c>
      <c r="K186" s="9">
        <v>1</v>
      </c>
      <c r="L186" s="9">
        <v>1</v>
      </c>
      <c r="M186" s="9">
        <v>1</v>
      </c>
      <c r="N186" s="9">
        <v>1</v>
      </c>
      <c r="O186" s="9">
        <v>1</v>
      </c>
      <c r="P186" s="9">
        <v>1</v>
      </c>
      <c r="Q186" s="9">
        <v>1</v>
      </c>
      <c r="R186" s="9">
        <v>1</v>
      </c>
      <c r="S186" s="9">
        <v>1</v>
      </c>
      <c r="T186" s="9">
        <v>1</v>
      </c>
      <c r="U186" s="9">
        <v>1</v>
      </c>
      <c r="V186" s="9">
        <v>1</v>
      </c>
      <c r="W186" s="9"/>
      <c r="X186" s="9"/>
      <c r="Y186" s="9"/>
      <c r="Z186" s="9"/>
      <c r="AA186" s="9"/>
      <c r="AB186" s="9"/>
      <c r="AC186" s="9"/>
    </row>
    <row r="187" spans="1:29" ht="15.75" hidden="1" customHeight="1" x14ac:dyDescent="0.2">
      <c r="A187" s="14">
        <v>20</v>
      </c>
      <c r="B187" s="9" t="s">
        <v>70</v>
      </c>
      <c r="C187" s="17">
        <v>7</v>
      </c>
      <c r="D187" s="15" t="s">
        <v>297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0</v>
      </c>
      <c r="K187" s="9">
        <v>1</v>
      </c>
      <c r="L187" s="9">
        <v>1</v>
      </c>
      <c r="M187" s="9">
        <v>1</v>
      </c>
      <c r="N187" s="9">
        <v>1</v>
      </c>
      <c r="O187" s="9">
        <v>1</v>
      </c>
      <c r="P187" s="9">
        <v>1</v>
      </c>
      <c r="Q187" s="9">
        <v>1</v>
      </c>
      <c r="R187" s="9">
        <v>1</v>
      </c>
      <c r="S187" s="9">
        <v>1</v>
      </c>
      <c r="T187" s="9">
        <v>1</v>
      </c>
      <c r="U187" s="9">
        <v>1</v>
      </c>
      <c r="V187" s="9">
        <v>1</v>
      </c>
      <c r="W187" s="9"/>
      <c r="X187" s="9"/>
      <c r="Y187" s="9"/>
      <c r="Z187" s="9"/>
      <c r="AA187" s="9"/>
      <c r="AB187" s="9"/>
      <c r="AC187" s="9"/>
    </row>
    <row r="188" spans="1:29" ht="15.75" hidden="1" customHeight="1" x14ac:dyDescent="0.2">
      <c r="A188" s="14">
        <v>20</v>
      </c>
      <c r="B188" s="9" t="s">
        <v>70</v>
      </c>
      <c r="C188" s="17">
        <v>8</v>
      </c>
      <c r="D188" s="15" t="s">
        <v>298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0</v>
      </c>
      <c r="K188" s="9">
        <v>1</v>
      </c>
      <c r="L188" s="9">
        <v>1</v>
      </c>
      <c r="M188" s="9">
        <v>1</v>
      </c>
      <c r="N188" s="9">
        <v>1</v>
      </c>
      <c r="O188" s="9">
        <v>1</v>
      </c>
      <c r="P188" s="9">
        <v>1</v>
      </c>
      <c r="Q188" s="9">
        <v>1</v>
      </c>
      <c r="R188" s="9">
        <v>1</v>
      </c>
      <c r="S188" s="9">
        <v>1</v>
      </c>
      <c r="T188" s="9">
        <v>1</v>
      </c>
      <c r="U188" s="9">
        <v>1</v>
      </c>
      <c r="V188" s="9">
        <v>1</v>
      </c>
      <c r="W188" s="9"/>
      <c r="X188" s="9"/>
      <c r="Y188" s="9"/>
      <c r="Z188" s="9"/>
      <c r="AA188" s="9"/>
      <c r="AB188" s="9"/>
      <c r="AC188" s="9"/>
    </row>
    <row r="189" spans="1:29" ht="15.75" hidden="1" customHeight="1" x14ac:dyDescent="0.2">
      <c r="A189" s="14">
        <v>20</v>
      </c>
      <c r="B189" s="9" t="s">
        <v>70</v>
      </c>
      <c r="C189" s="17">
        <v>9</v>
      </c>
      <c r="D189" s="15" t="s">
        <v>299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0</v>
      </c>
      <c r="K189" s="9">
        <v>1</v>
      </c>
      <c r="L189" s="9">
        <v>1</v>
      </c>
      <c r="M189" s="9">
        <v>1</v>
      </c>
      <c r="N189" s="9">
        <v>1</v>
      </c>
      <c r="O189" s="9">
        <v>1</v>
      </c>
      <c r="P189" s="9">
        <v>1</v>
      </c>
      <c r="Q189" s="9">
        <v>1</v>
      </c>
      <c r="R189" s="9">
        <v>1</v>
      </c>
      <c r="S189" s="9">
        <v>1</v>
      </c>
      <c r="T189" s="9">
        <v>1</v>
      </c>
      <c r="U189" s="9">
        <v>1</v>
      </c>
      <c r="V189" s="9">
        <v>1</v>
      </c>
      <c r="W189" s="9"/>
      <c r="X189" s="9"/>
      <c r="Y189" s="9"/>
      <c r="Z189" s="9"/>
      <c r="AA189" s="9"/>
      <c r="AB189" s="9"/>
      <c r="AC189" s="9"/>
    </row>
    <row r="190" spans="1:29" ht="15.75" hidden="1" customHeight="1" x14ac:dyDescent="0.2">
      <c r="A190" s="14">
        <v>20</v>
      </c>
      <c r="B190" s="9" t="s">
        <v>70</v>
      </c>
      <c r="C190" s="17">
        <v>10</v>
      </c>
      <c r="D190" s="15" t="s">
        <v>300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9">
        <v>1</v>
      </c>
      <c r="N190" s="9">
        <v>1</v>
      </c>
      <c r="O190" s="9">
        <v>1</v>
      </c>
      <c r="P190" s="9">
        <v>1</v>
      </c>
      <c r="Q190" s="9">
        <v>1</v>
      </c>
      <c r="R190" s="9">
        <v>1</v>
      </c>
      <c r="S190" s="9">
        <v>1</v>
      </c>
      <c r="T190" s="9">
        <v>1</v>
      </c>
      <c r="U190" s="9">
        <v>1</v>
      </c>
      <c r="V190" s="9">
        <v>1</v>
      </c>
      <c r="W190" s="9"/>
      <c r="X190" s="9"/>
      <c r="Y190" s="9"/>
      <c r="Z190" s="9"/>
      <c r="AA190" s="9"/>
      <c r="AB190" s="9"/>
      <c r="AC190" s="9"/>
    </row>
    <row r="191" spans="1:29" ht="15.75" hidden="1" customHeight="1" x14ac:dyDescent="0.2">
      <c r="A191" s="14">
        <v>20</v>
      </c>
      <c r="B191" s="9" t="s">
        <v>70</v>
      </c>
      <c r="C191" s="17">
        <v>11</v>
      </c>
      <c r="D191" s="15" t="s">
        <v>301</v>
      </c>
      <c r="E191" s="9">
        <v>1</v>
      </c>
      <c r="F191" s="9">
        <v>1</v>
      </c>
      <c r="G191" s="9">
        <v>1</v>
      </c>
      <c r="H191" s="9">
        <v>0</v>
      </c>
      <c r="I191" s="9">
        <v>1</v>
      </c>
      <c r="J191" s="9">
        <v>1</v>
      </c>
      <c r="K191" s="9">
        <v>1</v>
      </c>
      <c r="L191" s="9">
        <v>1</v>
      </c>
      <c r="M191" s="9">
        <v>1</v>
      </c>
      <c r="N191" s="9">
        <v>1</v>
      </c>
      <c r="O191" s="9">
        <v>1</v>
      </c>
      <c r="P191" s="9">
        <v>1</v>
      </c>
      <c r="Q191" s="9">
        <v>1</v>
      </c>
      <c r="R191" s="9">
        <v>1</v>
      </c>
      <c r="S191" s="9">
        <v>1</v>
      </c>
      <c r="T191" s="9">
        <v>1</v>
      </c>
      <c r="U191" s="9">
        <v>1</v>
      </c>
      <c r="V191" s="9">
        <v>1</v>
      </c>
      <c r="W191" s="9"/>
      <c r="X191" s="9"/>
      <c r="Y191" s="9"/>
      <c r="Z191" s="9"/>
      <c r="AA191" s="9"/>
      <c r="AB191" s="9"/>
      <c r="AC191" s="9"/>
    </row>
    <row r="192" spans="1:29" ht="15.75" hidden="1" customHeight="1" x14ac:dyDescent="0.2">
      <c r="A192" s="14">
        <v>20</v>
      </c>
      <c r="B192" s="9" t="s">
        <v>70</v>
      </c>
      <c r="C192" s="17">
        <v>12</v>
      </c>
      <c r="D192" s="15" t="s">
        <v>302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0</v>
      </c>
      <c r="K192" s="9">
        <v>1</v>
      </c>
      <c r="L192" s="9">
        <v>1</v>
      </c>
      <c r="M192" s="9">
        <v>1</v>
      </c>
      <c r="N192" s="9">
        <v>1</v>
      </c>
      <c r="O192" s="9">
        <v>1</v>
      </c>
      <c r="P192" s="9">
        <v>1</v>
      </c>
      <c r="Q192" s="9">
        <v>1</v>
      </c>
      <c r="R192" s="9">
        <v>1</v>
      </c>
      <c r="S192" s="9">
        <v>1</v>
      </c>
      <c r="T192" s="9">
        <v>1</v>
      </c>
      <c r="U192" s="9">
        <v>1</v>
      </c>
      <c r="V192" s="9">
        <v>1</v>
      </c>
      <c r="W192" s="9"/>
      <c r="X192" s="9"/>
      <c r="Y192" s="9"/>
      <c r="Z192" s="9"/>
      <c r="AA192" s="9"/>
      <c r="AB192" s="9"/>
      <c r="AC192" s="9"/>
    </row>
    <row r="193" spans="1:29" ht="15.75" hidden="1" customHeight="1" x14ac:dyDescent="0.2">
      <c r="A193" s="14">
        <v>20</v>
      </c>
      <c r="B193" s="9" t="s">
        <v>70</v>
      </c>
      <c r="C193" s="17">
        <v>13</v>
      </c>
      <c r="D193" s="15" t="s">
        <v>303</v>
      </c>
      <c r="E193" s="9">
        <v>1</v>
      </c>
      <c r="F193" s="9">
        <v>1</v>
      </c>
      <c r="G193" s="9">
        <v>1</v>
      </c>
      <c r="H193" s="9">
        <v>0</v>
      </c>
      <c r="I193" s="9">
        <v>1</v>
      </c>
      <c r="J193" s="9">
        <v>0</v>
      </c>
      <c r="K193" s="9">
        <v>1</v>
      </c>
      <c r="L193" s="9">
        <v>1</v>
      </c>
      <c r="M193" s="9">
        <v>1</v>
      </c>
      <c r="N193" s="9">
        <v>1</v>
      </c>
      <c r="O193" s="9">
        <v>1</v>
      </c>
      <c r="P193" s="9">
        <v>1</v>
      </c>
      <c r="Q193" s="9">
        <v>1</v>
      </c>
      <c r="R193" s="9">
        <v>1</v>
      </c>
      <c r="S193" s="9">
        <v>1</v>
      </c>
      <c r="T193" s="9">
        <v>1</v>
      </c>
      <c r="U193" s="9">
        <v>1</v>
      </c>
      <c r="V193" s="9">
        <v>1</v>
      </c>
      <c r="W193" s="9"/>
      <c r="X193" s="9"/>
      <c r="Y193" s="9"/>
      <c r="Z193" s="9"/>
      <c r="AA193" s="9"/>
      <c r="AB193" s="9"/>
      <c r="AC193" s="9"/>
    </row>
    <row r="194" spans="1:29" ht="15.75" hidden="1" customHeight="1" x14ac:dyDescent="0.2">
      <c r="A194" s="14">
        <v>20</v>
      </c>
      <c r="B194" s="9" t="s">
        <v>70</v>
      </c>
      <c r="C194" s="17">
        <v>14</v>
      </c>
      <c r="D194" s="15" t="s">
        <v>304</v>
      </c>
      <c r="E194" s="9">
        <v>1</v>
      </c>
      <c r="F194" s="9">
        <v>1</v>
      </c>
      <c r="G194" s="9">
        <v>1</v>
      </c>
      <c r="H194" s="9">
        <v>0</v>
      </c>
      <c r="I194" s="9">
        <v>1</v>
      </c>
      <c r="J194" s="9">
        <v>0</v>
      </c>
      <c r="K194" s="9">
        <v>1</v>
      </c>
      <c r="L194" s="9">
        <v>1</v>
      </c>
      <c r="M194" s="9">
        <v>1</v>
      </c>
      <c r="N194" s="9">
        <v>1</v>
      </c>
      <c r="O194" s="9">
        <v>1</v>
      </c>
      <c r="P194" s="9">
        <v>1</v>
      </c>
      <c r="Q194" s="9">
        <v>1</v>
      </c>
      <c r="R194" s="9">
        <v>1</v>
      </c>
      <c r="S194" s="9">
        <v>1</v>
      </c>
      <c r="T194" s="9">
        <v>1</v>
      </c>
      <c r="U194" s="9">
        <v>1</v>
      </c>
      <c r="V194" s="9">
        <v>1</v>
      </c>
      <c r="W194" s="9"/>
      <c r="X194" s="9"/>
      <c r="Y194" s="9"/>
      <c r="Z194" s="9"/>
      <c r="AA194" s="9"/>
      <c r="AB194" s="9"/>
      <c r="AC194" s="9"/>
    </row>
    <row r="195" spans="1:29" ht="15.75" hidden="1" customHeight="1" x14ac:dyDescent="0.2">
      <c r="A195" s="14">
        <v>20</v>
      </c>
      <c r="B195" s="9" t="s">
        <v>70</v>
      </c>
      <c r="C195" s="17">
        <v>15</v>
      </c>
      <c r="D195" s="15" t="s">
        <v>305</v>
      </c>
      <c r="E195" s="9">
        <v>1</v>
      </c>
      <c r="F195" s="9">
        <v>1</v>
      </c>
      <c r="G195" s="9">
        <v>1</v>
      </c>
      <c r="H195" s="9">
        <v>0</v>
      </c>
      <c r="I195" s="9">
        <v>1</v>
      </c>
      <c r="J195" s="9">
        <v>0</v>
      </c>
      <c r="K195" s="9">
        <v>1</v>
      </c>
      <c r="L195" s="9">
        <v>1</v>
      </c>
      <c r="M195" s="9">
        <v>1</v>
      </c>
      <c r="N195" s="9">
        <v>1</v>
      </c>
      <c r="O195" s="9">
        <v>1</v>
      </c>
      <c r="P195" s="9">
        <v>1</v>
      </c>
      <c r="Q195" s="9">
        <v>1</v>
      </c>
      <c r="R195" s="9">
        <v>1</v>
      </c>
      <c r="S195" s="9">
        <v>1</v>
      </c>
      <c r="T195" s="9">
        <v>1</v>
      </c>
      <c r="U195" s="9">
        <v>1</v>
      </c>
      <c r="V195" s="9">
        <v>1</v>
      </c>
      <c r="W195" s="9"/>
      <c r="X195" s="9"/>
      <c r="Y195" s="9"/>
      <c r="Z195" s="9"/>
      <c r="AA195" s="9"/>
      <c r="AB195" s="9"/>
      <c r="AC195" s="9"/>
    </row>
    <row r="196" spans="1:29" ht="15.75" hidden="1" customHeight="1" x14ac:dyDescent="0.2">
      <c r="A196" s="14">
        <v>20</v>
      </c>
      <c r="B196" s="9" t="s">
        <v>70</v>
      </c>
      <c r="C196" s="17">
        <v>16</v>
      </c>
      <c r="D196" s="15" t="s">
        <v>306</v>
      </c>
      <c r="E196" s="9">
        <v>1</v>
      </c>
      <c r="F196" s="9">
        <v>1</v>
      </c>
      <c r="G196" s="9">
        <v>1</v>
      </c>
      <c r="H196" s="9">
        <v>0</v>
      </c>
      <c r="I196" s="9">
        <v>1</v>
      </c>
      <c r="J196" s="9">
        <v>0</v>
      </c>
      <c r="K196" s="9">
        <v>1</v>
      </c>
      <c r="L196" s="9">
        <v>1</v>
      </c>
      <c r="M196" s="9">
        <v>1</v>
      </c>
      <c r="N196" s="9">
        <v>1</v>
      </c>
      <c r="O196" s="9">
        <v>1</v>
      </c>
      <c r="P196" s="9">
        <v>1</v>
      </c>
      <c r="Q196" s="9">
        <v>1</v>
      </c>
      <c r="R196" s="9">
        <v>1</v>
      </c>
      <c r="S196" s="9">
        <v>1</v>
      </c>
      <c r="T196" s="9">
        <v>1</v>
      </c>
      <c r="U196" s="9">
        <v>1</v>
      </c>
      <c r="V196" s="9">
        <v>1</v>
      </c>
      <c r="W196" s="9"/>
      <c r="X196" s="9"/>
      <c r="Y196" s="9"/>
      <c r="Z196" s="9"/>
      <c r="AA196" s="9"/>
      <c r="AB196" s="9"/>
      <c r="AC196" s="9"/>
    </row>
    <row r="197" spans="1:29" ht="15.75" hidden="1" customHeight="1" x14ac:dyDescent="0.2">
      <c r="A197" s="14">
        <v>20</v>
      </c>
      <c r="B197" s="9" t="s">
        <v>70</v>
      </c>
      <c r="C197" s="17">
        <v>17</v>
      </c>
      <c r="D197" s="15" t="s">
        <v>307</v>
      </c>
      <c r="E197" s="9">
        <v>1</v>
      </c>
      <c r="F197" s="9">
        <v>1</v>
      </c>
      <c r="G197" s="9">
        <v>1</v>
      </c>
      <c r="H197" s="9">
        <v>0</v>
      </c>
      <c r="I197" s="9">
        <v>1</v>
      </c>
      <c r="J197" s="9">
        <v>0</v>
      </c>
      <c r="K197" s="9">
        <v>1</v>
      </c>
      <c r="L197" s="9">
        <v>1</v>
      </c>
      <c r="M197" s="9">
        <v>1</v>
      </c>
      <c r="N197" s="9">
        <v>1</v>
      </c>
      <c r="O197" s="9">
        <v>1</v>
      </c>
      <c r="P197" s="9">
        <v>1</v>
      </c>
      <c r="Q197" s="9">
        <v>1</v>
      </c>
      <c r="R197" s="9">
        <v>1</v>
      </c>
      <c r="S197" s="9">
        <v>1</v>
      </c>
      <c r="T197" s="9">
        <v>1</v>
      </c>
      <c r="U197" s="9">
        <v>1</v>
      </c>
      <c r="V197" s="9">
        <v>1</v>
      </c>
      <c r="W197" s="9"/>
      <c r="X197" s="9"/>
      <c r="Y197" s="9"/>
      <c r="Z197" s="9"/>
      <c r="AA197" s="9"/>
      <c r="AB197" s="9"/>
      <c r="AC197" s="9"/>
    </row>
    <row r="198" spans="1:29" ht="15.75" hidden="1" customHeight="1" x14ac:dyDescent="0.2">
      <c r="A198" s="14">
        <v>20</v>
      </c>
      <c r="B198" s="9" t="s">
        <v>70</v>
      </c>
      <c r="C198" s="17">
        <v>18</v>
      </c>
      <c r="D198" s="15" t="s">
        <v>308</v>
      </c>
      <c r="E198" s="9">
        <v>1</v>
      </c>
      <c r="F198" s="9">
        <v>1</v>
      </c>
      <c r="G198" s="9">
        <v>1</v>
      </c>
      <c r="H198" s="9">
        <v>0</v>
      </c>
      <c r="I198" s="9">
        <v>1</v>
      </c>
      <c r="J198" s="9">
        <v>0</v>
      </c>
      <c r="K198" s="9">
        <v>1</v>
      </c>
      <c r="L198" s="9">
        <v>1</v>
      </c>
      <c r="M198" s="9">
        <v>1</v>
      </c>
      <c r="N198" s="9">
        <v>1</v>
      </c>
      <c r="O198" s="9">
        <v>1</v>
      </c>
      <c r="P198" s="9">
        <v>1</v>
      </c>
      <c r="Q198" s="9">
        <v>1</v>
      </c>
      <c r="R198" s="9">
        <v>1</v>
      </c>
      <c r="S198" s="9">
        <v>1</v>
      </c>
      <c r="T198" s="9">
        <v>1</v>
      </c>
      <c r="U198" s="9">
        <v>1</v>
      </c>
      <c r="V198" s="9">
        <v>1</v>
      </c>
      <c r="W198" s="9"/>
      <c r="X198" s="9"/>
      <c r="Y198" s="9"/>
      <c r="Z198" s="9"/>
      <c r="AA198" s="9"/>
      <c r="AB198" s="9"/>
      <c r="AC198" s="9"/>
    </row>
    <row r="199" spans="1:29" ht="15.75" hidden="1" customHeight="1" x14ac:dyDescent="0.2">
      <c r="A199" s="14">
        <v>21</v>
      </c>
      <c r="B199" s="9" t="s">
        <v>72</v>
      </c>
      <c r="C199" s="17">
        <v>1</v>
      </c>
      <c r="D199" s="15" t="s">
        <v>309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9">
        <v>1</v>
      </c>
      <c r="R199" s="9">
        <v>1</v>
      </c>
      <c r="S199" s="9">
        <v>1</v>
      </c>
      <c r="T199" s="9">
        <v>1</v>
      </c>
      <c r="U199" s="9">
        <v>1</v>
      </c>
      <c r="V199" s="9">
        <v>1</v>
      </c>
      <c r="W199" s="9"/>
      <c r="X199" s="9"/>
      <c r="Y199" s="9"/>
      <c r="Z199" s="9"/>
      <c r="AA199" s="9"/>
      <c r="AB199" s="9"/>
      <c r="AC199" s="9"/>
    </row>
    <row r="200" spans="1:29" ht="15.75" hidden="1" customHeight="1" x14ac:dyDescent="0.2">
      <c r="A200" s="14">
        <v>21</v>
      </c>
      <c r="B200" s="9" t="s">
        <v>72</v>
      </c>
      <c r="C200" s="17">
        <v>2</v>
      </c>
      <c r="D200" s="15" t="s">
        <v>310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0</v>
      </c>
      <c r="K200" s="9">
        <v>1</v>
      </c>
      <c r="L200" s="9">
        <v>1</v>
      </c>
      <c r="M200" s="9">
        <v>1</v>
      </c>
      <c r="N200" s="9">
        <v>1</v>
      </c>
      <c r="O200" s="9">
        <v>1</v>
      </c>
      <c r="P200" s="9">
        <v>1</v>
      </c>
      <c r="Q200" s="9">
        <v>1</v>
      </c>
      <c r="R200" s="9">
        <v>1</v>
      </c>
      <c r="S200" s="9">
        <v>1</v>
      </c>
      <c r="T200" s="9">
        <v>1</v>
      </c>
      <c r="U200" s="9">
        <v>1</v>
      </c>
      <c r="V200" s="9">
        <v>1</v>
      </c>
      <c r="W200" s="9"/>
      <c r="X200" s="9"/>
      <c r="Y200" s="9"/>
      <c r="Z200" s="9"/>
      <c r="AA200" s="9"/>
      <c r="AB200" s="9"/>
      <c r="AC200" s="9"/>
    </row>
    <row r="201" spans="1:29" ht="15.75" hidden="1" customHeight="1" x14ac:dyDescent="0.2">
      <c r="A201" s="14">
        <v>21</v>
      </c>
      <c r="B201" s="9" t="s">
        <v>72</v>
      </c>
      <c r="C201" s="17">
        <v>3</v>
      </c>
      <c r="D201" s="15" t="s">
        <v>311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9">
        <v>1</v>
      </c>
      <c r="N201" s="9">
        <v>1</v>
      </c>
      <c r="O201" s="9">
        <v>1</v>
      </c>
      <c r="P201" s="9">
        <v>1</v>
      </c>
      <c r="Q201" s="9">
        <v>1</v>
      </c>
      <c r="R201" s="9">
        <v>1</v>
      </c>
      <c r="S201" s="9">
        <v>1</v>
      </c>
      <c r="T201" s="9">
        <v>1</v>
      </c>
      <c r="U201" s="9">
        <v>1</v>
      </c>
      <c r="V201" s="9">
        <v>1</v>
      </c>
      <c r="W201" s="9"/>
      <c r="X201" s="9"/>
      <c r="Y201" s="9"/>
      <c r="Z201" s="9"/>
      <c r="AA201" s="9"/>
      <c r="AB201" s="9"/>
      <c r="AC201" s="9"/>
    </row>
    <row r="202" spans="1:29" ht="15.75" hidden="1" customHeight="1" x14ac:dyDescent="0.2">
      <c r="A202" s="14">
        <v>21</v>
      </c>
      <c r="B202" s="9" t="s">
        <v>72</v>
      </c>
      <c r="C202" s="17">
        <v>4</v>
      </c>
      <c r="D202" s="15" t="s">
        <v>312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0</v>
      </c>
      <c r="K202" s="9">
        <v>1</v>
      </c>
      <c r="L202" s="9">
        <v>1</v>
      </c>
      <c r="M202" s="9">
        <v>1</v>
      </c>
      <c r="N202" s="9">
        <v>1</v>
      </c>
      <c r="O202" s="9">
        <v>1</v>
      </c>
      <c r="P202" s="9">
        <v>1</v>
      </c>
      <c r="Q202" s="9">
        <v>1</v>
      </c>
      <c r="R202" s="9">
        <v>1</v>
      </c>
      <c r="S202" s="9">
        <v>1</v>
      </c>
      <c r="T202" s="9">
        <v>1</v>
      </c>
      <c r="U202" s="9">
        <v>1</v>
      </c>
      <c r="V202" s="9">
        <v>1</v>
      </c>
      <c r="W202" s="9"/>
      <c r="X202" s="9"/>
      <c r="Y202" s="9"/>
      <c r="Z202" s="9"/>
      <c r="AA202" s="9"/>
      <c r="AB202" s="9"/>
      <c r="AC202" s="9"/>
    </row>
    <row r="203" spans="1:29" ht="15.75" hidden="1" customHeight="1" x14ac:dyDescent="0.2">
      <c r="A203" s="14">
        <v>21</v>
      </c>
      <c r="B203" s="9" t="s">
        <v>72</v>
      </c>
      <c r="C203" s="17">
        <v>5</v>
      </c>
      <c r="D203" s="15" t="s">
        <v>313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0</v>
      </c>
      <c r="K203" s="9">
        <v>1</v>
      </c>
      <c r="L203" s="9">
        <v>1</v>
      </c>
      <c r="M203" s="9">
        <v>1</v>
      </c>
      <c r="N203" s="9">
        <v>1</v>
      </c>
      <c r="O203" s="9">
        <v>1</v>
      </c>
      <c r="P203" s="9">
        <v>1</v>
      </c>
      <c r="Q203" s="9">
        <v>1</v>
      </c>
      <c r="R203" s="9">
        <v>1</v>
      </c>
      <c r="S203" s="9">
        <v>1</v>
      </c>
      <c r="T203" s="9">
        <v>1</v>
      </c>
      <c r="U203" s="9">
        <v>1</v>
      </c>
      <c r="V203" s="9">
        <v>1</v>
      </c>
      <c r="W203" s="9"/>
      <c r="X203" s="9"/>
      <c r="Y203" s="9"/>
      <c r="Z203" s="9"/>
      <c r="AA203" s="9"/>
      <c r="AB203" s="9"/>
      <c r="AC203" s="9"/>
    </row>
    <row r="204" spans="1:29" ht="15.75" hidden="1" customHeight="1" x14ac:dyDescent="0.2">
      <c r="A204" s="14">
        <v>22</v>
      </c>
      <c r="B204" s="9" t="s">
        <v>74</v>
      </c>
      <c r="C204" s="17">
        <v>1</v>
      </c>
      <c r="D204" s="15" t="s">
        <v>314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9">
        <v>0</v>
      </c>
      <c r="N204" s="9">
        <v>1</v>
      </c>
      <c r="O204" s="9">
        <v>1</v>
      </c>
      <c r="P204" s="9">
        <v>1</v>
      </c>
      <c r="Q204" s="9">
        <v>0</v>
      </c>
      <c r="R204" s="9">
        <v>1</v>
      </c>
      <c r="S204" s="9">
        <v>1</v>
      </c>
      <c r="T204" s="9">
        <v>1</v>
      </c>
      <c r="U204" s="9">
        <v>1</v>
      </c>
      <c r="V204" s="9">
        <v>1</v>
      </c>
      <c r="W204" s="9">
        <v>1</v>
      </c>
      <c r="X204" s="9">
        <v>1</v>
      </c>
      <c r="Y204" s="9">
        <v>1</v>
      </c>
      <c r="Z204" s="9"/>
      <c r="AA204" s="9"/>
      <c r="AB204" s="9"/>
      <c r="AC204" s="9"/>
    </row>
    <row r="205" spans="1:29" ht="15.75" hidden="1" customHeight="1" x14ac:dyDescent="0.2">
      <c r="A205" s="14">
        <v>22</v>
      </c>
      <c r="B205" s="9" t="s">
        <v>74</v>
      </c>
      <c r="C205" s="17">
        <v>2</v>
      </c>
      <c r="D205" s="15" t="s">
        <v>315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9">
        <v>0</v>
      </c>
      <c r="N205" s="9">
        <v>1</v>
      </c>
      <c r="O205" s="9">
        <v>1</v>
      </c>
      <c r="P205" s="9">
        <v>1</v>
      </c>
      <c r="Q205" s="9">
        <v>1</v>
      </c>
      <c r="R205" s="9">
        <v>1</v>
      </c>
      <c r="S205" s="9">
        <v>1</v>
      </c>
      <c r="T205" s="9">
        <v>1</v>
      </c>
      <c r="U205" s="9">
        <v>1</v>
      </c>
      <c r="V205" s="9">
        <v>1</v>
      </c>
      <c r="W205" s="9">
        <v>1</v>
      </c>
      <c r="X205" s="9">
        <v>1</v>
      </c>
      <c r="Y205" s="9">
        <v>1</v>
      </c>
      <c r="Z205" s="9"/>
      <c r="AA205" s="9"/>
      <c r="AB205" s="9"/>
      <c r="AC205" s="9"/>
    </row>
    <row r="206" spans="1:29" ht="15.75" hidden="1" customHeight="1" x14ac:dyDescent="0.2">
      <c r="A206" s="14">
        <v>22</v>
      </c>
      <c r="B206" s="9" t="s">
        <v>74</v>
      </c>
      <c r="C206" s="17">
        <v>3</v>
      </c>
      <c r="D206" s="15" t="s">
        <v>316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9">
        <v>1</v>
      </c>
      <c r="N206" s="9">
        <v>1</v>
      </c>
      <c r="O206" s="9">
        <v>1</v>
      </c>
      <c r="P206" s="9">
        <v>1</v>
      </c>
      <c r="Q206" s="9">
        <v>1</v>
      </c>
      <c r="R206" s="9">
        <v>1</v>
      </c>
      <c r="S206" s="9">
        <v>1</v>
      </c>
      <c r="T206" s="9">
        <v>1</v>
      </c>
      <c r="U206" s="9">
        <v>1</v>
      </c>
      <c r="V206" s="9">
        <v>1</v>
      </c>
      <c r="W206" s="9">
        <v>1</v>
      </c>
      <c r="X206" s="9">
        <v>1</v>
      </c>
      <c r="Y206" s="9">
        <v>1</v>
      </c>
      <c r="Z206" s="9"/>
      <c r="AA206" s="9"/>
      <c r="AB206" s="9"/>
      <c r="AC206" s="9"/>
    </row>
    <row r="207" spans="1:29" ht="15.75" hidden="1" customHeight="1" x14ac:dyDescent="0.2">
      <c r="A207" s="14">
        <v>22</v>
      </c>
      <c r="B207" s="9" t="s">
        <v>74</v>
      </c>
      <c r="C207" s="17">
        <v>4</v>
      </c>
      <c r="D207" s="15" t="s">
        <v>317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9">
        <v>1</v>
      </c>
      <c r="N207" s="9">
        <v>1</v>
      </c>
      <c r="O207" s="9">
        <v>1</v>
      </c>
      <c r="P207" s="9">
        <v>1</v>
      </c>
      <c r="Q207" s="9">
        <v>1</v>
      </c>
      <c r="R207" s="9">
        <v>1</v>
      </c>
      <c r="S207" s="9">
        <v>1</v>
      </c>
      <c r="T207" s="9">
        <v>1</v>
      </c>
      <c r="U207" s="9">
        <v>1</v>
      </c>
      <c r="V207" s="9">
        <v>1</v>
      </c>
      <c r="W207" s="9">
        <v>1</v>
      </c>
      <c r="X207" s="9">
        <v>1</v>
      </c>
      <c r="Y207" s="9">
        <v>1</v>
      </c>
      <c r="Z207" s="9"/>
      <c r="AA207" s="9"/>
      <c r="AB207" s="9"/>
      <c r="AC207" s="9"/>
    </row>
    <row r="208" spans="1:29" ht="15.75" hidden="1" customHeight="1" x14ac:dyDescent="0.2">
      <c r="A208" s="14">
        <v>22</v>
      </c>
      <c r="B208" s="9" t="s">
        <v>74</v>
      </c>
      <c r="C208" s="17">
        <v>5</v>
      </c>
      <c r="D208" s="15" t="s">
        <v>318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9">
        <v>0</v>
      </c>
      <c r="N208" s="9">
        <v>1</v>
      </c>
      <c r="O208" s="9">
        <v>1</v>
      </c>
      <c r="P208" s="9">
        <v>1</v>
      </c>
      <c r="Q208" s="9">
        <v>1</v>
      </c>
      <c r="R208" s="9">
        <v>1</v>
      </c>
      <c r="S208" s="9">
        <v>1</v>
      </c>
      <c r="T208" s="9">
        <v>1</v>
      </c>
      <c r="U208" s="9">
        <v>1</v>
      </c>
      <c r="V208" s="9">
        <v>1</v>
      </c>
      <c r="W208" s="9">
        <v>1</v>
      </c>
      <c r="X208" s="9">
        <v>1</v>
      </c>
      <c r="Y208" s="9">
        <v>1</v>
      </c>
      <c r="Z208" s="9"/>
      <c r="AA208" s="9"/>
      <c r="AB208" s="9"/>
      <c r="AC208" s="9"/>
    </row>
    <row r="209" spans="1:29" ht="15.75" hidden="1" customHeight="1" x14ac:dyDescent="0.2">
      <c r="A209" s="14">
        <v>22</v>
      </c>
      <c r="B209" s="9" t="s">
        <v>74</v>
      </c>
      <c r="C209" s="17">
        <v>6</v>
      </c>
      <c r="D209" s="15" t="s">
        <v>319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9">
        <v>0</v>
      </c>
      <c r="N209" s="9">
        <v>1</v>
      </c>
      <c r="O209" s="9">
        <v>1</v>
      </c>
      <c r="P209" s="9">
        <v>1</v>
      </c>
      <c r="Q209" s="9">
        <v>1</v>
      </c>
      <c r="R209" s="9">
        <v>1</v>
      </c>
      <c r="S209" s="9">
        <v>1</v>
      </c>
      <c r="T209" s="9">
        <v>1</v>
      </c>
      <c r="U209" s="9">
        <v>1</v>
      </c>
      <c r="V209" s="9">
        <v>1</v>
      </c>
      <c r="W209" s="9">
        <v>1</v>
      </c>
      <c r="X209" s="9">
        <v>1</v>
      </c>
      <c r="Y209" s="9">
        <v>1</v>
      </c>
      <c r="Z209" s="9"/>
      <c r="AA209" s="9"/>
      <c r="AB209" s="9"/>
      <c r="AC209" s="9"/>
    </row>
    <row r="210" spans="1:29" ht="15.75" hidden="1" customHeight="1" x14ac:dyDescent="0.2">
      <c r="A210" s="14">
        <v>23</v>
      </c>
      <c r="B210" s="9" t="s">
        <v>76</v>
      </c>
      <c r="C210" s="17">
        <v>1</v>
      </c>
      <c r="D210" s="15" t="s">
        <v>320</v>
      </c>
      <c r="E210" s="9">
        <v>1</v>
      </c>
      <c r="F210" s="9">
        <v>1</v>
      </c>
      <c r="G210" s="9">
        <v>0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9">
        <v>1</v>
      </c>
      <c r="N210" s="9">
        <v>1</v>
      </c>
      <c r="O210" s="9">
        <v>1</v>
      </c>
      <c r="P210" s="9">
        <v>1</v>
      </c>
      <c r="Q210" s="9">
        <v>1</v>
      </c>
      <c r="R210" s="9">
        <v>1</v>
      </c>
      <c r="S210" s="9">
        <v>1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5.75" hidden="1" customHeight="1" x14ac:dyDescent="0.2">
      <c r="A211" s="14">
        <v>23</v>
      </c>
      <c r="B211" s="9" t="s">
        <v>76</v>
      </c>
      <c r="C211" s="17">
        <v>2</v>
      </c>
      <c r="D211" s="15" t="s">
        <v>321</v>
      </c>
      <c r="E211" s="9">
        <v>1</v>
      </c>
      <c r="F211" s="9">
        <v>1</v>
      </c>
      <c r="G211" s="9">
        <v>0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9">
        <v>1</v>
      </c>
      <c r="N211" s="9">
        <v>1</v>
      </c>
      <c r="O211" s="9">
        <v>1</v>
      </c>
      <c r="P211" s="9">
        <v>1</v>
      </c>
      <c r="Q211" s="9">
        <v>1</v>
      </c>
      <c r="R211" s="9">
        <v>1</v>
      </c>
      <c r="S211" s="9">
        <v>1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5.75" hidden="1" customHeight="1" x14ac:dyDescent="0.2">
      <c r="A212" s="14">
        <v>23</v>
      </c>
      <c r="B212" s="9" t="s">
        <v>76</v>
      </c>
      <c r="C212" s="17">
        <v>3</v>
      </c>
      <c r="D212" s="15" t="s">
        <v>322</v>
      </c>
      <c r="E212" s="9">
        <v>1</v>
      </c>
      <c r="F212" s="9">
        <v>1</v>
      </c>
      <c r="G212" s="9">
        <v>0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9">
        <v>1</v>
      </c>
      <c r="N212" s="9">
        <v>1</v>
      </c>
      <c r="O212" s="9">
        <v>1</v>
      </c>
      <c r="P212" s="9">
        <v>1</v>
      </c>
      <c r="Q212" s="9">
        <v>1</v>
      </c>
      <c r="R212" s="9">
        <v>1</v>
      </c>
      <c r="S212" s="9">
        <v>1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5.75" hidden="1" customHeight="1" x14ac:dyDescent="0.2">
      <c r="A213" s="14">
        <v>23</v>
      </c>
      <c r="B213" s="9" t="s">
        <v>76</v>
      </c>
      <c r="C213" s="17">
        <v>4</v>
      </c>
      <c r="D213" s="15" t="s">
        <v>323</v>
      </c>
      <c r="E213" s="9">
        <v>1</v>
      </c>
      <c r="F213" s="9">
        <v>1</v>
      </c>
      <c r="G213" s="9">
        <v>0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9">
        <v>1</v>
      </c>
      <c r="N213" s="9">
        <v>1</v>
      </c>
      <c r="O213" s="9">
        <v>1</v>
      </c>
      <c r="P213" s="9">
        <v>1</v>
      </c>
      <c r="Q213" s="9">
        <v>1</v>
      </c>
      <c r="R213" s="9">
        <v>1</v>
      </c>
      <c r="S213" s="9">
        <v>1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5.75" hidden="1" customHeight="1" x14ac:dyDescent="0.2">
      <c r="A214" s="14">
        <v>23</v>
      </c>
      <c r="B214" s="9" t="s">
        <v>76</v>
      </c>
      <c r="C214" s="17">
        <v>5</v>
      </c>
      <c r="D214" s="15" t="s">
        <v>324</v>
      </c>
      <c r="E214" s="9">
        <v>1</v>
      </c>
      <c r="F214" s="9">
        <v>1</v>
      </c>
      <c r="G214" s="9">
        <v>0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9">
        <v>1</v>
      </c>
      <c r="N214" s="9">
        <v>1</v>
      </c>
      <c r="O214" s="9">
        <v>1</v>
      </c>
      <c r="P214" s="9">
        <v>1</v>
      </c>
      <c r="Q214" s="9">
        <v>1</v>
      </c>
      <c r="R214" s="9">
        <v>1</v>
      </c>
      <c r="S214" s="9">
        <v>1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5.75" hidden="1" customHeight="1" x14ac:dyDescent="0.2">
      <c r="A215" s="14">
        <v>24</v>
      </c>
      <c r="B215" s="9" t="s">
        <v>78</v>
      </c>
      <c r="C215" s="17">
        <v>1</v>
      </c>
      <c r="D215" s="15" t="s">
        <v>325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9">
        <v>0</v>
      </c>
      <c r="N215" s="9">
        <v>1</v>
      </c>
      <c r="O215" s="9">
        <v>1</v>
      </c>
      <c r="P215" s="9">
        <v>1</v>
      </c>
      <c r="Q215" s="9">
        <v>1</v>
      </c>
      <c r="R215" s="9">
        <v>1</v>
      </c>
      <c r="S215" s="9">
        <v>1</v>
      </c>
      <c r="T215" s="9">
        <v>1</v>
      </c>
      <c r="U215" s="9">
        <v>1</v>
      </c>
      <c r="V215" s="9">
        <v>1</v>
      </c>
      <c r="W215" s="9">
        <v>1</v>
      </c>
      <c r="X215" s="9">
        <v>1</v>
      </c>
      <c r="Y215" s="9">
        <v>1</v>
      </c>
      <c r="Z215" s="9"/>
      <c r="AA215" s="9"/>
      <c r="AB215" s="9"/>
      <c r="AC215" s="9"/>
    </row>
    <row r="216" spans="1:29" ht="15.75" hidden="1" customHeight="1" x14ac:dyDescent="0.2">
      <c r="A216" s="14">
        <v>24</v>
      </c>
      <c r="B216" s="9" t="s">
        <v>78</v>
      </c>
      <c r="C216" s="17">
        <v>2</v>
      </c>
      <c r="D216" s="15" t="s">
        <v>326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9">
        <v>0</v>
      </c>
      <c r="N216" s="9">
        <v>1</v>
      </c>
      <c r="O216" s="9">
        <v>1</v>
      </c>
      <c r="P216" s="9">
        <v>1</v>
      </c>
      <c r="Q216" s="9">
        <v>1</v>
      </c>
      <c r="R216" s="9">
        <v>1</v>
      </c>
      <c r="S216" s="9">
        <v>1</v>
      </c>
      <c r="T216" s="9">
        <v>1</v>
      </c>
      <c r="U216" s="9">
        <v>1</v>
      </c>
      <c r="V216" s="9">
        <v>1</v>
      </c>
      <c r="W216" s="9">
        <v>1</v>
      </c>
      <c r="X216" s="9">
        <v>1</v>
      </c>
      <c r="Y216" s="9">
        <v>1</v>
      </c>
      <c r="Z216" s="9"/>
      <c r="AA216" s="9"/>
      <c r="AB216" s="9"/>
      <c r="AC216" s="9"/>
    </row>
    <row r="217" spans="1:29" ht="15.75" hidden="1" customHeight="1" x14ac:dyDescent="0.2">
      <c r="A217" s="14">
        <v>24</v>
      </c>
      <c r="B217" s="9" t="s">
        <v>78</v>
      </c>
      <c r="C217" s="17">
        <v>3</v>
      </c>
      <c r="D217" s="15" t="s">
        <v>327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9">
        <v>0</v>
      </c>
      <c r="N217" s="9">
        <v>1</v>
      </c>
      <c r="O217" s="9">
        <v>1</v>
      </c>
      <c r="P217" s="9">
        <v>1</v>
      </c>
      <c r="Q217" s="9">
        <v>1</v>
      </c>
      <c r="R217" s="9">
        <v>1</v>
      </c>
      <c r="S217" s="9">
        <v>1</v>
      </c>
      <c r="T217" s="9">
        <v>1</v>
      </c>
      <c r="U217" s="9">
        <v>1</v>
      </c>
      <c r="V217" s="9">
        <v>1</v>
      </c>
      <c r="W217" s="9">
        <v>1</v>
      </c>
      <c r="X217" s="9">
        <v>1</v>
      </c>
      <c r="Y217" s="9">
        <v>1</v>
      </c>
      <c r="Z217" s="9"/>
      <c r="AA217" s="9"/>
      <c r="AB217" s="9"/>
      <c r="AC217" s="9"/>
    </row>
    <row r="218" spans="1:29" ht="15.75" hidden="1" customHeight="1" x14ac:dyDescent="0.2">
      <c r="A218" s="14">
        <v>24</v>
      </c>
      <c r="B218" s="9" t="s">
        <v>78</v>
      </c>
      <c r="C218" s="17">
        <v>4</v>
      </c>
      <c r="D218" s="15" t="s">
        <v>328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9">
        <v>0</v>
      </c>
      <c r="N218" s="9">
        <v>1</v>
      </c>
      <c r="O218" s="9">
        <v>1</v>
      </c>
      <c r="P218" s="9">
        <v>1</v>
      </c>
      <c r="Q218" s="9">
        <v>1</v>
      </c>
      <c r="R218" s="9">
        <v>1</v>
      </c>
      <c r="S218" s="9">
        <v>1</v>
      </c>
      <c r="T218" s="9">
        <v>1</v>
      </c>
      <c r="U218" s="9">
        <v>1</v>
      </c>
      <c r="V218" s="9">
        <v>1</v>
      </c>
      <c r="W218" s="9">
        <v>1</v>
      </c>
      <c r="X218" s="9">
        <v>1</v>
      </c>
      <c r="Y218" s="9">
        <v>1</v>
      </c>
      <c r="Z218" s="9"/>
      <c r="AA218" s="9"/>
      <c r="AB218" s="9"/>
      <c r="AC218" s="9"/>
    </row>
    <row r="219" spans="1:29" ht="15.75" hidden="1" customHeight="1" x14ac:dyDescent="0.2">
      <c r="A219" s="14">
        <v>24</v>
      </c>
      <c r="B219" s="9" t="s">
        <v>78</v>
      </c>
      <c r="C219" s="17">
        <v>5</v>
      </c>
      <c r="D219" s="15" t="s">
        <v>329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9">
        <v>0</v>
      </c>
      <c r="N219" s="9">
        <v>1</v>
      </c>
      <c r="O219" s="9">
        <v>1</v>
      </c>
      <c r="P219" s="9">
        <v>1</v>
      </c>
      <c r="Q219" s="9">
        <v>1</v>
      </c>
      <c r="R219" s="9">
        <v>1</v>
      </c>
      <c r="S219" s="9">
        <v>1</v>
      </c>
      <c r="T219" s="9">
        <v>1</v>
      </c>
      <c r="U219" s="9">
        <v>1</v>
      </c>
      <c r="V219" s="9">
        <v>1</v>
      </c>
      <c r="W219" s="9">
        <v>1</v>
      </c>
      <c r="X219" s="9">
        <v>1</v>
      </c>
      <c r="Y219" s="9">
        <v>1</v>
      </c>
      <c r="Z219" s="9"/>
      <c r="AA219" s="9"/>
      <c r="AB219" s="9"/>
      <c r="AC219" s="9"/>
    </row>
    <row r="220" spans="1:29" ht="15.75" hidden="1" customHeight="1" x14ac:dyDescent="0.2">
      <c r="A220" s="14">
        <v>25</v>
      </c>
      <c r="B220" s="9" t="s">
        <v>80</v>
      </c>
      <c r="C220" s="17">
        <v>1</v>
      </c>
      <c r="D220" s="15" t="s">
        <v>330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0</v>
      </c>
      <c r="K220" s="9">
        <v>1</v>
      </c>
      <c r="L220" s="9">
        <v>1</v>
      </c>
      <c r="M220" s="9">
        <v>1</v>
      </c>
      <c r="N220" s="9">
        <v>0</v>
      </c>
      <c r="O220" s="9">
        <v>1</v>
      </c>
      <c r="P220" s="9">
        <v>1</v>
      </c>
      <c r="Q220" s="9">
        <v>1</v>
      </c>
      <c r="R220" s="9">
        <v>1</v>
      </c>
      <c r="S220" s="9">
        <v>1</v>
      </c>
      <c r="T220" s="9">
        <v>1</v>
      </c>
      <c r="U220" s="9">
        <v>1</v>
      </c>
      <c r="V220" s="9">
        <v>1</v>
      </c>
      <c r="W220" s="9"/>
      <c r="X220" s="9"/>
      <c r="Y220" s="9"/>
      <c r="Z220" s="9"/>
      <c r="AA220" s="9"/>
      <c r="AB220" s="9"/>
      <c r="AC220" s="9"/>
    </row>
    <row r="221" spans="1:29" ht="15.75" hidden="1" customHeight="1" x14ac:dyDescent="0.2">
      <c r="A221" s="14">
        <v>25</v>
      </c>
      <c r="B221" s="9" t="s">
        <v>80</v>
      </c>
      <c r="C221" s="17">
        <v>2</v>
      </c>
      <c r="D221" s="15" t="s">
        <v>331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0</v>
      </c>
      <c r="K221" s="9">
        <v>1</v>
      </c>
      <c r="L221" s="9">
        <v>1</v>
      </c>
      <c r="M221" s="9">
        <v>1</v>
      </c>
      <c r="N221" s="9">
        <v>1</v>
      </c>
      <c r="O221" s="9">
        <v>1</v>
      </c>
      <c r="P221" s="9">
        <v>1</v>
      </c>
      <c r="Q221" s="9">
        <v>1</v>
      </c>
      <c r="R221" s="9">
        <v>1</v>
      </c>
      <c r="S221" s="9">
        <v>1</v>
      </c>
      <c r="T221" s="9">
        <v>1</v>
      </c>
      <c r="U221" s="9">
        <v>1</v>
      </c>
      <c r="V221" s="9">
        <v>1</v>
      </c>
      <c r="W221" s="9"/>
      <c r="X221" s="9"/>
      <c r="Y221" s="9"/>
      <c r="Z221" s="9"/>
      <c r="AA221" s="9"/>
      <c r="AB221" s="9"/>
      <c r="AC221" s="9"/>
    </row>
    <row r="222" spans="1:29" ht="15.75" hidden="1" customHeight="1" x14ac:dyDescent="0.2">
      <c r="A222" s="14">
        <v>25</v>
      </c>
      <c r="B222" s="9" t="s">
        <v>80</v>
      </c>
      <c r="C222" s="17">
        <v>3</v>
      </c>
      <c r="D222" s="15" t="s">
        <v>332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9">
        <v>1</v>
      </c>
      <c r="N222" s="9">
        <v>1</v>
      </c>
      <c r="O222" s="9">
        <v>1</v>
      </c>
      <c r="P222" s="9">
        <v>1</v>
      </c>
      <c r="Q222" s="9">
        <v>1</v>
      </c>
      <c r="R222" s="9">
        <v>1</v>
      </c>
      <c r="S222" s="9">
        <v>1</v>
      </c>
      <c r="T222" s="9">
        <v>1</v>
      </c>
      <c r="U222" s="9">
        <v>1</v>
      </c>
      <c r="V222" s="9">
        <v>1</v>
      </c>
      <c r="W222" s="9"/>
      <c r="X222" s="9"/>
      <c r="Y222" s="9"/>
      <c r="Z222" s="9"/>
      <c r="AA222" s="9"/>
      <c r="AB222" s="9"/>
      <c r="AC222" s="9"/>
    </row>
    <row r="223" spans="1:29" ht="15.75" hidden="1" customHeight="1" x14ac:dyDescent="0.2">
      <c r="A223" s="14">
        <v>25</v>
      </c>
      <c r="B223" s="9" t="s">
        <v>80</v>
      </c>
      <c r="C223" s="17">
        <v>4</v>
      </c>
      <c r="D223" s="15" t="s">
        <v>333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9">
        <v>1</v>
      </c>
      <c r="N223" s="9">
        <v>1</v>
      </c>
      <c r="O223" s="9">
        <v>1</v>
      </c>
      <c r="P223" s="9">
        <v>1</v>
      </c>
      <c r="Q223" s="9">
        <v>1</v>
      </c>
      <c r="R223" s="9">
        <v>1</v>
      </c>
      <c r="S223" s="9">
        <v>1</v>
      </c>
      <c r="T223" s="9">
        <v>1</v>
      </c>
      <c r="U223" s="9">
        <v>1</v>
      </c>
      <c r="V223" s="9">
        <v>1</v>
      </c>
      <c r="W223" s="9"/>
      <c r="X223" s="9"/>
      <c r="Y223" s="9"/>
      <c r="Z223" s="9"/>
      <c r="AA223" s="9"/>
      <c r="AB223" s="9"/>
      <c r="AC223" s="9"/>
    </row>
    <row r="224" spans="1:29" ht="15.75" hidden="1" customHeight="1" x14ac:dyDescent="0.2">
      <c r="A224" s="14">
        <v>25</v>
      </c>
      <c r="B224" s="9" t="s">
        <v>80</v>
      </c>
      <c r="C224" s="17">
        <v>5</v>
      </c>
      <c r="D224" s="15" t="s">
        <v>334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9">
        <v>1</v>
      </c>
      <c r="N224" s="9">
        <v>1</v>
      </c>
      <c r="O224" s="9">
        <v>1</v>
      </c>
      <c r="P224" s="9">
        <v>1</v>
      </c>
      <c r="Q224" s="9">
        <v>1</v>
      </c>
      <c r="R224" s="9">
        <v>1</v>
      </c>
      <c r="S224" s="9">
        <v>1</v>
      </c>
      <c r="T224" s="9">
        <v>1</v>
      </c>
      <c r="U224" s="9">
        <v>1</v>
      </c>
      <c r="V224" s="9">
        <v>1</v>
      </c>
      <c r="W224" s="9"/>
      <c r="X224" s="9"/>
      <c r="Y224" s="9"/>
      <c r="Z224" s="9"/>
      <c r="AA224" s="9"/>
      <c r="AB224" s="9"/>
      <c r="AC224" s="9"/>
    </row>
    <row r="225" spans="1:29" ht="15.75" hidden="1" customHeight="1" x14ac:dyDescent="0.2">
      <c r="A225" s="14">
        <v>26</v>
      </c>
      <c r="B225" s="9" t="s">
        <v>82</v>
      </c>
      <c r="C225" s="17">
        <v>1</v>
      </c>
      <c r="D225" s="15" t="s">
        <v>335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9">
        <v>1</v>
      </c>
      <c r="N225" s="9">
        <v>1</v>
      </c>
      <c r="O225" s="9">
        <v>1</v>
      </c>
      <c r="P225" s="9">
        <v>1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ht="15.75" hidden="1" customHeight="1" x14ac:dyDescent="0.2">
      <c r="A226" s="14">
        <v>26</v>
      </c>
      <c r="B226" s="9" t="s">
        <v>82</v>
      </c>
      <c r="C226" s="17">
        <v>2</v>
      </c>
      <c r="D226" s="15" t="s">
        <v>336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0</v>
      </c>
      <c r="K226" s="9">
        <v>1</v>
      </c>
      <c r="L226" s="9">
        <v>1</v>
      </c>
      <c r="M226" s="9">
        <v>1</v>
      </c>
      <c r="N226" s="9">
        <v>1</v>
      </c>
      <c r="O226" s="9">
        <v>1</v>
      </c>
      <c r="P226" s="9">
        <v>1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ht="15.75" hidden="1" customHeight="1" x14ac:dyDescent="0.2">
      <c r="A227" s="14">
        <v>26</v>
      </c>
      <c r="B227" s="9" t="s">
        <v>82</v>
      </c>
      <c r="C227" s="17">
        <v>3</v>
      </c>
      <c r="D227" s="15" t="s">
        <v>337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9">
        <v>1</v>
      </c>
      <c r="N227" s="9">
        <v>1</v>
      </c>
      <c r="O227" s="9">
        <v>1</v>
      </c>
      <c r="P227" s="9">
        <v>1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ht="15.75" hidden="1" customHeight="1" x14ac:dyDescent="0.2">
      <c r="A228" s="14">
        <v>26</v>
      </c>
      <c r="B228" s="9" t="s">
        <v>82</v>
      </c>
      <c r="C228" s="17">
        <v>4</v>
      </c>
      <c r="D228" s="15" t="s">
        <v>338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9">
        <v>1</v>
      </c>
      <c r="N228" s="9">
        <v>1</v>
      </c>
      <c r="O228" s="9">
        <v>1</v>
      </c>
      <c r="P228" s="9">
        <v>1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ht="15.75" hidden="1" customHeight="1" x14ac:dyDescent="0.2">
      <c r="A229" s="14">
        <v>26</v>
      </c>
      <c r="B229" s="9" t="s">
        <v>82</v>
      </c>
      <c r="C229" s="17">
        <v>5</v>
      </c>
      <c r="D229" s="15" t="s">
        <v>339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9">
        <v>1</v>
      </c>
      <c r="N229" s="9">
        <v>1</v>
      </c>
      <c r="O229" s="9">
        <v>1</v>
      </c>
      <c r="P229" s="9">
        <v>1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5.75" hidden="1" customHeight="1" x14ac:dyDescent="0.2">
      <c r="A230" s="14">
        <v>26</v>
      </c>
      <c r="B230" s="9" t="s">
        <v>82</v>
      </c>
      <c r="C230" s="17">
        <v>6</v>
      </c>
      <c r="D230" s="15" t="s">
        <v>340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9">
        <v>1</v>
      </c>
      <c r="N230" s="9">
        <v>1</v>
      </c>
      <c r="O230" s="9">
        <v>1</v>
      </c>
      <c r="P230" s="9">
        <v>1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15.75" hidden="1" customHeight="1" x14ac:dyDescent="0.2">
      <c r="A231" s="14">
        <v>26</v>
      </c>
      <c r="B231" s="9" t="s">
        <v>82</v>
      </c>
      <c r="C231" s="17">
        <v>7</v>
      </c>
      <c r="D231" s="15" t="s">
        <v>341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9">
        <v>1</v>
      </c>
      <c r="N231" s="9">
        <v>1</v>
      </c>
      <c r="O231" s="9">
        <v>1</v>
      </c>
      <c r="P231" s="9">
        <v>1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ht="15.75" hidden="1" customHeight="1" x14ac:dyDescent="0.2">
      <c r="A232" s="14">
        <v>26</v>
      </c>
      <c r="B232" s="9" t="s">
        <v>82</v>
      </c>
      <c r="C232" s="17">
        <v>8</v>
      </c>
      <c r="D232" s="15" t="s">
        <v>342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9">
        <v>1</v>
      </c>
      <c r="N232" s="9">
        <v>1</v>
      </c>
      <c r="O232" s="9">
        <v>1</v>
      </c>
      <c r="P232" s="9">
        <v>1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ht="15.75" hidden="1" customHeight="1" x14ac:dyDescent="0.2">
      <c r="A233" s="14">
        <v>26</v>
      </c>
      <c r="B233" s="9" t="s">
        <v>82</v>
      </c>
      <c r="C233" s="17">
        <v>9</v>
      </c>
      <c r="D233" s="15" t="s">
        <v>343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9">
        <v>1</v>
      </c>
      <c r="N233" s="9">
        <v>1</v>
      </c>
      <c r="O233" s="9">
        <v>1</v>
      </c>
      <c r="P233" s="9">
        <v>1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ht="15.75" hidden="1" customHeight="1" x14ac:dyDescent="0.2">
      <c r="A234" s="14">
        <v>26</v>
      </c>
      <c r="B234" s="9" t="s">
        <v>82</v>
      </c>
      <c r="C234" s="17">
        <v>10</v>
      </c>
      <c r="D234" s="15" t="s">
        <v>344</v>
      </c>
      <c r="E234" s="9">
        <v>1</v>
      </c>
      <c r="F234" s="9">
        <v>1</v>
      </c>
      <c r="G234" s="9">
        <v>1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9">
        <v>1</v>
      </c>
      <c r="N234" s="9">
        <v>1</v>
      </c>
      <c r="O234" s="9">
        <v>1</v>
      </c>
      <c r="P234" s="9">
        <v>1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ht="15.75" hidden="1" customHeight="1" x14ac:dyDescent="0.2">
      <c r="A235" s="14">
        <v>26</v>
      </c>
      <c r="B235" s="9" t="s">
        <v>82</v>
      </c>
      <c r="C235" s="17">
        <v>11</v>
      </c>
      <c r="D235" s="15" t="s">
        <v>345</v>
      </c>
      <c r="E235" s="9">
        <v>1</v>
      </c>
      <c r="F235" s="9">
        <v>1</v>
      </c>
      <c r="G235" s="9">
        <v>1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9">
        <v>1</v>
      </c>
      <c r="N235" s="9">
        <v>1</v>
      </c>
      <c r="O235" s="9">
        <v>1</v>
      </c>
      <c r="P235" s="9">
        <v>1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ht="15.75" hidden="1" customHeight="1" x14ac:dyDescent="0.2">
      <c r="A236" s="14">
        <v>27</v>
      </c>
      <c r="B236" s="9" t="s">
        <v>85</v>
      </c>
      <c r="C236" s="17">
        <v>1</v>
      </c>
      <c r="D236" s="15" t="s">
        <v>346</v>
      </c>
      <c r="E236" s="9">
        <v>1</v>
      </c>
      <c r="F236" s="9">
        <v>1</v>
      </c>
      <c r="G236" s="9">
        <v>1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9">
        <v>1</v>
      </c>
      <c r="N236" s="9">
        <v>1</v>
      </c>
      <c r="O236" s="9">
        <v>1</v>
      </c>
      <c r="P236" s="9">
        <v>1</v>
      </c>
      <c r="Q236" s="9">
        <v>1</v>
      </c>
      <c r="R236" s="9">
        <v>1</v>
      </c>
      <c r="S236" s="9">
        <v>1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ht="15.75" hidden="1" customHeight="1" x14ac:dyDescent="0.2">
      <c r="A237" s="14">
        <v>27</v>
      </c>
      <c r="B237" s="9" t="s">
        <v>85</v>
      </c>
      <c r="C237" s="17">
        <v>2</v>
      </c>
      <c r="D237" s="15" t="s">
        <v>347</v>
      </c>
      <c r="E237" s="9">
        <v>1</v>
      </c>
      <c r="F237" s="9">
        <v>1</v>
      </c>
      <c r="G237" s="9">
        <v>0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9">
        <v>1</v>
      </c>
      <c r="N237" s="9">
        <v>1</v>
      </c>
      <c r="O237" s="9">
        <v>1</v>
      </c>
      <c r="P237" s="9">
        <v>1</v>
      </c>
      <c r="Q237" s="9">
        <v>1</v>
      </c>
      <c r="R237" s="9">
        <v>1</v>
      </c>
      <c r="S237" s="9">
        <v>1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ht="15.75" hidden="1" customHeight="1" x14ac:dyDescent="0.2">
      <c r="A238" s="14">
        <v>27</v>
      </c>
      <c r="B238" s="9" t="s">
        <v>85</v>
      </c>
      <c r="C238" s="17">
        <v>3</v>
      </c>
      <c r="D238" s="15" t="s">
        <v>348</v>
      </c>
      <c r="E238" s="9">
        <v>1</v>
      </c>
      <c r="F238" s="9">
        <v>1</v>
      </c>
      <c r="G238" s="9">
        <v>1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9">
        <v>1</v>
      </c>
      <c r="N238" s="9">
        <v>1</v>
      </c>
      <c r="O238" s="9">
        <v>1</v>
      </c>
      <c r="P238" s="9">
        <v>1</v>
      </c>
      <c r="Q238" s="9">
        <v>1</v>
      </c>
      <c r="R238" s="9">
        <v>1</v>
      </c>
      <c r="S238" s="9">
        <v>1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ht="15.75" hidden="1" customHeight="1" x14ac:dyDescent="0.2">
      <c r="A239" s="14">
        <v>27</v>
      </c>
      <c r="B239" s="9" t="s">
        <v>85</v>
      </c>
      <c r="C239" s="17">
        <v>4</v>
      </c>
      <c r="D239" s="15" t="s">
        <v>349</v>
      </c>
      <c r="E239" s="9">
        <v>1</v>
      </c>
      <c r="F239" s="9">
        <v>1</v>
      </c>
      <c r="G239" s="9">
        <v>1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9">
        <v>1</v>
      </c>
      <c r="N239" s="9">
        <v>1</v>
      </c>
      <c r="O239" s="9">
        <v>1</v>
      </c>
      <c r="P239" s="9">
        <v>1</v>
      </c>
      <c r="Q239" s="9">
        <v>1</v>
      </c>
      <c r="R239" s="9">
        <v>1</v>
      </c>
      <c r="S239" s="9">
        <v>1</v>
      </c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ht="15.75" hidden="1" customHeight="1" x14ac:dyDescent="0.2">
      <c r="A240" s="14">
        <v>27</v>
      </c>
      <c r="B240" s="9" t="s">
        <v>85</v>
      </c>
      <c r="C240" s="17">
        <v>5</v>
      </c>
      <c r="D240" s="15" t="s">
        <v>350</v>
      </c>
      <c r="E240" s="9">
        <v>1</v>
      </c>
      <c r="F240" s="9">
        <v>1</v>
      </c>
      <c r="G240" s="9">
        <v>1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9">
        <v>1</v>
      </c>
      <c r="N240" s="9">
        <v>1</v>
      </c>
      <c r="O240" s="9">
        <v>1</v>
      </c>
      <c r="P240" s="9">
        <v>1</v>
      </c>
      <c r="Q240" s="9">
        <v>1</v>
      </c>
      <c r="R240" s="9">
        <v>1</v>
      </c>
      <c r="S240" s="9">
        <v>1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ht="15.75" hidden="1" customHeight="1" x14ac:dyDescent="0.2">
      <c r="A241" s="14">
        <v>27</v>
      </c>
      <c r="B241" s="9" t="s">
        <v>85</v>
      </c>
      <c r="C241" s="17">
        <v>6</v>
      </c>
      <c r="D241" s="15" t="s">
        <v>351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9">
        <v>1</v>
      </c>
      <c r="N241" s="9">
        <v>1</v>
      </c>
      <c r="O241" s="9">
        <v>1</v>
      </c>
      <c r="P241" s="9">
        <v>1</v>
      </c>
      <c r="Q241" s="9">
        <v>1</v>
      </c>
      <c r="R241" s="9">
        <v>1</v>
      </c>
      <c r="S241" s="9">
        <v>1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5.75" hidden="1" customHeight="1" x14ac:dyDescent="0.2">
      <c r="A242" s="14">
        <v>27</v>
      </c>
      <c r="B242" s="9" t="s">
        <v>85</v>
      </c>
      <c r="C242" s="17">
        <v>7</v>
      </c>
      <c r="D242" s="15" t="s">
        <v>352</v>
      </c>
      <c r="E242" s="9">
        <v>1</v>
      </c>
      <c r="F242" s="9">
        <v>1</v>
      </c>
      <c r="G242" s="9">
        <v>1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9">
        <v>1</v>
      </c>
      <c r="N242" s="9">
        <v>1</v>
      </c>
      <c r="O242" s="9">
        <v>1</v>
      </c>
      <c r="P242" s="9">
        <v>1</v>
      </c>
      <c r="Q242" s="9">
        <v>1</v>
      </c>
      <c r="R242" s="9">
        <v>1</v>
      </c>
      <c r="S242" s="9">
        <v>1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ht="15.75" hidden="1" customHeight="1" x14ac:dyDescent="0.2">
      <c r="A243" s="14">
        <v>27</v>
      </c>
      <c r="B243" s="9" t="s">
        <v>85</v>
      </c>
      <c r="C243" s="17">
        <v>8</v>
      </c>
      <c r="D243" s="15" t="s">
        <v>353</v>
      </c>
      <c r="E243" s="9">
        <v>1</v>
      </c>
      <c r="F243" s="9">
        <v>1</v>
      </c>
      <c r="G243" s="9">
        <v>1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9">
        <v>1</v>
      </c>
      <c r="N243" s="9">
        <v>1</v>
      </c>
      <c r="O243" s="9">
        <v>1</v>
      </c>
      <c r="P243" s="9">
        <v>1</v>
      </c>
      <c r="Q243" s="9">
        <v>1</v>
      </c>
      <c r="R243" s="9">
        <v>1</v>
      </c>
      <c r="S243" s="9">
        <v>1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ht="15.75" hidden="1" customHeight="1" x14ac:dyDescent="0.2">
      <c r="A244" s="14">
        <v>27</v>
      </c>
      <c r="B244" s="9" t="s">
        <v>85</v>
      </c>
      <c r="C244" s="17">
        <v>9</v>
      </c>
      <c r="D244" s="15" t="s">
        <v>354</v>
      </c>
      <c r="E244" s="9">
        <v>1</v>
      </c>
      <c r="F244" s="9">
        <v>1</v>
      </c>
      <c r="G244" s="9">
        <v>1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9">
        <v>1</v>
      </c>
      <c r="N244" s="9">
        <v>1</v>
      </c>
      <c r="O244" s="9">
        <v>1</v>
      </c>
      <c r="P244" s="9">
        <v>1</v>
      </c>
      <c r="Q244" s="9">
        <v>1</v>
      </c>
      <c r="R244" s="9">
        <v>1</v>
      </c>
      <c r="S244" s="9">
        <v>1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ht="15.75" hidden="1" customHeight="1" x14ac:dyDescent="0.2">
      <c r="A245" s="14">
        <v>27</v>
      </c>
      <c r="B245" s="9" t="s">
        <v>85</v>
      </c>
      <c r="C245" s="17">
        <v>10</v>
      </c>
      <c r="D245" s="15" t="s">
        <v>355</v>
      </c>
      <c r="E245" s="9">
        <v>1</v>
      </c>
      <c r="F245" s="9">
        <v>1</v>
      </c>
      <c r="G245" s="9">
        <v>1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9">
        <v>1</v>
      </c>
      <c r="N245" s="9">
        <v>1</v>
      </c>
      <c r="O245" s="9">
        <v>1</v>
      </c>
      <c r="P245" s="9">
        <v>1</v>
      </c>
      <c r="Q245" s="9">
        <v>1</v>
      </c>
      <c r="R245" s="9">
        <v>1</v>
      </c>
      <c r="S245" s="9">
        <v>1</v>
      </c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ht="15.75" hidden="1" customHeight="1" x14ac:dyDescent="0.2">
      <c r="A246" s="14">
        <v>27</v>
      </c>
      <c r="B246" s="9" t="s">
        <v>85</v>
      </c>
      <c r="C246" s="17">
        <v>11</v>
      </c>
      <c r="D246" s="15" t="s">
        <v>356</v>
      </c>
      <c r="E246" s="9">
        <v>1</v>
      </c>
      <c r="F246" s="9">
        <v>1</v>
      </c>
      <c r="G246" s="9">
        <v>1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9">
        <v>1</v>
      </c>
      <c r="N246" s="9">
        <v>1</v>
      </c>
      <c r="O246" s="9">
        <v>1</v>
      </c>
      <c r="P246" s="9">
        <v>1</v>
      </c>
      <c r="Q246" s="9">
        <v>1</v>
      </c>
      <c r="R246" s="9">
        <v>1</v>
      </c>
      <c r="S246" s="9">
        <v>1</v>
      </c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ht="15.75" hidden="1" customHeight="1" x14ac:dyDescent="0.2">
      <c r="A247" s="14">
        <v>27</v>
      </c>
      <c r="B247" s="9" t="s">
        <v>85</v>
      </c>
      <c r="C247" s="17">
        <v>12</v>
      </c>
      <c r="D247" s="15" t="s">
        <v>357</v>
      </c>
      <c r="E247" s="9">
        <v>1</v>
      </c>
      <c r="F247" s="9">
        <v>1</v>
      </c>
      <c r="G247" s="9">
        <v>1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9">
        <v>1</v>
      </c>
      <c r="N247" s="9">
        <v>1</v>
      </c>
      <c r="O247" s="9">
        <v>1</v>
      </c>
      <c r="P247" s="9">
        <v>1</v>
      </c>
      <c r="Q247" s="9">
        <v>1</v>
      </c>
      <c r="R247" s="9">
        <v>1</v>
      </c>
      <c r="S247" s="9">
        <v>1</v>
      </c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ht="15.75" hidden="1" customHeight="1" x14ac:dyDescent="0.2">
      <c r="A248" s="14">
        <v>27</v>
      </c>
      <c r="B248" s="9" t="s">
        <v>85</v>
      </c>
      <c r="C248" s="17">
        <v>13</v>
      </c>
      <c r="D248" s="15" t="s">
        <v>358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9">
        <v>1</v>
      </c>
      <c r="N248" s="9">
        <v>1</v>
      </c>
      <c r="O248" s="9">
        <v>1</v>
      </c>
      <c r="P248" s="9">
        <v>1</v>
      </c>
      <c r="Q248" s="9">
        <v>1</v>
      </c>
      <c r="R248" s="9">
        <v>1</v>
      </c>
      <c r="S248" s="9">
        <v>1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ht="15.75" hidden="1" customHeight="1" x14ac:dyDescent="0.2">
      <c r="A249" s="14">
        <v>27</v>
      </c>
      <c r="B249" s="9" t="s">
        <v>85</v>
      </c>
      <c r="C249" s="17">
        <v>14</v>
      </c>
      <c r="D249" s="15" t="s">
        <v>359</v>
      </c>
      <c r="E249" s="9">
        <v>1</v>
      </c>
      <c r="F249" s="9">
        <v>1</v>
      </c>
      <c r="G249" s="9">
        <v>1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9">
        <v>1</v>
      </c>
      <c r="N249" s="9">
        <v>1</v>
      </c>
      <c r="O249" s="9">
        <v>1</v>
      </c>
      <c r="P249" s="9">
        <v>1</v>
      </c>
      <c r="Q249" s="9">
        <v>1</v>
      </c>
      <c r="R249" s="9">
        <v>1</v>
      </c>
      <c r="S249" s="9">
        <v>1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ht="15.75" hidden="1" customHeight="1" x14ac:dyDescent="0.2">
      <c r="A250" s="14">
        <v>27</v>
      </c>
      <c r="B250" s="9" t="s">
        <v>85</v>
      </c>
      <c r="C250" s="17">
        <v>15</v>
      </c>
      <c r="D250" s="15" t="s">
        <v>360</v>
      </c>
      <c r="E250" s="9">
        <v>1</v>
      </c>
      <c r="F250" s="9">
        <v>1</v>
      </c>
      <c r="G250" s="9">
        <v>1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9">
        <v>1</v>
      </c>
      <c r="N250" s="9">
        <v>1</v>
      </c>
      <c r="O250" s="9">
        <v>1</v>
      </c>
      <c r="P250" s="9">
        <v>1</v>
      </c>
      <c r="Q250" s="9">
        <v>1</v>
      </c>
      <c r="R250" s="9">
        <v>1</v>
      </c>
      <c r="S250" s="9">
        <v>1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ht="15.75" hidden="1" customHeight="1" x14ac:dyDescent="0.2">
      <c r="A251" s="14">
        <v>27</v>
      </c>
      <c r="B251" s="9" t="s">
        <v>85</v>
      </c>
      <c r="C251" s="17">
        <v>16</v>
      </c>
      <c r="D251" s="15" t="s">
        <v>361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9">
        <v>1</v>
      </c>
      <c r="N251" s="9">
        <v>1</v>
      </c>
      <c r="O251" s="9">
        <v>1</v>
      </c>
      <c r="P251" s="9">
        <v>1</v>
      </c>
      <c r="Q251" s="9">
        <v>1</v>
      </c>
      <c r="R251" s="9">
        <v>1</v>
      </c>
      <c r="S251" s="9">
        <v>1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ht="15.75" hidden="1" customHeight="1" x14ac:dyDescent="0.2">
      <c r="A252" s="14">
        <v>27</v>
      </c>
      <c r="B252" s="9" t="s">
        <v>85</v>
      </c>
      <c r="C252" s="17">
        <v>17</v>
      </c>
      <c r="D252" s="15" t="s">
        <v>362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9">
        <v>1</v>
      </c>
      <c r="N252" s="9">
        <v>1</v>
      </c>
      <c r="O252" s="9">
        <v>1</v>
      </c>
      <c r="P252" s="9">
        <v>1</v>
      </c>
      <c r="Q252" s="9">
        <v>1</v>
      </c>
      <c r="R252" s="9">
        <v>1</v>
      </c>
      <c r="S252" s="9">
        <v>1</v>
      </c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5.75" hidden="1" customHeight="1" x14ac:dyDescent="0.2">
      <c r="A253" s="14">
        <v>27</v>
      </c>
      <c r="B253" s="9" t="s">
        <v>85</v>
      </c>
      <c r="C253" s="17">
        <v>18</v>
      </c>
      <c r="D253" s="15" t="s">
        <v>363</v>
      </c>
      <c r="E253" s="9">
        <v>1</v>
      </c>
      <c r="F253" s="9">
        <v>1</v>
      </c>
      <c r="G253" s="9">
        <v>1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9">
        <v>1</v>
      </c>
      <c r="N253" s="9">
        <v>1</v>
      </c>
      <c r="O253" s="9">
        <v>1</v>
      </c>
      <c r="P253" s="9">
        <v>1</v>
      </c>
      <c r="Q253" s="9">
        <v>1</v>
      </c>
      <c r="R253" s="9">
        <v>1</v>
      </c>
      <c r="S253" s="9">
        <v>1</v>
      </c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5.75" hidden="1" customHeight="1" x14ac:dyDescent="0.2">
      <c r="A254" s="14">
        <v>27</v>
      </c>
      <c r="B254" s="9" t="s">
        <v>85</v>
      </c>
      <c r="C254" s="17">
        <v>19</v>
      </c>
      <c r="D254" s="15" t="s">
        <v>364</v>
      </c>
      <c r="E254" s="9">
        <v>1</v>
      </c>
      <c r="F254" s="9">
        <v>1</v>
      </c>
      <c r="G254" s="9">
        <v>0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9">
        <v>1</v>
      </c>
      <c r="N254" s="9">
        <v>1</v>
      </c>
      <c r="O254" s="9">
        <v>1</v>
      </c>
      <c r="P254" s="9">
        <v>1</v>
      </c>
      <c r="Q254" s="9">
        <v>1</v>
      </c>
      <c r="R254" s="9">
        <v>1</v>
      </c>
      <c r="S254" s="9">
        <v>1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5.75" hidden="1" customHeight="1" x14ac:dyDescent="0.2">
      <c r="A255" s="14">
        <v>27</v>
      </c>
      <c r="B255" s="9" t="s">
        <v>85</v>
      </c>
      <c r="C255" s="17">
        <v>20</v>
      </c>
      <c r="D255" s="15" t="s">
        <v>365</v>
      </c>
      <c r="E255" s="9">
        <v>1</v>
      </c>
      <c r="F255" s="9">
        <v>1</v>
      </c>
      <c r="G255" s="9">
        <v>1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9">
        <v>1</v>
      </c>
      <c r="N255" s="9">
        <v>1</v>
      </c>
      <c r="O255" s="9">
        <v>1</v>
      </c>
      <c r="P255" s="9">
        <v>1</v>
      </c>
      <c r="Q255" s="9">
        <v>1</v>
      </c>
      <c r="R255" s="9">
        <v>1</v>
      </c>
      <c r="S255" s="9">
        <v>1</v>
      </c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ht="15.75" hidden="1" customHeight="1" x14ac:dyDescent="0.2">
      <c r="A256" s="14">
        <v>27</v>
      </c>
      <c r="B256" s="9" t="s">
        <v>85</v>
      </c>
      <c r="C256" s="17">
        <v>21</v>
      </c>
      <c r="D256" s="15" t="s">
        <v>366</v>
      </c>
      <c r="E256" s="9">
        <v>1</v>
      </c>
      <c r="F256" s="9">
        <v>1</v>
      </c>
      <c r="G256" s="9">
        <v>0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9">
        <v>1</v>
      </c>
      <c r="N256" s="9">
        <v>1</v>
      </c>
      <c r="O256" s="9">
        <v>1</v>
      </c>
      <c r="P256" s="9">
        <v>1</v>
      </c>
      <c r="Q256" s="9">
        <v>1</v>
      </c>
      <c r="R256" s="9">
        <v>1</v>
      </c>
      <c r="S256" s="9">
        <v>1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ht="15.75" hidden="1" customHeight="1" x14ac:dyDescent="0.2">
      <c r="A257" s="14">
        <v>28</v>
      </c>
      <c r="B257" s="9" t="s">
        <v>87</v>
      </c>
      <c r="C257" s="17">
        <v>1</v>
      </c>
      <c r="D257" s="15" t="s">
        <v>367</v>
      </c>
      <c r="E257" s="9">
        <v>1</v>
      </c>
      <c r="F257" s="9">
        <v>1</v>
      </c>
      <c r="G257" s="9">
        <v>1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9">
        <v>0</v>
      </c>
      <c r="N257" s="9">
        <v>1</v>
      </c>
      <c r="O257" s="9">
        <v>1</v>
      </c>
      <c r="P257" s="9">
        <v>1</v>
      </c>
      <c r="Q257" s="9">
        <v>1</v>
      </c>
      <c r="R257" s="9">
        <v>1</v>
      </c>
      <c r="S257" s="9">
        <v>1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5.75" hidden="1" customHeight="1" x14ac:dyDescent="0.2">
      <c r="A258" s="14">
        <v>28</v>
      </c>
      <c r="B258" s="9" t="s">
        <v>87</v>
      </c>
      <c r="C258" s="17">
        <v>2</v>
      </c>
      <c r="D258" s="15" t="s">
        <v>368</v>
      </c>
      <c r="E258" s="9">
        <v>1</v>
      </c>
      <c r="F258" s="9">
        <v>1</v>
      </c>
      <c r="G258" s="9">
        <v>0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9">
        <v>1</v>
      </c>
      <c r="N258" s="9">
        <v>1</v>
      </c>
      <c r="O258" s="9">
        <v>1</v>
      </c>
      <c r="P258" s="9">
        <v>1</v>
      </c>
      <c r="Q258" s="9">
        <v>1</v>
      </c>
      <c r="R258" s="9">
        <v>1</v>
      </c>
      <c r="S258" s="9">
        <v>1</v>
      </c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ht="15.75" hidden="1" customHeight="1" x14ac:dyDescent="0.2">
      <c r="A259" s="14">
        <v>28</v>
      </c>
      <c r="B259" s="9" t="s">
        <v>87</v>
      </c>
      <c r="C259" s="17">
        <v>3</v>
      </c>
      <c r="D259" s="15" t="s">
        <v>369</v>
      </c>
      <c r="E259" s="9">
        <v>1</v>
      </c>
      <c r="F259" s="9">
        <v>1</v>
      </c>
      <c r="G259" s="9">
        <v>0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9">
        <v>1</v>
      </c>
      <c r="N259" s="9">
        <v>1</v>
      </c>
      <c r="O259" s="9">
        <v>1</v>
      </c>
      <c r="P259" s="9">
        <v>1</v>
      </c>
      <c r="Q259" s="9">
        <v>1</v>
      </c>
      <c r="R259" s="9">
        <v>1</v>
      </c>
      <c r="S259" s="9">
        <v>1</v>
      </c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5.75" hidden="1" customHeight="1" x14ac:dyDescent="0.2">
      <c r="A260" s="14">
        <v>28</v>
      </c>
      <c r="B260" s="9" t="s">
        <v>87</v>
      </c>
      <c r="C260" s="17">
        <v>4</v>
      </c>
      <c r="D260" s="15" t="s">
        <v>370</v>
      </c>
      <c r="E260" s="9">
        <v>1</v>
      </c>
      <c r="F260" s="9">
        <v>1</v>
      </c>
      <c r="G260" s="9">
        <v>1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9">
        <v>1</v>
      </c>
      <c r="N260" s="9">
        <v>1</v>
      </c>
      <c r="O260" s="9">
        <v>1</v>
      </c>
      <c r="P260" s="9">
        <v>1</v>
      </c>
      <c r="Q260" s="9">
        <v>1</v>
      </c>
      <c r="R260" s="9">
        <v>1</v>
      </c>
      <c r="S260" s="9">
        <v>1</v>
      </c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ht="15.75" hidden="1" customHeight="1" x14ac:dyDescent="0.2">
      <c r="A261" s="14">
        <v>28</v>
      </c>
      <c r="B261" s="9" t="s">
        <v>87</v>
      </c>
      <c r="C261" s="17">
        <v>5</v>
      </c>
      <c r="D261" s="15" t="s">
        <v>371</v>
      </c>
      <c r="E261" s="9">
        <v>1</v>
      </c>
      <c r="F261" s="9">
        <v>1</v>
      </c>
      <c r="G261" s="9">
        <v>1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9">
        <v>1</v>
      </c>
      <c r="N261" s="9">
        <v>1</v>
      </c>
      <c r="O261" s="9">
        <v>1</v>
      </c>
      <c r="P261" s="9">
        <v>1</v>
      </c>
      <c r="Q261" s="9">
        <v>1</v>
      </c>
      <c r="R261" s="9">
        <v>1</v>
      </c>
      <c r="S261" s="9">
        <v>1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ht="15.75" hidden="1" customHeight="1" x14ac:dyDescent="0.2">
      <c r="A262" s="14">
        <v>28</v>
      </c>
      <c r="B262" s="9" t="s">
        <v>87</v>
      </c>
      <c r="C262" s="17">
        <v>6</v>
      </c>
      <c r="D262" s="15" t="s">
        <v>372</v>
      </c>
      <c r="E262" s="9">
        <v>1</v>
      </c>
      <c r="F262" s="9">
        <v>1</v>
      </c>
      <c r="G262" s="9">
        <v>0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9">
        <v>1</v>
      </c>
      <c r="N262" s="9">
        <v>1</v>
      </c>
      <c r="O262" s="9">
        <v>1</v>
      </c>
      <c r="P262" s="9">
        <v>1</v>
      </c>
      <c r="Q262" s="9">
        <v>1</v>
      </c>
      <c r="R262" s="9">
        <v>1</v>
      </c>
      <c r="S262" s="9">
        <v>1</v>
      </c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ht="15.75" hidden="1" customHeight="1" x14ac:dyDescent="0.2">
      <c r="A263" s="14">
        <v>29</v>
      </c>
      <c r="B263" s="9" t="s">
        <v>89</v>
      </c>
      <c r="C263" s="17">
        <v>1</v>
      </c>
      <c r="D263" s="15" t="s">
        <v>373</v>
      </c>
      <c r="E263" s="9">
        <v>1</v>
      </c>
      <c r="F263" s="9">
        <v>1</v>
      </c>
      <c r="G263" s="9">
        <v>1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9">
        <v>1</v>
      </c>
      <c r="N263" s="9">
        <v>1</v>
      </c>
      <c r="O263" s="9">
        <v>1</v>
      </c>
      <c r="P263" s="9">
        <v>1</v>
      </c>
      <c r="Q263" s="9">
        <v>1</v>
      </c>
      <c r="R263" s="9">
        <v>1</v>
      </c>
      <c r="S263" s="9">
        <v>1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ht="15.75" hidden="1" customHeight="1" x14ac:dyDescent="0.2">
      <c r="A264" s="14">
        <v>29</v>
      </c>
      <c r="B264" s="9" t="s">
        <v>89</v>
      </c>
      <c r="C264" s="17">
        <v>2</v>
      </c>
      <c r="D264" s="15" t="s">
        <v>374</v>
      </c>
      <c r="E264" s="9">
        <v>1</v>
      </c>
      <c r="F264" s="9">
        <v>1</v>
      </c>
      <c r="G264" s="9">
        <v>1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9">
        <v>1</v>
      </c>
      <c r="N264" s="9">
        <v>1</v>
      </c>
      <c r="O264" s="9">
        <v>1</v>
      </c>
      <c r="P264" s="9">
        <v>1</v>
      </c>
      <c r="Q264" s="9">
        <v>1</v>
      </c>
      <c r="R264" s="9">
        <v>1</v>
      </c>
      <c r="S264" s="9">
        <v>1</v>
      </c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ht="15.75" hidden="1" customHeight="1" x14ac:dyDescent="0.2">
      <c r="A265" s="14">
        <v>29</v>
      </c>
      <c r="B265" s="9" t="s">
        <v>89</v>
      </c>
      <c r="C265" s="17">
        <v>3</v>
      </c>
      <c r="D265" s="15" t="s">
        <v>375</v>
      </c>
      <c r="E265" s="9">
        <v>1</v>
      </c>
      <c r="F265" s="9">
        <v>1</v>
      </c>
      <c r="G265" s="9">
        <v>0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9">
        <v>1</v>
      </c>
      <c r="N265" s="9">
        <v>1</v>
      </c>
      <c r="O265" s="9">
        <v>1</v>
      </c>
      <c r="P265" s="9">
        <v>1</v>
      </c>
      <c r="Q265" s="9">
        <v>1</v>
      </c>
      <c r="R265" s="9">
        <v>1</v>
      </c>
      <c r="S265" s="9">
        <v>1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ht="15.75" hidden="1" customHeight="1" x14ac:dyDescent="0.2">
      <c r="A266" s="14">
        <v>29</v>
      </c>
      <c r="B266" s="9" t="s">
        <v>89</v>
      </c>
      <c r="C266" s="17">
        <v>4</v>
      </c>
      <c r="D266" s="15" t="s">
        <v>376</v>
      </c>
      <c r="E266" s="9">
        <v>1</v>
      </c>
      <c r="F266" s="9">
        <v>1</v>
      </c>
      <c r="G266" s="9">
        <v>0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9">
        <v>1</v>
      </c>
      <c r="N266" s="9">
        <v>1</v>
      </c>
      <c r="O266" s="9">
        <v>1</v>
      </c>
      <c r="P266" s="9">
        <v>1</v>
      </c>
      <c r="Q266" s="9">
        <v>1</v>
      </c>
      <c r="R266" s="9">
        <v>1</v>
      </c>
      <c r="S266" s="9">
        <v>1</v>
      </c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ht="15.75" hidden="1" customHeight="1" x14ac:dyDescent="0.2">
      <c r="A267" s="14">
        <v>29</v>
      </c>
      <c r="B267" s="9" t="s">
        <v>89</v>
      </c>
      <c r="C267" s="17">
        <v>5</v>
      </c>
      <c r="D267" s="15" t="s">
        <v>377</v>
      </c>
      <c r="E267" s="9">
        <v>1</v>
      </c>
      <c r="F267" s="9">
        <v>1</v>
      </c>
      <c r="G267" s="9">
        <v>0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9">
        <v>1</v>
      </c>
      <c r="N267" s="9">
        <v>1</v>
      </c>
      <c r="O267" s="9">
        <v>1</v>
      </c>
      <c r="P267" s="9">
        <v>1</v>
      </c>
      <c r="Q267" s="9">
        <v>1</v>
      </c>
      <c r="R267" s="9">
        <v>1</v>
      </c>
      <c r="S267" s="9">
        <v>1</v>
      </c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ht="15.75" hidden="1" customHeight="1" x14ac:dyDescent="0.2">
      <c r="A268" s="14">
        <v>29</v>
      </c>
      <c r="B268" s="9" t="s">
        <v>89</v>
      </c>
      <c r="C268" s="17">
        <v>6</v>
      </c>
      <c r="D268" s="15" t="s">
        <v>378</v>
      </c>
      <c r="E268" s="9">
        <v>1</v>
      </c>
      <c r="F268" s="9">
        <v>1</v>
      </c>
      <c r="G268" s="9">
        <v>0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9">
        <v>1</v>
      </c>
      <c r="N268" s="9">
        <v>1</v>
      </c>
      <c r="O268" s="9">
        <v>1</v>
      </c>
      <c r="P268" s="9">
        <v>1</v>
      </c>
      <c r="Q268" s="9">
        <v>1</v>
      </c>
      <c r="R268" s="9">
        <v>1</v>
      </c>
      <c r="S268" s="9">
        <v>1</v>
      </c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ht="15.75" hidden="1" customHeight="1" x14ac:dyDescent="0.2">
      <c r="A269" s="14">
        <v>29</v>
      </c>
      <c r="B269" s="9" t="s">
        <v>89</v>
      </c>
      <c r="C269" s="17">
        <v>7</v>
      </c>
      <c r="D269" s="15" t="s">
        <v>379</v>
      </c>
      <c r="E269" s="9">
        <v>1</v>
      </c>
      <c r="F269" s="9">
        <v>1</v>
      </c>
      <c r="G269" s="9">
        <v>0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9">
        <v>1</v>
      </c>
      <c r="N269" s="9">
        <v>1</v>
      </c>
      <c r="O269" s="9">
        <v>1</v>
      </c>
      <c r="P269" s="9">
        <v>1</v>
      </c>
      <c r="Q269" s="9">
        <v>1</v>
      </c>
      <c r="R269" s="9">
        <v>1</v>
      </c>
      <c r="S269" s="9">
        <v>1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ht="15.75" hidden="1" customHeight="1" x14ac:dyDescent="0.2">
      <c r="A270" s="14">
        <v>29</v>
      </c>
      <c r="B270" s="9" t="s">
        <v>89</v>
      </c>
      <c r="C270" s="17">
        <v>8</v>
      </c>
      <c r="D270" s="15" t="s">
        <v>380</v>
      </c>
      <c r="E270" s="9">
        <v>1</v>
      </c>
      <c r="F270" s="9">
        <v>1</v>
      </c>
      <c r="G270" s="9">
        <v>0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9">
        <v>1</v>
      </c>
      <c r="N270" s="9">
        <v>1</v>
      </c>
      <c r="O270" s="9">
        <v>1</v>
      </c>
      <c r="P270" s="9">
        <v>1</v>
      </c>
      <c r="Q270" s="9">
        <v>1</v>
      </c>
      <c r="R270" s="9">
        <v>1</v>
      </c>
      <c r="S270" s="9">
        <v>1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ht="15.75" hidden="1" customHeight="1" x14ac:dyDescent="0.2">
      <c r="A271" s="14">
        <v>29</v>
      </c>
      <c r="B271" s="9" t="s">
        <v>89</v>
      </c>
      <c r="C271" s="17">
        <v>9</v>
      </c>
      <c r="D271" s="15" t="s">
        <v>381</v>
      </c>
      <c r="E271" s="9">
        <v>1</v>
      </c>
      <c r="F271" s="9">
        <v>1</v>
      </c>
      <c r="G271" s="9">
        <v>0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9">
        <v>1</v>
      </c>
      <c r="N271" s="9">
        <v>1</v>
      </c>
      <c r="O271" s="9">
        <v>1</v>
      </c>
      <c r="P271" s="9">
        <v>1</v>
      </c>
      <c r="Q271" s="9">
        <v>1</v>
      </c>
      <c r="R271" s="9">
        <v>1</v>
      </c>
      <c r="S271" s="9">
        <v>1</v>
      </c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ht="15.75" hidden="1" customHeight="1" x14ac:dyDescent="0.2">
      <c r="A272" s="14">
        <v>30</v>
      </c>
      <c r="B272" s="9" t="s">
        <v>91</v>
      </c>
      <c r="C272" s="17">
        <v>1</v>
      </c>
      <c r="D272" s="15" t="s">
        <v>382</v>
      </c>
      <c r="E272" s="9">
        <v>1</v>
      </c>
      <c r="F272" s="9">
        <v>1</v>
      </c>
      <c r="G272" s="9">
        <v>1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9">
        <v>1</v>
      </c>
      <c r="N272" s="9">
        <v>1</v>
      </c>
      <c r="O272" s="9">
        <v>1</v>
      </c>
      <c r="P272" s="9">
        <v>1</v>
      </c>
      <c r="Q272" s="9">
        <v>1</v>
      </c>
      <c r="R272" s="9">
        <v>1</v>
      </c>
      <c r="S272" s="9">
        <v>1</v>
      </c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ht="15.75" hidden="1" customHeight="1" x14ac:dyDescent="0.2">
      <c r="A273" s="14">
        <v>30</v>
      </c>
      <c r="B273" s="9" t="s">
        <v>91</v>
      </c>
      <c r="C273" s="17">
        <v>2</v>
      </c>
      <c r="D273" s="15" t="s">
        <v>383</v>
      </c>
      <c r="E273" s="9">
        <v>1</v>
      </c>
      <c r="F273" s="9">
        <v>1</v>
      </c>
      <c r="G273" s="9">
        <v>1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9">
        <v>1</v>
      </c>
      <c r="N273" s="9">
        <v>1</v>
      </c>
      <c r="O273" s="9">
        <v>1</v>
      </c>
      <c r="P273" s="9">
        <v>1</v>
      </c>
      <c r="Q273" s="9">
        <v>1</v>
      </c>
      <c r="R273" s="9">
        <v>1</v>
      </c>
      <c r="S273" s="9">
        <v>1</v>
      </c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ht="15.75" hidden="1" customHeight="1" x14ac:dyDescent="0.2">
      <c r="A274" s="14">
        <v>30</v>
      </c>
      <c r="B274" s="9" t="s">
        <v>91</v>
      </c>
      <c r="C274" s="17">
        <v>3</v>
      </c>
      <c r="D274" s="15" t="s">
        <v>384</v>
      </c>
      <c r="E274" s="9">
        <v>1</v>
      </c>
      <c r="F274" s="9">
        <v>1</v>
      </c>
      <c r="G274" s="9">
        <v>1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9">
        <v>1</v>
      </c>
      <c r="N274" s="9">
        <v>1</v>
      </c>
      <c r="O274" s="9">
        <v>1</v>
      </c>
      <c r="P274" s="9">
        <v>1</v>
      </c>
      <c r="Q274" s="9">
        <v>1</v>
      </c>
      <c r="R274" s="9">
        <v>1</v>
      </c>
      <c r="S274" s="9">
        <v>1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ht="15.75" hidden="1" customHeight="1" x14ac:dyDescent="0.2">
      <c r="A275" s="14">
        <v>30</v>
      </c>
      <c r="B275" s="9" t="s">
        <v>91</v>
      </c>
      <c r="C275" s="17">
        <v>4</v>
      </c>
      <c r="D275" s="15" t="s">
        <v>385</v>
      </c>
      <c r="E275" s="9">
        <v>1</v>
      </c>
      <c r="F275" s="9">
        <v>1</v>
      </c>
      <c r="G275" s="9">
        <v>0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9">
        <v>1</v>
      </c>
      <c r="N275" s="9">
        <v>1</v>
      </c>
      <c r="O275" s="9">
        <v>1</v>
      </c>
      <c r="P275" s="9">
        <v>1</v>
      </c>
      <c r="Q275" s="9">
        <v>1</v>
      </c>
      <c r="R275" s="9">
        <v>1</v>
      </c>
      <c r="S275" s="9">
        <v>1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ht="15.75" hidden="1" customHeight="1" x14ac:dyDescent="0.2">
      <c r="A276" s="14">
        <v>30</v>
      </c>
      <c r="B276" s="9" t="s">
        <v>91</v>
      </c>
      <c r="C276" s="17">
        <v>5</v>
      </c>
      <c r="D276" s="15" t="s">
        <v>386</v>
      </c>
      <c r="E276" s="9">
        <v>1</v>
      </c>
      <c r="F276" s="9">
        <v>1</v>
      </c>
      <c r="G276" s="9">
        <v>0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9">
        <v>1</v>
      </c>
      <c r="N276" s="9">
        <v>1</v>
      </c>
      <c r="O276" s="9">
        <v>1</v>
      </c>
      <c r="P276" s="9">
        <v>1</v>
      </c>
      <c r="Q276" s="9">
        <v>1</v>
      </c>
      <c r="R276" s="9">
        <v>1</v>
      </c>
      <c r="S276" s="9">
        <v>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ht="15.75" hidden="1" customHeight="1" x14ac:dyDescent="0.2">
      <c r="A277" s="14">
        <v>31</v>
      </c>
      <c r="B277" s="9" t="s">
        <v>93</v>
      </c>
      <c r="C277" s="17">
        <v>1</v>
      </c>
      <c r="D277" s="15" t="s">
        <v>387</v>
      </c>
      <c r="E277" s="9">
        <v>1</v>
      </c>
      <c r="F277" s="9">
        <v>1</v>
      </c>
      <c r="G277" s="9">
        <v>1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9">
        <v>1</v>
      </c>
      <c r="N277" s="9">
        <v>1</v>
      </c>
      <c r="O277" s="9">
        <v>1</v>
      </c>
      <c r="P277" s="9">
        <v>1</v>
      </c>
      <c r="Q277" s="9">
        <v>1</v>
      </c>
      <c r="R277" s="9">
        <v>1</v>
      </c>
      <c r="S277" s="9">
        <v>1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ht="15.75" hidden="1" customHeight="1" x14ac:dyDescent="0.2">
      <c r="A278" s="14">
        <v>31</v>
      </c>
      <c r="B278" s="9" t="s">
        <v>93</v>
      </c>
      <c r="C278" s="17">
        <v>2</v>
      </c>
      <c r="D278" s="15" t="s">
        <v>388</v>
      </c>
      <c r="E278" s="9">
        <v>1</v>
      </c>
      <c r="F278" s="9">
        <v>1</v>
      </c>
      <c r="G278" s="9">
        <v>1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9">
        <v>1</v>
      </c>
      <c r="N278" s="9">
        <v>1</v>
      </c>
      <c r="O278" s="9">
        <v>1</v>
      </c>
      <c r="P278" s="9">
        <v>1</v>
      </c>
      <c r="Q278" s="9">
        <v>1</v>
      </c>
      <c r="R278" s="9">
        <v>1</v>
      </c>
      <c r="S278" s="9">
        <v>1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ht="15.75" hidden="1" customHeight="1" x14ac:dyDescent="0.2">
      <c r="A279" s="14">
        <v>31</v>
      </c>
      <c r="B279" s="9" t="s">
        <v>93</v>
      </c>
      <c r="C279" s="17">
        <v>3</v>
      </c>
      <c r="D279" s="15" t="s">
        <v>389</v>
      </c>
      <c r="E279" s="9">
        <v>1</v>
      </c>
      <c r="F279" s="9">
        <v>1</v>
      </c>
      <c r="G279" s="9">
        <v>1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9">
        <v>1</v>
      </c>
      <c r="N279" s="9">
        <v>1</v>
      </c>
      <c r="O279" s="9">
        <v>1</v>
      </c>
      <c r="P279" s="9">
        <v>1</v>
      </c>
      <c r="Q279" s="9">
        <v>1</v>
      </c>
      <c r="R279" s="9">
        <v>1</v>
      </c>
      <c r="S279" s="9">
        <v>1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ht="15.75" hidden="1" customHeight="1" x14ac:dyDescent="0.2">
      <c r="A280" s="14">
        <v>31</v>
      </c>
      <c r="B280" s="9" t="s">
        <v>93</v>
      </c>
      <c r="C280" s="17">
        <v>4</v>
      </c>
      <c r="D280" s="15" t="s">
        <v>390</v>
      </c>
      <c r="E280" s="9">
        <v>1</v>
      </c>
      <c r="F280" s="9">
        <v>1</v>
      </c>
      <c r="G280" s="9">
        <v>1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9">
        <v>1</v>
      </c>
      <c r="N280" s="9">
        <v>1</v>
      </c>
      <c r="O280" s="9">
        <v>1</v>
      </c>
      <c r="P280" s="9">
        <v>1</v>
      </c>
      <c r="Q280" s="9">
        <v>1</v>
      </c>
      <c r="R280" s="9">
        <v>1</v>
      </c>
      <c r="S280" s="9">
        <v>1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ht="15.75" hidden="1" customHeight="1" x14ac:dyDescent="0.2">
      <c r="A281" s="14">
        <v>31</v>
      </c>
      <c r="B281" s="9" t="s">
        <v>93</v>
      </c>
      <c r="C281" s="17">
        <v>5</v>
      </c>
      <c r="D281" s="15" t="s">
        <v>391</v>
      </c>
      <c r="E281" s="9">
        <v>1</v>
      </c>
      <c r="F281" s="9">
        <v>1</v>
      </c>
      <c r="G281" s="9">
        <v>0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9">
        <v>1</v>
      </c>
      <c r="N281" s="9">
        <v>1</v>
      </c>
      <c r="O281" s="9">
        <v>1</v>
      </c>
      <c r="P281" s="9">
        <v>1</v>
      </c>
      <c r="Q281" s="9">
        <v>1</v>
      </c>
      <c r="R281" s="9">
        <v>1</v>
      </c>
      <c r="S281" s="9">
        <v>1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ht="15.75" hidden="1" customHeight="1" x14ac:dyDescent="0.2">
      <c r="A282" s="14">
        <v>32</v>
      </c>
      <c r="B282" s="9" t="s">
        <v>95</v>
      </c>
      <c r="C282" s="17">
        <v>1</v>
      </c>
      <c r="D282" s="15" t="s">
        <v>392</v>
      </c>
      <c r="E282" s="9">
        <v>1</v>
      </c>
      <c r="F282" s="9">
        <v>1</v>
      </c>
      <c r="G282" s="9">
        <v>1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9">
        <v>1</v>
      </c>
      <c r="N282" s="9">
        <v>1</v>
      </c>
      <c r="O282" s="9">
        <v>1</v>
      </c>
      <c r="P282" s="9">
        <v>1</v>
      </c>
      <c r="Q282" s="9">
        <v>1</v>
      </c>
      <c r="R282" s="9">
        <v>1</v>
      </c>
      <c r="S282" s="9">
        <v>1</v>
      </c>
      <c r="T282" s="9">
        <v>1</v>
      </c>
      <c r="U282" s="9">
        <v>1</v>
      </c>
      <c r="V282" s="9">
        <v>1</v>
      </c>
      <c r="W282" s="9"/>
      <c r="X282" s="9"/>
      <c r="Y282" s="9"/>
      <c r="Z282" s="9"/>
      <c r="AA282" s="9"/>
      <c r="AB282" s="9"/>
      <c r="AC282" s="9"/>
    </row>
    <row r="283" spans="1:29" ht="15.75" hidden="1" customHeight="1" x14ac:dyDescent="0.2">
      <c r="A283" s="14">
        <v>32</v>
      </c>
      <c r="B283" s="9" t="s">
        <v>95</v>
      </c>
      <c r="C283" s="17">
        <v>2</v>
      </c>
      <c r="D283" s="15" t="s">
        <v>393</v>
      </c>
      <c r="E283" s="9">
        <v>1</v>
      </c>
      <c r="F283" s="9">
        <v>1</v>
      </c>
      <c r="G283" s="9">
        <v>1</v>
      </c>
      <c r="H283" s="9">
        <v>1</v>
      </c>
      <c r="I283" s="9">
        <v>1</v>
      </c>
      <c r="J283" s="9">
        <v>0</v>
      </c>
      <c r="K283" s="9">
        <v>1</v>
      </c>
      <c r="L283" s="9">
        <v>1</v>
      </c>
      <c r="M283" s="9">
        <v>1</v>
      </c>
      <c r="N283" s="9">
        <v>1</v>
      </c>
      <c r="O283" s="9">
        <v>1</v>
      </c>
      <c r="P283" s="9">
        <v>1</v>
      </c>
      <c r="Q283" s="9">
        <v>1</v>
      </c>
      <c r="R283" s="9">
        <v>1</v>
      </c>
      <c r="S283" s="9">
        <v>1</v>
      </c>
      <c r="T283" s="9">
        <v>1</v>
      </c>
      <c r="U283" s="9">
        <v>1</v>
      </c>
      <c r="V283" s="9">
        <v>1</v>
      </c>
      <c r="W283" s="9"/>
      <c r="X283" s="9"/>
      <c r="Y283" s="9"/>
      <c r="Z283" s="9"/>
      <c r="AA283" s="9"/>
      <c r="AB283" s="9"/>
      <c r="AC283" s="9"/>
    </row>
    <row r="284" spans="1:29" ht="15.75" hidden="1" customHeight="1" x14ac:dyDescent="0.2">
      <c r="A284" s="14">
        <v>32</v>
      </c>
      <c r="B284" s="9" t="s">
        <v>95</v>
      </c>
      <c r="C284" s="17">
        <v>3</v>
      </c>
      <c r="D284" s="15" t="s">
        <v>394</v>
      </c>
      <c r="E284" s="9">
        <v>1</v>
      </c>
      <c r="F284" s="9">
        <v>1</v>
      </c>
      <c r="G284" s="9">
        <v>1</v>
      </c>
      <c r="H284" s="9">
        <v>1</v>
      </c>
      <c r="I284" s="9">
        <v>1</v>
      </c>
      <c r="J284" s="9">
        <v>0</v>
      </c>
      <c r="K284" s="9">
        <v>1</v>
      </c>
      <c r="L284" s="9">
        <v>1</v>
      </c>
      <c r="M284" s="9">
        <v>1</v>
      </c>
      <c r="N284" s="9">
        <v>1</v>
      </c>
      <c r="O284" s="9">
        <v>1</v>
      </c>
      <c r="P284" s="9">
        <v>1</v>
      </c>
      <c r="Q284" s="9">
        <v>1</v>
      </c>
      <c r="R284" s="9">
        <v>1</v>
      </c>
      <c r="S284" s="9">
        <v>1</v>
      </c>
      <c r="T284" s="9">
        <v>1</v>
      </c>
      <c r="U284" s="9">
        <v>1</v>
      </c>
      <c r="V284" s="9">
        <v>1</v>
      </c>
      <c r="W284" s="9"/>
      <c r="X284" s="9"/>
      <c r="Y284" s="9"/>
      <c r="Z284" s="9"/>
      <c r="AA284" s="9"/>
      <c r="AB284" s="9"/>
      <c r="AC284" s="9"/>
    </row>
    <row r="285" spans="1:29" ht="15.75" hidden="1" customHeight="1" x14ac:dyDescent="0.2">
      <c r="A285" s="14">
        <v>32</v>
      </c>
      <c r="B285" s="9" t="s">
        <v>95</v>
      </c>
      <c r="C285" s="17">
        <v>4</v>
      </c>
      <c r="D285" s="15" t="s">
        <v>395</v>
      </c>
      <c r="E285" s="9">
        <v>1</v>
      </c>
      <c r="F285" s="9">
        <v>1</v>
      </c>
      <c r="G285" s="9">
        <v>1</v>
      </c>
      <c r="H285" s="9">
        <v>1</v>
      </c>
      <c r="I285" s="9">
        <v>1</v>
      </c>
      <c r="J285" s="9">
        <v>0</v>
      </c>
      <c r="K285" s="9">
        <v>1</v>
      </c>
      <c r="L285" s="9">
        <v>1</v>
      </c>
      <c r="M285" s="9">
        <v>1</v>
      </c>
      <c r="N285" s="9">
        <v>1</v>
      </c>
      <c r="O285" s="9">
        <v>1</v>
      </c>
      <c r="P285" s="9">
        <v>1</v>
      </c>
      <c r="Q285" s="9">
        <v>1</v>
      </c>
      <c r="R285" s="9">
        <v>1</v>
      </c>
      <c r="S285" s="9">
        <v>1</v>
      </c>
      <c r="T285" s="9">
        <v>1</v>
      </c>
      <c r="U285" s="9">
        <v>1</v>
      </c>
      <c r="V285" s="9">
        <v>1</v>
      </c>
      <c r="W285" s="9"/>
      <c r="X285" s="9"/>
      <c r="Y285" s="9"/>
      <c r="Z285" s="9"/>
      <c r="AA285" s="9"/>
      <c r="AB285" s="9"/>
      <c r="AC285" s="9"/>
    </row>
    <row r="286" spans="1:29" ht="15.75" hidden="1" customHeight="1" x14ac:dyDescent="0.2">
      <c r="A286" s="14">
        <v>32</v>
      </c>
      <c r="B286" s="9" t="s">
        <v>95</v>
      </c>
      <c r="C286" s="17">
        <v>5</v>
      </c>
      <c r="D286" s="15" t="s">
        <v>396</v>
      </c>
      <c r="E286" s="9">
        <v>1</v>
      </c>
      <c r="F286" s="9">
        <v>1</v>
      </c>
      <c r="G286" s="9">
        <v>1</v>
      </c>
      <c r="H286" s="9">
        <v>1</v>
      </c>
      <c r="I286" s="9">
        <v>1</v>
      </c>
      <c r="J286" s="9">
        <v>0</v>
      </c>
      <c r="K286" s="9">
        <v>1</v>
      </c>
      <c r="L286" s="9">
        <v>1</v>
      </c>
      <c r="M286" s="9">
        <v>1</v>
      </c>
      <c r="N286" s="9">
        <v>1</v>
      </c>
      <c r="O286" s="9">
        <v>1</v>
      </c>
      <c r="P286" s="9">
        <v>1</v>
      </c>
      <c r="Q286" s="9">
        <v>1</v>
      </c>
      <c r="R286" s="9">
        <v>1</v>
      </c>
      <c r="S286" s="9">
        <v>1</v>
      </c>
      <c r="T286" s="9">
        <v>1</v>
      </c>
      <c r="U286" s="9">
        <v>1</v>
      </c>
      <c r="V286" s="9">
        <v>1</v>
      </c>
      <c r="W286" s="9"/>
      <c r="X286" s="9"/>
      <c r="Y286" s="9"/>
      <c r="Z286" s="9"/>
      <c r="AA286" s="9"/>
      <c r="AB286" s="9"/>
      <c r="AC286" s="9"/>
    </row>
    <row r="287" spans="1:29" ht="15.75" hidden="1" customHeight="1" x14ac:dyDescent="0.2">
      <c r="A287" s="14">
        <v>33</v>
      </c>
      <c r="B287" s="9" t="s">
        <v>97</v>
      </c>
      <c r="C287" s="17">
        <v>1</v>
      </c>
      <c r="D287" s="15" t="s">
        <v>397</v>
      </c>
      <c r="E287" s="9">
        <v>1</v>
      </c>
      <c r="F287" s="9">
        <v>1</v>
      </c>
      <c r="G287" s="9">
        <v>1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9">
        <v>1</v>
      </c>
      <c r="N287" s="9">
        <v>1</v>
      </c>
      <c r="O287" s="9">
        <v>1</v>
      </c>
      <c r="P287" s="9">
        <v>1</v>
      </c>
      <c r="Q287" s="9">
        <v>1</v>
      </c>
      <c r="R287" s="9">
        <v>1</v>
      </c>
      <c r="S287" s="9">
        <v>1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5.75" hidden="1" customHeight="1" x14ac:dyDescent="0.2">
      <c r="A288" s="14">
        <v>33</v>
      </c>
      <c r="B288" s="9" t="s">
        <v>97</v>
      </c>
      <c r="C288" s="17">
        <v>2</v>
      </c>
      <c r="D288" s="15" t="s">
        <v>398</v>
      </c>
      <c r="E288" s="9">
        <v>1</v>
      </c>
      <c r="F288" s="9">
        <v>1</v>
      </c>
      <c r="G288" s="9">
        <v>0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9">
        <v>1</v>
      </c>
      <c r="N288" s="9">
        <v>1</v>
      </c>
      <c r="O288" s="9">
        <v>1</v>
      </c>
      <c r="P288" s="9">
        <v>1</v>
      </c>
      <c r="Q288" s="9">
        <v>1</v>
      </c>
      <c r="R288" s="9">
        <v>1</v>
      </c>
      <c r="S288" s="9">
        <v>1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5.75" hidden="1" customHeight="1" x14ac:dyDescent="0.2">
      <c r="A289" s="14">
        <v>33</v>
      </c>
      <c r="B289" s="9" t="s">
        <v>97</v>
      </c>
      <c r="C289" s="17">
        <v>3</v>
      </c>
      <c r="D289" s="15" t="s">
        <v>399</v>
      </c>
      <c r="E289" s="9">
        <v>1</v>
      </c>
      <c r="F289" s="9">
        <v>1</v>
      </c>
      <c r="G289" s="9">
        <v>0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9">
        <v>1</v>
      </c>
      <c r="N289" s="9">
        <v>1</v>
      </c>
      <c r="O289" s="9">
        <v>1</v>
      </c>
      <c r="P289" s="9">
        <v>1</v>
      </c>
      <c r="Q289" s="9">
        <v>1</v>
      </c>
      <c r="R289" s="9">
        <v>1</v>
      </c>
      <c r="S289" s="9">
        <v>1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5.75" hidden="1" customHeight="1" x14ac:dyDescent="0.2">
      <c r="A290" s="14">
        <v>33</v>
      </c>
      <c r="B290" s="9" t="s">
        <v>97</v>
      </c>
      <c r="C290" s="17">
        <v>4</v>
      </c>
      <c r="D290" s="15" t="s">
        <v>400</v>
      </c>
      <c r="E290" s="9">
        <v>0</v>
      </c>
      <c r="F290" s="9">
        <v>1</v>
      </c>
      <c r="G290" s="9">
        <v>0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9">
        <v>1</v>
      </c>
      <c r="N290" s="9">
        <v>1</v>
      </c>
      <c r="O290" s="9">
        <v>1</v>
      </c>
      <c r="P290" s="9">
        <v>1</v>
      </c>
      <c r="Q290" s="9">
        <v>1</v>
      </c>
      <c r="R290" s="9">
        <v>1</v>
      </c>
      <c r="S290" s="9">
        <v>1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5.75" hidden="1" customHeight="1" x14ac:dyDescent="0.2">
      <c r="A291" s="14">
        <v>33</v>
      </c>
      <c r="B291" s="9" t="s">
        <v>97</v>
      </c>
      <c r="C291" s="17">
        <v>5</v>
      </c>
      <c r="D291" s="15" t="s">
        <v>401</v>
      </c>
      <c r="E291" s="9">
        <v>0</v>
      </c>
      <c r="F291" s="9">
        <v>1</v>
      </c>
      <c r="G291" s="9">
        <v>0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9">
        <v>1</v>
      </c>
      <c r="N291" s="9">
        <v>1</v>
      </c>
      <c r="O291" s="9">
        <v>1</v>
      </c>
      <c r="P291" s="9">
        <v>1</v>
      </c>
      <c r="Q291" s="9">
        <v>1</v>
      </c>
      <c r="R291" s="9">
        <v>1</v>
      </c>
      <c r="S291" s="9">
        <v>1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5.75" hidden="1" customHeight="1" x14ac:dyDescent="0.2">
      <c r="A292" s="14">
        <v>34</v>
      </c>
      <c r="B292" s="9" t="s">
        <v>99</v>
      </c>
      <c r="C292" s="17">
        <v>1</v>
      </c>
      <c r="D292" s="15" t="s">
        <v>402</v>
      </c>
      <c r="E292" s="9">
        <v>1</v>
      </c>
      <c r="F292" s="9">
        <v>1</v>
      </c>
      <c r="G292" s="9">
        <v>1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9">
        <v>1</v>
      </c>
      <c r="N292" s="9">
        <v>1</v>
      </c>
      <c r="O292" s="9">
        <v>1</v>
      </c>
      <c r="P292" s="9">
        <v>1</v>
      </c>
      <c r="Q292" s="9">
        <v>1</v>
      </c>
      <c r="R292" s="9">
        <v>1</v>
      </c>
      <c r="S292" s="9">
        <v>1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5.75" hidden="1" customHeight="1" x14ac:dyDescent="0.2">
      <c r="A293" s="14">
        <v>34</v>
      </c>
      <c r="B293" s="9" t="s">
        <v>99</v>
      </c>
      <c r="C293" s="17">
        <v>2</v>
      </c>
      <c r="D293" s="15" t="s">
        <v>403</v>
      </c>
      <c r="E293" s="9">
        <v>1</v>
      </c>
      <c r="F293" s="9">
        <v>1</v>
      </c>
      <c r="G293" s="9">
        <v>1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9">
        <v>1</v>
      </c>
      <c r="N293" s="9">
        <v>1</v>
      </c>
      <c r="O293" s="9">
        <v>1</v>
      </c>
      <c r="P293" s="9">
        <v>1</v>
      </c>
      <c r="Q293" s="9">
        <v>1</v>
      </c>
      <c r="R293" s="9">
        <v>1</v>
      </c>
      <c r="S293" s="9">
        <v>1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5.75" hidden="1" customHeight="1" x14ac:dyDescent="0.2">
      <c r="A294" s="14">
        <v>34</v>
      </c>
      <c r="B294" s="9" t="s">
        <v>99</v>
      </c>
      <c r="C294" s="17">
        <v>3</v>
      </c>
      <c r="D294" s="15" t="s">
        <v>404</v>
      </c>
      <c r="E294" s="9">
        <v>1</v>
      </c>
      <c r="F294" s="9">
        <v>1</v>
      </c>
      <c r="G294" s="9">
        <v>0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9">
        <v>1</v>
      </c>
      <c r="N294" s="9">
        <v>1</v>
      </c>
      <c r="O294" s="9">
        <v>1</v>
      </c>
      <c r="P294" s="9">
        <v>1</v>
      </c>
      <c r="Q294" s="9">
        <v>1</v>
      </c>
      <c r="R294" s="9">
        <v>1</v>
      </c>
      <c r="S294" s="9">
        <v>1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5.75" hidden="1" customHeight="1" x14ac:dyDescent="0.2">
      <c r="A295" s="14">
        <v>34</v>
      </c>
      <c r="B295" s="9" t="s">
        <v>99</v>
      </c>
      <c r="C295" s="17">
        <v>4</v>
      </c>
      <c r="D295" s="15" t="s">
        <v>405</v>
      </c>
      <c r="E295" s="9">
        <v>1</v>
      </c>
      <c r="F295" s="9">
        <v>1</v>
      </c>
      <c r="G295" s="9">
        <v>1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9">
        <v>1</v>
      </c>
      <c r="N295" s="9">
        <v>1</v>
      </c>
      <c r="O295" s="9">
        <v>1</v>
      </c>
      <c r="P295" s="9">
        <v>1</v>
      </c>
      <c r="Q295" s="9">
        <v>1</v>
      </c>
      <c r="R295" s="9">
        <v>1</v>
      </c>
      <c r="S295" s="9">
        <v>1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5.75" hidden="1" customHeight="1" x14ac:dyDescent="0.2">
      <c r="A296" s="14">
        <v>34</v>
      </c>
      <c r="B296" s="9" t="s">
        <v>99</v>
      </c>
      <c r="C296" s="17">
        <v>5</v>
      </c>
      <c r="D296" s="15" t="s">
        <v>406</v>
      </c>
      <c r="E296" s="9">
        <v>1</v>
      </c>
      <c r="F296" s="9">
        <v>1</v>
      </c>
      <c r="G296" s="9">
        <v>1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9">
        <v>1</v>
      </c>
      <c r="N296" s="9">
        <v>1</v>
      </c>
      <c r="O296" s="9">
        <v>1</v>
      </c>
      <c r="P296" s="9">
        <v>1</v>
      </c>
      <c r="Q296" s="9">
        <v>1</v>
      </c>
      <c r="R296" s="9">
        <v>1</v>
      </c>
      <c r="S296" s="9">
        <v>1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5.75" hidden="1" customHeight="1" x14ac:dyDescent="0.2">
      <c r="A297" s="14">
        <v>35</v>
      </c>
      <c r="B297" s="9" t="s">
        <v>101</v>
      </c>
      <c r="C297" s="17">
        <v>1</v>
      </c>
      <c r="D297" s="15" t="s">
        <v>407</v>
      </c>
      <c r="E297" s="9">
        <v>1</v>
      </c>
      <c r="F297" s="9">
        <v>1</v>
      </c>
      <c r="G297" s="9">
        <v>1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9">
        <v>1</v>
      </c>
      <c r="N297" s="9">
        <v>1</v>
      </c>
      <c r="O297" s="9">
        <v>1</v>
      </c>
      <c r="P297" s="9">
        <v>1</v>
      </c>
      <c r="Q297" s="9">
        <v>1</v>
      </c>
      <c r="R297" s="9">
        <v>1</v>
      </c>
      <c r="S297" s="9">
        <v>1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5.75" hidden="1" customHeight="1" x14ac:dyDescent="0.2">
      <c r="A298" s="14">
        <v>35</v>
      </c>
      <c r="B298" s="9" t="s">
        <v>101</v>
      </c>
      <c r="C298" s="17">
        <v>2</v>
      </c>
      <c r="D298" s="15" t="s">
        <v>408</v>
      </c>
      <c r="E298" s="9">
        <v>1</v>
      </c>
      <c r="F298" s="9">
        <v>1</v>
      </c>
      <c r="G298" s="9">
        <v>0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9">
        <v>1</v>
      </c>
      <c r="N298" s="9">
        <v>1</v>
      </c>
      <c r="O298" s="9">
        <v>1</v>
      </c>
      <c r="P298" s="9">
        <v>1</v>
      </c>
      <c r="Q298" s="9">
        <v>1</v>
      </c>
      <c r="R298" s="9">
        <v>1</v>
      </c>
      <c r="S298" s="9">
        <v>1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5.75" hidden="1" customHeight="1" x14ac:dyDescent="0.2">
      <c r="A299" s="14">
        <v>35</v>
      </c>
      <c r="B299" s="9" t="s">
        <v>101</v>
      </c>
      <c r="C299" s="17">
        <v>3</v>
      </c>
      <c r="D299" s="15" t="s">
        <v>409</v>
      </c>
      <c r="E299" s="9">
        <v>1</v>
      </c>
      <c r="F299" s="9">
        <v>1</v>
      </c>
      <c r="G299" s="9">
        <v>1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9">
        <v>1</v>
      </c>
      <c r="N299" s="9">
        <v>1</v>
      </c>
      <c r="O299" s="9">
        <v>1</v>
      </c>
      <c r="P299" s="9">
        <v>1</v>
      </c>
      <c r="Q299" s="9">
        <v>1</v>
      </c>
      <c r="R299" s="9">
        <v>1</v>
      </c>
      <c r="S299" s="9">
        <v>1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5.75" hidden="1" customHeight="1" x14ac:dyDescent="0.2">
      <c r="A300" s="14">
        <v>35</v>
      </c>
      <c r="B300" s="9" t="s">
        <v>101</v>
      </c>
      <c r="C300" s="17">
        <v>4</v>
      </c>
      <c r="D300" s="15" t="s">
        <v>410</v>
      </c>
      <c r="E300" s="9">
        <v>1</v>
      </c>
      <c r="F300" s="9">
        <v>1</v>
      </c>
      <c r="G300" s="9">
        <v>1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9">
        <v>1</v>
      </c>
      <c r="N300" s="9">
        <v>1</v>
      </c>
      <c r="O300" s="9">
        <v>1</v>
      </c>
      <c r="P300" s="9">
        <v>1</v>
      </c>
      <c r="Q300" s="9">
        <v>1</v>
      </c>
      <c r="R300" s="9">
        <v>1</v>
      </c>
      <c r="S300" s="9">
        <v>1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5.75" hidden="1" customHeight="1" x14ac:dyDescent="0.2">
      <c r="A301" s="14">
        <v>35</v>
      </c>
      <c r="B301" s="9" t="s">
        <v>101</v>
      </c>
      <c r="C301" s="17">
        <v>5</v>
      </c>
      <c r="D301" s="15" t="s">
        <v>411</v>
      </c>
      <c r="E301" s="9">
        <v>1</v>
      </c>
      <c r="F301" s="9">
        <v>1</v>
      </c>
      <c r="G301" s="9">
        <v>1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9">
        <v>1</v>
      </c>
      <c r="N301" s="9">
        <v>1</v>
      </c>
      <c r="O301" s="9">
        <v>1</v>
      </c>
      <c r="P301" s="9">
        <v>1</v>
      </c>
      <c r="Q301" s="9">
        <v>1</v>
      </c>
      <c r="R301" s="9">
        <v>1</v>
      </c>
      <c r="S301" s="9">
        <v>1</v>
      </c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5.75" hidden="1" customHeight="1" x14ac:dyDescent="0.2">
      <c r="A302" s="14">
        <v>36</v>
      </c>
      <c r="B302" s="9" t="s">
        <v>103</v>
      </c>
      <c r="C302" s="17">
        <v>1</v>
      </c>
      <c r="D302" s="15" t="s">
        <v>412</v>
      </c>
      <c r="E302" s="9">
        <v>1</v>
      </c>
      <c r="F302" s="9">
        <v>1</v>
      </c>
      <c r="G302" s="9">
        <v>1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9">
        <v>1</v>
      </c>
      <c r="N302" s="9">
        <v>1</v>
      </c>
      <c r="O302" s="9">
        <v>1</v>
      </c>
      <c r="P302" s="9">
        <v>1</v>
      </c>
      <c r="Q302" s="9">
        <v>1</v>
      </c>
      <c r="R302" s="9">
        <v>1</v>
      </c>
      <c r="S302" s="9">
        <v>1</v>
      </c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5.75" hidden="1" customHeight="1" x14ac:dyDescent="0.2">
      <c r="A303" s="14">
        <v>36</v>
      </c>
      <c r="B303" s="9" t="s">
        <v>103</v>
      </c>
      <c r="C303" s="17">
        <v>2</v>
      </c>
      <c r="D303" s="15" t="s">
        <v>413</v>
      </c>
      <c r="E303" s="9">
        <v>1</v>
      </c>
      <c r="F303" s="9">
        <v>1</v>
      </c>
      <c r="G303" s="9">
        <v>0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9">
        <v>1</v>
      </c>
      <c r="N303" s="9">
        <v>1</v>
      </c>
      <c r="O303" s="9">
        <v>1</v>
      </c>
      <c r="P303" s="9">
        <v>1</v>
      </c>
      <c r="Q303" s="9">
        <v>1</v>
      </c>
      <c r="R303" s="9">
        <v>1</v>
      </c>
      <c r="S303" s="9">
        <v>1</v>
      </c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5.75" hidden="1" customHeight="1" x14ac:dyDescent="0.2">
      <c r="A304" s="14">
        <v>36</v>
      </c>
      <c r="B304" s="9" t="s">
        <v>103</v>
      </c>
      <c r="C304" s="17">
        <v>3</v>
      </c>
      <c r="D304" s="15" t="s">
        <v>414</v>
      </c>
      <c r="E304" s="9">
        <v>1</v>
      </c>
      <c r="F304" s="9">
        <v>1</v>
      </c>
      <c r="G304" s="9">
        <v>1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9">
        <v>1</v>
      </c>
      <c r="N304" s="9">
        <v>1</v>
      </c>
      <c r="O304" s="9">
        <v>1</v>
      </c>
      <c r="P304" s="9">
        <v>1</v>
      </c>
      <c r="Q304" s="9">
        <v>1</v>
      </c>
      <c r="R304" s="9">
        <v>1</v>
      </c>
      <c r="S304" s="9">
        <v>1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5.75" hidden="1" customHeight="1" x14ac:dyDescent="0.2">
      <c r="A305" s="14">
        <v>36</v>
      </c>
      <c r="B305" s="9" t="s">
        <v>103</v>
      </c>
      <c r="C305" s="17">
        <v>4</v>
      </c>
      <c r="D305" s="15" t="s">
        <v>415</v>
      </c>
      <c r="E305" s="9">
        <v>1</v>
      </c>
      <c r="F305" s="9">
        <v>1</v>
      </c>
      <c r="G305" s="9">
        <v>0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9">
        <v>1</v>
      </c>
      <c r="N305" s="9">
        <v>1</v>
      </c>
      <c r="O305" s="9">
        <v>1</v>
      </c>
      <c r="P305" s="9">
        <v>1</v>
      </c>
      <c r="Q305" s="9">
        <v>1</v>
      </c>
      <c r="R305" s="9">
        <v>1</v>
      </c>
      <c r="S305" s="9">
        <v>1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5.75" hidden="1" customHeight="1" x14ac:dyDescent="0.2">
      <c r="A306" s="14">
        <v>36</v>
      </c>
      <c r="B306" s="9" t="s">
        <v>103</v>
      </c>
      <c r="C306" s="17">
        <v>5</v>
      </c>
      <c r="D306" s="15" t="s">
        <v>416</v>
      </c>
      <c r="E306" s="9">
        <v>1</v>
      </c>
      <c r="F306" s="9">
        <v>1</v>
      </c>
      <c r="G306" s="9">
        <v>1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9">
        <v>1</v>
      </c>
      <c r="N306" s="9">
        <v>1</v>
      </c>
      <c r="O306" s="9">
        <v>1</v>
      </c>
      <c r="P306" s="9">
        <v>1</v>
      </c>
      <c r="Q306" s="9">
        <v>1</v>
      </c>
      <c r="R306" s="9">
        <v>1</v>
      </c>
      <c r="S306" s="9">
        <v>1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5.75" hidden="1" customHeight="1" x14ac:dyDescent="0.2">
      <c r="A307" s="14">
        <v>36</v>
      </c>
      <c r="B307" s="9" t="s">
        <v>103</v>
      </c>
      <c r="C307" s="17">
        <v>6</v>
      </c>
      <c r="D307" s="15" t="s">
        <v>417</v>
      </c>
      <c r="E307" s="9">
        <v>1</v>
      </c>
      <c r="F307" s="9">
        <v>1</v>
      </c>
      <c r="G307" s="9">
        <v>1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9">
        <v>1</v>
      </c>
      <c r="N307" s="9">
        <v>1</v>
      </c>
      <c r="O307" s="9">
        <v>1</v>
      </c>
      <c r="P307" s="9">
        <v>1</v>
      </c>
      <c r="Q307" s="9">
        <v>1</v>
      </c>
      <c r="R307" s="9">
        <v>1</v>
      </c>
      <c r="S307" s="9">
        <v>1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5.75" hidden="1" customHeight="1" x14ac:dyDescent="0.2">
      <c r="A308" s="14">
        <v>36</v>
      </c>
      <c r="B308" s="9" t="s">
        <v>103</v>
      </c>
      <c r="C308" s="17">
        <v>7</v>
      </c>
      <c r="D308" s="15" t="s">
        <v>418</v>
      </c>
      <c r="E308" s="9">
        <v>1</v>
      </c>
      <c r="F308" s="9">
        <v>1</v>
      </c>
      <c r="G308" s="9">
        <v>1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9">
        <v>1</v>
      </c>
      <c r="N308" s="9">
        <v>1</v>
      </c>
      <c r="O308" s="9">
        <v>1</v>
      </c>
      <c r="P308" s="9">
        <v>1</v>
      </c>
      <c r="Q308" s="9">
        <v>1</v>
      </c>
      <c r="R308" s="9">
        <v>1</v>
      </c>
      <c r="S308" s="9">
        <v>1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5.75" hidden="1" customHeight="1" x14ac:dyDescent="0.2">
      <c r="A309" s="14">
        <v>36</v>
      </c>
      <c r="B309" s="9" t="s">
        <v>103</v>
      </c>
      <c r="C309" s="17">
        <v>8</v>
      </c>
      <c r="D309" s="15" t="s">
        <v>419</v>
      </c>
      <c r="E309" s="9">
        <v>1</v>
      </c>
      <c r="F309" s="9">
        <v>1</v>
      </c>
      <c r="G309" s="9">
        <v>1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9">
        <v>1</v>
      </c>
      <c r="N309" s="9">
        <v>1</v>
      </c>
      <c r="O309" s="9">
        <v>1</v>
      </c>
      <c r="P309" s="9">
        <v>1</v>
      </c>
      <c r="Q309" s="9">
        <v>1</v>
      </c>
      <c r="R309" s="9">
        <v>1</v>
      </c>
      <c r="S309" s="9">
        <v>1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5.75" hidden="1" customHeight="1" x14ac:dyDescent="0.2">
      <c r="A310" s="14">
        <v>36</v>
      </c>
      <c r="B310" s="9" t="s">
        <v>103</v>
      </c>
      <c r="C310" s="17">
        <v>9</v>
      </c>
      <c r="D310" s="15" t="s">
        <v>420</v>
      </c>
      <c r="E310" s="9">
        <v>1</v>
      </c>
      <c r="F310" s="9">
        <v>1</v>
      </c>
      <c r="G310" s="9">
        <v>1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9">
        <v>1</v>
      </c>
      <c r="N310" s="9">
        <v>1</v>
      </c>
      <c r="O310" s="9">
        <v>1</v>
      </c>
      <c r="P310" s="9">
        <v>1</v>
      </c>
      <c r="Q310" s="9">
        <v>1</v>
      </c>
      <c r="R310" s="9">
        <v>1</v>
      </c>
      <c r="S310" s="9">
        <v>1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5.75" hidden="1" customHeight="1" x14ac:dyDescent="0.2">
      <c r="A311" s="14">
        <v>37</v>
      </c>
      <c r="B311" s="9" t="s">
        <v>105</v>
      </c>
      <c r="C311" s="17">
        <v>1</v>
      </c>
      <c r="D311" s="15" t="s">
        <v>421</v>
      </c>
      <c r="E311" s="9">
        <v>1</v>
      </c>
      <c r="F311" s="9">
        <v>1</v>
      </c>
      <c r="G311" s="9">
        <v>1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9">
        <v>1</v>
      </c>
      <c r="N311" s="9">
        <v>1</v>
      </c>
      <c r="O311" s="9">
        <v>1</v>
      </c>
      <c r="P311" s="9">
        <v>1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5.75" hidden="1" customHeight="1" x14ac:dyDescent="0.2">
      <c r="A312" s="14">
        <v>37</v>
      </c>
      <c r="B312" s="9" t="s">
        <v>105</v>
      </c>
      <c r="C312" s="17">
        <v>2</v>
      </c>
      <c r="D312" s="15" t="s">
        <v>422</v>
      </c>
      <c r="E312" s="9">
        <v>1</v>
      </c>
      <c r="F312" s="9">
        <v>1</v>
      </c>
      <c r="G312" s="9">
        <v>1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9">
        <v>1</v>
      </c>
      <c r="N312" s="9">
        <v>1</v>
      </c>
      <c r="O312" s="9">
        <v>1</v>
      </c>
      <c r="P312" s="9">
        <v>1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5.75" hidden="1" customHeight="1" x14ac:dyDescent="0.2">
      <c r="A313" s="14">
        <v>37</v>
      </c>
      <c r="B313" s="9" t="s">
        <v>105</v>
      </c>
      <c r="C313" s="17">
        <v>3</v>
      </c>
      <c r="D313" s="15" t="s">
        <v>423</v>
      </c>
      <c r="E313" s="9">
        <v>1</v>
      </c>
      <c r="F313" s="9">
        <v>1</v>
      </c>
      <c r="G313" s="9">
        <v>1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9">
        <v>1</v>
      </c>
      <c r="N313" s="9">
        <v>1</v>
      </c>
      <c r="O313" s="9">
        <v>1</v>
      </c>
      <c r="P313" s="9">
        <v>1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5.75" hidden="1" customHeight="1" x14ac:dyDescent="0.2">
      <c r="A314" s="14">
        <v>37</v>
      </c>
      <c r="B314" s="9" t="s">
        <v>105</v>
      </c>
      <c r="C314" s="17">
        <v>4</v>
      </c>
      <c r="D314" s="15" t="s">
        <v>424</v>
      </c>
      <c r="E314" s="9">
        <v>1</v>
      </c>
      <c r="F314" s="9">
        <v>1</v>
      </c>
      <c r="G314" s="9">
        <v>1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9">
        <v>1</v>
      </c>
      <c r="N314" s="9">
        <v>1</v>
      </c>
      <c r="O314" s="9">
        <v>1</v>
      </c>
      <c r="P314" s="9">
        <v>1</v>
      </c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5.75" hidden="1" customHeight="1" x14ac:dyDescent="0.2">
      <c r="A315" s="14">
        <v>37</v>
      </c>
      <c r="B315" s="9" t="s">
        <v>105</v>
      </c>
      <c r="C315" s="17">
        <v>5</v>
      </c>
      <c r="D315" s="15" t="s">
        <v>425</v>
      </c>
      <c r="E315" s="9">
        <v>1</v>
      </c>
      <c r="F315" s="9">
        <v>1</v>
      </c>
      <c r="G315" s="9">
        <v>1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9">
        <v>1</v>
      </c>
      <c r="N315" s="9">
        <v>1</v>
      </c>
      <c r="O315" s="9">
        <v>1</v>
      </c>
      <c r="P315" s="9">
        <v>1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5.75" hidden="1" customHeight="1" x14ac:dyDescent="0.2">
      <c r="A316" s="14">
        <v>37</v>
      </c>
      <c r="B316" s="9" t="s">
        <v>105</v>
      </c>
      <c r="C316" s="17">
        <v>6</v>
      </c>
      <c r="D316" s="15" t="s">
        <v>426</v>
      </c>
      <c r="E316" s="9">
        <v>1</v>
      </c>
      <c r="F316" s="9">
        <v>1</v>
      </c>
      <c r="G316" s="9">
        <v>1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9">
        <v>1</v>
      </c>
      <c r="N316" s="9">
        <v>1</v>
      </c>
      <c r="O316" s="9">
        <v>1</v>
      </c>
      <c r="P316" s="9">
        <v>1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5.75" hidden="1" customHeight="1" x14ac:dyDescent="0.2">
      <c r="A317" s="14">
        <v>38</v>
      </c>
      <c r="B317" s="9" t="s">
        <v>107</v>
      </c>
      <c r="C317" s="17">
        <v>1</v>
      </c>
      <c r="D317" s="15" t="s">
        <v>427</v>
      </c>
      <c r="E317" s="9">
        <v>1</v>
      </c>
      <c r="F317" s="9">
        <v>1</v>
      </c>
      <c r="G317" s="9">
        <v>1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9">
        <v>1</v>
      </c>
      <c r="N317" s="9">
        <v>1</v>
      </c>
      <c r="O317" s="9">
        <v>1</v>
      </c>
      <c r="P317" s="9">
        <v>1</v>
      </c>
      <c r="Q317" s="9">
        <v>1</v>
      </c>
      <c r="R317" s="9">
        <v>1</v>
      </c>
      <c r="S317" s="9">
        <v>1</v>
      </c>
      <c r="T317" s="9">
        <v>1</v>
      </c>
      <c r="U317" s="9">
        <v>1</v>
      </c>
      <c r="V317" s="9">
        <v>1</v>
      </c>
      <c r="W317" s="9">
        <v>1</v>
      </c>
      <c r="X317" s="9">
        <v>1</v>
      </c>
      <c r="Y317" s="9">
        <v>1</v>
      </c>
      <c r="Z317" s="9"/>
      <c r="AA317" s="9"/>
      <c r="AB317" s="9"/>
      <c r="AC317" s="9"/>
    </row>
    <row r="318" spans="1:29" ht="15.75" hidden="1" customHeight="1" x14ac:dyDescent="0.2">
      <c r="A318" s="14">
        <v>38</v>
      </c>
      <c r="B318" s="9" t="s">
        <v>107</v>
      </c>
      <c r="C318" s="17">
        <v>2</v>
      </c>
      <c r="D318" s="15" t="s">
        <v>428</v>
      </c>
      <c r="E318" s="9">
        <v>1</v>
      </c>
      <c r="F318" s="9">
        <v>1</v>
      </c>
      <c r="G318" s="9">
        <v>1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9">
        <v>0</v>
      </c>
      <c r="N318" s="9">
        <v>1</v>
      </c>
      <c r="O318" s="9">
        <v>1</v>
      </c>
      <c r="P318" s="9">
        <v>1</v>
      </c>
      <c r="Q318" s="9">
        <v>1</v>
      </c>
      <c r="R318" s="9">
        <v>1</v>
      </c>
      <c r="S318" s="9">
        <v>1</v>
      </c>
      <c r="T318" s="9">
        <v>1</v>
      </c>
      <c r="U318" s="9">
        <v>1</v>
      </c>
      <c r="V318" s="9">
        <v>1</v>
      </c>
      <c r="W318" s="9">
        <v>1</v>
      </c>
      <c r="X318" s="9">
        <v>1</v>
      </c>
      <c r="Y318" s="9">
        <v>1</v>
      </c>
      <c r="Z318" s="9"/>
      <c r="AA318" s="9"/>
      <c r="AB318" s="9"/>
      <c r="AC318" s="9"/>
    </row>
    <row r="319" spans="1:29" ht="15.75" hidden="1" customHeight="1" x14ac:dyDescent="0.2">
      <c r="A319" s="14">
        <v>38</v>
      </c>
      <c r="B319" s="9" t="s">
        <v>107</v>
      </c>
      <c r="C319" s="17">
        <v>3</v>
      </c>
      <c r="D319" s="15" t="s">
        <v>429</v>
      </c>
      <c r="E319" s="9">
        <v>1</v>
      </c>
      <c r="F319" s="9">
        <v>1</v>
      </c>
      <c r="G319" s="9">
        <v>1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9">
        <v>0</v>
      </c>
      <c r="N319" s="9">
        <v>1</v>
      </c>
      <c r="O319" s="9">
        <v>1</v>
      </c>
      <c r="P319" s="9">
        <v>1</v>
      </c>
      <c r="Q319" s="9">
        <v>1</v>
      </c>
      <c r="R319" s="9">
        <v>1</v>
      </c>
      <c r="S319" s="9">
        <v>1</v>
      </c>
      <c r="T319" s="9">
        <v>1</v>
      </c>
      <c r="U319" s="9">
        <v>1</v>
      </c>
      <c r="V319" s="9">
        <v>1</v>
      </c>
      <c r="W319" s="9">
        <v>1</v>
      </c>
      <c r="X319" s="9">
        <v>1</v>
      </c>
      <c r="Y319" s="9">
        <v>1</v>
      </c>
      <c r="Z319" s="9"/>
      <c r="AA319" s="9"/>
      <c r="AB319" s="9"/>
      <c r="AC319" s="9"/>
    </row>
    <row r="320" spans="1:29" ht="15.75" hidden="1" customHeight="1" x14ac:dyDescent="0.2">
      <c r="A320" s="14">
        <v>38</v>
      </c>
      <c r="B320" s="9" t="s">
        <v>107</v>
      </c>
      <c r="C320" s="17">
        <v>4</v>
      </c>
      <c r="D320" s="15" t="s">
        <v>430</v>
      </c>
      <c r="E320" s="9">
        <v>1</v>
      </c>
      <c r="F320" s="9">
        <v>1</v>
      </c>
      <c r="G320" s="9">
        <v>1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9">
        <v>0</v>
      </c>
      <c r="N320" s="9">
        <v>1</v>
      </c>
      <c r="O320" s="9">
        <v>1</v>
      </c>
      <c r="P320" s="9">
        <v>1</v>
      </c>
      <c r="Q320" s="9">
        <v>1</v>
      </c>
      <c r="R320" s="9">
        <v>1</v>
      </c>
      <c r="S320" s="9">
        <v>1</v>
      </c>
      <c r="T320" s="9">
        <v>1</v>
      </c>
      <c r="U320" s="9">
        <v>1</v>
      </c>
      <c r="V320" s="9">
        <v>1</v>
      </c>
      <c r="W320" s="9">
        <v>1</v>
      </c>
      <c r="X320" s="9">
        <v>1</v>
      </c>
      <c r="Y320" s="9">
        <v>1</v>
      </c>
      <c r="Z320" s="9"/>
      <c r="AA320" s="9"/>
      <c r="AB320" s="9"/>
      <c r="AC320" s="9"/>
    </row>
    <row r="321" spans="1:29" ht="15.75" hidden="1" customHeight="1" x14ac:dyDescent="0.2">
      <c r="A321" s="14">
        <v>38</v>
      </c>
      <c r="B321" s="9" t="s">
        <v>107</v>
      </c>
      <c r="C321" s="17">
        <v>5</v>
      </c>
      <c r="D321" s="15" t="s">
        <v>431</v>
      </c>
      <c r="E321" s="9">
        <v>1</v>
      </c>
      <c r="F321" s="9">
        <v>1</v>
      </c>
      <c r="G321" s="9">
        <v>1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9">
        <v>0</v>
      </c>
      <c r="N321" s="9">
        <v>1</v>
      </c>
      <c r="O321" s="9">
        <v>1</v>
      </c>
      <c r="P321" s="9">
        <v>1</v>
      </c>
      <c r="Q321" s="9">
        <v>1</v>
      </c>
      <c r="R321" s="9">
        <v>1</v>
      </c>
      <c r="S321" s="9">
        <v>1</v>
      </c>
      <c r="T321" s="9">
        <v>1</v>
      </c>
      <c r="U321" s="9">
        <v>1</v>
      </c>
      <c r="V321" s="9">
        <v>1</v>
      </c>
      <c r="W321" s="9">
        <v>1</v>
      </c>
      <c r="X321" s="9">
        <v>1</v>
      </c>
      <c r="Y321" s="9">
        <v>1</v>
      </c>
      <c r="Z321" s="9"/>
      <c r="AA321" s="9"/>
      <c r="AB321" s="9"/>
      <c r="AC321" s="9"/>
    </row>
    <row r="322" spans="1:29" ht="15.75" customHeight="1" x14ac:dyDescent="0.2">
      <c r="A322" s="14">
        <v>39</v>
      </c>
      <c r="B322" s="9" t="s">
        <v>109</v>
      </c>
      <c r="C322" s="17">
        <v>1</v>
      </c>
      <c r="D322" s="15" t="s">
        <v>432</v>
      </c>
      <c r="E322" s="9">
        <v>1</v>
      </c>
      <c r="F322" s="9">
        <v>1</v>
      </c>
      <c r="G322" s="9">
        <v>1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9">
        <v>1</v>
      </c>
      <c r="N322" s="9">
        <v>1</v>
      </c>
      <c r="O322" s="9">
        <v>1</v>
      </c>
      <c r="P322" s="9">
        <v>1</v>
      </c>
      <c r="Q322" s="9">
        <v>1</v>
      </c>
      <c r="R322" s="9">
        <v>1</v>
      </c>
      <c r="S322" s="9">
        <v>1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5.75" customHeight="1" x14ac:dyDescent="0.2">
      <c r="A323" s="14">
        <v>39</v>
      </c>
      <c r="B323" s="9" t="s">
        <v>109</v>
      </c>
      <c r="C323" s="17">
        <v>2</v>
      </c>
      <c r="D323" s="15" t="s">
        <v>433</v>
      </c>
      <c r="E323" s="9">
        <v>1</v>
      </c>
      <c r="F323" s="9">
        <v>1</v>
      </c>
      <c r="G323" s="9">
        <v>1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9">
        <v>1</v>
      </c>
      <c r="N323" s="9">
        <v>1</v>
      </c>
      <c r="O323" s="9">
        <v>1</v>
      </c>
      <c r="P323" s="9">
        <v>1</v>
      </c>
      <c r="Q323" s="9">
        <v>1</v>
      </c>
      <c r="R323" s="9">
        <v>1</v>
      </c>
      <c r="S323" s="9">
        <v>1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5.75" customHeight="1" x14ac:dyDescent="0.2">
      <c r="A324" s="14">
        <v>39</v>
      </c>
      <c r="B324" s="9" t="s">
        <v>109</v>
      </c>
      <c r="C324" s="17">
        <v>3</v>
      </c>
      <c r="D324" s="15" t="s">
        <v>434</v>
      </c>
      <c r="E324" s="9">
        <v>1</v>
      </c>
      <c r="F324" s="9">
        <v>1</v>
      </c>
      <c r="G324" s="9">
        <v>0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9">
        <v>1</v>
      </c>
      <c r="N324" s="9">
        <v>1</v>
      </c>
      <c r="O324" s="9">
        <v>1</v>
      </c>
      <c r="P324" s="9">
        <v>1</v>
      </c>
      <c r="Q324" s="9">
        <v>1</v>
      </c>
      <c r="R324" s="9">
        <v>1</v>
      </c>
      <c r="S324" s="9">
        <v>1</v>
      </c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5.75" customHeight="1" x14ac:dyDescent="0.2">
      <c r="A325" s="14">
        <v>39</v>
      </c>
      <c r="B325" s="9" t="s">
        <v>109</v>
      </c>
      <c r="C325" s="17">
        <v>4</v>
      </c>
      <c r="D325" s="15" t="s">
        <v>435</v>
      </c>
      <c r="E325" s="9">
        <v>1</v>
      </c>
      <c r="F325" s="9">
        <v>1</v>
      </c>
      <c r="G325" s="9">
        <v>1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9">
        <v>1</v>
      </c>
      <c r="N325" s="9">
        <v>1</v>
      </c>
      <c r="O325" s="9">
        <v>1</v>
      </c>
      <c r="P325" s="9">
        <v>1</v>
      </c>
      <c r="Q325" s="9">
        <v>1</v>
      </c>
      <c r="R325" s="9">
        <v>1</v>
      </c>
      <c r="S325" s="9">
        <v>1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5.75" customHeight="1" x14ac:dyDescent="0.2">
      <c r="A326" s="14">
        <v>39</v>
      </c>
      <c r="B326" s="9" t="s">
        <v>109</v>
      </c>
      <c r="C326" s="17">
        <v>5</v>
      </c>
      <c r="D326" s="15" t="s">
        <v>436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9">
        <v>1</v>
      </c>
      <c r="N326" s="9">
        <v>1</v>
      </c>
      <c r="O326" s="9">
        <v>1</v>
      </c>
      <c r="P326" s="9">
        <v>1</v>
      </c>
      <c r="Q326" s="9">
        <v>1</v>
      </c>
      <c r="R326" s="9">
        <v>1</v>
      </c>
      <c r="S326" s="9">
        <v>1</v>
      </c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5.75" customHeight="1" x14ac:dyDescent="0.2">
      <c r="A327" s="14">
        <v>39</v>
      </c>
      <c r="B327" s="9" t="s">
        <v>109</v>
      </c>
      <c r="C327" s="17">
        <v>6</v>
      </c>
      <c r="D327" s="15" t="s">
        <v>437</v>
      </c>
      <c r="E327" s="9">
        <v>1</v>
      </c>
      <c r="F327" s="9">
        <v>1</v>
      </c>
      <c r="G327" s="9">
        <v>1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9">
        <v>1</v>
      </c>
      <c r="N327" s="9">
        <v>1</v>
      </c>
      <c r="O327" s="9">
        <v>1</v>
      </c>
      <c r="P327" s="9">
        <v>1</v>
      </c>
      <c r="Q327" s="9">
        <v>1</v>
      </c>
      <c r="R327" s="9">
        <v>1</v>
      </c>
      <c r="S327" s="9">
        <v>1</v>
      </c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5.75" customHeight="1" x14ac:dyDescent="0.2">
      <c r="A328" s="14">
        <v>39</v>
      </c>
      <c r="B328" s="14" t="s">
        <v>109</v>
      </c>
      <c r="C328" s="17">
        <v>7</v>
      </c>
      <c r="D328" s="34" t="s">
        <v>438</v>
      </c>
      <c r="E328" s="9">
        <v>1</v>
      </c>
      <c r="F328" s="9">
        <v>1</v>
      </c>
      <c r="G328" s="9">
        <v>1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9">
        <v>1</v>
      </c>
      <c r="N328" s="9">
        <v>1</v>
      </c>
      <c r="O328" s="9">
        <v>1</v>
      </c>
      <c r="P328" s="9">
        <v>1</v>
      </c>
      <c r="Q328" s="9">
        <v>1</v>
      </c>
      <c r="R328" s="9">
        <v>1</v>
      </c>
      <c r="S328" s="9">
        <v>1</v>
      </c>
    </row>
    <row r="329" spans="1:29" ht="15.75" customHeight="1" x14ac:dyDescent="0.2"/>
    <row r="330" spans="1:29" ht="15.75" customHeight="1" x14ac:dyDescent="0.2"/>
    <row r="331" spans="1:29" ht="15.75" customHeight="1" x14ac:dyDescent="0.2"/>
    <row r="332" spans="1:29" ht="15.75" customHeight="1" x14ac:dyDescent="0.2"/>
    <row r="333" spans="1:29" ht="15.75" customHeight="1" x14ac:dyDescent="0.2"/>
    <row r="334" spans="1:29" ht="15.75" customHeight="1" x14ac:dyDescent="0.2"/>
    <row r="335" spans="1:29" ht="15.75" customHeight="1" x14ac:dyDescent="0.2"/>
    <row r="336" spans="1:29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3:Y328" xr:uid="{00000000-0009-0000-0000-000001000000}">
    <filterColumn colId="1">
      <filters>
        <filter val="Vinculación y desarrollo comunitari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1"/>
  <sheetViews>
    <sheetView tabSelected="1" view="pageBreakPreview" zoomScale="87" zoomScaleNormal="84" workbookViewId="0">
      <selection activeCell="M19" sqref="M19"/>
    </sheetView>
  </sheetViews>
  <sheetFormatPr baseColWidth="10" defaultColWidth="11.1640625" defaultRowHeight="15" customHeight="1" x14ac:dyDescent="0.2"/>
  <cols>
    <col min="1" max="3" width="11" customWidth="1"/>
    <col min="4" max="4" width="5.83203125" customWidth="1"/>
    <col min="5" max="5" width="10" customWidth="1"/>
    <col min="6" max="6" width="5.83203125" customWidth="1"/>
    <col min="7" max="7" width="10" customWidth="1"/>
    <col min="8" max="8" width="5.83203125" customWidth="1"/>
    <col min="9" max="9" width="10" customWidth="1"/>
    <col min="10" max="10" width="5.83203125" customWidth="1"/>
    <col min="11" max="11" width="10" customWidth="1"/>
    <col min="12" max="12" width="5.83203125" customWidth="1"/>
    <col min="13" max="13" width="11" customWidth="1"/>
    <col min="14" max="14" width="12.5" customWidth="1"/>
    <col min="15" max="21" width="11" customWidth="1"/>
    <col min="22" max="22" width="5.83203125" customWidth="1"/>
    <col min="23" max="23" width="10.1640625" customWidth="1"/>
    <col min="24" max="24" width="5.83203125" customWidth="1"/>
    <col min="25" max="25" width="10.1640625" customWidth="1"/>
  </cols>
  <sheetData>
    <row r="1" spans="1:25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" x14ac:dyDescent="0.2">
      <c r="A3" s="1"/>
      <c r="B3" s="79" t="s">
        <v>439</v>
      </c>
      <c r="C3" s="68"/>
      <c r="D3" s="98" t="s">
        <v>440</v>
      </c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100"/>
    </row>
    <row r="4" spans="1:25" ht="27" customHeight="1" x14ac:dyDescent="0.2">
      <c r="A4" s="1"/>
      <c r="B4" s="79" t="s">
        <v>441</v>
      </c>
      <c r="C4" s="68"/>
      <c r="D4" s="79" t="s">
        <v>442</v>
      </c>
      <c r="E4" s="67"/>
      <c r="F4" s="67"/>
      <c r="G4" s="67"/>
      <c r="H4" s="67"/>
      <c r="I4" s="67"/>
      <c r="J4" s="67"/>
      <c r="K4" s="67"/>
      <c r="L4" s="82" t="s">
        <v>443</v>
      </c>
      <c r="M4" s="78"/>
      <c r="N4" s="107" t="s">
        <v>444</v>
      </c>
      <c r="O4" s="78"/>
      <c r="P4" s="78"/>
      <c r="Q4" s="78"/>
      <c r="R4" s="107" t="s">
        <v>445</v>
      </c>
      <c r="S4" s="78"/>
      <c r="T4" s="78"/>
      <c r="U4" s="78"/>
      <c r="V4" s="77" t="s">
        <v>446</v>
      </c>
      <c r="W4" s="78"/>
      <c r="X4" s="78"/>
      <c r="Y4" s="78"/>
    </row>
    <row r="5" spans="1:25" ht="45" customHeight="1" x14ac:dyDescent="0.2">
      <c r="A5" s="1"/>
      <c r="B5" s="79" t="s">
        <v>447</v>
      </c>
      <c r="C5" s="68"/>
      <c r="D5" s="80" t="s">
        <v>13</v>
      </c>
      <c r="E5" s="68"/>
      <c r="F5" s="80" t="s">
        <v>13</v>
      </c>
      <c r="G5" s="68"/>
      <c r="H5" s="80" t="str">
        <f>Prev!B22</f>
        <v>Gestión de Riesgos</v>
      </c>
      <c r="I5" s="68"/>
      <c r="J5" s="80" t="str">
        <f>Prev!B31</f>
        <v>Alineamiento estratégico de las TI</v>
      </c>
      <c r="K5" s="67"/>
      <c r="L5" s="102" t="str">
        <f>Prev!B40</f>
        <v>Perfil de liderazgo</v>
      </c>
      <c r="M5" s="103"/>
      <c r="N5" s="104" t="str">
        <f>Prev!B49</f>
        <v>Transparencia y Rendición de Cuentas</v>
      </c>
      <c r="O5" s="105"/>
      <c r="P5" s="106" t="str">
        <f>Prev!B58</f>
        <v>Principios Éticos</v>
      </c>
      <c r="Q5" s="105"/>
      <c r="R5" s="106" t="str">
        <f>Prev!B68</f>
        <v>Mejora continua e innovación</v>
      </c>
      <c r="S5" s="105"/>
      <c r="T5" s="106" t="str">
        <f>Prev!B77</f>
        <v>Calidad y excelencia integrada</v>
      </c>
      <c r="U5" s="105"/>
      <c r="V5" s="106" t="str">
        <f>Prev!B87</f>
        <v>Autonomia universitaria</v>
      </c>
      <c r="W5" s="105"/>
      <c r="X5" s="106" t="str">
        <f>Prev!B96</f>
        <v>Libertad académica</v>
      </c>
      <c r="Y5" s="105"/>
    </row>
    <row r="6" spans="1:25" ht="16" x14ac:dyDescent="0.2">
      <c r="A6" s="1"/>
      <c r="B6" s="35" t="s">
        <v>448</v>
      </c>
      <c r="C6" s="35" t="s">
        <v>449</v>
      </c>
      <c r="D6" s="35" t="s">
        <v>450</v>
      </c>
      <c r="E6" s="35" t="s">
        <v>451</v>
      </c>
      <c r="F6" s="35" t="s">
        <v>450</v>
      </c>
      <c r="G6" s="35" t="s">
        <v>451</v>
      </c>
      <c r="H6" s="35" t="s">
        <v>450</v>
      </c>
      <c r="I6" s="35" t="s">
        <v>451</v>
      </c>
      <c r="J6" s="35" t="s">
        <v>450</v>
      </c>
      <c r="K6" s="48" t="s">
        <v>451</v>
      </c>
      <c r="L6" s="54" t="s">
        <v>450</v>
      </c>
      <c r="M6" s="54" t="s">
        <v>451</v>
      </c>
      <c r="N6" s="51" t="s">
        <v>450</v>
      </c>
      <c r="O6" s="35" t="s">
        <v>451</v>
      </c>
      <c r="P6" s="35" t="s">
        <v>450</v>
      </c>
      <c r="Q6" s="35" t="s">
        <v>451</v>
      </c>
      <c r="R6" s="35" t="s">
        <v>450</v>
      </c>
      <c r="S6" s="35" t="s">
        <v>451</v>
      </c>
      <c r="T6" s="35" t="s">
        <v>450</v>
      </c>
      <c r="U6" s="35" t="s">
        <v>451</v>
      </c>
      <c r="V6" s="35" t="s">
        <v>450</v>
      </c>
      <c r="W6" s="35" t="s">
        <v>451</v>
      </c>
      <c r="X6" s="35" t="s">
        <v>450</v>
      </c>
      <c r="Y6" s="35" t="s">
        <v>451</v>
      </c>
    </row>
    <row r="7" spans="1:25" ht="16" x14ac:dyDescent="0.2">
      <c r="A7" s="1"/>
      <c r="B7" s="70" t="s">
        <v>3</v>
      </c>
      <c r="C7" s="36" t="s">
        <v>10</v>
      </c>
      <c r="D7" s="37">
        <f>SUM(Prev!D$5:D$9)</f>
        <v>5</v>
      </c>
      <c r="E7" s="37">
        <f t="shared" ref="E7:E27" si="0">D7/5*(2-1)</f>
        <v>1</v>
      </c>
      <c r="F7" s="37">
        <f ca="1">SUM(INDIRECT("'Prev'!" &amp; ADDRESS(14, COLUMN(Prev!D14) + ROW(F7) - ROW($F$7)) &amp; ":" &amp; ADDRESS(18, COLUMN(Prev!D14) + ROW(F7) - ROW($F$7))))</f>
        <v>5</v>
      </c>
      <c r="G7" s="37">
        <f t="shared" ref="G7:G33" ca="1" si="1">F7/5*(2-1)</f>
        <v>1</v>
      </c>
      <c r="H7" s="37">
        <f ca="1">SUM(INDIRECT("'Prev'!" &amp; ADDRESS(22, COLUMN(Prev!D22) + ROW(H7) - ROW($H$7)) &amp; ":" &amp; ADDRESS(26, COLUMN(Prev!D22) + ROW(H7) - ROW($H$7))))</f>
        <v>5</v>
      </c>
      <c r="I7" s="37">
        <f t="shared" ref="I7:I24" ca="1" si="2">H7/5*(2-1)</f>
        <v>1</v>
      </c>
      <c r="J7" s="37">
        <f ca="1">SUM(INDIRECT("'Prev'!" &amp; ADDRESS(31, COLUMN(Prev!D31) + ROW(J7) - ROW($J$7)) &amp; ":" &amp; ADDRESS(35, COLUMN(Prev!D31) + ROW(J7) - ROW($J$7))))</f>
        <v>5</v>
      </c>
      <c r="K7" s="49">
        <f t="shared" ref="K7:K42" ca="1" si="3">J7/5*(2-1)</f>
        <v>1</v>
      </c>
      <c r="L7" s="55">
        <f ca="1">SUM(INDIRECT("'Prev'!" &amp; ADDRESS(40, COLUMN(Prev!D40) + ROW(L7) - ROW($L$7)) &amp; ":" &amp; ADDRESS(44, COLUMN(Prev!D40) + ROW(L7) - ROW($L$7))))</f>
        <v>5</v>
      </c>
      <c r="M7" s="55">
        <f t="shared" ref="M7:M66" ca="1" si="4">L7/5*(2-1)</f>
        <v>1</v>
      </c>
      <c r="N7" s="52">
        <f ca="1">SUM(INDIRECT("'Prev'!" &amp; ADDRESS(49, COLUMN(Prev!D49) + ROW(N7) - ROW($N$7)) &amp; ":" &amp; ADDRESS(53, COLUMN(Prev!D49) + ROW(N7) - ROW($N$7))))</f>
        <v>5</v>
      </c>
      <c r="O7" s="37">
        <f t="shared" ref="O7:O39" ca="1" si="5">N7/5*(2-1)</f>
        <v>1</v>
      </c>
      <c r="P7" s="37">
        <f ca="1">SUM(INDIRECT("'Prev'!" &amp; ADDRESS(58, COLUMN(Prev!D58) + ROW(P7) - ROW($P$7)) &amp; ":" &amp; ADDRESS(63, COLUMN(Prev!D58) + ROW(P7) - ROW($P$7))))</f>
        <v>6</v>
      </c>
      <c r="Q7" s="37">
        <f t="shared" ref="Q7:Q27" ca="1" si="6">P7/6*(2-1)</f>
        <v>1</v>
      </c>
      <c r="R7" s="37">
        <f ca="1">SUM(INDIRECT("'Prev'!" &amp; ADDRESS(68, COLUMN(Prev!D68) + ROW(R7) - ROW($R$7)) &amp; ":" &amp; ADDRESS(72, COLUMN(Prev!D68) + ROW(R7) - ROW($R$7))))</f>
        <v>5</v>
      </c>
      <c r="S7" s="37">
        <f t="shared" ref="S7:S39" ca="1" si="7">R7/5*(2-1)</f>
        <v>1</v>
      </c>
      <c r="T7" s="37">
        <f ca="1">SUM(INDIRECT("'Prev'!" &amp; ADDRESS(77, COLUMN(Prev!D77) + ROW(T7) - ROW($T$7)) &amp; ":" &amp; ADDRESS(82, COLUMN(Prev!D82) + ROW(T7) - ROW($T$7))))</f>
        <v>6</v>
      </c>
      <c r="U7" s="37">
        <f t="shared" ref="U7:U54" ca="1" si="8">T7/6*(2-1)</f>
        <v>1</v>
      </c>
      <c r="V7" s="37">
        <f ca="1">SUM(INDIRECT("'Prev'!" &amp; ADDRESS(87, COLUMN(Prev!D87) + ROW(V7) - ROW($V$7)) &amp; ":" &amp; ADDRESS(91, COLUMN(Prev!D91) + ROW(V7) - ROW($V$7))))</f>
        <v>5</v>
      </c>
      <c r="W7" s="37">
        <f t="shared" ref="W7:W27" ca="1" si="9">V7/5*(2-1)</f>
        <v>1</v>
      </c>
      <c r="X7" s="37">
        <f ca="1">SUM(INDIRECT("'Prev'!" &amp; ADDRESS(96, COLUMN(Prev!D96) + ROW(X7) - ROW($X$7)) &amp; ":" &amp; ADDRESS(102, COLUMN(Prev!D102) + ROW(X7) - ROW($X$7))))</f>
        <v>7</v>
      </c>
      <c r="Y7" s="37">
        <f t="shared" ref="Y7:Y21" ca="1" si="10">X7/7*(2-1)</f>
        <v>1</v>
      </c>
    </row>
    <row r="8" spans="1:25" ht="16" x14ac:dyDescent="0.2">
      <c r="A8" s="1"/>
      <c r="B8" s="63"/>
      <c r="C8" s="36" t="s">
        <v>11</v>
      </c>
      <c r="D8" s="37">
        <f>SUM(Prev!E$5:E$9)</f>
        <v>5</v>
      </c>
      <c r="E8" s="37">
        <f t="shared" si="0"/>
        <v>1</v>
      </c>
      <c r="F8" s="37">
        <f ca="1">SUM(INDIRECT("'Prev'!" &amp; ADDRESS(14, COLUMN(Prev!D15) + ROW(F8) - ROW($F$7)) &amp; ":" &amp; ADDRESS(18, COLUMN(Prev!D15) + ROW(F8) - ROW($F$7))))</f>
        <v>5</v>
      </c>
      <c r="G8" s="37">
        <f t="shared" ca="1" si="1"/>
        <v>1</v>
      </c>
      <c r="H8" s="37">
        <f ca="1">SUM(INDIRECT("'Prev'!" &amp; ADDRESS(22, COLUMN(Prev!D23) + ROW(H8) - ROW($H$7)) &amp; ":" &amp; ADDRESS(26, COLUMN(Prev!D23) + ROW(H8) - ROW($H$7))))</f>
        <v>5</v>
      </c>
      <c r="I8" s="37">
        <f t="shared" ca="1" si="2"/>
        <v>1</v>
      </c>
      <c r="J8" s="37">
        <f ca="1">SUM(INDIRECT("'Prev'!" &amp; ADDRESS(31, COLUMN(Prev!D32) + ROW(J8) - ROW($J$7)) &amp; ":" &amp; ADDRESS(35, COLUMN(Prev!D32) + ROW(J8) - ROW($J$7))))</f>
        <v>5</v>
      </c>
      <c r="K8" s="49">
        <f t="shared" ca="1" si="3"/>
        <v>1</v>
      </c>
      <c r="L8" s="55">
        <f ca="1">SUM(INDIRECT("'Prev'!" &amp; ADDRESS(40, COLUMN(Prev!D41) + ROW(L8) - ROW($L$7)) &amp; ":" &amp; ADDRESS(44, COLUMN(Prev!D41) + ROW(L8) - ROW($L$7))))</f>
        <v>5</v>
      </c>
      <c r="M8" s="55">
        <f t="shared" ca="1" si="4"/>
        <v>1</v>
      </c>
      <c r="N8" s="52">
        <f ca="1">SUM(INDIRECT("'Prev'!" &amp; ADDRESS(49, COLUMN(Prev!D50) + ROW(N8) - ROW($N$7)) &amp; ":" &amp; ADDRESS(53, COLUMN(Prev!D50) + ROW(N8) - ROW($N$7))))</f>
        <v>5</v>
      </c>
      <c r="O8" s="37">
        <f t="shared" ca="1" si="5"/>
        <v>1</v>
      </c>
      <c r="P8" s="37">
        <f ca="1">SUM(INDIRECT("'Prev'!" &amp; ADDRESS(58, COLUMN(Prev!D59) + ROW(P8) - ROW($P$7)) &amp; ":" &amp; ADDRESS(63, COLUMN(Prev!D59) + ROW(P8) - ROW($P$7))))</f>
        <v>6</v>
      </c>
      <c r="Q8" s="37">
        <f t="shared" ca="1" si="6"/>
        <v>1</v>
      </c>
      <c r="R8" s="37">
        <f ca="1">SUM(INDIRECT("'Prev'!" &amp; ADDRESS(68, COLUMN(Prev!D69) + ROW(R8) - ROW($R$7)) &amp; ":" &amp; ADDRESS(72, COLUMN(Prev!D69) + ROW(R8) - ROW($R$7))))</f>
        <v>5</v>
      </c>
      <c r="S8" s="37">
        <f t="shared" ca="1" si="7"/>
        <v>1</v>
      </c>
      <c r="T8" s="37">
        <f ca="1">SUM(INDIRECT("'Prev'!" &amp; ADDRESS(77, COLUMN(Prev!D78) + ROW(T8) - ROW($T$7)) &amp; ":" &amp; ADDRESS(82, COLUMN(Prev!D83) + ROW(T8) - ROW($T$7))))</f>
        <v>6</v>
      </c>
      <c r="U8" s="37">
        <f t="shared" ca="1" si="8"/>
        <v>1</v>
      </c>
      <c r="V8" s="37">
        <f ca="1">SUM(INDIRECT("'Prev'!" &amp; ADDRESS(87, COLUMN(Prev!D88) + ROW(V8) - ROW($V$7)) &amp; ":" &amp; ADDRESS(91, COLUMN(Prev!D92) + ROW(V8) - ROW($V$7))))</f>
        <v>5</v>
      </c>
      <c r="W8" s="37">
        <f t="shared" ca="1" si="9"/>
        <v>1</v>
      </c>
      <c r="X8" s="37">
        <f ca="1">SUM(INDIRECT("'Prev'!" &amp; ADDRESS(96, COLUMN(Prev!D97) + ROW(X8) - ROW($X$7)) &amp; ":" &amp; ADDRESS(102, COLUMN(Prev!D103) + ROW(X8) - ROW($X$7))))</f>
        <v>7</v>
      </c>
      <c r="Y8" s="37">
        <f t="shared" ca="1" si="10"/>
        <v>1</v>
      </c>
    </row>
    <row r="9" spans="1:25" ht="16" x14ac:dyDescent="0.2">
      <c r="A9" s="1"/>
      <c r="B9" s="64"/>
      <c r="C9" s="36" t="s">
        <v>12</v>
      </c>
      <c r="D9" s="37">
        <f>SUM(Prev!F$5:F$9)</f>
        <v>4</v>
      </c>
      <c r="E9" s="37">
        <f t="shared" si="0"/>
        <v>0.8</v>
      </c>
      <c r="F9" s="37">
        <f ca="1">SUM(INDIRECT("'Prev'!" &amp; ADDRESS(14, COLUMN(Prev!D16) + ROW(F9) - ROW($F$7)) &amp; ":" &amp; ADDRESS(18, COLUMN(Prev!D16) + ROW(F9) - ROW($F$7))))</f>
        <v>4</v>
      </c>
      <c r="G9" s="37">
        <f t="shared" ca="1" si="1"/>
        <v>0.8</v>
      </c>
      <c r="H9" s="37">
        <f ca="1">SUM(INDIRECT("'Prev'!" &amp; ADDRESS(22, COLUMN(Prev!D24) + ROW(H9) - ROW($H$7)) &amp; ":" &amp; ADDRESS(26, COLUMN(Prev!D24) + ROW(H9) - ROW($H$7))))</f>
        <v>4</v>
      </c>
      <c r="I9" s="37">
        <f t="shared" ca="1" si="2"/>
        <v>0.8</v>
      </c>
      <c r="J9" s="37">
        <f ca="1">SUM(INDIRECT("'Prev'!" &amp; ADDRESS(31, COLUMN(Prev!D33) + ROW(J9) - ROW($J$7)) &amp; ":" &amp; ADDRESS(35, COLUMN(Prev!D33) + ROW(J9) - ROW($J$7))))</f>
        <v>4</v>
      </c>
      <c r="K9" s="49">
        <f t="shared" ca="1" si="3"/>
        <v>0.8</v>
      </c>
      <c r="L9" s="55">
        <f ca="1">SUM(INDIRECT("'Prev'!" &amp; ADDRESS(40, COLUMN(Prev!D42) + ROW(L9) - ROW($L$7)) &amp; ":" &amp; ADDRESS(44, COLUMN(Prev!D42) + ROW(L9) - ROW($L$7))))</f>
        <v>4</v>
      </c>
      <c r="M9" s="55">
        <f t="shared" ca="1" si="4"/>
        <v>0.8</v>
      </c>
      <c r="N9" s="52">
        <f ca="1">SUM(INDIRECT("'Prev'!" &amp; ADDRESS(49, COLUMN(Prev!D51) + ROW(N9) - ROW($N$7)) &amp; ":" &amp; ADDRESS(53, COLUMN(Prev!D51) + ROW(N9) - ROW($N$7))))</f>
        <v>5</v>
      </c>
      <c r="O9" s="37">
        <f t="shared" ca="1" si="5"/>
        <v>1</v>
      </c>
      <c r="P9" s="37">
        <f ca="1">SUM(INDIRECT("'Prev'!" &amp; ADDRESS(58, COLUMN(Prev!D60) + ROW(P9) - ROW($P$7)) &amp; ":" &amp; ADDRESS(63, COLUMN(Prev!D60) + ROW(P9) - ROW($P$7))))</f>
        <v>5</v>
      </c>
      <c r="Q9" s="39">
        <f t="shared" ca="1" si="6"/>
        <v>0.83333333333333337</v>
      </c>
      <c r="R9" s="37">
        <f ca="1">SUM(INDIRECT("'Prev'!" &amp; ADDRESS(68, COLUMN(Prev!D70) + ROW(R9) - ROW($R$7)) &amp; ":" &amp; ADDRESS(72, COLUMN(Prev!D70) + ROW(R9) - ROW($R$7))))</f>
        <v>5</v>
      </c>
      <c r="S9" s="37">
        <f t="shared" ca="1" si="7"/>
        <v>1</v>
      </c>
      <c r="T9" s="37">
        <f ca="1">SUM(INDIRECT("'Prev'!" &amp; ADDRESS(77, COLUMN(Prev!D79) + ROW(T9) - ROW($T$7)) &amp; ":" &amp; ADDRESS(82, COLUMN(Prev!D84) + ROW(T9) - ROW($T$7))))</f>
        <v>5</v>
      </c>
      <c r="U9" s="39">
        <f t="shared" ca="1" si="8"/>
        <v>0.83333333333333337</v>
      </c>
      <c r="V9" s="37">
        <f ca="1">SUM(INDIRECT("'Prev'!" &amp; ADDRESS(87, COLUMN(Prev!D89) + ROW(V9) - ROW($V$7)) &amp; ":" &amp; ADDRESS(91, COLUMN(Prev!D93) + ROW(V9) - ROW($V$7))))</f>
        <v>4</v>
      </c>
      <c r="W9" s="37">
        <f t="shared" ca="1" si="9"/>
        <v>0.8</v>
      </c>
      <c r="X9" s="37">
        <f ca="1">SUM(INDIRECT("'Prev'!" &amp; ADDRESS(96, COLUMN(Prev!D98) + ROW(X9) - ROW($X$7)) &amp; ":" &amp; ADDRESS(102, COLUMN(Prev!D104) + ROW(X9) - ROW($X$7))))</f>
        <v>6</v>
      </c>
      <c r="Y9" s="39">
        <f t="shared" ca="1" si="10"/>
        <v>0.8571428571428571</v>
      </c>
    </row>
    <row r="10" spans="1:25" ht="16" x14ac:dyDescent="0.2">
      <c r="A10" s="1"/>
      <c r="B10" s="70" t="s">
        <v>4</v>
      </c>
      <c r="C10" s="36" t="s">
        <v>10</v>
      </c>
      <c r="D10" s="37">
        <f>SUM(Prev!G$5:G$9)</f>
        <v>5</v>
      </c>
      <c r="E10" s="37">
        <f t="shared" si="0"/>
        <v>1</v>
      </c>
      <c r="F10" s="37">
        <f ca="1">SUM(INDIRECT("'Prev'!" &amp; ADDRESS(14, COLUMN(Prev!D17) + ROW(F10) - ROW($F$7)) &amp; ":" &amp; ADDRESS(18, COLUMN(Prev!D17) + ROW(F10) - ROW($F$7))))</f>
        <v>5</v>
      </c>
      <c r="G10" s="37">
        <f t="shared" ca="1" si="1"/>
        <v>1</v>
      </c>
      <c r="H10" s="37">
        <f ca="1">SUM(INDIRECT("'Prev'!" &amp; ADDRESS(22, COLUMN(Prev!D25) + ROW(H10) - ROW($H$7)) &amp; ":" &amp; ADDRESS(26, COLUMN(Prev!D25) + ROW(H10) - ROW($H$7))))</f>
        <v>5</v>
      </c>
      <c r="I10" s="37">
        <f t="shared" ca="1" si="2"/>
        <v>1</v>
      </c>
      <c r="J10" s="37">
        <f ca="1">SUM(INDIRECT("'Prev'!" &amp; ADDRESS(31, COLUMN(Prev!D34) + ROW(J10) - ROW($J$7)) &amp; ":" &amp; ADDRESS(35, COLUMN(Prev!D34) + ROW(J10) - ROW($J$7))))</f>
        <v>5</v>
      </c>
      <c r="K10" s="49">
        <f t="shared" ca="1" si="3"/>
        <v>1</v>
      </c>
      <c r="L10" s="55">
        <f ca="1">SUM(INDIRECT("'Prev'!" &amp; ADDRESS(40, COLUMN(Prev!D43) + ROW(L10) - ROW($L$7)) &amp; ":" &amp; ADDRESS(44, COLUMN(Prev!D43) + ROW(L10) - ROW($L$7))))</f>
        <v>5</v>
      </c>
      <c r="M10" s="55">
        <f t="shared" ca="1" si="4"/>
        <v>1</v>
      </c>
      <c r="N10" s="52">
        <f ca="1">SUM(INDIRECT("'Prev'!" &amp; ADDRESS(49, COLUMN(Prev!D52) + ROW(N10) - ROW($N$7)) &amp; ":" &amp; ADDRESS(53, COLUMN(Prev!D52) + ROW(N10) - ROW($N$7))))</f>
        <v>5</v>
      </c>
      <c r="O10" s="37">
        <f t="shared" ca="1" si="5"/>
        <v>1</v>
      </c>
      <c r="P10" s="37">
        <f ca="1">SUM(INDIRECT("'Prev'!" &amp; ADDRESS(58, COLUMN(Prev!D61) + ROW(P10) - ROW($P$7)) &amp; ":" &amp; ADDRESS(63, COLUMN(Prev!D61) + ROW(P10) - ROW($P$7))))</f>
        <v>6</v>
      </c>
      <c r="Q10" s="37">
        <f t="shared" ca="1" si="6"/>
        <v>1</v>
      </c>
      <c r="R10" s="37">
        <f ca="1">SUM(INDIRECT("'Prev'!" &amp; ADDRESS(68, COLUMN(Prev!D71) + ROW(R10) - ROW($R$7)) &amp; ":" &amp; ADDRESS(72, COLUMN(Prev!D71) + ROW(R10) - ROW($R$7))))</f>
        <v>5</v>
      </c>
      <c r="S10" s="37">
        <f t="shared" ca="1" si="7"/>
        <v>1</v>
      </c>
      <c r="T10" s="37">
        <f ca="1">SUM(INDIRECT("'Prev'!" &amp; ADDRESS(77, COLUMN(Prev!D80) + ROW(T10) - ROW($T$7)) &amp; ":" &amp; ADDRESS(82, COLUMN(Prev!D85) + ROW(T10) - ROW($T$7))))</f>
        <v>6</v>
      </c>
      <c r="U10" s="37">
        <f t="shared" ca="1" si="8"/>
        <v>1</v>
      </c>
      <c r="V10" s="37">
        <f ca="1">SUM(INDIRECT("'Prev'!" &amp; ADDRESS(87, COLUMN(Prev!D90) + ROW(V10) - ROW($V$7)) &amp; ":" &amp; ADDRESS(91, COLUMN(Prev!D94) + ROW(V10) - ROW($V$7))))</f>
        <v>5</v>
      </c>
      <c r="W10" s="37">
        <f t="shared" ca="1" si="9"/>
        <v>1</v>
      </c>
      <c r="X10" s="37">
        <f ca="1">SUM(INDIRECT("'Prev'!" &amp; ADDRESS(96, COLUMN(Prev!D99) + ROW(X10) - ROW($X$7)) &amp; ":" &amp; ADDRESS(102, COLUMN(Prev!D105) + ROW(X10) - ROW($X$7))))</f>
        <v>6</v>
      </c>
      <c r="Y10" s="39">
        <f t="shared" ca="1" si="10"/>
        <v>0.8571428571428571</v>
      </c>
    </row>
    <row r="11" spans="1:25" ht="16" x14ac:dyDescent="0.2">
      <c r="A11" s="1"/>
      <c r="B11" s="63"/>
      <c r="C11" s="36" t="s">
        <v>11</v>
      </c>
      <c r="D11" s="37">
        <f>SUM(Prev!H$5:H$9)</f>
        <v>5</v>
      </c>
      <c r="E11" s="37">
        <f t="shared" si="0"/>
        <v>1</v>
      </c>
      <c r="F11" s="37">
        <f ca="1">SUM(INDIRECT("'Prev'!" &amp; ADDRESS(14, COLUMN(Prev!D18) + ROW(F11) - ROW($F$7)) &amp; ":" &amp; ADDRESS(18, COLUMN(Prev!D18) + ROW(F11) - ROW($F$7))))</f>
        <v>5</v>
      </c>
      <c r="G11" s="37">
        <f t="shared" ca="1" si="1"/>
        <v>1</v>
      </c>
      <c r="H11" s="37">
        <f ca="1">SUM(INDIRECT("'Prev'!" &amp; ADDRESS(22, COLUMN(Prev!D26) + ROW(H11) - ROW($H$7)) &amp; ":" &amp; ADDRESS(26, COLUMN(Prev!D26) + ROW(H11) - ROW($H$7))))</f>
        <v>5</v>
      </c>
      <c r="I11" s="37">
        <f t="shared" ca="1" si="2"/>
        <v>1</v>
      </c>
      <c r="J11" s="37">
        <f ca="1">SUM(INDIRECT("'Prev'!" &amp; ADDRESS(31, COLUMN(Prev!D35) + ROW(J11) - ROW($J$7)) &amp; ":" &amp; ADDRESS(35, COLUMN(Prev!D35) + ROW(J11) - ROW($J$7))))</f>
        <v>5</v>
      </c>
      <c r="K11" s="49">
        <f t="shared" ca="1" si="3"/>
        <v>1</v>
      </c>
      <c r="L11" s="55">
        <f ca="1">SUM(INDIRECT("'Prev'!" &amp; ADDRESS(40, COLUMN(Prev!D44) + ROW(L11) - ROW($L$7)) &amp; ":" &amp; ADDRESS(44, COLUMN(Prev!D44) + ROW(L11) - ROW($L$7))))</f>
        <v>5</v>
      </c>
      <c r="M11" s="55">
        <f t="shared" ca="1" si="4"/>
        <v>1</v>
      </c>
      <c r="N11" s="52">
        <f ca="1">SUM(INDIRECT("'Prev'!" &amp; ADDRESS(49, COLUMN(Prev!D53) + ROW(N11) - ROW($N$7)) &amp; ":" &amp; ADDRESS(53, COLUMN(Prev!D53) + ROW(N11) - ROW($N$7))))</f>
        <v>5</v>
      </c>
      <c r="O11" s="37">
        <f t="shared" ca="1" si="5"/>
        <v>1</v>
      </c>
      <c r="P11" s="37">
        <f ca="1">SUM(INDIRECT("'Prev'!" &amp; ADDRESS(58, COLUMN(Prev!D62) + ROW(P11) - ROW($P$7)) &amp; ":" &amp; ADDRESS(63, COLUMN(Prev!D62) + ROW(P11) - ROW($P$7))))</f>
        <v>6</v>
      </c>
      <c r="Q11" s="37">
        <f t="shared" ca="1" si="6"/>
        <v>1</v>
      </c>
      <c r="R11" s="37">
        <f ca="1">SUM(INDIRECT("'Prev'!" &amp; ADDRESS(68, COLUMN(Prev!D72) + ROW(R11) - ROW($R$7)) &amp; ":" &amp; ADDRESS(72, COLUMN(Prev!D72) + ROW(R11) - ROW($R$7))))</f>
        <v>5</v>
      </c>
      <c r="S11" s="37">
        <f t="shared" ca="1" si="7"/>
        <v>1</v>
      </c>
      <c r="T11" s="37">
        <f ca="1">SUM(INDIRECT("'Prev'!" &amp; ADDRESS(77, COLUMN(Prev!D81) + ROW(T11) - ROW($T$7)) &amp; ":" &amp; ADDRESS(82, COLUMN(Prev!D86) + ROW(T11) - ROW($T$7))))</f>
        <v>6</v>
      </c>
      <c r="U11" s="37">
        <f t="shared" ca="1" si="8"/>
        <v>1</v>
      </c>
      <c r="V11" s="37">
        <f ca="1">SUM(INDIRECT("'Prev'!" &amp; ADDRESS(87, COLUMN(Prev!D91) + ROW(V11) - ROW($V$7)) &amp; ":" &amp; ADDRESS(91, COLUMN(Prev!D95) + ROW(V11) - ROW($V$7))))</f>
        <v>5</v>
      </c>
      <c r="W11" s="37">
        <f t="shared" ca="1" si="9"/>
        <v>1</v>
      </c>
      <c r="X11" s="37">
        <f ca="1">SUM(INDIRECT("'Prev'!" &amp; ADDRESS(96, COLUMN(Prev!D100) + ROW(X11) - ROW($X$7)) &amp; ":" &amp; ADDRESS(102, COLUMN(Prev!D106) + ROW(X11) - ROW($X$7))))</f>
        <v>7</v>
      </c>
      <c r="Y11" s="37">
        <f t="shared" ca="1" si="10"/>
        <v>1</v>
      </c>
    </row>
    <row r="12" spans="1:25" ht="16" x14ac:dyDescent="0.2">
      <c r="A12" s="1"/>
      <c r="B12" s="64"/>
      <c r="C12" s="36" t="s">
        <v>12</v>
      </c>
      <c r="D12" s="37">
        <f>SUM(Prev!I$5:I$9)</f>
        <v>4</v>
      </c>
      <c r="E12" s="37">
        <f t="shared" si="0"/>
        <v>0.8</v>
      </c>
      <c r="F12" s="37">
        <f ca="1">SUM(INDIRECT("'Prev'!" &amp; ADDRESS(14, COLUMN(Prev!D19) + ROW(F12) - ROW($F$7)) &amp; ":" &amp; ADDRESS(18, COLUMN(Prev!D19) + ROW(F12) - ROW($F$7))))</f>
        <v>4</v>
      </c>
      <c r="G12" s="37">
        <f t="shared" ca="1" si="1"/>
        <v>0.8</v>
      </c>
      <c r="H12" s="37">
        <f ca="1">SUM(INDIRECT("'Prev'!" &amp; ADDRESS(22, COLUMN(Prev!D27) + ROW(H12) - ROW($H$7)) &amp; ":" &amp; ADDRESS(26, COLUMN(Prev!D27) + ROW(H12) - ROW($H$7))))</f>
        <v>4</v>
      </c>
      <c r="I12" s="37">
        <f t="shared" ca="1" si="2"/>
        <v>0.8</v>
      </c>
      <c r="J12" s="37">
        <f ca="1">SUM(INDIRECT("'Prev'!" &amp; ADDRESS(31, COLUMN(Prev!D36) + ROW(J12) - ROW($J$7)) &amp; ":" &amp; ADDRESS(35, COLUMN(Prev!D36) + ROW(J12) - ROW($J$7))))</f>
        <v>4</v>
      </c>
      <c r="K12" s="49">
        <f t="shared" ca="1" si="3"/>
        <v>0.8</v>
      </c>
      <c r="L12" s="55">
        <f ca="1">SUM(INDIRECT("'Prev'!" &amp; ADDRESS(40, COLUMN(Prev!D45) + ROW(L12) - ROW($L$7)) &amp; ":" &amp; ADDRESS(44, COLUMN(Prev!D45) + ROW(L12) - ROW($L$7))))</f>
        <v>4</v>
      </c>
      <c r="M12" s="55">
        <f t="shared" ca="1" si="4"/>
        <v>0.8</v>
      </c>
      <c r="N12" s="52">
        <f ca="1">SUM(INDIRECT("'Prev'!" &amp; ADDRESS(49, COLUMN(Prev!D54) + ROW(N12) - ROW($N$7)) &amp; ":" &amp; ADDRESS(53, COLUMN(Prev!D54) + ROW(N12) - ROW($N$7))))</f>
        <v>5</v>
      </c>
      <c r="O12" s="37">
        <f t="shared" ca="1" si="5"/>
        <v>1</v>
      </c>
      <c r="P12" s="37">
        <f ca="1">SUM(INDIRECT("'Prev'!" &amp; ADDRESS(58, COLUMN(Prev!D63) + ROW(P12) - ROW($P$7)) &amp; ":" &amp; ADDRESS(63, COLUMN(Prev!D63) + ROW(P12) - ROW($P$7))))</f>
        <v>6</v>
      </c>
      <c r="Q12" s="37">
        <f t="shared" ca="1" si="6"/>
        <v>1</v>
      </c>
      <c r="R12" s="37">
        <f ca="1">SUM(INDIRECT("'Prev'!" &amp; ADDRESS(68, COLUMN(Prev!D73) + ROW(R12) - ROW($R$7)) &amp; ":" &amp; ADDRESS(72, COLUMN(Prev!D73) + ROW(R12) - ROW($R$7))))</f>
        <v>5</v>
      </c>
      <c r="S12" s="37">
        <f t="shared" ca="1" si="7"/>
        <v>1</v>
      </c>
      <c r="T12" s="37">
        <f ca="1">SUM(INDIRECT("'Prev'!" &amp; ADDRESS(77, COLUMN(Prev!D82) + ROW(T12) - ROW($T$7)) &amp; ":" &amp; ADDRESS(82, COLUMN(Prev!D87) + ROW(T12) - ROW($T$7))))</f>
        <v>5</v>
      </c>
      <c r="U12" s="39">
        <f t="shared" ca="1" si="8"/>
        <v>0.83333333333333337</v>
      </c>
      <c r="V12" s="37">
        <f ca="1">SUM(INDIRECT("'Prev'!" &amp; ADDRESS(87, COLUMN(Prev!D92) + ROW(V12) - ROW($V$7)) &amp; ":" &amp; ADDRESS(91, COLUMN(Prev!D96) + ROW(V12) - ROW($V$7))))</f>
        <v>5</v>
      </c>
      <c r="W12" s="37">
        <f t="shared" ca="1" si="9"/>
        <v>1</v>
      </c>
      <c r="X12" s="37">
        <f ca="1">SUM(INDIRECT("'Prev'!" &amp; ADDRESS(96, COLUMN(Prev!D101) + ROW(X12) - ROW($X$7)) &amp; ":" &amp; ADDRESS(102, COLUMN(Prev!D107) + ROW(X12) - ROW($X$7))))</f>
        <v>5</v>
      </c>
      <c r="Y12" s="39">
        <f t="shared" ca="1" si="10"/>
        <v>0.7142857142857143</v>
      </c>
    </row>
    <row r="13" spans="1:25" ht="16" x14ac:dyDescent="0.2">
      <c r="A13" s="1"/>
      <c r="B13" s="70" t="s">
        <v>5</v>
      </c>
      <c r="C13" s="36" t="s">
        <v>10</v>
      </c>
      <c r="D13" s="37">
        <f>SUM(Prev!J$5:J$9)</f>
        <v>4</v>
      </c>
      <c r="E13" s="37">
        <f t="shared" si="0"/>
        <v>0.8</v>
      </c>
      <c r="F13" s="37">
        <f ca="1">SUM(INDIRECT("'Prev'!" &amp; ADDRESS(14, COLUMN(Prev!D20) + ROW(F13) - ROW($F$7)) &amp; ":" &amp; ADDRESS(18, COLUMN(Prev!D20) + ROW(F13) - ROW($F$7))))</f>
        <v>5</v>
      </c>
      <c r="G13" s="37">
        <f t="shared" ca="1" si="1"/>
        <v>1</v>
      </c>
      <c r="H13" s="37">
        <f ca="1">SUM(INDIRECT("'Prev'!" &amp; ADDRESS(22, COLUMN(Prev!D28) + ROW(H13) - ROW($H$7)) &amp; ":" &amp; ADDRESS(26, COLUMN(Prev!D28) + ROW(H13) - ROW($H$7))))</f>
        <v>5</v>
      </c>
      <c r="I13" s="37">
        <f t="shared" ca="1" si="2"/>
        <v>1</v>
      </c>
      <c r="J13" s="37">
        <f ca="1">SUM(INDIRECT("'Prev'!" &amp; ADDRESS(31, COLUMN(Prev!D37) + ROW(J13) - ROW($J$7)) &amp; ":" &amp; ADDRESS(35, COLUMN(Prev!D37) + ROW(J13) - ROW($J$7))))</f>
        <v>5</v>
      </c>
      <c r="K13" s="49">
        <f t="shared" ca="1" si="3"/>
        <v>1</v>
      </c>
      <c r="L13" s="55">
        <f ca="1">SUM(INDIRECT("'Prev'!" &amp; ADDRESS(40, COLUMN(Prev!D46) + ROW(L13) - ROW($L$7)) &amp; ":" &amp; ADDRESS(44, COLUMN(Prev!D46) + ROW(L13) - ROW($L$7))))</f>
        <v>4</v>
      </c>
      <c r="M13" s="55">
        <f t="shared" ca="1" si="4"/>
        <v>0.8</v>
      </c>
      <c r="N13" s="52">
        <f ca="1">SUM(INDIRECT("'Prev'!" &amp; ADDRESS(49, COLUMN(Prev!D55) + ROW(N13) - ROW($N$7)) &amp; ":" &amp; ADDRESS(53, COLUMN(Prev!D55) + ROW(N13) - ROW($N$7))))</f>
        <v>5</v>
      </c>
      <c r="O13" s="37">
        <f t="shared" ca="1" si="5"/>
        <v>1</v>
      </c>
      <c r="P13" s="37">
        <f ca="1">SUM(INDIRECT("'Prev'!" &amp; ADDRESS(58, COLUMN(Prev!D64) + ROW(P13) - ROW($P$7)) &amp; ":" &amp; ADDRESS(63, COLUMN(Prev!D64) + ROW(P13) - ROW($P$7))))</f>
        <v>6</v>
      </c>
      <c r="Q13" s="37">
        <f t="shared" ca="1" si="6"/>
        <v>1</v>
      </c>
      <c r="R13" s="37">
        <f ca="1">SUM(INDIRECT("'Prev'!" &amp; ADDRESS(68, COLUMN(Prev!D74) + ROW(R13) - ROW($R$7)) &amp; ":" &amp; ADDRESS(72, COLUMN(Prev!D74) + ROW(R13) - ROW($R$7))))</f>
        <v>5</v>
      </c>
      <c r="S13" s="37">
        <f t="shared" ca="1" si="7"/>
        <v>1</v>
      </c>
      <c r="T13" s="37">
        <f ca="1">SUM(INDIRECT("'Prev'!" &amp; ADDRESS(77, COLUMN(Prev!D83) + ROW(T13) - ROW($T$7)) &amp; ":" &amp; ADDRESS(82, COLUMN(Prev!D88) + ROW(T13) - ROW($T$7))))</f>
        <v>6</v>
      </c>
      <c r="U13" s="37">
        <f t="shared" ca="1" si="8"/>
        <v>1</v>
      </c>
      <c r="V13" s="37">
        <f ca="1">SUM(INDIRECT("'Prev'!" &amp; ADDRESS(87, COLUMN(Prev!D93) + ROW(V13) - ROW($V$7)) &amp; ":" &amp; ADDRESS(91, COLUMN(Prev!D97) + ROW(V13) - ROW($V$7))))</f>
        <v>5</v>
      </c>
      <c r="W13" s="37">
        <f t="shared" ca="1" si="9"/>
        <v>1</v>
      </c>
      <c r="X13" s="37">
        <f ca="1">SUM(INDIRECT("'Prev'!" &amp; ADDRESS(96, COLUMN(Prev!D102) + ROW(X13) - ROW($X$7)) &amp; ":" &amp; ADDRESS(102, COLUMN(Prev!D108) + ROW(X13) - ROW($X$7))))</f>
        <v>6</v>
      </c>
      <c r="Y13" s="39">
        <f t="shared" ca="1" si="10"/>
        <v>0.8571428571428571</v>
      </c>
    </row>
    <row r="14" spans="1:25" ht="16" x14ac:dyDescent="0.2">
      <c r="A14" s="1"/>
      <c r="B14" s="63"/>
      <c r="C14" s="36" t="s">
        <v>11</v>
      </c>
      <c r="D14" s="37">
        <f>SUM(Prev!K$5:K$9)</f>
        <v>5</v>
      </c>
      <c r="E14" s="37">
        <f t="shared" si="0"/>
        <v>1</v>
      </c>
      <c r="F14" s="37">
        <f ca="1">SUM(INDIRECT("'Prev'!" &amp; ADDRESS(14, COLUMN(Prev!D21) + ROW(F14) - ROW($F$7)) &amp; ":" &amp; ADDRESS(18, COLUMN(Prev!D21) + ROW(F14) - ROW($F$7))))</f>
        <v>5</v>
      </c>
      <c r="G14" s="37">
        <f t="shared" ca="1" si="1"/>
        <v>1</v>
      </c>
      <c r="H14" s="37">
        <f ca="1">SUM(INDIRECT("'Prev'!" &amp; ADDRESS(22, COLUMN(Prev!D29) + ROW(H14) - ROW($H$7)) &amp; ":" &amp; ADDRESS(26, COLUMN(Prev!D29) + ROW(H14) - ROW($H$7))))</f>
        <v>5</v>
      </c>
      <c r="I14" s="37">
        <f t="shared" ca="1" si="2"/>
        <v>1</v>
      </c>
      <c r="J14" s="37">
        <f ca="1">SUM(INDIRECT("'Prev'!" &amp; ADDRESS(31, COLUMN(Prev!D38) + ROW(J14) - ROW($J$7)) &amp; ":" &amp; ADDRESS(35, COLUMN(Prev!D38) + ROW(J14) - ROW($J$7))))</f>
        <v>5</v>
      </c>
      <c r="K14" s="49">
        <f t="shared" ca="1" si="3"/>
        <v>1</v>
      </c>
      <c r="L14" s="55">
        <f ca="1">SUM(INDIRECT("'Prev'!" &amp; ADDRESS(40, COLUMN(Prev!D47) + ROW(L14) - ROW($L$7)) &amp; ":" &amp; ADDRESS(44, COLUMN(Prev!D47) + ROW(L14) - ROW($L$7))))</f>
        <v>5</v>
      </c>
      <c r="M14" s="55">
        <f t="shared" ca="1" si="4"/>
        <v>1</v>
      </c>
      <c r="N14" s="52">
        <f ca="1">SUM(INDIRECT("'Prev'!" &amp; ADDRESS(49, COLUMN(Prev!D56) + ROW(N14) - ROW($N$7)) &amp; ":" &amp; ADDRESS(53, COLUMN(Prev!D56) + ROW(N14) - ROW($N$7))))</f>
        <v>5</v>
      </c>
      <c r="O14" s="37">
        <f t="shared" ca="1" si="5"/>
        <v>1</v>
      </c>
      <c r="P14" s="37">
        <f ca="1">SUM(INDIRECT("'Prev'!" &amp; ADDRESS(58, COLUMN(Prev!D65) + ROW(P14) - ROW($P$7)) &amp; ":" &amp; ADDRESS(63, COLUMN(Prev!D65) + ROW(P14) - ROW($P$7))))</f>
        <v>6</v>
      </c>
      <c r="Q14" s="37">
        <f t="shared" ca="1" si="6"/>
        <v>1</v>
      </c>
      <c r="R14" s="37">
        <f ca="1">SUM(INDIRECT("'Prev'!" &amp; ADDRESS(68, COLUMN(Prev!D75) + ROW(R14) - ROW($R$7)) &amp; ":" &amp; ADDRESS(72, COLUMN(Prev!D75) + ROW(R14) - ROW($R$7))))</f>
        <v>5</v>
      </c>
      <c r="S14" s="37">
        <f t="shared" ca="1" si="7"/>
        <v>1</v>
      </c>
      <c r="T14" s="37">
        <f ca="1">SUM(INDIRECT("'Prev'!" &amp; ADDRESS(77, COLUMN(Prev!D84) + ROW(T14) - ROW($T$7)) &amp; ":" &amp; ADDRESS(82, COLUMN(Prev!D89) + ROW(T14) - ROW($T$7))))</f>
        <v>6</v>
      </c>
      <c r="U14" s="37">
        <f t="shared" ca="1" si="8"/>
        <v>1</v>
      </c>
      <c r="V14" s="37">
        <f ca="1">SUM(INDIRECT("'Prev'!" &amp; ADDRESS(87, COLUMN(Prev!D94) + ROW(V14) - ROW($V$7)) &amp; ":" &amp; ADDRESS(91, COLUMN(Prev!D98) + ROW(V14) - ROW($V$7))))</f>
        <v>5</v>
      </c>
      <c r="W14" s="37">
        <f t="shared" ca="1" si="9"/>
        <v>1</v>
      </c>
      <c r="X14" s="37">
        <f ca="1">SUM(INDIRECT("'Prev'!" &amp; ADDRESS(96, COLUMN(Prev!D103) + ROW(X14) - ROW($X$7)) &amp; ":" &amp; ADDRESS(102, COLUMN(Prev!D109) + ROW(X14) - ROW($X$7))))</f>
        <v>7</v>
      </c>
      <c r="Y14" s="37">
        <f t="shared" ca="1" si="10"/>
        <v>1</v>
      </c>
    </row>
    <row r="15" spans="1:25" ht="16" x14ac:dyDescent="0.2">
      <c r="A15" s="1"/>
      <c r="B15" s="64"/>
      <c r="C15" s="36" t="s">
        <v>12</v>
      </c>
      <c r="D15" s="37">
        <f>SUM(Prev!L$5:L$9)</f>
        <v>4</v>
      </c>
      <c r="E15" s="37">
        <f t="shared" si="0"/>
        <v>0.8</v>
      </c>
      <c r="F15" s="37">
        <f ca="1">SUM(INDIRECT("'Prev'!" &amp; ADDRESS(14, COLUMN(Prev!D22) + ROW(F15) - ROW($F$7)) &amp; ":" &amp; ADDRESS(18, COLUMN(Prev!D22) + ROW(F15) - ROW($F$7))))</f>
        <v>5</v>
      </c>
      <c r="G15" s="37">
        <f t="shared" ca="1" si="1"/>
        <v>1</v>
      </c>
      <c r="H15" s="37">
        <f ca="1">SUM(INDIRECT("'Prev'!" &amp; ADDRESS(22, COLUMN(Prev!D30) + ROW(H15) - ROW($H$7)) &amp; ":" &amp; ADDRESS(26, COLUMN(Prev!D30) + ROW(H15) - ROW($H$7))))</f>
        <v>4</v>
      </c>
      <c r="I15" s="37">
        <f t="shared" ca="1" si="2"/>
        <v>0.8</v>
      </c>
      <c r="J15" s="37">
        <f ca="1">SUM(INDIRECT("'Prev'!" &amp; ADDRESS(31, COLUMN(Prev!D39) + ROW(J15) - ROW($J$7)) &amp; ":" &amp; ADDRESS(35, COLUMN(Prev!D39) + ROW(J15) - ROW($J$7))))</f>
        <v>4</v>
      </c>
      <c r="K15" s="49">
        <f t="shared" ca="1" si="3"/>
        <v>0.8</v>
      </c>
      <c r="L15" s="55">
        <f ca="1">SUM(INDIRECT("'Prev'!" &amp; ADDRESS(40, COLUMN(Prev!D48) + ROW(L15) - ROW($L$7)) &amp; ":" &amp; ADDRESS(44, COLUMN(Prev!D48) + ROW(L15) - ROW($L$7))))</f>
        <v>5</v>
      </c>
      <c r="M15" s="55">
        <f t="shared" ca="1" si="4"/>
        <v>1</v>
      </c>
      <c r="N15" s="52">
        <f ca="1">SUM(INDIRECT("'Prev'!" &amp; ADDRESS(49, COLUMN(Prev!D57) + ROW(N15) - ROW($N$7)) &amp; ":" &amp; ADDRESS(53, COLUMN(Prev!D57) + ROW(N15) - ROW($N$7))))</f>
        <v>5</v>
      </c>
      <c r="O15" s="37">
        <f t="shared" ca="1" si="5"/>
        <v>1</v>
      </c>
      <c r="P15" s="37">
        <f ca="1">SUM(INDIRECT("'Prev'!" &amp; ADDRESS(58, COLUMN(Prev!D66) + ROW(P15) - ROW($P$7)) &amp; ":" &amp; ADDRESS(63, COLUMN(Prev!D66) + ROW(P15) - ROW($P$7))))</f>
        <v>5</v>
      </c>
      <c r="Q15" s="39">
        <f t="shared" ca="1" si="6"/>
        <v>0.83333333333333337</v>
      </c>
      <c r="R15" s="37">
        <f ca="1">SUM(INDIRECT("'Prev'!" &amp; ADDRESS(68, COLUMN(Prev!D76) + ROW(R15) - ROW($R$7)) &amp; ":" &amp; ADDRESS(72, COLUMN(Prev!D76) + ROW(R15) - ROW($R$7))))</f>
        <v>5</v>
      </c>
      <c r="S15" s="37">
        <f t="shared" ca="1" si="7"/>
        <v>1</v>
      </c>
      <c r="T15" s="37">
        <f ca="1">SUM(INDIRECT("'Prev'!" &amp; ADDRESS(77, COLUMN(Prev!D85) + ROW(T15) - ROW($T$7)) &amp; ":" &amp; ADDRESS(82, COLUMN(Prev!D90) + ROW(T15) - ROW($T$7))))</f>
        <v>5</v>
      </c>
      <c r="U15" s="39">
        <f t="shared" ca="1" si="8"/>
        <v>0.83333333333333337</v>
      </c>
      <c r="V15" s="37">
        <f ca="1">SUM(INDIRECT("'Prev'!" &amp; ADDRESS(87, COLUMN(Prev!D95) + ROW(V15) - ROW($V$7)) &amp; ":" &amp; ADDRESS(91, COLUMN(Prev!D99) + ROW(V15) - ROW($V$7))))</f>
        <v>4</v>
      </c>
      <c r="W15" s="37">
        <f t="shared" ca="1" si="9"/>
        <v>0.8</v>
      </c>
      <c r="X15" s="37">
        <f ca="1">SUM(INDIRECT("'Prev'!" &amp; ADDRESS(96, COLUMN(Prev!D104) + ROW(X15) - ROW($X$7)) &amp; ":" &amp; ADDRESS(102, COLUMN(Prev!D110) + ROW(X15) - ROW($X$7))))</f>
        <v>6</v>
      </c>
      <c r="Y15" s="39">
        <f t="shared" ca="1" si="10"/>
        <v>0.8571428571428571</v>
      </c>
    </row>
    <row r="16" spans="1:25" ht="16" x14ac:dyDescent="0.2">
      <c r="A16" s="1"/>
      <c r="B16" s="70" t="s">
        <v>6</v>
      </c>
      <c r="C16" s="36" t="s">
        <v>10</v>
      </c>
      <c r="D16" s="37">
        <f>SUM(Prev!M$5:M$9)</f>
        <v>5</v>
      </c>
      <c r="E16" s="37">
        <f t="shared" si="0"/>
        <v>1</v>
      </c>
      <c r="F16" s="37">
        <f ca="1">SUM(INDIRECT("'Prev'!" &amp; ADDRESS(14, COLUMN(Prev!D23) + ROW(F16) - ROW($F$7)) &amp; ":" &amp; ADDRESS(18, COLUMN(Prev!D23) + ROW(F16) - ROW($F$7))))</f>
        <v>5</v>
      </c>
      <c r="G16" s="37">
        <f t="shared" ca="1" si="1"/>
        <v>1</v>
      </c>
      <c r="H16" s="37">
        <f ca="1">SUM(INDIRECT("'Prev'!" &amp; ADDRESS(22, COLUMN(Prev!D31) + ROW(H16) - ROW($H$7)) &amp; ":" &amp; ADDRESS(26, COLUMN(Prev!D31) + ROW(H16) - ROW($H$7))))</f>
        <v>5</v>
      </c>
      <c r="I16" s="37">
        <f t="shared" ca="1" si="2"/>
        <v>1</v>
      </c>
      <c r="J16" s="37">
        <f ca="1">SUM(INDIRECT("'Prev'!" &amp; ADDRESS(31, COLUMN(Prev!D40) + ROW(J16) - ROW($J$7)) &amp; ":" &amp; ADDRESS(35, COLUMN(Prev!D40) + ROW(J16) - ROW($J$7))))</f>
        <v>5</v>
      </c>
      <c r="K16" s="49">
        <f t="shared" ca="1" si="3"/>
        <v>1</v>
      </c>
      <c r="L16" s="55">
        <f ca="1">SUM(INDIRECT("'Prev'!" &amp; ADDRESS(40, COLUMN(Prev!D49) + ROW(L16) - ROW($L$7)) &amp; ":" &amp; ADDRESS(44, COLUMN(Prev!D49) + ROW(L16) - ROW($L$7))))</f>
        <v>5</v>
      </c>
      <c r="M16" s="55">
        <f t="shared" ca="1" si="4"/>
        <v>1</v>
      </c>
      <c r="N16" s="52">
        <f ca="1">SUM(INDIRECT("'Prev'!" &amp; ADDRESS(49, COLUMN(Prev!D58) + ROW(N16) - ROW($N$7)) &amp; ":" &amp; ADDRESS(53, COLUMN(Prev!D58) + ROW(N16) - ROW($N$7))))</f>
        <v>4</v>
      </c>
      <c r="O16" s="37">
        <f t="shared" ca="1" si="5"/>
        <v>0.8</v>
      </c>
      <c r="P16" s="37">
        <f ca="1">SUM(INDIRECT("'Prev'!" &amp; ADDRESS(58, COLUMN(Prev!D67) + ROW(P16) - ROW($P$7)) &amp; ":" &amp; ADDRESS(63, COLUMN(Prev!D67) + ROW(P16) - ROW($P$7))))</f>
        <v>6</v>
      </c>
      <c r="Q16" s="37">
        <f t="shared" ca="1" si="6"/>
        <v>1</v>
      </c>
      <c r="R16" s="37">
        <f ca="1">SUM(INDIRECT("'Prev'!" &amp; ADDRESS(68, COLUMN(Prev!D77) + ROW(R16) - ROW($R$7)) &amp; ":" &amp; ADDRESS(72, COLUMN(Prev!D77) + ROW(R16) - ROW($R$7))))</f>
        <v>5</v>
      </c>
      <c r="S16" s="37">
        <f t="shared" ca="1" si="7"/>
        <v>1</v>
      </c>
      <c r="T16" s="37">
        <f ca="1">SUM(INDIRECT("'Prev'!" &amp; ADDRESS(77, COLUMN(Prev!D86) + ROW(T16) - ROW($T$7)) &amp; ":" &amp; ADDRESS(82, COLUMN(Prev!D91) + ROW(T16) - ROW($T$7))))</f>
        <v>6</v>
      </c>
      <c r="U16" s="37">
        <f t="shared" ca="1" si="8"/>
        <v>1</v>
      </c>
      <c r="V16" s="37">
        <f ca="1">SUM(INDIRECT("'Prev'!" &amp; ADDRESS(87, COLUMN(Prev!D96) + ROW(V16) - ROW($V$7)) &amp; ":" &amp; ADDRESS(91, COLUMN(Prev!D100) + ROW(V16) - ROW($V$7))))</f>
        <v>5</v>
      </c>
      <c r="W16" s="37">
        <f t="shared" ca="1" si="9"/>
        <v>1</v>
      </c>
      <c r="X16" s="37">
        <f ca="1">SUM(INDIRECT("'Prev'!" &amp; ADDRESS(96, COLUMN(Prev!D105) + ROW(X16) - ROW($X$7)) &amp; ":" &amp; ADDRESS(102, COLUMN(Prev!D111) + ROW(X16) - ROW($X$7))))</f>
        <v>7</v>
      </c>
      <c r="Y16" s="37">
        <f t="shared" ca="1" si="10"/>
        <v>1</v>
      </c>
    </row>
    <row r="17" spans="1:25" ht="16" x14ac:dyDescent="0.2">
      <c r="A17" s="1"/>
      <c r="B17" s="63"/>
      <c r="C17" s="36" t="s">
        <v>11</v>
      </c>
      <c r="D17" s="37">
        <f>SUM(Prev!N$5:N$9)</f>
        <v>5</v>
      </c>
      <c r="E17" s="37">
        <f t="shared" si="0"/>
        <v>1</v>
      </c>
      <c r="F17" s="37">
        <f ca="1">SUM(INDIRECT("'Prev'!" &amp; ADDRESS(14, COLUMN(Prev!D24) + ROW(F17) - ROW($F$7)) &amp; ":" &amp; ADDRESS(18, COLUMN(Prev!D24) + ROW(F17) - ROW($F$7))))</f>
        <v>5</v>
      </c>
      <c r="G17" s="37">
        <f t="shared" ca="1" si="1"/>
        <v>1</v>
      </c>
      <c r="H17" s="37">
        <f ca="1">SUM(INDIRECT("'Prev'!" &amp; ADDRESS(22, COLUMN(Prev!D32) + ROW(H17) - ROW($H$7)) &amp; ":" &amp; ADDRESS(26, COLUMN(Prev!D32) + ROW(H17) - ROW($H$7))))</f>
        <v>5</v>
      </c>
      <c r="I17" s="37">
        <f t="shared" ca="1" si="2"/>
        <v>1</v>
      </c>
      <c r="J17" s="37">
        <f ca="1">SUM(INDIRECT("'Prev'!" &amp; ADDRESS(31, COLUMN(Prev!D41) + ROW(J17) - ROW($J$7)) &amp; ":" &amp; ADDRESS(35, COLUMN(Prev!D41) + ROW(J17) - ROW($J$7))))</f>
        <v>5</v>
      </c>
      <c r="K17" s="49">
        <f t="shared" ca="1" si="3"/>
        <v>1</v>
      </c>
      <c r="L17" s="55">
        <f ca="1">SUM(INDIRECT("'Prev'!" &amp; ADDRESS(40, COLUMN(Prev!D50) + ROW(L17) - ROW($L$7)) &amp; ":" &amp; ADDRESS(44, COLUMN(Prev!D50) + ROW(L17) - ROW($L$7))))</f>
        <v>5</v>
      </c>
      <c r="M17" s="55">
        <f t="shared" ca="1" si="4"/>
        <v>1</v>
      </c>
      <c r="N17" s="52">
        <f ca="1">SUM(INDIRECT("'Prev'!" &amp; ADDRESS(49, COLUMN(Prev!D59) + ROW(N17) - ROW($N$7)) &amp; ":" &amp; ADDRESS(53, COLUMN(Prev!D59) + ROW(N17) - ROW($N$7))))</f>
        <v>5</v>
      </c>
      <c r="O17" s="37">
        <f t="shared" ca="1" si="5"/>
        <v>1</v>
      </c>
      <c r="P17" s="37">
        <f ca="1">SUM(INDIRECT("'Prev'!" &amp; ADDRESS(58, COLUMN(Prev!D68) + ROW(P17) - ROW($P$7)) &amp; ":" &amp; ADDRESS(63, COLUMN(Prev!D68) + ROW(P17) - ROW($P$7))))</f>
        <v>6</v>
      </c>
      <c r="Q17" s="37">
        <f t="shared" ca="1" si="6"/>
        <v>1</v>
      </c>
      <c r="R17" s="37">
        <f ca="1">SUM(INDIRECT("'Prev'!" &amp; ADDRESS(68, COLUMN(Prev!D78) + ROW(R17) - ROW($R$7)) &amp; ":" &amp; ADDRESS(72, COLUMN(Prev!D78) + ROW(R17) - ROW($R$7))))</f>
        <v>5</v>
      </c>
      <c r="S17" s="37">
        <f t="shared" ca="1" si="7"/>
        <v>1</v>
      </c>
      <c r="T17" s="37">
        <f ca="1">SUM(INDIRECT("'Prev'!" &amp; ADDRESS(77, COLUMN(Prev!D87) + ROW(T17) - ROW($T$7)) &amp; ":" &amp; ADDRESS(82, COLUMN(Prev!D92) + ROW(T17) - ROW($T$7))))</f>
        <v>6</v>
      </c>
      <c r="U17" s="37">
        <f t="shared" ca="1" si="8"/>
        <v>1</v>
      </c>
      <c r="V17" s="37">
        <f ca="1">SUM(INDIRECT("'Prev'!" &amp; ADDRESS(87, COLUMN(Prev!D97) + ROW(V17) - ROW($V$7)) &amp; ":" &amp; ADDRESS(91, COLUMN(Prev!D101) + ROW(V17) - ROW($V$7))))</f>
        <v>5</v>
      </c>
      <c r="W17" s="37">
        <f t="shared" ca="1" si="9"/>
        <v>1</v>
      </c>
      <c r="X17" s="37">
        <f ca="1">SUM(INDIRECT("'Prev'!" &amp; ADDRESS(96, COLUMN(Prev!D106) + ROW(X17) - ROW($X$7)) &amp; ":" &amp; ADDRESS(102, COLUMN(Prev!D112) + ROW(X17) - ROW($X$7))))</f>
        <v>7</v>
      </c>
      <c r="Y17" s="37">
        <f t="shared" ca="1" si="10"/>
        <v>1</v>
      </c>
    </row>
    <row r="18" spans="1:25" ht="16" x14ac:dyDescent="0.2">
      <c r="A18" s="1"/>
      <c r="B18" s="64"/>
      <c r="C18" s="36" t="s">
        <v>12</v>
      </c>
      <c r="D18" s="37">
        <f>SUM(Prev!O$5:O$9)</f>
        <v>4</v>
      </c>
      <c r="E18" s="37">
        <f t="shared" si="0"/>
        <v>0.8</v>
      </c>
      <c r="F18" s="37">
        <f ca="1">SUM(INDIRECT("'Prev'!" &amp; ADDRESS(14, COLUMN(Prev!D25) + ROW(F18) - ROW($F$7)) &amp; ":" &amp; ADDRESS(18, COLUMN(Prev!D25) + ROW(F18) - ROW($F$7))))</f>
        <v>5</v>
      </c>
      <c r="G18" s="37">
        <f t="shared" ca="1" si="1"/>
        <v>1</v>
      </c>
      <c r="H18" s="37">
        <f ca="1">SUM(INDIRECT("'Prev'!" &amp; ADDRESS(22, COLUMN(Prev!D33) + ROW(H18) - ROW($H$7)) &amp; ":" &amp; ADDRESS(26, COLUMN(Prev!D33) + ROW(H18) - ROW($H$7))))</f>
        <v>4</v>
      </c>
      <c r="I18" s="37">
        <f t="shared" ca="1" si="2"/>
        <v>0.8</v>
      </c>
      <c r="J18" s="37">
        <f ca="1">SUM(INDIRECT("'Prev'!" &amp; ADDRESS(31, COLUMN(Prev!D42) + ROW(J18) - ROW($J$7)) &amp; ":" &amp; ADDRESS(35, COLUMN(Prev!D42) + ROW(J18) - ROW($J$7))))</f>
        <v>4</v>
      </c>
      <c r="K18" s="49">
        <f t="shared" ca="1" si="3"/>
        <v>0.8</v>
      </c>
      <c r="L18" s="55">
        <f ca="1">SUM(INDIRECT("'Prev'!" &amp; ADDRESS(40, COLUMN(Prev!D51) + ROW(L18) - ROW($L$7)) &amp; ":" &amp; ADDRESS(44, COLUMN(Prev!D51) + ROW(L18) - ROW($L$7))))</f>
        <v>5</v>
      </c>
      <c r="M18" s="55">
        <f t="shared" ca="1" si="4"/>
        <v>1</v>
      </c>
      <c r="N18" s="52">
        <f ca="1">SUM(INDIRECT("'Prev'!" &amp; ADDRESS(49, COLUMN(Prev!D60) + ROW(N18) - ROW($N$7)) &amp; ":" &amp; ADDRESS(53, COLUMN(Prev!D60) + ROW(N18) - ROW($N$7))))</f>
        <v>4</v>
      </c>
      <c r="O18" s="37">
        <f t="shared" ca="1" si="5"/>
        <v>0.8</v>
      </c>
      <c r="P18" s="37">
        <f ca="1">SUM(INDIRECT("'Prev'!" &amp; ADDRESS(58, COLUMN(Prev!D69) + ROW(P18) - ROW($P$7)) &amp; ":" &amp; ADDRESS(63, COLUMN(Prev!D69) + ROW(P18) - ROW($P$7))))</f>
        <v>6</v>
      </c>
      <c r="Q18" s="37">
        <f t="shared" ca="1" si="6"/>
        <v>1</v>
      </c>
      <c r="R18" s="37">
        <f ca="1">SUM(INDIRECT("'Prev'!" &amp; ADDRESS(68, COLUMN(Prev!D79) + ROW(R18) - ROW($R$7)) &amp; ":" &amp; ADDRESS(72, COLUMN(Prev!D79) + ROW(R18) - ROW($R$7))))</f>
        <v>5</v>
      </c>
      <c r="S18" s="37">
        <f t="shared" ca="1" si="7"/>
        <v>1</v>
      </c>
      <c r="T18" s="37">
        <f ca="1">SUM(INDIRECT("'Prev'!" &amp; ADDRESS(77, COLUMN(Prev!D88) + ROW(T18) - ROW($T$7)) &amp; ":" &amp; ADDRESS(82, COLUMN(Prev!D93) + ROW(T18) - ROW($T$7))))</f>
        <v>5</v>
      </c>
      <c r="U18" s="39">
        <f t="shared" ca="1" si="8"/>
        <v>0.83333333333333337</v>
      </c>
      <c r="V18" s="37">
        <f ca="1">SUM(INDIRECT("'Prev'!" &amp; ADDRESS(87, COLUMN(Prev!D98) + ROW(V18) - ROW($V$7)) &amp; ":" &amp; ADDRESS(91, COLUMN(Prev!D102) + ROW(V18) - ROW($V$7))))</f>
        <v>5</v>
      </c>
      <c r="W18" s="37">
        <f t="shared" ca="1" si="9"/>
        <v>1</v>
      </c>
      <c r="X18" s="37">
        <f ca="1">SUM(INDIRECT("'Prev'!" &amp; ADDRESS(96, COLUMN(Prev!D107) + ROW(X18) - ROW($X$7)) &amp; ":" &amp; ADDRESS(102, COLUMN(Prev!D113) + ROW(X18) - ROW($X$7))))</f>
        <v>6</v>
      </c>
      <c r="Y18" s="39">
        <f t="shared" ca="1" si="10"/>
        <v>0.8571428571428571</v>
      </c>
    </row>
    <row r="19" spans="1:25" ht="16" x14ac:dyDescent="0.2">
      <c r="A19" s="1"/>
      <c r="B19" s="70" t="s">
        <v>7</v>
      </c>
      <c r="C19" s="36" t="s">
        <v>10</v>
      </c>
      <c r="D19" s="37">
        <f>SUM(Prev!P$5:P$9)</f>
        <v>5</v>
      </c>
      <c r="E19" s="37">
        <f t="shared" si="0"/>
        <v>1</v>
      </c>
      <c r="F19" s="37">
        <f ca="1">SUM(INDIRECT("'Prev'!" &amp; ADDRESS(14, COLUMN(Prev!D26) + ROW(F19) - ROW($F$7)) &amp; ":" &amp; ADDRESS(18, COLUMN(Prev!D26) + ROW(F19) - ROW($F$7))))</f>
        <v>5</v>
      </c>
      <c r="G19" s="37">
        <f t="shared" ca="1" si="1"/>
        <v>1</v>
      </c>
      <c r="H19" s="37">
        <f ca="1">SUM(INDIRECT("'Prev'!" &amp; ADDRESS(22, COLUMN(Prev!D34) + ROW(H19) - ROW($H$7)) &amp; ":" &amp; ADDRESS(26, COLUMN(Prev!D34) + ROW(H19) - ROW($H$7))))</f>
        <v>5</v>
      </c>
      <c r="I19" s="37">
        <f t="shared" ca="1" si="2"/>
        <v>1</v>
      </c>
      <c r="J19" s="37">
        <f ca="1">SUM(INDIRECT("'Prev'!" &amp; ADDRESS(31, COLUMN(Prev!D43) + ROW(J19) - ROW($J$7)) &amp; ":" &amp; ADDRESS(35, COLUMN(Prev!D43) + ROW(J19) - ROW($J$7))))</f>
        <v>5</v>
      </c>
      <c r="K19" s="49">
        <f t="shared" ca="1" si="3"/>
        <v>1</v>
      </c>
      <c r="L19" s="55">
        <f ca="1">SUM(INDIRECT("'Prev'!" &amp; ADDRESS(40, COLUMN(Prev!D52) + ROW(L19) - ROW($L$7)) &amp; ":" &amp; ADDRESS(44, COLUMN(Prev!D52) + ROW(L19) - ROW($L$7))))</f>
        <v>5</v>
      </c>
      <c r="M19" s="55">
        <f t="shared" ca="1" si="4"/>
        <v>1</v>
      </c>
      <c r="N19" s="52">
        <f ca="1">SUM(INDIRECT("'Prev'!" &amp; ADDRESS(49, COLUMN(Prev!D61) + ROW(N19) - ROW($N$7)) &amp; ":" &amp; ADDRESS(53, COLUMN(Prev!D61) + ROW(N19) - ROW($N$7))))</f>
        <v>5</v>
      </c>
      <c r="O19" s="37">
        <f t="shared" ca="1" si="5"/>
        <v>1</v>
      </c>
      <c r="P19" s="37">
        <f ca="1">SUM(INDIRECT("'Prev'!" &amp; ADDRESS(58, COLUMN(Prev!D70) + ROW(P19) - ROW($P$7)) &amp; ":" &amp; ADDRESS(63, COLUMN(Prev!D70) + ROW(P19) - ROW($P$7))))</f>
        <v>6</v>
      </c>
      <c r="Q19" s="37">
        <f t="shared" ca="1" si="6"/>
        <v>1</v>
      </c>
      <c r="R19" s="37">
        <f ca="1">SUM(INDIRECT("'Prev'!" &amp; ADDRESS(68, COLUMN(Prev!D80) + ROW(R19) - ROW($R$7)) &amp; ":" &amp; ADDRESS(72, COLUMN(Prev!D80) + ROW(R19) - ROW($R$7))))</f>
        <v>5</v>
      </c>
      <c r="S19" s="37">
        <f t="shared" ca="1" si="7"/>
        <v>1</v>
      </c>
      <c r="T19" s="37">
        <f ca="1">SUM(INDIRECT("'Prev'!" &amp; ADDRESS(77, COLUMN(Prev!D89) + ROW(T19) - ROW($T$7)) &amp; ":" &amp; ADDRESS(82, COLUMN(Prev!D94) + ROW(T19) - ROW($T$7))))</f>
        <v>6</v>
      </c>
      <c r="U19" s="37">
        <f t="shared" ca="1" si="8"/>
        <v>1</v>
      </c>
      <c r="V19" s="37">
        <f ca="1">SUM(INDIRECT("'Prev'!" &amp; ADDRESS(87, COLUMN(Prev!D99) + ROW(V19) - ROW($V$7)) &amp; ":" &amp; ADDRESS(91, COLUMN(Prev!D103) + ROW(V19) - ROW($V$7))))</f>
        <v>5</v>
      </c>
      <c r="W19" s="37">
        <f t="shared" ca="1" si="9"/>
        <v>1</v>
      </c>
      <c r="X19" s="37">
        <f ca="1">SUM(INDIRECT("'Prev'!" &amp; ADDRESS(96, COLUMN(Prev!D108) + ROW(X19) - ROW($X$7)) &amp; ":" &amp; ADDRESS(102, COLUMN(Prev!D114) + ROW(X19) - ROW($X$7))))</f>
        <v>6</v>
      </c>
      <c r="Y19" s="39">
        <f t="shared" ca="1" si="10"/>
        <v>0.8571428571428571</v>
      </c>
    </row>
    <row r="20" spans="1:25" ht="16" x14ac:dyDescent="0.2">
      <c r="A20" s="1"/>
      <c r="B20" s="63"/>
      <c r="C20" s="36" t="s">
        <v>11</v>
      </c>
      <c r="D20" s="37">
        <f>SUM(Prev!Q$5:Q$9)</f>
        <v>5</v>
      </c>
      <c r="E20" s="37">
        <f t="shared" si="0"/>
        <v>1</v>
      </c>
      <c r="F20" s="37">
        <f ca="1">SUM(INDIRECT("'Prev'!" &amp; ADDRESS(14, COLUMN(Prev!D27) + ROW(F20) - ROW($F$7)) &amp; ":" &amp; ADDRESS(18, COLUMN(Prev!D27) + ROW(F20) - ROW($F$7))))</f>
        <v>5</v>
      </c>
      <c r="G20" s="37">
        <f t="shared" ca="1" si="1"/>
        <v>1</v>
      </c>
      <c r="H20" s="37">
        <f ca="1">SUM(INDIRECT("'Prev'!" &amp; ADDRESS(22, COLUMN(Prev!D35) + ROW(H20) - ROW($H$7)) &amp; ":" &amp; ADDRESS(26, COLUMN(Prev!D35) + ROW(H20) - ROW($H$7))))</f>
        <v>5</v>
      </c>
      <c r="I20" s="37">
        <f t="shared" ca="1" si="2"/>
        <v>1</v>
      </c>
      <c r="J20" s="37">
        <f ca="1">SUM(INDIRECT("'Prev'!" &amp; ADDRESS(31, COLUMN(Prev!D44) + ROW(J20) - ROW($J$7)) &amp; ":" &amp; ADDRESS(35, COLUMN(Prev!D44) + ROW(J20) - ROW($J$7))))</f>
        <v>5</v>
      </c>
      <c r="K20" s="49">
        <f t="shared" ca="1" si="3"/>
        <v>1</v>
      </c>
      <c r="L20" s="55">
        <f ca="1">SUM(INDIRECT("'Prev'!" &amp; ADDRESS(40, COLUMN(Prev!D53) + ROW(L20) - ROW($L$7)) &amp; ":" &amp; ADDRESS(44, COLUMN(Prev!D53) + ROW(L20) - ROW($L$7))))</f>
        <v>5</v>
      </c>
      <c r="M20" s="55">
        <f t="shared" ca="1" si="4"/>
        <v>1</v>
      </c>
      <c r="N20" s="52">
        <f ca="1">SUM(INDIRECT("'Prev'!" &amp; ADDRESS(49, COLUMN(Prev!D62) + ROW(N20) - ROW($N$7)) &amp; ":" &amp; ADDRESS(53, COLUMN(Prev!D62) + ROW(N20) - ROW($N$7))))</f>
        <v>5</v>
      </c>
      <c r="O20" s="37">
        <f t="shared" ca="1" si="5"/>
        <v>1</v>
      </c>
      <c r="P20" s="37">
        <f ca="1">SUM(INDIRECT("'Prev'!" &amp; ADDRESS(58, COLUMN(Prev!D71) + ROW(P20) - ROW($P$7)) &amp; ":" &amp; ADDRESS(63, COLUMN(Prev!D71) + ROW(P20) - ROW($P$7))))</f>
        <v>6</v>
      </c>
      <c r="Q20" s="37">
        <f t="shared" ca="1" si="6"/>
        <v>1</v>
      </c>
      <c r="R20" s="37">
        <f ca="1">SUM(INDIRECT("'Prev'!" &amp; ADDRESS(68, COLUMN(Prev!D81) + ROW(R20) - ROW($R$7)) &amp; ":" &amp; ADDRESS(72, COLUMN(Prev!D81) + ROW(R20) - ROW($R$7))))</f>
        <v>5</v>
      </c>
      <c r="S20" s="37">
        <f t="shared" ca="1" si="7"/>
        <v>1</v>
      </c>
      <c r="T20" s="37">
        <f ca="1">SUM(INDIRECT("'Prev'!" &amp; ADDRESS(77, COLUMN(Prev!D90) + ROW(T20) - ROW($T$7)) &amp; ":" &amp; ADDRESS(82, COLUMN(Prev!D95) + ROW(T20) - ROW($T$7))))</f>
        <v>6</v>
      </c>
      <c r="U20" s="37">
        <f t="shared" ca="1" si="8"/>
        <v>1</v>
      </c>
      <c r="V20" s="37">
        <f ca="1">SUM(INDIRECT("'Prev'!" &amp; ADDRESS(87, COLUMN(Prev!D100) + ROW(V20) - ROW($V$7)) &amp; ":" &amp; ADDRESS(91, COLUMN(Prev!D104) + ROW(V20) - ROW($V$7))))</f>
        <v>5</v>
      </c>
      <c r="W20" s="37">
        <f t="shared" ca="1" si="9"/>
        <v>1</v>
      </c>
      <c r="X20" s="37">
        <f ca="1">SUM(INDIRECT("'Prev'!" &amp; ADDRESS(96, COLUMN(Prev!D109) + ROW(X20) - ROW($X$7)) &amp; ":" &amp; ADDRESS(102, COLUMN(Prev!D115) + ROW(X20) - ROW($X$7))))</f>
        <v>7</v>
      </c>
      <c r="Y20" s="37">
        <f t="shared" ca="1" si="10"/>
        <v>1</v>
      </c>
    </row>
    <row r="21" spans="1:25" ht="15.75" customHeight="1" x14ac:dyDescent="0.2">
      <c r="A21" s="1"/>
      <c r="B21" s="64"/>
      <c r="C21" s="36" t="s">
        <v>12</v>
      </c>
      <c r="D21" s="37">
        <f>SUM(Prev!R$5:R$9)</f>
        <v>4</v>
      </c>
      <c r="E21" s="37">
        <f t="shared" si="0"/>
        <v>0.8</v>
      </c>
      <c r="F21" s="37">
        <f ca="1">SUM(INDIRECT("'Prev'!" &amp; ADDRESS(14, COLUMN(Prev!D28) + ROW(F21) - ROW($F$7)) &amp; ":" &amp; ADDRESS(18, COLUMN(Prev!D28) + ROW(F21) - ROW($F$7))))</f>
        <v>5</v>
      </c>
      <c r="G21" s="37">
        <f t="shared" ca="1" si="1"/>
        <v>1</v>
      </c>
      <c r="H21" s="37">
        <f ca="1">SUM(INDIRECT("'Prev'!" &amp; ADDRESS(22, COLUMN(Prev!D36) + ROW(H21) - ROW($H$7)) &amp; ":" &amp; ADDRESS(26, COLUMN(Prev!D36) + ROW(H21) - ROW($H$7))))</f>
        <v>4</v>
      </c>
      <c r="I21" s="37">
        <f t="shared" ca="1" si="2"/>
        <v>0.8</v>
      </c>
      <c r="J21" s="37">
        <f ca="1">SUM(INDIRECT("'Prev'!" &amp; ADDRESS(31, COLUMN(Prev!D45) + ROW(J21) - ROW($J$7)) &amp; ":" &amp; ADDRESS(35, COLUMN(Prev!D45) + ROW(J21) - ROW($J$7))))</f>
        <v>4</v>
      </c>
      <c r="K21" s="49">
        <f t="shared" ca="1" si="3"/>
        <v>0.8</v>
      </c>
      <c r="L21" s="55">
        <f ca="1">SUM(INDIRECT("'Prev'!" &amp; ADDRESS(40, COLUMN(Prev!D54) + ROW(L21) - ROW($L$7)) &amp; ":" &amp; ADDRESS(44, COLUMN(Prev!D54) + ROW(L21) - ROW($L$7))))</f>
        <v>4</v>
      </c>
      <c r="M21" s="55">
        <f t="shared" ca="1" si="4"/>
        <v>0.8</v>
      </c>
      <c r="N21" s="52">
        <f ca="1">SUM(INDIRECT("'Prev'!" &amp; ADDRESS(49, COLUMN(Prev!D63) + ROW(N21) - ROW($N$7)) &amp; ":" &amp; ADDRESS(53, COLUMN(Prev!D63) + ROW(N21) - ROW($N$7))))</f>
        <v>5</v>
      </c>
      <c r="O21" s="37">
        <f t="shared" ca="1" si="5"/>
        <v>1</v>
      </c>
      <c r="P21" s="37">
        <f ca="1">SUM(INDIRECT("'Prev'!" &amp; ADDRESS(58, COLUMN(Prev!D72) + ROW(P21) - ROW($P$7)) &amp; ":" &amp; ADDRESS(63, COLUMN(Prev!D72) + ROW(P21) - ROW($P$7))))</f>
        <v>6</v>
      </c>
      <c r="Q21" s="37">
        <f t="shared" ca="1" si="6"/>
        <v>1</v>
      </c>
      <c r="R21" s="37">
        <f ca="1">SUM(INDIRECT("'Prev'!" &amp; ADDRESS(68, COLUMN(Prev!D82) + ROW(R21) - ROW($R$7)) &amp; ":" &amp; ADDRESS(72, COLUMN(Prev!D82) + ROW(R21) - ROW($R$7))))</f>
        <v>5</v>
      </c>
      <c r="S21" s="37">
        <f t="shared" ca="1" si="7"/>
        <v>1</v>
      </c>
      <c r="T21" s="37">
        <f ca="1">SUM(INDIRECT("'Prev'!" &amp; ADDRESS(77, COLUMN(Prev!D91) + ROW(T21) - ROW($T$7)) &amp; ":" &amp; ADDRESS(82, COLUMN(Prev!D96) + ROW(T21) - ROW($T$7))))</f>
        <v>5</v>
      </c>
      <c r="U21" s="39">
        <f t="shared" ca="1" si="8"/>
        <v>0.83333333333333337</v>
      </c>
      <c r="V21" s="37">
        <f ca="1">SUM(INDIRECT("'Prev'!" &amp; ADDRESS(87, COLUMN(Prev!D101) + ROW(V21) - ROW($V$7)) &amp; ":" &amp; ADDRESS(91, COLUMN(Prev!D105) + ROW(V21) - ROW($V$7))))</f>
        <v>5</v>
      </c>
      <c r="W21" s="37">
        <f t="shared" ca="1" si="9"/>
        <v>1</v>
      </c>
      <c r="X21" s="37">
        <f ca="1">SUM(INDIRECT("'Prev'!" &amp; ADDRESS(96, COLUMN(Prev!D110) + ROW(X21) - ROW($X$7)) &amp; ":" &amp; ADDRESS(102, COLUMN(Prev!D116) + ROW(X21) - ROW($X$7))))</f>
        <v>5</v>
      </c>
      <c r="Y21" s="39">
        <f t="shared" ca="1" si="10"/>
        <v>0.7142857142857143</v>
      </c>
    </row>
    <row r="22" spans="1:25" ht="15.75" customHeight="1" x14ac:dyDescent="0.2">
      <c r="A22" s="1"/>
      <c r="B22" s="70" t="s">
        <v>8</v>
      </c>
      <c r="C22" s="36" t="s">
        <v>10</v>
      </c>
      <c r="D22" s="37">
        <f>SUM(Prev!S$5:S$9)</f>
        <v>5</v>
      </c>
      <c r="E22" s="37">
        <f t="shared" si="0"/>
        <v>1</v>
      </c>
      <c r="F22" s="37">
        <f ca="1">SUM(INDIRECT("'Prev'!" &amp; ADDRESS(14, COLUMN(Prev!D29) + ROW(F22) - ROW($F$7)) &amp; ":" &amp; ADDRESS(18, COLUMN(Prev!D29) + ROW(F22) - ROW($F$7))))</f>
        <v>5</v>
      </c>
      <c r="G22" s="37">
        <f t="shared" ca="1" si="1"/>
        <v>1</v>
      </c>
      <c r="H22" s="37">
        <f ca="1">SUM(INDIRECT("'Prev'!" &amp; ADDRESS(22, COLUMN(Prev!D37) + ROW(H22) - ROW($H$7)) &amp; ":" &amp; ADDRESS(26, COLUMN(Prev!D37) + ROW(H22) - ROW($H$7))))</f>
        <v>5</v>
      </c>
      <c r="I22" s="37">
        <f t="shared" ca="1" si="2"/>
        <v>1</v>
      </c>
      <c r="J22" s="37">
        <f ca="1">SUM(INDIRECT("'Prev'!" &amp; ADDRESS(31, COLUMN(Prev!D46) + ROW(J22) - ROW($J$7)) &amp; ":" &amp; ADDRESS(35, COLUMN(Prev!D46) + ROW(J22) - ROW($J$7))))</f>
        <v>5</v>
      </c>
      <c r="K22" s="49">
        <f t="shared" ca="1" si="3"/>
        <v>1</v>
      </c>
      <c r="L22" s="55">
        <f ca="1">SUM(INDIRECT("'Prev'!" &amp; ADDRESS(40, COLUMN(Prev!D55) + ROW(L22) - ROW($L$7)) &amp; ":" &amp; ADDRESS(44, COLUMN(Prev!D55) + ROW(L22) - ROW($L$7))))</f>
        <v>5</v>
      </c>
      <c r="M22" s="55">
        <f t="shared" ca="1" si="4"/>
        <v>1</v>
      </c>
      <c r="N22" s="52">
        <f ca="1">SUM(INDIRECT("'Prev'!" &amp; ADDRESS(49, COLUMN(Prev!D64) + ROW(N22) - ROW($N$7)) &amp; ":" &amp; ADDRESS(53, COLUMN(Prev!D64) + ROW(N22) - ROW($N$7))))</f>
        <v>5</v>
      </c>
      <c r="O22" s="37">
        <f t="shared" ca="1" si="5"/>
        <v>1</v>
      </c>
      <c r="P22" s="37">
        <f ca="1">SUM(INDIRECT("'Prev'!" &amp; ADDRESS(58, COLUMN(Prev!D73) + ROW(P22) - ROW($P$7)) &amp; ":" &amp; ADDRESS(63, COLUMN(Prev!D73) + ROW(P22) - ROW($P$7))))</f>
        <v>6</v>
      </c>
      <c r="Q22" s="37">
        <f t="shared" ca="1" si="6"/>
        <v>1</v>
      </c>
      <c r="R22" s="37">
        <f ca="1">SUM(INDIRECT("'Prev'!" &amp; ADDRESS(68, COLUMN(Prev!D83) + ROW(R22) - ROW($R$7)) &amp; ":" &amp; ADDRESS(72, COLUMN(Prev!D83) + ROW(R22) - ROW($R$7))))</f>
        <v>5</v>
      </c>
      <c r="S22" s="37">
        <f t="shared" ca="1" si="7"/>
        <v>1</v>
      </c>
      <c r="T22" s="37">
        <f ca="1">SUM(INDIRECT("'Prev'!" &amp; ADDRESS(77, COLUMN(Prev!D92) + ROW(T22) - ROW($T$7)) &amp; ":" &amp; ADDRESS(82, COLUMN(Prev!D97) + ROW(T22) - ROW($T$7))))</f>
        <v>6</v>
      </c>
      <c r="U22" s="37">
        <f t="shared" ca="1" si="8"/>
        <v>1</v>
      </c>
      <c r="V22" s="37">
        <f ca="1">SUM(INDIRECT("'Prev'!" &amp; ADDRESS(87, COLUMN(Prev!D102) + ROW(V22) - ROW($V$7)) &amp; ":" &amp; ADDRESS(91, COLUMN(Prev!D106) + ROW(V22) - ROW($V$7))))</f>
        <v>5</v>
      </c>
      <c r="W22" s="37">
        <f t="shared" ca="1" si="9"/>
        <v>1</v>
      </c>
      <c r="X22" s="75" t="s">
        <v>452</v>
      </c>
      <c r="Y22" s="76"/>
    </row>
    <row r="23" spans="1:25" ht="15.75" customHeight="1" x14ac:dyDescent="0.2">
      <c r="A23" s="1"/>
      <c r="B23" s="63"/>
      <c r="C23" s="36" t="s">
        <v>11</v>
      </c>
      <c r="D23" s="37">
        <f>SUM(Prev!T$5:T$9)</f>
        <v>5</v>
      </c>
      <c r="E23" s="37">
        <f t="shared" si="0"/>
        <v>1</v>
      </c>
      <c r="F23" s="37">
        <f ca="1">SUM(INDIRECT("'Prev'!" &amp; ADDRESS(14, COLUMN(Prev!D30) + ROW(F23) - ROW($F$7)) &amp; ":" &amp; ADDRESS(18, COLUMN(Prev!D30) + ROW(F23) - ROW($F$7))))</f>
        <v>5</v>
      </c>
      <c r="G23" s="37">
        <f t="shared" ca="1" si="1"/>
        <v>1</v>
      </c>
      <c r="H23" s="37">
        <f ca="1">SUM(INDIRECT("'Prev'!" &amp; ADDRESS(22, COLUMN(Prev!D38) + ROW(H23) - ROW($H$7)) &amp; ":" &amp; ADDRESS(26, COLUMN(Prev!D38) + ROW(H23) - ROW($H$7))))</f>
        <v>5</v>
      </c>
      <c r="I23" s="38">
        <f t="shared" ca="1" si="2"/>
        <v>1</v>
      </c>
      <c r="J23" s="37">
        <f ca="1">SUM(INDIRECT("'Prev'!" &amp; ADDRESS(31, COLUMN(Prev!D47) + ROW(J23) - ROW($J$7)) &amp; ":" &amp; ADDRESS(35, COLUMN(Prev!D47) + ROW(J23) - ROW($J$7))))</f>
        <v>5</v>
      </c>
      <c r="K23" s="49">
        <f t="shared" ca="1" si="3"/>
        <v>1</v>
      </c>
      <c r="L23" s="55">
        <f ca="1">SUM(INDIRECT("'Prev'!" &amp; ADDRESS(40, COLUMN(Prev!D56) + ROW(L23) - ROW($L$7)) &amp; ":" &amp; ADDRESS(44, COLUMN(Prev!D56) + ROW(L23) - ROW($L$7))))</f>
        <v>5</v>
      </c>
      <c r="M23" s="55">
        <f t="shared" ca="1" si="4"/>
        <v>1</v>
      </c>
      <c r="N23" s="52">
        <f ca="1">SUM(INDIRECT("'Prev'!" &amp; ADDRESS(49, COLUMN(Prev!D65) + ROW(N23) - ROW($N$7)) &amp; ":" &amp; ADDRESS(53, COLUMN(Prev!D65) + ROW(N23) - ROW($N$7))))</f>
        <v>5</v>
      </c>
      <c r="O23" s="37">
        <f t="shared" ca="1" si="5"/>
        <v>1</v>
      </c>
      <c r="P23" s="37">
        <f ca="1">SUM(INDIRECT("'Prev'!" &amp; ADDRESS(58, COLUMN(Prev!D74) + ROW(P23) - ROW($P$7)) &amp; ":" &amp; ADDRESS(63, COLUMN(Prev!D74) + ROW(P23) - ROW($P$7))))</f>
        <v>6</v>
      </c>
      <c r="Q23" s="37">
        <f t="shared" ca="1" si="6"/>
        <v>1</v>
      </c>
      <c r="R23" s="37">
        <f ca="1">SUM(INDIRECT("'Prev'!" &amp; ADDRESS(68, COLUMN(Prev!D84) + ROW(R23) - ROW($R$7)) &amp; ":" &amp; ADDRESS(72, COLUMN(Prev!D84) + ROW(R23) - ROW($R$7))))</f>
        <v>5</v>
      </c>
      <c r="S23" s="37">
        <f t="shared" ca="1" si="7"/>
        <v>1</v>
      </c>
      <c r="T23" s="37">
        <f ca="1">SUM(INDIRECT("'Prev'!" &amp; ADDRESS(77, COLUMN(Prev!D93) + ROW(T23) - ROW($T$7)) &amp; ":" &amp; ADDRESS(82, COLUMN(Prev!D98) + ROW(T23) - ROW($T$7))))</f>
        <v>6</v>
      </c>
      <c r="U23" s="37">
        <f t="shared" ca="1" si="8"/>
        <v>1</v>
      </c>
      <c r="V23" s="37">
        <f ca="1">SUM(INDIRECT("'Prev'!" &amp; ADDRESS(87, COLUMN(Prev!D103) + ROW(V23) - ROW($V$7)) &amp; ":" &amp; ADDRESS(91, COLUMN(Prev!D107) + ROW(V23) - ROW($V$7))))</f>
        <v>5</v>
      </c>
      <c r="W23" s="37">
        <f t="shared" ca="1" si="9"/>
        <v>1</v>
      </c>
      <c r="X23" s="40"/>
      <c r="Y23" s="40"/>
    </row>
    <row r="24" spans="1:25" ht="15.75" customHeight="1" x14ac:dyDescent="0.2">
      <c r="A24" s="1"/>
      <c r="B24" s="64"/>
      <c r="C24" s="36" t="s">
        <v>12</v>
      </c>
      <c r="D24" s="37">
        <f>SUM(Prev!U$5:U$9)</f>
        <v>4</v>
      </c>
      <c r="E24" s="37">
        <f t="shared" si="0"/>
        <v>0.8</v>
      </c>
      <c r="F24" s="37">
        <f ca="1">SUM(INDIRECT("'Prev'!" &amp; ADDRESS(14, COLUMN(Prev!D31) + ROW(F24) - ROW($F$7)) &amp; ":" &amp; ADDRESS(18, COLUMN(Prev!D31) + ROW(F24) - ROW($F$7))))</f>
        <v>4</v>
      </c>
      <c r="G24" s="37">
        <f t="shared" ca="1" si="1"/>
        <v>0.8</v>
      </c>
      <c r="H24" s="37">
        <f ca="1">SUM(INDIRECT("'Prev'!" &amp; ADDRESS(22, COLUMN(Prev!D39) + ROW(H24) - ROW($H$7)) &amp; ":" &amp; ADDRESS(26, COLUMN(Prev!D39) + ROW(H24) - ROW($H$7))))</f>
        <v>4</v>
      </c>
      <c r="I24" s="38">
        <f t="shared" ca="1" si="2"/>
        <v>0.8</v>
      </c>
      <c r="J24" s="37">
        <f ca="1">SUM(INDIRECT("'Prev'!" &amp; ADDRESS(31, COLUMN(Prev!D48) + ROW(J24) - ROW($J$7)) &amp; ":" &amp; ADDRESS(35, COLUMN(Prev!D48) + ROW(J24) - ROW($J$7))))</f>
        <v>4</v>
      </c>
      <c r="K24" s="49">
        <f t="shared" ca="1" si="3"/>
        <v>0.8</v>
      </c>
      <c r="L24" s="55">
        <f ca="1">SUM(INDIRECT("'Prev'!" &amp; ADDRESS(40, COLUMN(Prev!D57) + ROW(L24) - ROW($L$7)) &amp; ":" &amp; ADDRESS(44, COLUMN(Prev!D57) + ROW(L24) - ROW($L$7))))</f>
        <v>5</v>
      </c>
      <c r="M24" s="55">
        <f t="shared" ca="1" si="4"/>
        <v>1</v>
      </c>
      <c r="N24" s="52">
        <f ca="1">SUM(INDIRECT("'Prev'!" &amp; ADDRESS(49, COLUMN(Prev!D66) + ROW(N24) - ROW($N$7)) &amp; ":" &amp; ADDRESS(53, COLUMN(Prev!D66) + ROW(N24) - ROW($N$7))))</f>
        <v>5</v>
      </c>
      <c r="O24" s="37">
        <f t="shared" ca="1" si="5"/>
        <v>1</v>
      </c>
      <c r="P24" s="37">
        <f ca="1">SUM(INDIRECT("'Prev'!" &amp; ADDRESS(58, COLUMN(Prev!D75) + ROW(P24) - ROW($P$7)) &amp; ":" &amp; ADDRESS(63, COLUMN(Prev!D75) + ROW(P24) - ROW($P$7))))</f>
        <v>5</v>
      </c>
      <c r="Q24" s="39">
        <f t="shared" ca="1" si="6"/>
        <v>0.83333333333333337</v>
      </c>
      <c r="R24" s="37">
        <f ca="1">SUM(INDIRECT("'Prev'!" &amp; ADDRESS(68, COLUMN(Prev!D85) + ROW(R24) - ROW($R$7)) &amp; ":" &amp; ADDRESS(72, COLUMN(Prev!D85) + ROW(R24) - ROW($R$7))))</f>
        <v>5</v>
      </c>
      <c r="S24" s="37">
        <f t="shared" ca="1" si="7"/>
        <v>1</v>
      </c>
      <c r="T24" s="37">
        <f ca="1">SUM(INDIRECT("'Prev'!" &amp; ADDRESS(77, COLUMN(Prev!D94) + ROW(T24) - ROW($T$7)) &amp; ":" &amp; ADDRESS(82, COLUMN(Prev!D99) + ROW(T24) - ROW($T$7))))</f>
        <v>5</v>
      </c>
      <c r="U24" s="39">
        <f t="shared" ca="1" si="8"/>
        <v>0.83333333333333337</v>
      </c>
      <c r="V24" s="37">
        <f ca="1">SUM(INDIRECT("'Prev'!" &amp; ADDRESS(87, COLUMN(Prev!D104) + ROW(V24) - ROW($V$7)) &amp; ":" &amp; ADDRESS(91, COLUMN(Prev!D108) + ROW(V24) - ROW($V$7))))</f>
        <v>4</v>
      </c>
      <c r="W24" s="37">
        <f t="shared" ca="1" si="9"/>
        <v>0.8</v>
      </c>
      <c r="X24" s="40"/>
      <c r="Y24" s="40"/>
    </row>
    <row r="25" spans="1:25" ht="15.75" customHeight="1" x14ac:dyDescent="0.2">
      <c r="A25" s="1"/>
      <c r="B25" s="74" t="s">
        <v>9</v>
      </c>
      <c r="C25" s="41" t="s">
        <v>10</v>
      </c>
      <c r="D25" s="42">
        <f>SUM(Prev!V$5:V$9)</f>
        <v>5</v>
      </c>
      <c r="E25" s="42">
        <f t="shared" si="0"/>
        <v>1</v>
      </c>
      <c r="F25" s="42">
        <f ca="1">SUM(INDIRECT("'Prev'!" &amp; ADDRESS(14, COLUMN(Prev!D32) + ROW(F25) - ROW($F$7)) &amp; ":" &amp; ADDRESS(18, COLUMN(Prev!D32) + ROW(F25) - ROW($F$7))))</f>
        <v>5</v>
      </c>
      <c r="G25" s="42">
        <f t="shared" ca="1" si="1"/>
        <v>1</v>
      </c>
      <c r="H25" s="75" t="s">
        <v>453</v>
      </c>
      <c r="I25" s="76"/>
      <c r="J25" s="37">
        <f ca="1">SUM(INDIRECT("'Prev'!" &amp; ADDRESS(31, COLUMN(Prev!D49) + ROW(J25) - ROW($J$7)) &amp; ":" &amp; ADDRESS(35, COLUMN(Prev!D49) + ROW(J25) - ROW($J$7))))</f>
        <v>5</v>
      </c>
      <c r="K25" s="49">
        <f t="shared" ca="1" si="3"/>
        <v>1</v>
      </c>
      <c r="L25" s="55">
        <f ca="1">SUM(INDIRECT("'Prev'!" &amp; ADDRESS(40, COLUMN(Prev!D58) + ROW(L25) - ROW($L$7)) &amp; ":" &amp; ADDRESS(44, COLUMN(Prev!D58) + ROW(L25) - ROW($L$7))))</f>
        <v>5</v>
      </c>
      <c r="M25" s="55">
        <f t="shared" ca="1" si="4"/>
        <v>1</v>
      </c>
      <c r="N25" s="52">
        <f ca="1">SUM(INDIRECT("'Prev'!" &amp; ADDRESS(49, COLUMN(Prev!D67) + ROW(N25) - ROW($N$7)) &amp; ":" &amp; ADDRESS(53, COLUMN(Prev!D67) + ROW(N25) - ROW($N$7))))</f>
        <v>5</v>
      </c>
      <c r="O25" s="37">
        <f t="shared" ca="1" si="5"/>
        <v>1</v>
      </c>
      <c r="P25" s="37">
        <f ca="1">SUM(INDIRECT("'Prev'!" &amp; ADDRESS(58, COLUMN(Prev!D76) + ROW(P25) - ROW($P$7)) &amp; ":" &amp; ADDRESS(63, COLUMN(Prev!D76) + ROW(P25) - ROW($P$7))))</f>
        <v>6</v>
      </c>
      <c r="Q25" s="38">
        <f t="shared" ca="1" si="6"/>
        <v>1</v>
      </c>
      <c r="R25" s="37">
        <f ca="1">SUM(INDIRECT("'Prev'!" &amp; ADDRESS(68, COLUMN(Prev!D86) + ROW(R25) - ROW($R$7)) &amp; ":" &amp; ADDRESS(72, COLUMN(Prev!D86) + ROW(R25) - ROW($R$7))))</f>
        <v>5</v>
      </c>
      <c r="S25" s="37">
        <f t="shared" ca="1" si="7"/>
        <v>1</v>
      </c>
      <c r="T25" s="37">
        <f ca="1">SUM(INDIRECT("'Prev'!" &amp; ADDRESS(77, COLUMN(Prev!D95) + ROW(T25) - ROW($T$7)) &amp; ":" &amp; ADDRESS(82, COLUMN(Prev!D100) + ROW(T25) - ROW($T$7))))</f>
        <v>6</v>
      </c>
      <c r="U25" s="37">
        <f t="shared" ca="1" si="8"/>
        <v>1</v>
      </c>
      <c r="V25" s="37">
        <f ca="1">SUM(INDIRECT("'Prev'!" &amp; ADDRESS(87, COLUMN(Prev!D105) + ROW(V25) - ROW($V$7)) &amp; ":" &amp; ADDRESS(91, COLUMN(Prev!D109) + ROW(V25) - ROW($V$7))))</f>
        <v>5</v>
      </c>
      <c r="W25" s="37">
        <f t="shared" ca="1" si="9"/>
        <v>1</v>
      </c>
      <c r="X25" s="40"/>
      <c r="Y25" s="40"/>
    </row>
    <row r="26" spans="1:25" ht="15.75" customHeight="1" x14ac:dyDescent="0.2">
      <c r="A26" s="1"/>
      <c r="B26" s="63"/>
      <c r="C26" s="36" t="s">
        <v>11</v>
      </c>
      <c r="D26" s="37">
        <f>SUM(Prev!W$5:W$9)</f>
        <v>5</v>
      </c>
      <c r="E26" s="37">
        <f t="shared" si="0"/>
        <v>1</v>
      </c>
      <c r="F26" s="37">
        <f ca="1">SUM(INDIRECT("'Prev'!" &amp; ADDRESS(14, COLUMN(Prev!D33) + ROW(F26) - ROW($F$7)) &amp; ":" &amp; ADDRESS(18, COLUMN(Prev!D33) + ROW(F26) - ROW($F$7))))</f>
        <v>5</v>
      </c>
      <c r="G26" s="37">
        <f t="shared" ca="1" si="1"/>
        <v>1</v>
      </c>
      <c r="H26" s="43"/>
      <c r="I26" s="43"/>
      <c r="J26" s="37">
        <f ca="1">SUM(INDIRECT("'Prev'!" &amp; ADDRESS(31, COLUMN(Prev!D50) + ROW(J26) - ROW($J$7)) &amp; ":" &amp; ADDRESS(35, COLUMN(Prev!D50) + ROW(J26) - ROW($J$7))))</f>
        <v>5</v>
      </c>
      <c r="K26" s="49">
        <f t="shared" ca="1" si="3"/>
        <v>1</v>
      </c>
      <c r="L26" s="55">
        <f ca="1">SUM(INDIRECT("'Prev'!" &amp; ADDRESS(40, COLUMN(Prev!D59) + ROW(L26) - ROW($L$7)) &amp; ":" &amp; ADDRESS(44, COLUMN(Prev!D59) + ROW(L26) - ROW($L$7))))</f>
        <v>5</v>
      </c>
      <c r="M26" s="55">
        <f t="shared" ca="1" si="4"/>
        <v>1</v>
      </c>
      <c r="N26" s="52">
        <f ca="1">SUM(INDIRECT("'Prev'!" &amp; ADDRESS(49, COLUMN(Prev!D68) + ROW(N26) - ROW($N$7)) &amp; ":" &amp; ADDRESS(53, COLUMN(Prev!D68) + ROW(N26) - ROW($N$7))))</f>
        <v>5</v>
      </c>
      <c r="O26" s="37">
        <f t="shared" ca="1" si="5"/>
        <v>1</v>
      </c>
      <c r="P26" s="37">
        <f ca="1">SUM(INDIRECT("'Prev'!" &amp; ADDRESS(58, COLUMN(Prev!D77) + ROW(P26) - ROW($P$7)) &amp; ":" &amp; ADDRESS(63, COLUMN(Prev!D77) + ROW(P26) - ROW($P$7))))</f>
        <v>6</v>
      </c>
      <c r="Q26" s="38">
        <f t="shared" ca="1" si="6"/>
        <v>1</v>
      </c>
      <c r="R26" s="37">
        <f ca="1">SUM(INDIRECT("'Prev'!" &amp; ADDRESS(68, COLUMN(Prev!D87) + ROW(R26) - ROW($R$7)) &amp; ":" &amp; ADDRESS(72, COLUMN(Prev!D87) + ROW(R26) - ROW($R$7))))</f>
        <v>5</v>
      </c>
      <c r="S26" s="37">
        <f t="shared" ca="1" si="7"/>
        <v>1</v>
      </c>
      <c r="T26" s="37">
        <f ca="1">SUM(INDIRECT("'Prev'!" &amp; ADDRESS(77, COLUMN(Prev!D96) + ROW(T26) - ROW($T$7)) &amp; ":" &amp; ADDRESS(82, COLUMN(Prev!D101) + ROW(T26) - ROW($T$7))))</f>
        <v>6</v>
      </c>
      <c r="U26" s="37">
        <f t="shared" ca="1" si="8"/>
        <v>1</v>
      </c>
      <c r="V26" s="37">
        <f ca="1">SUM(INDIRECT("'Prev'!" &amp; ADDRESS(87, COLUMN(Prev!D106) + ROW(V26) - ROW($V$7)) &amp; ":" &amp; ADDRESS(91, COLUMN(Prev!D110) + ROW(V26) - ROW($V$7))))</f>
        <v>5</v>
      </c>
      <c r="W26" s="37">
        <f t="shared" ca="1" si="9"/>
        <v>1</v>
      </c>
      <c r="X26" s="40"/>
      <c r="Y26" s="40"/>
    </row>
    <row r="27" spans="1:25" ht="15.75" customHeight="1" x14ac:dyDescent="0.2">
      <c r="A27" s="1"/>
      <c r="B27" s="64"/>
      <c r="C27" s="36" t="s">
        <v>12</v>
      </c>
      <c r="D27" s="37">
        <f>SUM(Prev!X$5:X$9)</f>
        <v>5</v>
      </c>
      <c r="E27" s="37">
        <f t="shared" si="0"/>
        <v>1</v>
      </c>
      <c r="F27" s="37">
        <f ca="1">SUM(INDIRECT("'Prev'!" &amp; ADDRESS(14, COLUMN(Prev!D34) + ROW(F27) - ROW($F$7)) &amp; ":" &amp; ADDRESS(18, COLUMN(Prev!D34) + ROW(F27) - ROW($F$7))))</f>
        <v>4</v>
      </c>
      <c r="G27" s="37">
        <f t="shared" ca="1" si="1"/>
        <v>0.8</v>
      </c>
      <c r="H27" s="43"/>
      <c r="I27" s="43"/>
      <c r="J27" s="37">
        <f ca="1">SUM(INDIRECT("'Prev'!" &amp; ADDRESS(31, COLUMN(Prev!D51) + ROW(J27) - ROW($J$7)) &amp; ":" &amp; ADDRESS(35, COLUMN(Prev!D51) + ROW(J27) - ROW($J$7))))</f>
        <v>4</v>
      </c>
      <c r="K27" s="49">
        <f t="shared" ca="1" si="3"/>
        <v>0.8</v>
      </c>
      <c r="L27" s="55">
        <f ca="1">SUM(INDIRECT("'Prev'!" &amp; ADDRESS(40, COLUMN(Prev!D60) + ROW(L27) - ROW($L$7)) &amp; ":" &amp; ADDRESS(44, COLUMN(Prev!D60) + ROW(L27) - ROW($L$7))))</f>
        <v>4</v>
      </c>
      <c r="M27" s="55">
        <f t="shared" ca="1" si="4"/>
        <v>0.8</v>
      </c>
      <c r="N27" s="52">
        <f ca="1">SUM(INDIRECT("'Prev'!" &amp; ADDRESS(49, COLUMN(Prev!D69) + ROW(N27) - ROW($N$7)) &amp; ":" &amp; ADDRESS(53, COLUMN(Prev!D69) + ROW(N27) - ROW($N$7))))</f>
        <v>5</v>
      </c>
      <c r="O27" s="37">
        <f t="shared" ca="1" si="5"/>
        <v>1</v>
      </c>
      <c r="P27" s="37">
        <f ca="1">SUM(INDIRECT("'Prev'!" &amp; ADDRESS(58, COLUMN(Prev!D78) + ROW(P27) - ROW($P$7)) &amp; ":" &amp; ADDRESS(63, COLUMN(Prev!D78) + ROW(P27) - ROW($P$7))))</f>
        <v>6</v>
      </c>
      <c r="Q27" s="38">
        <f t="shared" ca="1" si="6"/>
        <v>1</v>
      </c>
      <c r="R27" s="37">
        <f ca="1">SUM(INDIRECT("'Prev'!" &amp; ADDRESS(68, COLUMN(Prev!D88) + ROW(R27) - ROW($R$7)) &amp; ":" &amp; ADDRESS(72, COLUMN(Prev!D88) + ROW(R27) - ROW($R$7))))</f>
        <v>5</v>
      </c>
      <c r="S27" s="37">
        <f t="shared" ca="1" si="7"/>
        <v>1</v>
      </c>
      <c r="T27" s="37">
        <f ca="1">SUM(INDIRECT("'Prev'!" &amp; ADDRESS(77, COLUMN(Prev!D97) + ROW(T27) - ROW($T$7)) &amp; ":" &amp; ADDRESS(82, COLUMN(Prev!D102) + ROW(T27) - ROW($T$7))))</f>
        <v>5</v>
      </c>
      <c r="U27" s="39">
        <f t="shared" ca="1" si="8"/>
        <v>0.83333333333333337</v>
      </c>
      <c r="V27" s="37">
        <f ca="1">SUM(INDIRECT("'Prev'!" &amp; ADDRESS(87, COLUMN(Prev!D107) + ROW(V27) - ROW($V$7)) &amp; ":" &amp; ADDRESS(91, COLUMN(Prev!D111) + ROW(V27) - ROW($V$7))))</f>
        <v>5</v>
      </c>
      <c r="W27" s="37">
        <f t="shared" ca="1" si="9"/>
        <v>1</v>
      </c>
      <c r="X27" s="40"/>
      <c r="Y27" s="40"/>
    </row>
    <row r="28" spans="1:25" ht="15.75" customHeight="1" x14ac:dyDescent="0.2">
      <c r="A28" s="1"/>
      <c r="B28" s="70" t="s">
        <v>20</v>
      </c>
      <c r="C28" s="36" t="s">
        <v>10</v>
      </c>
      <c r="D28" s="75" t="s">
        <v>454</v>
      </c>
      <c r="E28" s="76"/>
      <c r="F28" s="37">
        <f ca="1">SUM(INDIRECT("'Prev'!" &amp; ADDRESS(14, COLUMN(Prev!D35) + ROW(F28) - ROW($F$7)) &amp; ":" &amp; ADDRESS(18, COLUMN(Prev!D35) + ROW(F28) - ROW($F$7))))</f>
        <v>5</v>
      </c>
      <c r="G28" s="37">
        <f t="shared" ca="1" si="1"/>
        <v>1</v>
      </c>
      <c r="H28" s="43"/>
      <c r="I28" s="43"/>
      <c r="J28" s="37">
        <f ca="1">SUM(INDIRECT("'Prev'!" &amp; ADDRESS(31, COLUMN(Prev!D52) + ROW(J28) - ROW($J$7)) &amp; ":" &amp; ADDRESS(35, COLUMN(Prev!D52) + ROW(J28) - ROW($J$7))))</f>
        <v>5</v>
      </c>
      <c r="K28" s="49">
        <f t="shared" ca="1" si="3"/>
        <v>1</v>
      </c>
      <c r="L28" s="55">
        <f ca="1">SUM(INDIRECT("'Prev'!" &amp; ADDRESS(40, COLUMN(Prev!D61) + ROW(L28) - ROW($L$7)) &amp; ":" &amp; ADDRESS(44, COLUMN(Prev!D61) + ROW(L28) - ROW($L$7))))</f>
        <v>5</v>
      </c>
      <c r="M28" s="55">
        <f t="shared" ca="1" si="4"/>
        <v>1</v>
      </c>
      <c r="N28" s="52">
        <f ca="1">SUM(INDIRECT("'Prev'!" &amp; ADDRESS(49, COLUMN(Prev!D70) + ROW(N28) - ROW($N$7)) &amp; ":" &amp; ADDRESS(53, COLUMN(Prev!D70) + ROW(N28) - ROW($N$7))))</f>
        <v>5</v>
      </c>
      <c r="O28" s="37">
        <f t="shared" ca="1" si="5"/>
        <v>1</v>
      </c>
      <c r="P28" s="75" t="s">
        <v>454</v>
      </c>
      <c r="Q28" s="76"/>
      <c r="R28" s="37">
        <f ca="1">SUM(INDIRECT("'Prev'!" &amp; ADDRESS(68, COLUMN(Prev!D89) + ROW(R28) - ROW($R$7)) &amp; ":" &amp; ADDRESS(72, COLUMN(Prev!D89) + ROW(R28) - ROW($R$7))))</f>
        <v>5</v>
      </c>
      <c r="S28" s="37">
        <f t="shared" ca="1" si="7"/>
        <v>1</v>
      </c>
      <c r="T28" s="37">
        <f ca="1">SUM(INDIRECT("'Prev'!" &amp; ADDRESS(77, COLUMN(Prev!D98) + ROW(T28) - ROW($T$7)) &amp; ":" &amp; ADDRESS(82, COLUMN(Prev!D103) + ROW(T28) - ROW($T$7))))</f>
        <v>6</v>
      </c>
      <c r="U28" s="37">
        <f t="shared" ca="1" si="8"/>
        <v>1</v>
      </c>
      <c r="V28" s="75" t="s">
        <v>454</v>
      </c>
      <c r="W28" s="76"/>
      <c r="X28" s="40"/>
      <c r="Y28" s="40"/>
    </row>
    <row r="29" spans="1:25" ht="15.75" customHeight="1" x14ac:dyDescent="0.2">
      <c r="A29" s="1"/>
      <c r="B29" s="63"/>
      <c r="C29" s="36" t="s">
        <v>11</v>
      </c>
      <c r="D29" s="43"/>
      <c r="E29" s="43"/>
      <c r="F29" s="37">
        <f ca="1">SUM(INDIRECT("'Prev'!" &amp; ADDRESS(14, COLUMN(Prev!D36) + ROW(F29) - ROW($F$7)) &amp; ":" &amp; ADDRESS(18, COLUMN(Prev!D36) + ROW(F29) - ROW($F$7))))</f>
        <v>5</v>
      </c>
      <c r="G29" s="37">
        <f t="shared" ca="1" si="1"/>
        <v>1</v>
      </c>
      <c r="H29" s="43"/>
      <c r="I29" s="43"/>
      <c r="J29" s="37">
        <f ca="1">SUM(INDIRECT("'Prev'!" &amp; ADDRESS(31, COLUMN(Prev!D53) + ROW(J29) - ROW($J$7)) &amp; ":" &amp; ADDRESS(35, COLUMN(Prev!D53) + ROW(J29) - ROW($J$7))))</f>
        <v>5</v>
      </c>
      <c r="K29" s="49">
        <f t="shared" ca="1" si="3"/>
        <v>1</v>
      </c>
      <c r="L29" s="55">
        <f ca="1">SUM(INDIRECT("'Prev'!" &amp; ADDRESS(40, COLUMN(Prev!D62) + ROW(L29) - ROW($L$7)) &amp; ":" &amp; ADDRESS(44, COLUMN(Prev!D62) + ROW(L29) - ROW($L$7))))</f>
        <v>5</v>
      </c>
      <c r="M29" s="55">
        <f t="shared" ca="1" si="4"/>
        <v>1</v>
      </c>
      <c r="N29" s="52">
        <f ca="1">SUM(INDIRECT("'Prev'!" &amp; ADDRESS(49, COLUMN(Prev!D71) + ROW(N29) - ROW($N$7)) &amp; ":" &amp; ADDRESS(53, COLUMN(Prev!D71) + ROW(N29) - ROW($N$7))))</f>
        <v>5</v>
      </c>
      <c r="O29" s="37">
        <f t="shared" ca="1" si="5"/>
        <v>1</v>
      </c>
      <c r="P29" s="43"/>
      <c r="Q29" s="43"/>
      <c r="R29" s="37">
        <f ca="1">SUM(INDIRECT("'Prev'!" &amp; ADDRESS(68, COLUMN(Prev!D90) + ROW(R29) - ROW($R$7)) &amp; ":" &amp; ADDRESS(72, COLUMN(Prev!D90) + ROW(R29) - ROW($R$7))))</f>
        <v>5</v>
      </c>
      <c r="S29" s="37">
        <f t="shared" ca="1" si="7"/>
        <v>1</v>
      </c>
      <c r="T29" s="37">
        <f ca="1">SUM(INDIRECT("'Prev'!" &amp; ADDRESS(77, COLUMN(Prev!D99) + ROW(T29) - ROW($T$7)) &amp; ":" &amp; ADDRESS(82, COLUMN(Prev!D104) + ROW(T29) - ROW($T$7))))</f>
        <v>6</v>
      </c>
      <c r="U29" s="37">
        <f t="shared" ca="1" si="8"/>
        <v>1</v>
      </c>
      <c r="V29" s="43"/>
      <c r="W29" s="43"/>
      <c r="X29" s="40"/>
      <c r="Y29" s="40"/>
    </row>
    <row r="30" spans="1:25" ht="15.75" customHeight="1" x14ac:dyDescent="0.2">
      <c r="A30" s="1"/>
      <c r="B30" s="64"/>
      <c r="C30" s="36" t="s">
        <v>12</v>
      </c>
      <c r="D30" s="43"/>
      <c r="E30" s="43"/>
      <c r="F30" s="37">
        <f ca="1">SUM(INDIRECT("'Prev'!" &amp; ADDRESS(14, COLUMN(Prev!D37) + ROW(F30) - ROW($F$7)) &amp; ":" &amp; ADDRESS(18, COLUMN(Prev!D37) + ROW(F30) - ROW($F$7))))</f>
        <v>5</v>
      </c>
      <c r="G30" s="37">
        <f t="shared" ca="1" si="1"/>
        <v>1</v>
      </c>
      <c r="H30" s="43"/>
      <c r="I30" s="43"/>
      <c r="J30" s="37">
        <f ca="1">SUM(INDIRECT("'Prev'!" &amp; ADDRESS(31, COLUMN(Prev!D54) + ROW(J30) - ROW($J$7)) &amp; ":" &amp; ADDRESS(35, COLUMN(Prev!D54) + ROW(J30) - ROW($J$7))))</f>
        <v>4</v>
      </c>
      <c r="K30" s="49">
        <f t="shared" ca="1" si="3"/>
        <v>0.8</v>
      </c>
      <c r="L30" s="55">
        <f ca="1">SUM(INDIRECT("'Prev'!" &amp; ADDRESS(40, COLUMN(Prev!D63) + ROW(L30) - ROW($L$7)) &amp; ":" &amp; ADDRESS(44, COLUMN(Prev!D63) + ROW(L30) - ROW($L$7))))</f>
        <v>4</v>
      </c>
      <c r="M30" s="55">
        <f t="shared" ca="1" si="4"/>
        <v>0.8</v>
      </c>
      <c r="N30" s="52">
        <f ca="1">SUM(INDIRECT("'Prev'!" &amp; ADDRESS(49, COLUMN(Prev!D72) + ROW(N30) - ROW($N$7)) &amp; ":" &amp; ADDRESS(53, COLUMN(Prev!D72) + ROW(N30) - ROW($N$7))))</f>
        <v>5</v>
      </c>
      <c r="O30" s="37">
        <f t="shared" ca="1" si="5"/>
        <v>1</v>
      </c>
      <c r="P30" s="43"/>
      <c r="Q30" s="43"/>
      <c r="R30" s="37">
        <f ca="1">SUM(INDIRECT("'Prev'!" &amp; ADDRESS(68, COLUMN(Prev!D91) + ROW(R30) - ROW($R$7)) &amp; ":" &amp; ADDRESS(72, COLUMN(Prev!D91) + ROW(R30) - ROW($R$7))))</f>
        <v>4</v>
      </c>
      <c r="S30" s="37">
        <f t="shared" ca="1" si="7"/>
        <v>0.8</v>
      </c>
      <c r="T30" s="37">
        <f ca="1">SUM(INDIRECT("'Prev'!" &amp; ADDRESS(77, COLUMN(Prev!D100) + ROW(T30) - ROW($T$7)) &amp; ":" &amp; ADDRESS(82, COLUMN(Prev!D105) + ROW(T30) - ROW($T$7))))</f>
        <v>4</v>
      </c>
      <c r="U30" s="39">
        <f t="shared" ca="1" si="8"/>
        <v>0.66666666666666663</v>
      </c>
      <c r="V30" s="43"/>
      <c r="W30" s="43"/>
      <c r="X30" s="40"/>
      <c r="Y30" s="40"/>
    </row>
    <row r="31" spans="1:25" ht="15.75" customHeight="1" x14ac:dyDescent="0.2">
      <c r="A31" s="1"/>
      <c r="B31" s="70" t="s">
        <v>21</v>
      </c>
      <c r="C31" s="36" t="s">
        <v>10</v>
      </c>
      <c r="D31" s="43"/>
      <c r="E31" s="43"/>
      <c r="F31" s="37">
        <f ca="1">SUM(INDIRECT("'Prev'!" &amp; ADDRESS(14, COLUMN(Prev!D38) + ROW(F31) - ROW($F$7)) &amp; ":" &amp; ADDRESS(18, COLUMN(Prev!D38) + ROW(F31) - ROW($F$7))))</f>
        <v>5</v>
      </c>
      <c r="G31" s="37">
        <f t="shared" ca="1" si="1"/>
        <v>1</v>
      </c>
      <c r="H31" s="43"/>
      <c r="I31" s="43"/>
      <c r="J31" s="37">
        <f ca="1">SUM(INDIRECT("'Prev'!" &amp; ADDRESS(31, COLUMN(Prev!D55) + ROW(J31) - ROW($J$7)) &amp; ":" &amp; ADDRESS(35, COLUMN(Prev!D55) + ROW(J31) - ROW($J$7))))</f>
        <v>5</v>
      </c>
      <c r="K31" s="49">
        <f t="shared" ca="1" si="3"/>
        <v>1</v>
      </c>
      <c r="L31" s="55">
        <f ca="1">SUM(INDIRECT("'Prev'!" &amp; ADDRESS(40, COLUMN(Prev!D64) + ROW(L31) - ROW($L$7)) &amp; ":" &amp; ADDRESS(44, COLUMN(Prev!D64) + ROW(L31) - ROW($L$7))))</f>
        <v>5</v>
      </c>
      <c r="M31" s="55">
        <f t="shared" ca="1" si="4"/>
        <v>1</v>
      </c>
      <c r="N31" s="52">
        <f ca="1">SUM(INDIRECT("'Prev'!" &amp; ADDRESS(49, COLUMN(Prev!D73) + ROW(N31) - ROW($N$7)) &amp; ":" &amp; ADDRESS(53, COLUMN(Prev!D73) + ROW(N31) - ROW($N$7))))</f>
        <v>5</v>
      </c>
      <c r="O31" s="37">
        <f t="shared" ca="1" si="5"/>
        <v>1</v>
      </c>
      <c r="P31" s="43"/>
      <c r="Q31" s="43"/>
      <c r="R31" s="37">
        <f ca="1">SUM(INDIRECT("'Prev'!" &amp; ADDRESS(68, COLUMN(Prev!D92) + ROW(R31) - ROW($R$7)) &amp; ":" &amp; ADDRESS(72, COLUMN(Prev!D92) + ROW(R31) - ROW($R$7))))</f>
        <v>5</v>
      </c>
      <c r="S31" s="37">
        <f t="shared" ca="1" si="7"/>
        <v>1</v>
      </c>
      <c r="T31" s="37">
        <f ca="1">SUM(INDIRECT("'Prev'!" &amp; ADDRESS(77, COLUMN(Prev!D101) + ROW(T31) - ROW($T$7)) &amp; ":" &amp; ADDRESS(82, COLUMN(Prev!D106) + ROW(T31) - ROW($T$7))))</f>
        <v>6</v>
      </c>
      <c r="U31" s="37">
        <f t="shared" ca="1" si="8"/>
        <v>1</v>
      </c>
      <c r="V31" s="43"/>
      <c r="W31" s="43"/>
      <c r="X31" s="40"/>
      <c r="Y31" s="40"/>
    </row>
    <row r="32" spans="1:25" ht="15.75" customHeight="1" x14ac:dyDescent="0.2">
      <c r="A32" s="1"/>
      <c r="B32" s="63"/>
      <c r="C32" s="36" t="s">
        <v>11</v>
      </c>
      <c r="D32" s="43"/>
      <c r="E32" s="43"/>
      <c r="F32" s="37">
        <f ca="1">SUM(INDIRECT("'Prev'!" &amp; ADDRESS(14, COLUMN(Prev!D39) + ROW(F32) - ROW($F$7)) &amp; ":" &amp; ADDRESS(18, COLUMN(Prev!D39) + ROW(F32) - ROW($F$7))))</f>
        <v>5</v>
      </c>
      <c r="G32" s="37">
        <f t="shared" ca="1" si="1"/>
        <v>1</v>
      </c>
      <c r="H32" s="43"/>
      <c r="I32" s="43"/>
      <c r="J32" s="37">
        <f ca="1">SUM(INDIRECT("'Prev'!" &amp; ADDRESS(31, COLUMN(Prev!D56) + ROW(J32) - ROW($J$7)) &amp; ":" &amp; ADDRESS(35, COLUMN(Prev!D56) + ROW(J32) - ROW($J$7))))</f>
        <v>5</v>
      </c>
      <c r="K32" s="49">
        <f t="shared" ca="1" si="3"/>
        <v>1</v>
      </c>
      <c r="L32" s="55">
        <f ca="1">SUM(INDIRECT("'Prev'!" &amp; ADDRESS(40, COLUMN(Prev!D65) + ROW(L32) - ROW($L$7)) &amp; ":" &amp; ADDRESS(44, COLUMN(Prev!D65) + ROW(L32) - ROW($L$7))))</f>
        <v>5</v>
      </c>
      <c r="M32" s="55">
        <f t="shared" ca="1" si="4"/>
        <v>1</v>
      </c>
      <c r="N32" s="52">
        <f ca="1">SUM(INDIRECT("'Prev'!" &amp; ADDRESS(49, COLUMN(Prev!D74) + ROW(N32) - ROW($N$7)) &amp; ":" &amp; ADDRESS(53, COLUMN(Prev!D74) + ROW(N32) - ROW($N$7))))</f>
        <v>5</v>
      </c>
      <c r="O32" s="37">
        <f t="shared" ca="1" si="5"/>
        <v>1</v>
      </c>
      <c r="P32" s="43"/>
      <c r="Q32" s="43"/>
      <c r="R32" s="37">
        <f ca="1">SUM(INDIRECT("'Prev'!" &amp; ADDRESS(68, COLUMN(Prev!D93) + ROW(R32) - ROW($R$7)) &amp; ":" &amp; ADDRESS(72, COLUMN(Prev!D93) + ROW(R32) - ROW($R$7))))</f>
        <v>5</v>
      </c>
      <c r="S32" s="37">
        <f t="shared" ca="1" si="7"/>
        <v>1</v>
      </c>
      <c r="T32" s="37">
        <f ca="1">SUM(INDIRECT("'Prev'!" &amp; ADDRESS(77, COLUMN(Prev!D102) + ROW(T32) - ROW($T$7)) &amp; ":" &amp; ADDRESS(82, COLUMN(Prev!D107) + ROW(T32) - ROW($T$7))))</f>
        <v>6</v>
      </c>
      <c r="U32" s="37">
        <f t="shared" ca="1" si="8"/>
        <v>1</v>
      </c>
      <c r="V32" s="43"/>
      <c r="W32" s="43"/>
      <c r="X32" s="40"/>
      <c r="Y32" s="40"/>
    </row>
    <row r="33" spans="1:25" ht="15.75" customHeight="1" x14ac:dyDescent="0.2">
      <c r="A33" s="1"/>
      <c r="B33" s="64"/>
      <c r="C33" s="36" t="s">
        <v>12</v>
      </c>
      <c r="D33" s="43"/>
      <c r="E33" s="43"/>
      <c r="F33" s="37">
        <f ca="1">SUM(INDIRECT("'Prev'!" &amp; ADDRESS(14, COLUMN(Prev!D40) + ROW(F33) - ROW($F$7)) &amp; ":" &amp; ADDRESS(18, COLUMN(Prev!D40) + ROW(F33) - ROW($F$7))))</f>
        <v>5</v>
      </c>
      <c r="G33" s="37">
        <f t="shared" ca="1" si="1"/>
        <v>1</v>
      </c>
      <c r="H33" s="43"/>
      <c r="I33" s="43"/>
      <c r="J33" s="37">
        <f ca="1">SUM(INDIRECT("'Prev'!" &amp; ADDRESS(31, COLUMN(Prev!D57) + ROW(J33) - ROW($J$7)) &amp; ":" &amp; ADDRESS(35, COLUMN(Prev!D57) + ROW(J33) - ROW($J$7))))</f>
        <v>4</v>
      </c>
      <c r="K33" s="49">
        <f t="shared" ca="1" si="3"/>
        <v>0.8</v>
      </c>
      <c r="L33" s="55">
        <f ca="1">SUM(INDIRECT("'Prev'!" &amp; ADDRESS(40, COLUMN(Prev!D66) + ROW(L33) - ROW($L$7)) &amp; ":" &amp; ADDRESS(44, COLUMN(Prev!D66) + ROW(L33) - ROW($L$7))))</f>
        <v>4</v>
      </c>
      <c r="M33" s="55">
        <f t="shared" ca="1" si="4"/>
        <v>0.8</v>
      </c>
      <c r="N33" s="52">
        <f ca="1">SUM(INDIRECT("'Prev'!" &amp; ADDRESS(49, COLUMN(Prev!D75) + ROW(N33) - ROW($N$7)) &amp; ":" &amp; ADDRESS(53, COLUMN(Prev!D75) + ROW(N33) - ROW($N$7))))</f>
        <v>5</v>
      </c>
      <c r="O33" s="37">
        <f t="shared" ca="1" si="5"/>
        <v>1</v>
      </c>
      <c r="P33" s="43"/>
      <c r="Q33" s="43"/>
      <c r="R33" s="37">
        <f ca="1">SUM(INDIRECT("'Prev'!" &amp; ADDRESS(68, COLUMN(Prev!D94) + ROW(R33) - ROW($R$7)) &amp; ":" &amp; ADDRESS(72, COLUMN(Prev!D94) + ROW(R33) - ROW($R$7))))</f>
        <v>5</v>
      </c>
      <c r="S33" s="37">
        <f t="shared" ca="1" si="7"/>
        <v>1</v>
      </c>
      <c r="T33" s="37">
        <f ca="1">SUM(INDIRECT("'Prev'!" &amp; ADDRESS(77, COLUMN(Prev!D103) + ROW(T33) - ROW($T$7)) &amp; ":" &amp; ADDRESS(82, COLUMN(Prev!D108) + ROW(T33) - ROW($T$7))))</f>
        <v>5</v>
      </c>
      <c r="U33" s="39">
        <f t="shared" ca="1" si="8"/>
        <v>0.83333333333333337</v>
      </c>
      <c r="V33" s="43"/>
      <c r="W33" s="43"/>
      <c r="X33" s="40"/>
      <c r="Y33" s="40"/>
    </row>
    <row r="34" spans="1:25" ht="15.75" customHeight="1" x14ac:dyDescent="0.2">
      <c r="A34" s="1"/>
      <c r="B34" s="70" t="s">
        <v>26</v>
      </c>
      <c r="C34" s="36" t="s">
        <v>10</v>
      </c>
      <c r="D34" s="43"/>
      <c r="E34" s="43"/>
      <c r="F34" s="75" t="s">
        <v>455</v>
      </c>
      <c r="G34" s="76"/>
      <c r="H34" s="43"/>
      <c r="I34" s="43"/>
      <c r="J34" s="37">
        <f ca="1">SUM(INDIRECT("'Prev'!" &amp; ADDRESS(31, COLUMN(Prev!D58) + ROW(J34) - ROW($J$7)) &amp; ":" &amp; ADDRESS(35, COLUMN(Prev!D58) + ROW(J34) - ROW($J$7))))</f>
        <v>5</v>
      </c>
      <c r="K34" s="49">
        <f t="shared" ca="1" si="3"/>
        <v>1</v>
      </c>
      <c r="L34" s="55">
        <f ca="1">SUM(INDIRECT("'Prev'!" &amp; ADDRESS(40, COLUMN(Prev!D67) + ROW(L34) - ROW($L$7)) &amp; ":" &amp; ADDRESS(44, COLUMN(Prev!D67) + ROW(L34) - ROW($L$7))))</f>
        <v>5</v>
      </c>
      <c r="M34" s="55">
        <f t="shared" ca="1" si="4"/>
        <v>1</v>
      </c>
      <c r="N34" s="52">
        <f ca="1">SUM(INDIRECT("'Prev'!" &amp; ADDRESS(49, COLUMN(Prev!D76) + ROW(N34) - ROW($N$7)) &amp; ":" &amp; ADDRESS(53, COLUMN(Prev!D76) + ROW(N34) - ROW($N$7))))</f>
        <v>5</v>
      </c>
      <c r="O34" s="37">
        <f t="shared" ca="1" si="5"/>
        <v>1</v>
      </c>
      <c r="P34" s="43"/>
      <c r="Q34" s="43"/>
      <c r="R34" s="37">
        <f ca="1">SUM(INDIRECT("'Prev'!" &amp; ADDRESS(68, COLUMN(Prev!D95) + ROW(R34) - ROW($R$7)) &amp; ":" &amp; ADDRESS(72, COLUMN(Prev!D95) + ROW(R34) - ROW($R$7))))</f>
        <v>5</v>
      </c>
      <c r="S34" s="37">
        <f t="shared" ca="1" si="7"/>
        <v>1</v>
      </c>
      <c r="T34" s="37">
        <f ca="1">SUM(INDIRECT("'Prev'!" &amp; ADDRESS(77, COLUMN(Prev!D104) + ROW(T34) - ROW($T$7)) &amp; ":" &amp; ADDRESS(82, COLUMN(Prev!D109) + ROW(T34) - ROW($T$7))))</f>
        <v>6</v>
      </c>
      <c r="U34" s="37">
        <f t="shared" ca="1" si="8"/>
        <v>1</v>
      </c>
      <c r="V34" s="43"/>
      <c r="W34" s="43"/>
      <c r="X34" s="40"/>
      <c r="Y34" s="40"/>
    </row>
    <row r="35" spans="1:25" ht="15.75" customHeight="1" x14ac:dyDescent="0.2">
      <c r="A35" s="1"/>
      <c r="B35" s="63"/>
      <c r="C35" s="36" t="s">
        <v>11</v>
      </c>
      <c r="D35" s="43"/>
      <c r="E35" s="43"/>
      <c r="F35" s="43"/>
      <c r="G35" s="43"/>
      <c r="H35" s="43"/>
      <c r="I35" s="43"/>
      <c r="J35" s="37">
        <f ca="1">SUM(INDIRECT("'Prev'!" &amp; ADDRESS(31, COLUMN(Prev!D59) + ROW(J35) - ROW($J$7)) &amp; ":" &amp; ADDRESS(35, COLUMN(Prev!D59) + ROW(J35) - ROW($J$7))))</f>
        <v>5</v>
      </c>
      <c r="K35" s="49">
        <f t="shared" ca="1" si="3"/>
        <v>1</v>
      </c>
      <c r="L35" s="55">
        <f ca="1">SUM(INDIRECT("'Prev'!" &amp; ADDRESS(40, COLUMN(Prev!D68) + ROW(L35) - ROW($L$7)) &amp; ":" &amp; ADDRESS(44, COLUMN(Prev!D68) + ROW(L35) - ROW($L$7))))</f>
        <v>5</v>
      </c>
      <c r="M35" s="55">
        <f t="shared" ca="1" si="4"/>
        <v>1</v>
      </c>
      <c r="N35" s="52">
        <f ca="1">SUM(INDIRECT("'Prev'!" &amp; ADDRESS(49, COLUMN(Prev!D77) + ROW(N35) - ROW($N$7)) &amp; ":" &amp; ADDRESS(53, COLUMN(Prev!D77) + ROW(N35) - ROW($N$7))))</f>
        <v>5</v>
      </c>
      <c r="O35" s="37">
        <f t="shared" ca="1" si="5"/>
        <v>1</v>
      </c>
      <c r="P35" s="43"/>
      <c r="Q35" s="43"/>
      <c r="R35" s="37">
        <f ca="1">SUM(INDIRECT("'Prev'!" &amp; ADDRESS(68, COLUMN(Prev!D96) + ROW(R35) - ROW($R$7)) &amp; ":" &amp; ADDRESS(72, COLUMN(Prev!D96) + ROW(R35) - ROW($R$7))))</f>
        <v>5</v>
      </c>
      <c r="S35" s="37">
        <f t="shared" ca="1" si="7"/>
        <v>1</v>
      </c>
      <c r="T35" s="37">
        <f ca="1">SUM(INDIRECT("'Prev'!" &amp; ADDRESS(77, COLUMN(Prev!D105) + ROW(T35) - ROW($T$7)) &amp; ":" &amp; ADDRESS(82, COLUMN(Prev!D110) + ROW(T35) - ROW($T$7))))</f>
        <v>6</v>
      </c>
      <c r="U35" s="37">
        <f t="shared" ca="1" si="8"/>
        <v>1</v>
      </c>
      <c r="V35" s="43"/>
      <c r="W35" s="43"/>
      <c r="X35" s="40"/>
      <c r="Y35" s="40"/>
    </row>
    <row r="36" spans="1:25" ht="15.75" customHeight="1" x14ac:dyDescent="0.2">
      <c r="A36" s="1"/>
      <c r="B36" s="64"/>
      <c r="C36" s="36" t="s">
        <v>12</v>
      </c>
      <c r="D36" s="43"/>
      <c r="E36" s="43"/>
      <c r="F36" s="43"/>
      <c r="G36" s="43"/>
      <c r="H36" s="43"/>
      <c r="I36" s="43"/>
      <c r="J36" s="37">
        <f ca="1">SUM(INDIRECT("'Prev'!" &amp; ADDRESS(31, COLUMN(Prev!D60) + ROW(J36) - ROW($J$7)) &amp; ":" &amp; ADDRESS(35, COLUMN(Prev!D60) + ROW(J36) - ROW($J$7))))</f>
        <v>4</v>
      </c>
      <c r="K36" s="49">
        <f t="shared" ca="1" si="3"/>
        <v>0.8</v>
      </c>
      <c r="L36" s="55">
        <f ca="1">SUM(INDIRECT("'Prev'!" &amp; ADDRESS(40, COLUMN(Prev!D69) + ROW(L36) - ROW($L$7)) &amp; ":" &amp; ADDRESS(44, COLUMN(Prev!D69) + ROW(L36) - ROW($L$7))))</f>
        <v>4</v>
      </c>
      <c r="M36" s="55">
        <f t="shared" ca="1" si="4"/>
        <v>0.8</v>
      </c>
      <c r="N36" s="52">
        <f ca="1">SUM(INDIRECT("'Prev'!" &amp; ADDRESS(49, COLUMN(Prev!D78) + ROW(N36) - ROW($N$7)) &amp; ":" &amp; ADDRESS(53, COLUMN(Prev!D78) + ROW(N36) - ROW($N$7))))</f>
        <v>5</v>
      </c>
      <c r="O36" s="37">
        <f t="shared" ca="1" si="5"/>
        <v>1</v>
      </c>
      <c r="P36" s="43"/>
      <c r="Q36" s="43"/>
      <c r="R36" s="37">
        <f ca="1">SUM(INDIRECT("'Prev'!" &amp; ADDRESS(68, COLUMN(Prev!D97) + ROW(R36) - ROW($R$7)) &amp; ":" &amp; ADDRESS(72, COLUMN(Prev!D97) + ROW(R36) - ROW($R$7))))</f>
        <v>5</v>
      </c>
      <c r="S36" s="37">
        <f t="shared" ca="1" si="7"/>
        <v>1</v>
      </c>
      <c r="T36" s="37">
        <f ca="1">SUM(INDIRECT("'Prev'!" &amp; ADDRESS(77, COLUMN(Prev!D106) + ROW(T36) - ROW($T$7)) &amp; ":" &amp; ADDRESS(82, COLUMN(Prev!D111) + ROW(T36) - ROW($T$7))))</f>
        <v>5</v>
      </c>
      <c r="U36" s="39">
        <f t="shared" ca="1" si="8"/>
        <v>0.83333333333333337</v>
      </c>
      <c r="V36" s="43"/>
      <c r="W36" s="43"/>
      <c r="X36" s="40"/>
      <c r="Y36" s="40"/>
    </row>
    <row r="37" spans="1:25" ht="15.75" customHeight="1" x14ac:dyDescent="0.2">
      <c r="A37" s="1"/>
      <c r="B37" s="70" t="s">
        <v>27</v>
      </c>
      <c r="C37" s="36" t="s">
        <v>10</v>
      </c>
      <c r="D37" s="43"/>
      <c r="E37" s="43"/>
      <c r="F37" s="43"/>
      <c r="G37" s="43"/>
      <c r="H37" s="43"/>
      <c r="I37" s="43"/>
      <c r="J37" s="37">
        <f ca="1">SUM(INDIRECT("'Prev'!" &amp; ADDRESS(31, COLUMN(Prev!D61) + ROW(J37) - ROW($J$7)) &amp; ":" &amp; ADDRESS(35, COLUMN(Prev!D61) + ROW(J37) - ROW($J$7))))</f>
        <v>5</v>
      </c>
      <c r="K37" s="49">
        <f t="shared" ca="1" si="3"/>
        <v>1</v>
      </c>
      <c r="L37" s="55">
        <f ca="1">SUM(INDIRECT("'Prev'!" &amp; ADDRESS(40, COLUMN(Prev!D70) + ROW(L37) - ROW($L$7)) &amp; ":" &amp; ADDRESS(44, COLUMN(Prev!D70) + ROW(L37) - ROW($L$7))))</f>
        <v>5</v>
      </c>
      <c r="M37" s="55">
        <f t="shared" ca="1" si="4"/>
        <v>1</v>
      </c>
      <c r="N37" s="52">
        <f ca="1">SUM(INDIRECT("'Prev'!" &amp; ADDRESS(49, COLUMN(Prev!D79) + ROW(N37) - ROW($N$7)) &amp; ":" &amp; ADDRESS(53, COLUMN(Prev!D79) + ROW(N37) - ROW($N$7))))</f>
        <v>5</v>
      </c>
      <c r="O37" s="37">
        <f t="shared" ca="1" si="5"/>
        <v>1</v>
      </c>
      <c r="P37" s="43"/>
      <c r="Q37" s="43"/>
      <c r="R37" s="37">
        <f ca="1">SUM(INDIRECT("'Prev'!" &amp; ADDRESS(68, COLUMN(Prev!D98) + ROW(R37) - ROW($R$7)) &amp; ":" &amp; ADDRESS(72, COLUMN(Prev!D98) + ROW(R37) - ROW($R$7))))</f>
        <v>5</v>
      </c>
      <c r="S37" s="37">
        <f t="shared" ca="1" si="7"/>
        <v>1</v>
      </c>
      <c r="T37" s="37">
        <f ca="1">SUM(INDIRECT("'Prev'!" &amp; ADDRESS(77, COLUMN(Prev!D107) + ROW(T37) - ROW($T$7)) &amp; ":" &amp; ADDRESS(82, COLUMN(Prev!D112) + ROW(T37) - ROW($T$7))))</f>
        <v>5</v>
      </c>
      <c r="U37" s="39">
        <f t="shared" ca="1" si="8"/>
        <v>0.83333333333333337</v>
      </c>
      <c r="V37" s="43"/>
      <c r="W37" s="43"/>
      <c r="X37" s="40"/>
      <c r="Y37" s="40"/>
    </row>
    <row r="38" spans="1:25" ht="15.75" customHeight="1" x14ac:dyDescent="0.2">
      <c r="A38" s="1"/>
      <c r="B38" s="63"/>
      <c r="C38" s="36" t="s">
        <v>11</v>
      </c>
      <c r="D38" s="43"/>
      <c r="E38" s="43"/>
      <c r="F38" s="43"/>
      <c r="G38" s="43"/>
      <c r="H38" s="43"/>
      <c r="I38" s="43"/>
      <c r="J38" s="37">
        <f ca="1">SUM(INDIRECT("'Prev'!" &amp; ADDRESS(31, COLUMN(Prev!D62) + ROW(J38) - ROW($J$7)) &amp; ":" &amp; ADDRESS(35, COLUMN(Prev!D62) + ROW(J38) - ROW($J$7))))</f>
        <v>5</v>
      </c>
      <c r="K38" s="49">
        <f t="shared" ca="1" si="3"/>
        <v>1</v>
      </c>
      <c r="L38" s="55">
        <f ca="1">SUM(INDIRECT("'Prev'!" &amp; ADDRESS(40, COLUMN(Prev!D71) + ROW(L38) - ROW($L$7)) &amp; ":" &amp; ADDRESS(44, COLUMN(Prev!D71) + ROW(L38) - ROW($L$7))))</f>
        <v>5</v>
      </c>
      <c r="M38" s="55">
        <f t="shared" ca="1" si="4"/>
        <v>1</v>
      </c>
      <c r="N38" s="52">
        <f ca="1">SUM(INDIRECT("'Prev'!" &amp; ADDRESS(49, COLUMN(Prev!D80) + ROW(N38) - ROW($N$7)) &amp; ":" &amp; ADDRESS(53, COLUMN(Prev!D80) + ROW(N38) - ROW($N$7))))</f>
        <v>5</v>
      </c>
      <c r="O38" s="37">
        <f t="shared" ca="1" si="5"/>
        <v>1</v>
      </c>
      <c r="P38" s="43"/>
      <c r="Q38" s="43"/>
      <c r="R38" s="37">
        <f ca="1">SUM(INDIRECT("'Prev'!" &amp; ADDRESS(68, COLUMN(Prev!D99) + ROW(R38) - ROW($R$7)) &amp; ":" &amp; ADDRESS(72, COLUMN(Prev!D99) + ROW(R38) - ROW($R$7))))</f>
        <v>5</v>
      </c>
      <c r="S38" s="37">
        <f t="shared" ca="1" si="7"/>
        <v>1</v>
      </c>
      <c r="T38" s="37">
        <f ca="1">SUM(INDIRECT("'Prev'!" &amp; ADDRESS(77, COLUMN(Prev!D108) + ROW(T38) - ROW($T$7)) &amp; ":" &amp; ADDRESS(82, COLUMN(Prev!D113) + ROW(T38) - ROW($T$7))))</f>
        <v>6</v>
      </c>
      <c r="U38" s="37">
        <f t="shared" ca="1" si="8"/>
        <v>1</v>
      </c>
      <c r="V38" s="43"/>
      <c r="W38" s="43"/>
      <c r="X38" s="40"/>
      <c r="Y38" s="40"/>
    </row>
    <row r="39" spans="1:25" ht="15.75" customHeight="1" x14ac:dyDescent="0.2">
      <c r="A39" s="1"/>
      <c r="B39" s="64"/>
      <c r="C39" s="36" t="s">
        <v>12</v>
      </c>
      <c r="D39" s="43"/>
      <c r="E39" s="43"/>
      <c r="F39" s="43"/>
      <c r="G39" s="43"/>
      <c r="H39" s="43"/>
      <c r="I39" s="43"/>
      <c r="J39" s="37">
        <f ca="1">SUM(INDIRECT("'Prev'!" &amp; ADDRESS(31, COLUMN(Prev!D63) + ROW(J39) - ROW($J$7)) &amp; ":" &amp; ADDRESS(35, COLUMN(Prev!D63) + ROW(J39) - ROW($J$7))))</f>
        <v>4</v>
      </c>
      <c r="K39" s="49">
        <f t="shared" ca="1" si="3"/>
        <v>0.8</v>
      </c>
      <c r="L39" s="55">
        <f ca="1">SUM(INDIRECT("'Prev'!" &amp; ADDRESS(40, COLUMN(Prev!D72) + ROW(L39) - ROW($L$7)) &amp; ":" &amp; ADDRESS(44, COLUMN(Prev!D72) + ROW(L39) - ROW($L$7))))</f>
        <v>4</v>
      </c>
      <c r="M39" s="55">
        <f t="shared" ca="1" si="4"/>
        <v>0.8</v>
      </c>
      <c r="N39" s="52">
        <f ca="1">SUM(INDIRECT("'Prev'!" &amp; ADDRESS(49, COLUMN(Prev!D81) + ROW(N39) - ROW($N$7)) &amp; ":" &amp; ADDRESS(53, COLUMN(Prev!D81) + ROW(N39) - ROW($N$7))))</f>
        <v>5</v>
      </c>
      <c r="O39" s="37">
        <f t="shared" ca="1" si="5"/>
        <v>1</v>
      </c>
      <c r="P39" s="43"/>
      <c r="Q39" s="43"/>
      <c r="R39" s="37">
        <f ca="1">SUM(INDIRECT("'Prev'!" &amp; ADDRESS(68, COLUMN(Prev!D100) + ROW(R39) - ROW($R$7)) &amp; ":" &amp; ADDRESS(72, COLUMN(Prev!D100) + ROW(R39) - ROW($R$7))))</f>
        <v>5</v>
      </c>
      <c r="S39" s="37">
        <f t="shared" ca="1" si="7"/>
        <v>1</v>
      </c>
      <c r="T39" s="37">
        <f ca="1">SUM(INDIRECT("'Prev'!" &amp; ADDRESS(77, COLUMN(Prev!D109) + ROW(T39) - ROW($T$7)) &amp; ":" &amp; ADDRESS(82, COLUMN(Prev!D114) + ROW(T39) - ROW($T$7))))</f>
        <v>5</v>
      </c>
      <c r="U39" s="39">
        <f t="shared" ca="1" si="8"/>
        <v>0.83333333333333337</v>
      </c>
      <c r="V39" s="43"/>
      <c r="W39" s="43"/>
      <c r="X39" s="40"/>
      <c r="Y39" s="40"/>
    </row>
    <row r="40" spans="1:25" ht="15.75" customHeight="1" x14ac:dyDescent="0.2">
      <c r="A40" s="1"/>
      <c r="B40" s="70" t="s">
        <v>28</v>
      </c>
      <c r="C40" s="36" t="s">
        <v>10</v>
      </c>
      <c r="D40" s="43"/>
      <c r="E40" s="43"/>
      <c r="F40" s="43"/>
      <c r="G40" s="43"/>
      <c r="H40" s="43"/>
      <c r="I40" s="43"/>
      <c r="J40" s="37">
        <f ca="1">SUM(INDIRECT("'Prev'!" &amp; ADDRESS(31, COLUMN(Prev!D64) + ROW(J40) - ROW($J$7)) &amp; ":" &amp; ADDRESS(35, COLUMN(Prev!D64) + ROW(J40) - ROW($J$7))))</f>
        <v>5</v>
      </c>
      <c r="K40" s="49">
        <f t="shared" ca="1" si="3"/>
        <v>1</v>
      </c>
      <c r="L40" s="55">
        <f ca="1">SUM(INDIRECT("'Prev'!" &amp; ADDRESS(40, COLUMN(Prev!D73) + ROW(L40) - ROW($L$7)) &amp; ":" &amp; ADDRESS(44, COLUMN(Prev!D73) + ROW(L40) - ROW($L$7))))</f>
        <v>5</v>
      </c>
      <c r="M40" s="55">
        <f t="shared" ca="1" si="4"/>
        <v>1</v>
      </c>
      <c r="N40" s="84" t="s">
        <v>456</v>
      </c>
      <c r="O40" s="76"/>
      <c r="P40" s="43"/>
      <c r="Q40" s="43"/>
      <c r="R40" s="75" t="s">
        <v>456</v>
      </c>
      <c r="S40" s="76"/>
      <c r="T40" s="37">
        <f ca="1">SUM(INDIRECT("'Prev'!" &amp; ADDRESS(77, COLUMN(Prev!D110) + ROW(T40) - ROW($T$7)) &amp; ":" &amp; ADDRESS(82, COLUMN(Prev!D115) + ROW(T40) - ROW($T$7))))</f>
        <v>6</v>
      </c>
      <c r="U40" s="37">
        <f t="shared" ca="1" si="8"/>
        <v>1</v>
      </c>
      <c r="V40" s="43"/>
      <c r="W40" s="43"/>
      <c r="X40" s="40"/>
      <c r="Y40" s="40"/>
    </row>
    <row r="41" spans="1:25" ht="15.75" customHeight="1" x14ac:dyDescent="0.2">
      <c r="A41" s="1"/>
      <c r="B41" s="63"/>
      <c r="C41" s="36" t="s">
        <v>11</v>
      </c>
      <c r="D41" s="43"/>
      <c r="E41" s="43"/>
      <c r="F41" s="43"/>
      <c r="G41" s="43"/>
      <c r="H41" s="43"/>
      <c r="I41" s="43"/>
      <c r="J41" s="37">
        <f ca="1">SUM(INDIRECT("'Prev'!" &amp; ADDRESS(31, COLUMN(Prev!D65) + ROW(J41) - ROW($J$7)) &amp; ":" &amp; ADDRESS(35, COLUMN(Prev!D65) + ROW(J41) - ROW($J$7))))</f>
        <v>5</v>
      </c>
      <c r="K41" s="49">
        <f t="shared" ca="1" si="3"/>
        <v>1</v>
      </c>
      <c r="L41" s="55">
        <f ca="1">SUM(INDIRECT("'Prev'!" &amp; ADDRESS(40, COLUMN(Prev!D74) + ROW(L41) - ROW($L$7)) &amp; ":" &amp; ADDRESS(44, COLUMN(Prev!D74) + ROW(L41) - ROW($L$7))))</f>
        <v>5</v>
      </c>
      <c r="M41" s="55">
        <f t="shared" ca="1" si="4"/>
        <v>1</v>
      </c>
      <c r="N41" s="43"/>
      <c r="O41" s="43"/>
      <c r="P41" s="43"/>
      <c r="Q41" s="43"/>
      <c r="R41" s="43"/>
      <c r="S41" s="43"/>
      <c r="T41" s="37">
        <f ca="1">SUM(INDIRECT("'Prev'!" &amp; ADDRESS(77, COLUMN(Prev!D111) + ROW(T41) - ROW($T$7)) &amp; ":" &amp; ADDRESS(82, COLUMN(Prev!D116) + ROW(T41) - ROW($T$7))))</f>
        <v>6</v>
      </c>
      <c r="U41" s="37">
        <f t="shared" ca="1" si="8"/>
        <v>1</v>
      </c>
      <c r="V41" s="43"/>
      <c r="W41" s="43"/>
      <c r="X41" s="40"/>
      <c r="Y41" s="40"/>
    </row>
    <row r="42" spans="1:25" ht="15.75" customHeight="1" x14ac:dyDescent="0.2">
      <c r="A42" s="1"/>
      <c r="B42" s="64"/>
      <c r="C42" s="36" t="s">
        <v>12</v>
      </c>
      <c r="D42" s="43"/>
      <c r="E42" s="43"/>
      <c r="F42" s="43"/>
      <c r="G42" s="43"/>
      <c r="H42" s="43"/>
      <c r="I42" s="43"/>
      <c r="J42" s="37">
        <f ca="1">SUM(INDIRECT("'Prev'!" &amp; ADDRESS(31, COLUMN(Prev!D66) + ROW(J42) - ROW($J$7)) &amp; ":" &amp; ADDRESS(35, COLUMN(Prev!D66) + ROW(J42) - ROW($J$7))))</f>
        <v>4</v>
      </c>
      <c r="K42" s="49">
        <f t="shared" ca="1" si="3"/>
        <v>0.8</v>
      </c>
      <c r="L42" s="55">
        <f ca="1">SUM(INDIRECT("'Prev'!" &amp; ADDRESS(40, COLUMN(Prev!D75) + ROW(L42) - ROW($L$7)) &amp; ":" &amp; ADDRESS(44, COLUMN(Prev!D75) + ROW(L42) - ROW($L$7))))</f>
        <v>4</v>
      </c>
      <c r="M42" s="55">
        <f t="shared" ca="1" si="4"/>
        <v>0.8</v>
      </c>
      <c r="N42" s="43"/>
      <c r="O42" s="43"/>
      <c r="P42" s="43"/>
      <c r="Q42" s="43"/>
      <c r="R42" s="43"/>
      <c r="S42" s="43"/>
      <c r="T42" s="37">
        <f ca="1">SUM(INDIRECT("'Prev'!" &amp; ADDRESS(77, COLUMN(Prev!D112) + ROW(T42) - ROW($T$7)) &amp; ":" &amp; ADDRESS(82, COLUMN(Prev!D117) + ROW(T42) - ROW($T$7))))</f>
        <v>6</v>
      </c>
      <c r="U42" s="37">
        <f t="shared" ca="1" si="8"/>
        <v>1</v>
      </c>
      <c r="V42" s="43"/>
      <c r="W42" s="43"/>
      <c r="X42" s="40"/>
      <c r="Y42" s="40"/>
    </row>
    <row r="43" spans="1:25" ht="15.75" customHeight="1" x14ac:dyDescent="0.2">
      <c r="A43" s="1"/>
      <c r="B43" s="70" t="s">
        <v>31</v>
      </c>
      <c r="C43" s="36" t="s">
        <v>10</v>
      </c>
      <c r="D43" s="40"/>
      <c r="E43" s="40"/>
      <c r="F43" s="40"/>
      <c r="G43" s="40"/>
      <c r="H43" s="40"/>
      <c r="I43" s="40"/>
      <c r="J43" s="75" t="s">
        <v>457</v>
      </c>
      <c r="K43" s="81"/>
      <c r="L43" s="55">
        <f ca="1">SUM(INDIRECT("'Prev'!" &amp; ADDRESS(40, COLUMN(Prev!D76) + ROW(L43) - ROW($L$7)) &amp; ":" &amp; ADDRESS(44, COLUMN(Prev!D76) + ROW(L43) - ROW($L$7))))</f>
        <v>5</v>
      </c>
      <c r="M43" s="55">
        <f t="shared" ca="1" si="4"/>
        <v>1</v>
      </c>
      <c r="N43" s="40"/>
      <c r="O43" s="40"/>
      <c r="P43" s="40"/>
      <c r="Q43" s="40"/>
      <c r="R43" s="40"/>
      <c r="S43" s="40"/>
      <c r="T43" s="37">
        <f ca="1">SUM(INDIRECT("'Prev'!" &amp; ADDRESS(77, COLUMN(Prev!D113) + ROW(T43) - ROW($T$7)) &amp; ":" &amp; ADDRESS(82, COLUMN(Prev!D118) + ROW(T43) - ROW($T$7))))</f>
        <v>6</v>
      </c>
      <c r="U43" s="37">
        <f t="shared" ca="1" si="8"/>
        <v>1</v>
      </c>
      <c r="V43" s="43"/>
      <c r="W43" s="43"/>
      <c r="X43" s="40"/>
      <c r="Y43" s="40"/>
    </row>
    <row r="44" spans="1:25" ht="15.75" customHeight="1" x14ac:dyDescent="0.2">
      <c r="A44" s="1"/>
      <c r="B44" s="63"/>
      <c r="C44" s="36" t="s">
        <v>11</v>
      </c>
      <c r="D44" s="40"/>
      <c r="E44" s="40"/>
      <c r="F44" s="40"/>
      <c r="G44" s="40"/>
      <c r="H44" s="40"/>
      <c r="I44" s="40"/>
      <c r="J44" s="40"/>
      <c r="K44" s="40"/>
      <c r="L44" s="55">
        <f ca="1">SUM(INDIRECT("'Prev'!" &amp; ADDRESS(40, COLUMN(Prev!D77) + ROW(L44) - ROW($L$7)) &amp; ":" &amp; ADDRESS(44, COLUMN(Prev!D77) + ROW(L44) - ROW($L$7))))</f>
        <v>5</v>
      </c>
      <c r="M44" s="55">
        <f t="shared" ca="1" si="4"/>
        <v>1</v>
      </c>
      <c r="N44" s="40"/>
      <c r="O44" s="40"/>
      <c r="P44" s="40"/>
      <c r="Q44" s="40"/>
      <c r="R44" s="40"/>
      <c r="S44" s="40"/>
      <c r="T44" s="37">
        <f ca="1">SUM(INDIRECT("'Prev'!" &amp; ADDRESS(77, COLUMN(Prev!D114) + ROW(T44) - ROW($T$7)) &amp; ":" &amp; ADDRESS(82, COLUMN(Prev!D119) + ROW(T44) - ROW($T$7))))</f>
        <v>6</v>
      </c>
      <c r="U44" s="37">
        <f t="shared" ca="1" si="8"/>
        <v>1</v>
      </c>
      <c r="V44" s="43"/>
      <c r="W44" s="43"/>
      <c r="X44" s="40"/>
      <c r="Y44" s="40"/>
    </row>
    <row r="45" spans="1:25" ht="15.75" customHeight="1" x14ac:dyDescent="0.2">
      <c r="A45" s="1"/>
      <c r="B45" s="64"/>
      <c r="C45" s="36" t="s">
        <v>12</v>
      </c>
      <c r="D45" s="40"/>
      <c r="E45" s="40"/>
      <c r="F45" s="40"/>
      <c r="G45" s="40"/>
      <c r="H45" s="40"/>
      <c r="I45" s="40"/>
      <c r="J45" s="40"/>
      <c r="K45" s="40"/>
      <c r="L45" s="55">
        <f ca="1">SUM(INDIRECT("'Prev'!" &amp; ADDRESS(40, COLUMN(Prev!D78) + ROW(L45) - ROW($L$7)) &amp; ":" &amp; ADDRESS(44, COLUMN(Prev!D78) + ROW(L45) - ROW($L$7))))</f>
        <v>4</v>
      </c>
      <c r="M45" s="55">
        <f t="shared" ca="1" si="4"/>
        <v>0.8</v>
      </c>
      <c r="N45" s="40"/>
      <c r="O45" s="40"/>
      <c r="P45" s="40"/>
      <c r="Q45" s="40"/>
      <c r="R45" s="40"/>
      <c r="S45" s="40"/>
      <c r="T45" s="37">
        <f ca="1">SUM(INDIRECT("'Prev'!" &amp; ADDRESS(77, COLUMN(Prev!D115) + ROW(T45) - ROW($T$7)) &amp; ":" &amp; ADDRESS(82, COLUMN(Prev!D120) + ROW(T45) - ROW($T$7))))</f>
        <v>6</v>
      </c>
      <c r="U45" s="37">
        <f t="shared" ca="1" si="8"/>
        <v>1</v>
      </c>
      <c r="V45" s="43"/>
      <c r="W45" s="43"/>
      <c r="X45" s="40"/>
      <c r="Y45" s="40"/>
    </row>
    <row r="46" spans="1:25" ht="15.75" customHeight="1" x14ac:dyDescent="0.2">
      <c r="A46" s="1"/>
      <c r="B46" s="70" t="s">
        <v>32</v>
      </c>
      <c r="C46" s="36" t="s">
        <v>10</v>
      </c>
      <c r="D46" s="40"/>
      <c r="E46" s="40"/>
      <c r="F46" s="40"/>
      <c r="G46" s="40"/>
      <c r="H46" s="40"/>
      <c r="I46" s="40"/>
      <c r="J46" s="40"/>
      <c r="K46" s="40"/>
      <c r="L46" s="55">
        <f ca="1">SUM(INDIRECT("'Prev'!" &amp; ADDRESS(40, COLUMN(Prev!D79) + ROW(L46) - ROW($L$7)) &amp; ":" &amp; ADDRESS(44, COLUMN(Prev!D79) + ROW(L46) - ROW($L$7))))</f>
        <v>5</v>
      </c>
      <c r="M46" s="55">
        <f t="shared" ca="1" si="4"/>
        <v>1</v>
      </c>
      <c r="N46" s="40"/>
      <c r="O46" s="40"/>
      <c r="P46" s="40"/>
      <c r="Q46" s="40"/>
      <c r="R46" s="40"/>
      <c r="S46" s="40"/>
      <c r="T46" s="37">
        <f ca="1">SUM(INDIRECT("'Prev'!" &amp; ADDRESS(77, COLUMN(Prev!D116) + ROW(T46) - ROW($T$7)) &amp; ":" &amp; ADDRESS(82, COLUMN(Prev!D121) + ROW(T46) - ROW($T$7))))</f>
        <v>6</v>
      </c>
      <c r="U46" s="37">
        <f t="shared" ca="1" si="8"/>
        <v>1</v>
      </c>
      <c r="V46" s="43"/>
      <c r="W46" s="43"/>
      <c r="X46" s="40"/>
      <c r="Y46" s="40"/>
    </row>
    <row r="47" spans="1:25" ht="15.75" customHeight="1" x14ac:dyDescent="0.2">
      <c r="A47" s="1"/>
      <c r="B47" s="63"/>
      <c r="C47" s="36" t="s">
        <v>11</v>
      </c>
      <c r="D47" s="40"/>
      <c r="E47" s="40"/>
      <c r="F47" s="40"/>
      <c r="G47" s="40"/>
      <c r="H47" s="40"/>
      <c r="I47" s="40"/>
      <c r="J47" s="40"/>
      <c r="K47" s="40"/>
      <c r="L47" s="55">
        <f ca="1">SUM(INDIRECT("'Prev'!" &amp; ADDRESS(40, COLUMN(Prev!D80) + ROW(L47) - ROW($L$7)) &amp; ":" &amp; ADDRESS(44, COLUMN(Prev!D80) + ROW(L47) - ROW($L$7))))</f>
        <v>5</v>
      </c>
      <c r="M47" s="55">
        <f t="shared" ca="1" si="4"/>
        <v>1</v>
      </c>
      <c r="N47" s="40"/>
      <c r="O47" s="40"/>
      <c r="P47" s="40"/>
      <c r="Q47" s="40"/>
      <c r="R47" s="40"/>
      <c r="S47" s="40"/>
      <c r="T47" s="37">
        <f ca="1">SUM(INDIRECT("'Prev'!" &amp; ADDRESS(77, COLUMN(Prev!D117) + ROW(T47) - ROW($T$7)) &amp; ":" &amp; ADDRESS(82, COLUMN(Prev!D122) + ROW(T47) - ROW($T$7))))</f>
        <v>6</v>
      </c>
      <c r="U47" s="37">
        <f t="shared" ca="1" si="8"/>
        <v>1</v>
      </c>
      <c r="V47" s="43"/>
      <c r="W47" s="43"/>
      <c r="X47" s="40"/>
      <c r="Y47" s="40"/>
    </row>
    <row r="48" spans="1:25" ht="15.75" customHeight="1" x14ac:dyDescent="0.2">
      <c r="A48" s="1"/>
      <c r="B48" s="64"/>
      <c r="C48" s="36" t="s">
        <v>12</v>
      </c>
      <c r="D48" s="40"/>
      <c r="E48" s="40"/>
      <c r="F48" s="40"/>
      <c r="G48" s="40"/>
      <c r="H48" s="40"/>
      <c r="I48" s="40"/>
      <c r="J48" s="40"/>
      <c r="K48" s="40"/>
      <c r="L48" s="55">
        <f ca="1">SUM(INDIRECT("'Prev'!" &amp; ADDRESS(40, COLUMN(Prev!D81) + ROW(L48) - ROW($L$7)) &amp; ":" &amp; ADDRESS(44, COLUMN(Prev!D81) + ROW(L48) - ROW($L$7))))</f>
        <v>4</v>
      </c>
      <c r="M48" s="55">
        <f t="shared" ca="1" si="4"/>
        <v>0.8</v>
      </c>
      <c r="N48" s="40"/>
      <c r="O48" s="40"/>
      <c r="P48" s="40"/>
      <c r="Q48" s="40"/>
      <c r="R48" s="40"/>
      <c r="S48" s="40"/>
      <c r="T48" s="37">
        <f ca="1">SUM(INDIRECT("'Prev'!" &amp; ADDRESS(77, COLUMN(Prev!D118) + ROW(T48) - ROW($T$7)) &amp; ":" &amp; ADDRESS(82, COLUMN(Prev!D123) + ROW(T48) - ROW($T$7))))</f>
        <v>5</v>
      </c>
      <c r="U48" s="39">
        <f t="shared" ca="1" si="8"/>
        <v>0.83333333333333337</v>
      </c>
      <c r="V48" s="43"/>
      <c r="W48" s="43"/>
      <c r="X48" s="40"/>
      <c r="Y48" s="40"/>
    </row>
    <row r="49" spans="1:25" ht="15.75" customHeight="1" x14ac:dyDescent="0.2">
      <c r="A49" s="1"/>
      <c r="B49" s="70" t="s">
        <v>33</v>
      </c>
      <c r="C49" s="36" t="s">
        <v>10</v>
      </c>
      <c r="D49" s="40"/>
      <c r="E49" s="40"/>
      <c r="F49" s="40"/>
      <c r="G49" s="40"/>
      <c r="H49" s="40"/>
      <c r="I49" s="40"/>
      <c r="J49" s="40"/>
      <c r="K49" s="40"/>
      <c r="L49" s="55">
        <f ca="1">SUM(INDIRECT("'Prev'!" &amp; ADDRESS(40, COLUMN(Prev!D82) + ROW(L49) - ROW($L$7)) &amp; ":" &amp; ADDRESS(44, COLUMN(Prev!D82) + ROW(L49) - ROW($L$7))))</f>
        <v>5</v>
      </c>
      <c r="M49" s="55">
        <f t="shared" ca="1" si="4"/>
        <v>1</v>
      </c>
      <c r="N49" s="40"/>
      <c r="O49" s="40"/>
      <c r="P49" s="40"/>
      <c r="Q49" s="40"/>
      <c r="R49" s="40"/>
      <c r="S49" s="40"/>
      <c r="T49" s="37">
        <f ca="1">SUM(INDIRECT("'Prev'!" &amp; ADDRESS(77, COLUMN(Prev!D119) + ROW(T49) - ROW($T$7)) &amp; ":" &amp; ADDRESS(82, COLUMN(Prev!D124) + ROW(T49) - ROW($T$7))))</f>
        <v>6</v>
      </c>
      <c r="U49" s="37">
        <f t="shared" ca="1" si="8"/>
        <v>1</v>
      </c>
      <c r="V49" s="43"/>
      <c r="W49" s="43"/>
      <c r="X49" s="40"/>
      <c r="Y49" s="40"/>
    </row>
    <row r="50" spans="1:25" ht="15.75" customHeight="1" x14ac:dyDescent="0.2">
      <c r="A50" s="1"/>
      <c r="B50" s="63"/>
      <c r="C50" s="36" t="s">
        <v>11</v>
      </c>
      <c r="D50" s="40"/>
      <c r="E50" s="40"/>
      <c r="F50" s="40"/>
      <c r="G50" s="40"/>
      <c r="H50" s="40"/>
      <c r="I50" s="40"/>
      <c r="J50" s="40"/>
      <c r="K50" s="40"/>
      <c r="L50" s="55">
        <f ca="1">SUM(INDIRECT("'Prev'!" &amp; ADDRESS(40, COLUMN(Prev!D83) + ROW(L50) - ROW($L$7)) &amp; ":" &amp; ADDRESS(44, COLUMN(Prev!D83) + ROW(L50) - ROW($L$7))))</f>
        <v>5</v>
      </c>
      <c r="M50" s="55">
        <f t="shared" ca="1" si="4"/>
        <v>1</v>
      </c>
      <c r="N50" s="40"/>
      <c r="O50" s="40"/>
      <c r="P50" s="40"/>
      <c r="Q50" s="40"/>
      <c r="R50" s="40"/>
      <c r="S50" s="40"/>
      <c r="T50" s="37">
        <f ca="1">SUM(INDIRECT("'Prev'!" &amp; ADDRESS(77, COLUMN(Prev!D120) + ROW(T50) - ROW($T$7)) &amp; ":" &amp; ADDRESS(82, COLUMN(Prev!D125) + ROW(T50) - ROW($T$7))))</f>
        <v>6</v>
      </c>
      <c r="U50" s="37">
        <f t="shared" ca="1" si="8"/>
        <v>1</v>
      </c>
      <c r="V50" s="43"/>
      <c r="W50" s="43"/>
      <c r="X50" s="40"/>
      <c r="Y50" s="40"/>
    </row>
    <row r="51" spans="1:25" ht="15.75" customHeight="1" x14ac:dyDescent="0.2">
      <c r="A51" s="1"/>
      <c r="B51" s="64"/>
      <c r="C51" s="36" t="s">
        <v>12</v>
      </c>
      <c r="D51" s="40"/>
      <c r="E51" s="40"/>
      <c r="F51" s="40"/>
      <c r="G51" s="40"/>
      <c r="H51" s="40"/>
      <c r="I51" s="40"/>
      <c r="J51" s="40"/>
      <c r="K51" s="40"/>
      <c r="L51" s="55">
        <f ca="1">SUM(INDIRECT("'Prev'!" &amp; ADDRESS(40, COLUMN(Prev!D84) + ROW(L51) - ROW($L$7)) &amp; ":" &amp; ADDRESS(44, COLUMN(Prev!D84) + ROW(L51) - ROW($L$7))))</f>
        <v>4</v>
      </c>
      <c r="M51" s="55">
        <f t="shared" ca="1" si="4"/>
        <v>0.8</v>
      </c>
      <c r="N51" s="40"/>
      <c r="O51" s="40"/>
      <c r="P51" s="40"/>
      <c r="Q51" s="40"/>
      <c r="R51" s="40"/>
      <c r="S51" s="40"/>
      <c r="T51" s="37">
        <f ca="1">SUM(INDIRECT("'Prev'!" &amp; ADDRESS(77, COLUMN(Prev!D121) + ROW(T51) - ROW($T$7)) &amp; ":" &amp; ADDRESS(82, COLUMN(Prev!D126) + ROW(T51) - ROW($T$7))))</f>
        <v>6</v>
      </c>
      <c r="U51" s="37">
        <f t="shared" ca="1" si="8"/>
        <v>1</v>
      </c>
      <c r="V51" s="43"/>
      <c r="W51" s="43"/>
      <c r="X51" s="40"/>
      <c r="Y51" s="40"/>
    </row>
    <row r="52" spans="1:25" ht="15.75" customHeight="1" x14ac:dyDescent="0.2">
      <c r="A52" s="1"/>
      <c r="B52" s="70" t="s">
        <v>34</v>
      </c>
      <c r="C52" s="36" t="s">
        <v>10</v>
      </c>
      <c r="D52" s="40"/>
      <c r="E52" s="40"/>
      <c r="F52" s="40"/>
      <c r="G52" s="40"/>
      <c r="H52" s="40"/>
      <c r="I52" s="40"/>
      <c r="J52" s="40"/>
      <c r="K52" s="40"/>
      <c r="L52" s="55">
        <f ca="1">SUM(INDIRECT("'Prev'!" &amp; ADDRESS(40, COLUMN(Prev!D85) + ROW(L52) - ROW($L$7)) &amp; ":" &amp; ADDRESS(44, COLUMN(Prev!D85) + ROW(L52) - ROW($L$7))))</f>
        <v>5</v>
      </c>
      <c r="M52" s="55">
        <f t="shared" ca="1" si="4"/>
        <v>1</v>
      </c>
      <c r="N52" s="40"/>
      <c r="O52" s="40"/>
      <c r="P52" s="40"/>
      <c r="Q52" s="40"/>
      <c r="R52" s="40"/>
      <c r="S52" s="40"/>
      <c r="T52" s="37">
        <f ca="1">SUM(INDIRECT("'Prev'!" &amp; ADDRESS(77, COLUMN(Prev!D122) + ROW(T52) - ROW($T$7)) &amp; ":" &amp; ADDRESS(82, COLUMN(Prev!D127) + ROW(T52) - ROW($T$7))))</f>
        <v>6</v>
      </c>
      <c r="U52" s="37">
        <f t="shared" ca="1" si="8"/>
        <v>1</v>
      </c>
      <c r="V52" s="43"/>
      <c r="W52" s="43"/>
      <c r="X52" s="40"/>
      <c r="Y52" s="40"/>
    </row>
    <row r="53" spans="1:25" ht="15.75" customHeight="1" x14ac:dyDescent="0.2">
      <c r="A53" s="1"/>
      <c r="B53" s="63"/>
      <c r="C53" s="36" t="s">
        <v>11</v>
      </c>
      <c r="D53" s="40"/>
      <c r="E53" s="40"/>
      <c r="F53" s="40"/>
      <c r="G53" s="40"/>
      <c r="H53" s="40"/>
      <c r="I53" s="40"/>
      <c r="J53" s="40"/>
      <c r="K53" s="40"/>
      <c r="L53" s="55">
        <f ca="1">SUM(INDIRECT("'Prev'!" &amp; ADDRESS(40, COLUMN(Prev!D86) + ROW(L53) - ROW($L$7)) &amp; ":" &amp; ADDRESS(44, COLUMN(Prev!D86) + ROW(L53) - ROW($L$7))))</f>
        <v>5</v>
      </c>
      <c r="M53" s="55">
        <f t="shared" ca="1" si="4"/>
        <v>1</v>
      </c>
      <c r="N53" s="40"/>
      <c r="O53" s="40"/>
      <c r="P53" s="40"/>
      <c r="Q53" s="40"/>
      <c r="R53" s="40"/>
      <c r="S53" s="40"/>
      <c r="T53" s="37">
        <f ca="1">SUM(INDIRECT("'Prev'!" &amp; ADDRESS(77, COLUMN(Prev!D123) + ROW(T53) - ROW($T$7)) &amp; ":" &amp; ADDRESS(82, COLUMN(Prev!D128) + ROW(T53) - ROW($T$7))))</f>
        <v>6</v>
      </c>
      <c r="U53" s="37">
        <f t="shared" ca="1" si="8"/>
        <v>1</v>
      </c>
      <c r="V53" s="43"/>
      <c r="W53" s="43"/>
      <c r="X53" s="40"/>
      <c r="Y53" s="40"/>
    </row>
    <row r="54" spans="1:25" ht="15.75" customHeight="1" x14ac:dyDescent="0.2">
      <c r="A54" s="1"/>
      <c r="B54" s="64"/>
      <c r="C54" s="36" t="s">
        <v>12</v>
      </c>
      <c r="D54" s="40"/>
      <c r="E54" s="40"/>
      <c r="F54" s="40"/>
      <c r="G54" s="40"/>
      <c r="H54" s="40"/>
      <c r="I54" s="40"/>
      <c r="J54" s="40"/>
      <c r="K54" s="40"/>
      <c r="L54" s="55">
        <f ca="1">SUM(INDIRECT("'Prev'!" &amp; ADDRESS(40, COLUMN(Prev!D87) + ROW(L54) - ROW($L$7)) &amp; ":" &amp; ADDRESS(44, COLUMN(Prev!D87) + ROW(L54) - ROW($L$7))))</f>
        <v>4</v>
      </c>
      <c r="M54" s="55">
        <f t="shared" ca="1" si="4"/>
        <v>0.8</v>
      </c>
      <c r="N54" s="40"/>
      <c r="O54" s="40"/>
      <c r="P54" s="40"/>
      <c r="Q54" s="40"/>
      <c r="R54" s="40"/>
      <c r="S54" s="40"/>
      <c r="T54" s="37">
        <f ca="1">SUM(INDIRECT("'Prev'!" &amp; ADDRESS(77, COLUMN(Prev!D124) + ROW(T54) - ROW($T$7)) &amp; ":" &amp; ADDRESS(82, COLUMN(Prev!D129) + ROW(T54) - ROW($T$7))))</f>
        <v>5</v>
      </c>
      <c r="U54" s="39">
        <f t="shared" ca="1" si="8"/>
        <v>0.83333333333333337</v>
      </c>
      <c r="V54" s="43"/>
      <c r="W54" s="43"/>
      <c r="X54" s="40"/>
      <c r="Y54" s="40"/>
    </row>
    <row r="55" spans="1:25" ht="15.75" customHeight="1" x14ac:dyDescent="0.2">
      <c r="A55" s="1"/>
      <c r="B55" s="70" t="s">
        <v>35</v>
      </c>
      <c r="C55" s="36" t="s">
        <v>10</v>
      </c>
      <c r="D55" s="40"/>
      <c r="E55" s="40"/>
      <c r="F55" s="40"/>
      <c r="G55" s="40"/>
      <c r="H55" s="40"/>
      <c r="I55" s="40"/>
      <c r="J55" s="40"/>
      <c r="K55" s="40"/>
      <c r="L55" s="55">
        <f ca="1">SUM(INDIRECT("'Prev'!" &amp; ADDRESS(40, COLUMN(Prev!D88) + ROW(L55) - ROW($L$7)) &amp; ":" &amp; ADDRESS(44, COLUMN(Prev!D88) + ROW(L55) - ROW($L$7))))</f>
        <v>5</v>
      </c>
      <c r="M55" s="55">
        <f t="shared" ca="1" si="4"/>
        <v>1</v>
      </c>
      <c r="N55" s="40"/>
      <c r="O55" s="40"/>
      <c r="P55" s="40"/>
      <c r="Q55" s="40"/>
      <c r="R55" s="40"/>
      <c r="S55" s="40"/>
      <c r="T55" s="75" t="s">
        <v>458</v>
      </c>
      <c r="U55" s="76"/>
      <c r="V55" s="40"/>
      <c r="W55" s="40"/>
      <c r="X55" s="40"/>
      <c r="Y55" s="40"/>
    </row>
    <row r="56" spans="1:25" ht="15.75" customHeight="1" x14ac:dyDescent="0.2">
      <c r="A56" s="1"/>
      <c r="B56" s="63"/>
      <c r="C56" s="36" t="s">
        <v>11</v>
      </c>
      <c r="D56" s="40"/>
      <c r="E56" s="40"/>
      <c r="F56" s="40"/>
      <c r="G56" s="40"/>
      <c r="H56" s="40"/>
      <c r="I56" s="40"/>
      <c r="J56" s="40"/>
      <c r="K56" s="40"/>
      <c r="L56" s="55">
        <f ca="1">SUM(INDIRECT("'Prev'!" &amp; ADDRESS(40, COLUMN(Prev!D89) + ROW(L56) - ROW($L$7)) &amp; ":" &amp; ADDRESS(44, COLUMN(Prev!D89) + ROW(L56) - ROW($L$7))))</f>
        <v>5</v>
      </c>
      <c r="M56" s="55">
        <f t="shared" ca="1" si="4"/>
        <v>1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spans="1:25" ht="15.75" customHeight="1" x14ac:dyDescent="0.2">
      <c r="A57" s="1"/>
      <c r="B57" s="64"/>
      <c r="C57" s="36" t="s">
        <v>12</v>
      </c>
      <c r="D57" s="40"/>
      <c r="E57" s="40"/>
      <c r="F57" s="40"/>
      <c r="G57" s="40"/>
      <c r="H57" s="40"/>
      <c r="I57" s="40"/>
      <c r="J57" s="40"/>
      <c r="K57" s="40"/>
      <c r="L57" s="55">
        <f ca="1">SUM(INDIRECT("'Prev'!" &amp; ADDRESS(40, COLUMN(Prev!D90) + ROW(L57) - ROW($L$7)) &amp; ":" &amp; ADDRESS(44, COLUMN(Prev!D90) + ROW(L57) - ROW($L$7))))</f>
        <v>4</v>
      </c>
      <c r="M57" s="55">
        <f t="shared" ca="1" si="4"/>
        <v>0.8</v>
      </c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spans="1:25" ht="15.75" customHeight="1" x14ac:dyDescent="0.2">
      <c r="A58" s="1"/>
      <c r="B58" s="70" t="s">
        <v>36</v>
      </c>
      <c r="C58" s="36" t="s">
        <v>10</v>
      </c>
      <c r="D58" s="40"/>
      <c r="E58" s="40"/>
      <c r="F58" s="40"/>
      <c r="G58" s="40"/>
      <c r="H58" s="40"/>
      <c r="I58" s="40"/>
      <c r="J58" s="40"/>
      <c r="K58" s="40"/>
      <c r="L58" s="55">
        <f ca="1">SUM(INDIRECT("'Prev'!" &amp; ADDRESS(40, COLUMN(Prev!D91) + ROW(L58) - ROW($L$7)) &amp; ":" &amp; ADDRESS(44, COLUMN(Prev!D91) + ROW(L58) - ROW($L$7))))</f>
        <v>5</v>
      </c>
      <c r="M58" s="55">
        <f t="shared" ca="1" si="4"/>
        <v>1</v>
      </c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spans="1:25" ht="15.75" customHeight="1" x14ac:dyDescent="0.2">
      <c r="A59" s="1"/>
      <c r="B59" s="63"/>
      <c r="C59" s="36" t="s">
        <v>11</v>
      </c>
      <c r="D59" s="40"/>
      <c r="E59" s="40"/>
      <c r="F59" s="40"/>
      <c r="G59" s="40"/>
      <c r="H59" s="40"/>
      <c r="I59" s="40"/>
      <c r="J59" s="40"/>
      <c r="K59" s="40"/>
      <c r="L59" s="55">
        <f ca="1">SUM(INDIRECT("'Prev'!" &amp; ADDRESS(40, COLUMN(Prev!D92) + ROW(L59) - ROW($L$7)) &amp; ":" &amp; ADDRESS(44, COLUMN(Prev!D92) + ROW(L59) - ROW($L$7))))</f>
        <v>5</v>
      </c>
      <c r="M59" s="55">
        <f t="shared" ca="1" si="4"/>
        <v>1</v>
      </c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ht="15.75" customHeight="1" x14ac:dyDescent="0.2">
      <c r="A60" s="1"/>
      <c r="B60" s="64"/>
      <c r="C60" s="36" t="s">
        <v>12</v>
      </c>
      <c r="D60" s="40"/>
      <c r="E60" s="40"/>
      <c r="F60" s="40"/>
      <c r="G60" s="40"/>
      <c r="H60" s="40"/>
      <c r="I60" s="40"/>
      <c r="J60" s="40"/>
      <c r="K60" s="40"/>
      <c r="L60" s="55">
        <f ca="1">SUM(INDIRECT("'Prev'!" &amp; ADDRESS(40, COLUMN(Prev!D93) + ROW(L60) - ROW($L$7)) &amp; ":" &amp; ADDRESS(44, COLUMN(Prev!D93) + ROW(L60) - ROW($L$7))))</f>
        <v>4</v>
      </c>
      <c r="M60" s="55">
        <f t="shared" ca="1" si="4"/>
        <v>0.8</v>
      </c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5" ht="15.75" customHeight="1" x14ac:dyDescent="0.2">
      <c r="A61" s="1"/>
      <c r="B61" s="70" t="s">
        <v>37</v>
      </c>
      <c r="C61" s="36" t="s">
        <v>10</v>
      </c>
      <c r="D61" s="40"/>
      <c r="E61" s="40"/>
      <c r="F61" s="40"/>
      <c r="G61" s="40"/>
      <c r="H61" s="40"/>
      <c r="I61" s="40"/>
      <c r="J61" s="40"/>
      <c r="K61" s="40"/>
      <c r="L61" s="55">
        <f ca="1">SUM(INDIRECT("'Prev'!" &amp; ADDRESS(40, COLUMN(Prev!D94) + ROW(L61) - ROW($L$7)) &amp; ":" &amp; ADDRESS(44, COLUMN(Prev!D94) + ROW(L61) - ROW($L$7))))</f>
        <v>5</v>
      </c>
      <c r="M61" s="55">
        <f t="shared" ca="1" si="4"/>
        <v>1</v>
      </c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5" ht="15.75" customHeight="1" x14ac:dyDescent="0.2">
      <c r="A62" s="1"/>
      <c r="B62" s="63"/>
      <c r="C62" s="36" t="s">
        <v>11</v>
      </c>
      <c r="D62" s="40"/>
      <c r="E62" s="40"/>
      <c r="F62" s="40"/>
      <c r="G62" s="40"/>
      <c r="H62" s="40"/>
      <c r="I62" s="40"/>
      <c r="J62" s="40"/>
      <c r="K62" s="40"/>
      <c r="L62" s="55">
        <f ca="1">SUM(INDIRECT("'Prev'!" &amp; ADDRESS(40, COLUMN(Prev!D95) + ROW(L62) - ROW($L$7)) &amp; ":" &amp; ADDRESS(44, COLUMN(Prev!D95) + ROW(L62) - ROW($L$7))))</f>
        <v>5</v>
      </c>
      <c r="M62" s="55">
        <f t="shared" ca="1" si="4"/>
        <v>1</v>
      </c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5" ht="15.75" customHeight="1" x14ac:dyDescent="0.2">
      <c r="A63" s="1"/>
      <c r="B63" s="64"/>
      <c r="C63" s="36" t="s">
        <v>12</v>
      </c>
      <c r="D63" s="40"/>
      <c r="E63" s="40"/>
      <c r="F63" s="40"/>
      <c r="G63" s="40"/>
      <c r="H63" s="40"/>
      <c r="I63" s="40"/>
      <c r="J63" s="40"/>
      <c r="K63" s="40"/>
      <c r="L63" s="55">
        <f ca="1">SUM(INDIRECT("'Prev'!" &amp; ADDRESS(40, COLUMN(Prev!D96) + ROW(L63) - ROW($L$7)) &amp; ":" &amp; ADDRESS(44, COLUMN(Prev!D96) + ROW(L63) - ROW($L$7))))</f>
        <v>3</v>
      </c>
      <c r="M63" s="55">
        <f t="shared" ca="1" si="4"/>
        <v>0.6</v>
      </c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5" ht="15.75" customHeight="1" x14ac:dyDescent="0.2">
      <c r="A64" s="1"/>
      <c r="B64" s="70" t="s">
        <v>38</v>
      </c>
      <c r="C64" s="36" t="s">
        <v>10</v>
      </c>
      <c r="D64" s="40"/>
      <c r="E64" s="40"/>
      <c r="F64" s="40"/>
      <c r="G64" s="40"/>
      <c r="H64" s="40"/>
      <c r="I64" s="40"/>
      <c r="J64" s="40"/>
      <c r="K64" s="40"/>
      <c r="L64" s="55">
        <f ca="1">SUM(INDIRECT("'Prev'!" &amp; ADDRESS(40, COLUMN(Prev!D97) + ROW(L64) - ROW($L$7)) &amp; ":" &amp; ADDRESS(44, COLUMN(Prev!D97) + ROW(L64) - ROW($L$7))))</f>
        <v>5</v>
      </c>
      <c r="M64" s="55">
        <f t="shared" ca="1" si="4"/>
        <v>1</v>
      </c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ht="15.75" customHeight="1" x14ac:dyDescent="0.2">
      <c r="A65" s="1"/>
      <c r="B65" s="63"/>
      <c r="C65" s="36" t="s">
        <v>11</v>
      </c>
      <c r="D65" s="40"/>
      <c r="E65" s="40"/>
      <c r="F65" s="40"/>
      <c r="G65" s="40"/>
      <c r="H65" s="40"/>
      <c r="I65" s="40"/>
      <c r="J65" s="40"/>
      <c r="K65" s="40"/>
      <c r="L65" s="55">
        <f ca="1">SUM(INDIRECT("'Prev'!" &amp; ADDRESS(40, COLUMN(Prev!D98) + ROW(L65) - ROW($L$7)) &amp; ":" &amp; ADDRESS(44, COLUMN(Prev!D98) + ROW(L65) - ROW($L$7))))</f>
        <v>5</v>
      </c>
      <c r="M65" s="55">
        <f t="shared" ca="1" si="4"/>
        <v>1</v>
      </c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1:25" ht="15.75" customHeight="1" x14ac:dyDescent="0.2">
      <c r="A66" s="1"/>
      <c r="B66" s="64"/>
      <c r="C66" s="47" t="s">
        <v>12</v>
      </c>
      <c r="D66" s="40"/>
      <c r="E66" s="40"/>
      <c r="F66" s="40"/>
      <c r="G66" s="40"/>
      <c r="H66" s="40"/>
      <c r="I66" s="40"/>
      <c r="J66" s="40"/>
      <c r="K66" s="40"/>
      <c r="L66" s="55">
        <f ca="1">SUM(INDIRECT("'Prev'!" &amp; ADDRESS(40, COLUMN(Prev!D99) + ROW(L66) - ROW($L$7)) &amp; ":" &amp; ADDRESS(44, COLUMN(Prev!D99) + ROW(L66) - ROW($L$7))))</f>
        <v>4</v>
      </c>
      <c r="M66" s="55">
        <f t="shared" ca="1" si="4"/>
        <v>0.8</v>
      </c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1:25" ht="15.75" customHeight="1" x14ac:dyDescent="0.2">
      <c r="A67" s="1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83" t="s">
        <v>459</v>
      </c>
      <c r="M67" s="78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1:25" ht="15.75" customHeight="1" x14ac:dyDescent="0.2">
      <c r="A68" s="1"/>
      <c r="B68" s="85" t="s">
        <v>447</v>
      </c>
      <c r="C68" s="44" t="s">
        <v>10</v>
      </c>
      <c r="D68" s="45"/>
      <c r="E68" s="46">
        <f>AVERAGEIF($C$7:$C$66,"Coherencia",E$7:E$67)</f>
        <v>0.97142857142857142</v>
      </c>
      <c r="F68" s="45"/>
      <c r="G68" s="46">
        <f ca="1">AVERAGEIF($C$7:$C$66,"Coherencia",G7:G66)</f>
        <v>1</v>
      </c>
      <c r="H68" s="45"/>
      <c r="I68" s="46">
        <f ca="1">AVERAGEIF($C$7:$C$66,"Coherencia",I7:I66)</f>
        <v>1</v>
      </c>
      <c r="J68" s="45"/>
      <c r="K68" s="50">
        <f ca="1">AVERAGEIF($C$7:$C$66,"Coherencia",K7:K66)</f>
        <v>1</v>
      </c>
      <c r="L68" s="56"/>
      <c r="M68" s="57">
        <f ca="1">AVERAGEIF($C$7:$C$66,"Coherencia",M7:M66)</f>
        <v>0.99</v>
      </c>
      <c r="N68" s="53"/>
      <c r="O68" s="46">
        <f ca="1">AVERAGEIF($C$7:$C$54,"Coherencia",O$7:O$54)</f>
        <v>0.98181818181818192</v>
      </c>
      <c r="P68" s="45"/>
      <c r="Q68" s="46">
        <f ca="1">AVERAGEIF($C$7:$C$54,"Coherencia",Q$7:Q$54)</f>
        <v>1</v>
      </c>
      <c r="R68" s="45"/>
      <c r="S68" s="46">
        <f ca="1">AVERAGEIF($C$7:$C$54,"Coherencia",S$7:S$54)</f>
        <v>1</v>
      </c>
      <c r="T68" s="45"/>
      <c r="U68" s="46">
        <f ca="1">AVERAGEIF($C$7:$C$54,"Coherencia",U$7:U$54)</f>
        <v>0.98958333333333337</v>
      </c>
      <c r="V68" s="45"/>
      <c r="W68" s="46">
        <f ca="1">AVERAGEIF($C$7:$C$54,"Coherencia",W$7:W$54)</f>
        <v>1</v>
      </c>
      <c r="X68" s="45"/>
      <c r="Y68" s="46">
        <f ca="1">AVERAGEIF($C$7:$C$54,"Coherencia",Y$7:Y$54)</f>
        <v>0.91428571428571426</v>
      </c>
    </row>
    <row r="69" spans="1:25" ht="15.75" customHeight="1" x14ac:dyDescent="0.2">
      <c r="A69" s="1"/>
      <c r="B69" s="63"/>
      <c r="C69" s="44" t="s">
        <v>11</v>
      </c>
      <c r="D69" s="45"/>
      <c r="E69" s="46">
        <f>AVERAGEIF($C$7:$C$66,"Relevancia",E$7:E$66)</f>
        <v>1</v>
      </c>
      <c r="F69" s="45"/>
      <c r="G69" s="46">
        <f ca="1">AVERAGEIF($C$7:$C$66,"Relevancia",G$7:G$66)</f>
        <v>1</v>
      </c>
      <c r="H69" s="45"/>
      <c r="I69" s="46">
        <f ca="1">AVERAGEIF($C$7:$C$66,"Relevancia",I$7:I$66)</f>
        <v>1</v>
      </c>
      <c r="J69" s="45"/>
      <c r="K69" s="50">
        <f ca="1">AVERAGEIF($C$7:$C$66,"Relevancia",K$7:K$66)</f>
        <v>1</v>
      </c>
      <c r="L69" s="56"/>
      <c r="M69" s="57">
        <f ca="1">AVERAGEIF($C$7:$C$66,"Relevancia",M$7:M$66)</f>
        <v>1</v>
      </c>
      <c r="N69" s="53"/>
      <c r="O69" s="46">
        <f ca="1">AVERAGEIF($C$7:$C$54,"Relevancia",O$7:O$54)</f>
        <v>1</v>
      </c>
      <c r="P69" s="45"/>
      <c r="Q69" s="46">
        <f ca="1">AVERAGEIF($C$7:$C$54,"Relevancia",Q$7:Q$54)</f>
        <v>1</v>
      </c>
      <c r="R69" s="45"/>
      <c r="S69" s="46">
        <f ca="1">AVERAGEIF($C$7:$C$54,"Relevancia",S$7:S$54)</f>
        <v>1</v>
      </c>
      <c r="T69" s="45"/>
      <c r="U69" s="46">
        <f ca="1">AVERAGEIF($C$7:$C$54,"Relevancia",U$7:U$54)</f>
        <v>1</v>
      </c>
      <c r="V69" s="45"/>
      <c r="W69" s="46">
        <f ca="1">AVERAGEIF($C$7:$C$54,"Relevancia",W$7:W$54)</f>
        <v>1</v>
      </c>
      <c r="X69" s="45"/>
      <c r="Y69" s="46">
        <f ca="1">AVERAGEIF($C$7:$C$54,"Relevancia",Y$7:Y$54)</f>
        <v>1</v>
      </c>
    </row>
    <row r="70" spans="1:25" ht="15.75" customHeight="1" x14ac:dyDescent="0.2">
      <c r="A70" s="1"/>
      <c r="B70" s="64"/>
      <c r="C70" s="44" t="s">
        <v>12</v>
      </c>
      <c r="D70" s="45"/>
      <c r="E70" s="46">
        <f>AVERAGEIF($C$7:$C$66,"Claridad",E$7:E$66)</f>
        <v>0.82857142857142851</v>
      </c>
      <c r="F70" s="45"/>
      <c r="G70" s="46">
        <f ca="1">AVERAGEIF($C$7:$C$66,"Claridad",G$7:G$66)</f>
        <v>0.91111111111111098</v>
      </c>
      <c r="H70" s="45"/>
      <c r="I70" s="46">
        <f ca="1">AVERAGEIF($C$7:$C$66,"Claridad",I$7:I$66)</f>
        <v>0.79999999999999993</v>
      </c>
      <c r="J70" s="45"/>
      <c r="K70" s="50">
        <f ca="1">AVERAGEIF($C$7:$C$66,"Claridad",K$7:K$66)</f>
        <v>0.79999999999999993</v>
      </c>
      <c r="L70" s="56"/>
      <c r="M70" s="57">
        <f ca="1">AVERAGEIF($C$7:$C$66,"Claridad",M$7:M$66)</f>
        <v>0.82000000000000028</v>
      </c>
      <c r="N70" s="53"/>
      <c r="O70" s="46">
        <f ca="1">AVERAGEIF($C$7:$C$54,"Claridad",O$7:O$54)</f>
        <v>0.98181818181818192</v>
      </c>
      <c r="P70" s="45"/>
      <c r="Q70" s="46">
        <f ca="1">AVERAGEIF($C$7:$C$54,"Claridad",Q$7:Q$54)</f>
        <v>0.9285714285714286</v>
      </c>
      <c r="R70" s="45"/>
      <c r="S70" s="46">
        <f ca="1">AVERAGEIF($C$7:$C$54,"Claridad",S$7:S$54)</f>
        <v>0.98181818181818192</v>
      </c>
      <c r="T70" s="45"/>
      <c r="U70" s="46">
        <f ca="1">AVERAGEIF($C$7:$C$54,"Claridad",U$7:U$54)</f>
        <v>0.85416666666666674</v>
      </c>
      <c r="V70" s="45"/>
      <c r="W70" s="46">
        <f ca="1">AVERAGEIF($C$7:$C$54,"Claridad",W$7:W$54)</f>
        <v>0.91428571428571426</v>
      </c>
      <c r="X70" s="45"/>
      <c r="Y70" s="46">
        <f ca="1">AVERAGEIF($C$7:$C$54,"Claridad",Y$7:Y$54)</f>
        <v>0.8</v>
      </c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86" t="s">
        <v>460</v>
      </c>
      <c r="D75" s="87" t="s">
        <v>441</v>
      </c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 t="s">
        <v>439</v>
      </c>
      <c r="R75" s="87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78"/>
      <c r="D76" s="101" t="str">
        <f>D4</f>
        <v>Visión y Estrategia</v>
      </c>
      <c r="E76" s="101"/>
      <c r="F76" s="89" t="str">
        <f>L4</f>
        <v>Liderazgo</v>
      </c>
      <c r="G76" s="89"/>
      <c r="H76" s="89" t="str">
        <f>N4</f>
        <v>Marco Normativo</v>
      </c>
      <c r="I76" s="89"/>
      <c r="J76" s="90" t="str">
        <f>R4</f>
        <v>Cultura de Excelencia</v>
      </c>
      <c r="K76" s="90"/>
      <c r="L76" s="90"/>
      <c r="M76" s="90" t="str">
        <f>V4</f>
        <v>Autonomia universitaria y Libertad Académica</v>
      </c>
      <c r="N76" s="90"/>
      <c r="O76" s="90"/>
      <c r="P76" s="90"/>
      <c r="Q76" s="88" t="str">
        <f>D3</f>
        <v>Gobernabilidad Favorable</v>
      </c>
      <c r="R76" s="88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91" t="s">
        <v>10</v>
      </c>
      <c r="D77" s="92">
        <f ca="1">AVERAGE(D68:K68)</f>
        <v>0.99285714285714288</v>
      </c>
      <c r="E77" s="92"/>
      <c r="F77" s="89">
        <f ca="1">AVERAGE(L68:M68)</f>
        <v>0.99</v>
      </c>
      <c r="G77" s="89"/>
      <c r="H77" s="93">
        <f ca="1">AVERAGE(N68:Q68)</f>
        <v>0.99090909090909096</v>
      </c>
      <c r="I77" s="93"/>
      <c r="J77" s="94">
        <f ca="1">AVERAGE(R68:U68)</f>
        <v>0.99479166666666674</v>
      </c>
      <c r="K77" s="94"/>
      <c r="L77" s="94"/>
      <c r="M77" s="94">
        <f ca="1">AVERAGE(V68:Y68)</f>
        <v>0.95714285714285707</v>
      </c>
      <c r="N77" s="94"/>
      <c r="O77" s="94"/>
      <c r="P77" s="94"/>
      <c r="Q77" s="95">
        <f ca="1">AVERAGE(D77:P77)</f>
        <v>0.98514015151515155</v>
      </c>
      <c r="R77" s="88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91" t="s">
        <v>11</v>
      </c>
      <c r="D78" s="96">
        <f t="shared" ref="D78:D79" ca="1" si="11">AVERAGE(D69:K69)</f>
        <v>1</v>
      </c>
      <c r="E78" s="96"/>
      <c r="F78" s="89">
        <f t="shared" ref="F78:F79" ca="1" si="12">AVERAGE(L69:M69)</f>
        <v>1</v>
      </c>
      <c r="G78" s="89"/>
      <c r="H78" s="97">
        <f t="shared" ref="H78:H79" ca="1" si="13">AVERAGE(N69:Q69)</f>
        <v>1</v>
      </c>
      <c r="I78" s="97"/>
      <c r="J78" s="90">
        <f t="shared" ref="J78:J79" ca="1" si="14">AVERAGE(R69:U69)</f>
        <v>1</v>
      </c>
      <c r="K78" s="90"/>
      <c r="L78" s="90"/>
      <c r="M78" s="90">
        <f t="shared" ref="M78:M79" ca="1" si="15">AVERAGE(V69:Y69)</f>
        <v>1</v>
      </c>
      <c r="N78" s="90"/>
      <c r="O78" s="90"/>
      <c r="P78" s="90"/>
      <c r="Q78" s="95">
        <f t="shared" ref="Q78:Q79" ca="1" si="16">AVERAGE(D78:P78)</f>
        <v>1</v>
      </c>
      <c r="R78" s="88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91" t="s">
        <v>12</v>
      </c>
      <c r="D79" s="92">
        <f t="shared" ca="1" si="11"/>
        <v>0.83492063492063484</v>
      </c>
      <c r="E79" s="92"/>
      <c r="F79" s="89">
        <f t="shared" ca="1" si="12"/>
        <v>0.82000000000000028</v>
      </c>
      <c r="G79" s="89"/>
      <c r="H79" s="93">
        <f t="shared" ca="1" si="13"/>
        <v>0.95519480519480526</v>
      </c>
      <c r="I79" s="93"/>
      <c r="J79" s="94">
        <f t="shared" ca="1" si="14"/>
        <v>0.91799242424242433</v>
      </c>
      <c r="K79" s="94"/>
      <c r="L79" s="94"/>
      <c r="M79" s="94">
        <f t="shared" ca="1" si="15"/>
        <v>0.85714285714285721</v>
      </c>
      <c r="N79" s="94"/>
      <c r="O79" s="94"/>
      <c r="P79" s="94"/>
      <c r="Q79" s="95">
        <f t="shared" ca="1" si="16"/>
        <v>0.87705014430014427</v>
      </c>
      <c r="R79" s="88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79">
    <mergeCell ref="Q78:R78"/>
    <mergeCell ref="Q79:R79"/>
    <mergeCell ref="Q77:R77"/>
    <mergeCell ref="D75:P75"/>
    <mergeCell ref="D3:Y3"/>
    <mergeCell ref="H78:I78"/>
    <mergeCell ref="H79:I79"/>
    <mergeCell ref="H77:I77"/>
    <mergeCell ref="J77:L77"/>
    <mergeCell ref="J78:L78"/>
    <mergeCell ref="J79:L79"/>
    <mergeCell ref="M78:P78"/>
    <mergeCell ref="M79:P79"/>
    <mergeCell ref="M77:P77"/>
    <mergeCell ref="D77:E77"/>
    <mergeCell ref="D78:E78"/>
    <mergeCell ref="D79:E79"/>
    <mergeCell ref="F77:G77"/>
    <mergeCell ref="F78:G78"/>
    <mergeCell ref="F79:G79"/>
    <mergeCell ref="P28:Q28"/>
    <mergeCell ref="V28:W28"/>
    <mergeCell ref="C75:C76"/>
    <mergeCell ref="D76:E76"/>
    <mergeCell ref="F76:G76"/>
    <mergeCell ref="H76:I76"/>
    <mergeCell ref="J76:L76"/>
    <mergeCell ref="M76:P76"/>
    <mergeCell ref="Q76:R76"/>
    <mergeCell ref="Q75:R75"/>
    <mergeCell ref="F34:G34"/>
    <mergeCell ref="B52:B54"/>
    <mergeCell ref="B55:B57"/>
    <mergeCell ref="B58:B60"/>
    <mergeCell ref="B28:B30"/>
    <mergeCell ref="D28:E28"/>
    <mergeCell ref="B61:B63"/>
    <mergeCell ref="B64:B66"/>
    <mergeCell ref="B68:B70"/>
    <mergeCell ref="B31:B33"/>
    <mergeCell ref="B34:B36"/>
    <mergeCell ref="B37:B39"/>
    <mergeCell ref="B40:B42"/>
    <mergeCell ref="B43:B45"/>
    <mergeCell ref="B46:B48"/>
    <mergeCell ref="B49:B51"/>
    <mergeCell ref="T55:U55"/>
    <mergeCell ref="L67:M67"/>
    <mergeCell ref="N40:O40"/>
    <mergeCell ref="R40:S40"/>
    <mergeCell ref="J43:K43"/>
    <mergeCell ref="X22:Y22"/>
    <mergeCell ref="N5:O5"/>
    <mergeCell ref="P5:Q5"/>
    <mergeCell ref="R5:S5"/>
    <mergeCell ref="T5:U5"/>
    <mergeCell ref="V5:W5"/>
    <mergeCell ref="X5:Y5"/>
    <mergeCell ref="B3:C3"/>
    <mergeCell ref="B4:C4"/>
    <mergeCell ref="D4:K4"/>
    <mergeCell ref="L4:M4"/>
    <mergeCell ref="N4:Q4"/>
    <mergeCell ref="R4:U4"/>
    <mergeCell ref="V4:Y4"/>
    <mergeCell ref="B19:B21"/>
    <mergeCell ref="B22:B24"/>
    <mergeCell ref="B25:B27"/>
    <mergeCell ref="H25:I25"/>
    <mergeCell ref="L5:M5"/>
    <mergeCell ref="B7:B9"/>
    <mergeCell ref="B10:B12"/>
    <mergeCell ref="B13:B15"/>
    <mergeCell ref="B16:B18"/>
    <mergeCell ref="B5:C5"/>
    <mergeCell ref="D5:E5"/>
    <mergeCell ref="F5:G5"/>
    <mergeCell ref="H5:I5"/>
    <mergeCell ref="J5:K5"/>
  </mergeCells>
  <pageMargins left="0.7" right="0.7" top="0.75" bottom="0.75" header="0" footer="0"/>
  <pageSetup scale="4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Prev</vt:lpstr>
      <vt:lpstr>Copia Original</vt:lpstr>
      <vt:lpstr>D_Gobierno Favorable</vt:lpstr>
      <vt:lpstr>'D_Gobierno Favorable'!Área_de_impresión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Tocto Cano</dc:creator>
  <cp:lastModifiedBy>Esteban Tocto Cano</cp:lastModifiedBy>
  <dcterms:created xsi:type="dcterms:W3CDTF">2023-12-27T19:12:11Z</dcterms:created>
  <dcterms:modified xsi:type="dcterms:W3CDTF">2024-09-02T15:56:25Z</dcterms:modified>
</cp:coreProperties>
</file>