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9900bf130191f0c6/Documents/Year 11/Biology/Term 2/Assessment/Research Investigation/"/>
    </mc:Choice>
  </mc:AlternateContent>
  <xr:revisionPtr revIDLastSave="669" documentId="8_{9D25AA18-7FC6-4559-B318-304566B450E2}" xr6:coauthVersionLast="47" xr6:coauthVersionMax="47" xr10:uidLastSave="{8D9BCC13-CF39-47FF-8190-DF1E4A7B588C}"/>
  <bookViews>
    <workbookView xWindow="-110" yWindow="-110" windowWidth="19420" windowHeight="10300" xr2:uid="{AB9E209A-117D-4F94-B7DA-528B94E48C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1" i="1" l="1"/>
  <c r="AT9" i="1"/>
  <c r="AT8" i="1"/>
  <c r="AT7" i="1"/>
  <c r="AT6" i="1"/>
  <c r="AT3" i="1"/>
  <c r="AX5" i="1"/>
  <c r="AX4" i="1"/>
  <c r="AX3" i="1"/>
  <c r="BB5" i="1"/>
  <c r="BB4" i="1"/>
  <c r="BB3" i="1"/>
  <c r="AT5" i="1"/>
  <c r="AT4" i="1"/>
  <c r="AX7" i="1"/>
  <c r="AX8" i="1" s="1"/>
  <c r="BB7" i="1"/>
  <c r="BB8" i="1" s="1"/>
  <c r="AX6" i="1"/>
  <c r="BB6" i="1"/>
  <c r="L45" i="1"/>
  <c r="K45" i="1"/>
  <c r="J45" i="1"/>
  <c r="I45" i="1"/>
  <c r="H45" i="1"/>
  <c r="G45" i="1"/>
  <c r="F45" i="1"/>
  <c r="E45" i="1"/>
  <c r="D45" i="1"/>
  <c r="C45" i="1"/>
  <c r="L40" i="1"/>
  <c r="K40" i="1"/>
  <c r="J40" i="1"/>
  <c r="I40" i="1"/>
  <c r="H40" i="1"/>
  <c r="G40" i="1"/>
  <c r="F40" i="1"/>
  <c r="E40" i="1"/>
  <c r="D40" i="1"/>
  <c r="C40" i="1"/>
  <c r="L35" i="1"/>
  <c r="K35" i="1"/>
  <c r="J35" i="1"/>
  <c r="I35" i="1"/>
  <c r="H35" i="1"/>
  <c r="G35" i="1"/>
  <c r="F35" i="1"/>
  <c r="E35" i="1"/>
  <c r="D35" i="1"/>
  <c r="C35" i="1"/>
  <c r="AB5" i="1"/>
  <c r="AB4" i="1"/>
  <c r="AB3" i="1"/>
  <c r="AB7" i="1" s="1"/>
  <c r="AA5" i="1"/>
  <c r="AA4" i="1"/>
  <c r="AA3" i="1"/>
  <c r="AA7" i="1" s="1"/>
  <c r="Z5" i="1"/>
  <c r="Z4" i="1"/>
  <c r="Z3" i="1"/>
  <c r="Z7" i="1" s="1"/>
  <c r="O5" i="1"/>
  <c r="P5" i="1"/>
  <c r="Q5" i="1"/>
  <c r="R5" i="1"/>
  <c r="S5" i="1"/>
  <c r="T5" i="1"/>
  <c r="U5" i="1"/>
  <c r="V5" i="1"/>
  <c r="W5" i="1"/>
  <c r="N5" i="1"/>
  <c r="O4" i="1"/>
  <c r="P4" i="1"/>
  <c r="Q4" i="1"/>
  <c r="R4" i="1"/>
  <c r="S4" i="1"/>
  <c r="T4" i="1"/>
  <c r="U4" i="1"/>
  <c r="V4" i="1"/>
  <c r="W4" i="1"/>
  <c r="N4" i="1"/>
  <c r="O3" i="1"/>
  <c r="P3" i="1"/>
  <c r="Q3" i="1"/>
  <c r="R3" i="1"/>
  <c r="S3" i="1"/>
  <c r="T3" i="1"/>
  <c r="U3" i="1"/>
  <c r="V3" i="1"/>
  <c r="W3" i="1"/>
  <c r="N3" i="1"/>
  <c r="K16" i="1"/>
  <c r="J16" i="1"/>
  <c r="I16" i="1"/>
  <c r="H16" i="1"/>
  <c r="G16" i="1"/>
  <c r="F16" i="1"/>
  <c r="E16" i="1"/>
  <c r="D16" i="1"/>
  <c r="C16" i="1"/>
  <c r="B16" i="1"/>
  <c r="B11" i="1"/>
  <c r="K11" i="1"/>
  <c r="J11" i="1"/>
  <c r="I11" i="1"/>
  <c r="H11" i="1"/>
  <c r="G11" i="1"/>
  <c r="F11" i="1"/>
  <c r="E11" i="1"/>
  <c r="D11" i="1"/>
  <c r="C11" i="1"/>
  <c r="C6" i="1"/>
  <c r="D6" i="1"/>
  <c r="E6" i="1"/>
  <c r="F6" i="1"/>
  <c r="G6" i="1"/>
  <c r="H6" i="1"/>
  <c r="I6" i="1"/>
  <c r="J6" i="1"/>
  <c r="K6" i="1"/>
  <c r="B6" i="1"/>
  <c r="AX9" i="1" l="1"/>
  <c r="AX11" i="1" s="1"/>
  <c r="BB9" i="1"/>
  <c r="BB11" i="1" s="1"/>
  <c r="Z6" i="1"/>
  <c r="Z9" i="1" s="1"/>
  <c r="AA6" i="1"/>
  <c r="AB6" i="1"/>
  <c r="AB10" i="1" l="1"/>
  <c r="AB9" i="1"/>
  <c r="AF7" i="1"/>
  <c r="AF8" i="1"/>
  <c r="AB8" i="1"/>
  <c r="AA10" i="1"/>
  <c r="AA9" i="1"/>
  <c r="AE7" i="1"/>
  <c r="AE8" i="1"/>
  <c r="AA8" i="1"/>
  <c r="Z10" i="1"/>
  <c r="AD7" i="1"/>
  <c r="AD8" i="1"/>
  <c r="Z8" i="1"/>
</calcChain>
</file>

<file path=xl/sharedStrings.xml><?xml version="1.0" encoding="utf-8"?>
<sst xmlns="http://schemas.openxmlformats.org/spreadsheetml/2006/main" count="72" uniqueCount="34">
  <si>
    <t>Amount of Catalase</t>
  </si>
  <si>
    <t>1mL Catalase</t>
  </si>
  <si>
    <t>Time Elapsed (seconds):</t>
  </si>
  <si>
    <t>2mL Catalase</t>
  </si>
  <si>
    <t>4mL Catalase</t>
  </si>
  <si>
    <t>Difference</t>
  </si>
  <si>
    <t>trial 1</t>
  </si>
  <si>
    <t>Trial 1</t>
  </si>
  <si>
    <t>trial 2</t>
  </si>
  <si>
    <t>Trial 2</t>
  </si>
  <si>
    <t>trial 3</t>
  </si>
  <si>
    <t>Trial 3</t>
  </si>
  <si>
    <t>Average:</t>
  </si>
  <si>
    <t>Mean:</t>
  </si>
  <si>
    <t>Mean</t>
  </si>
  <si>
    <t>Std Dev.</t>
  </si>
  <si>
    <t>SD</t>
  </si>
  <si>
    <t>Std Error</t>
  </si>
  <si>
    <t>SE</t>
  </si>
  <si>
    <t>Upper Limit</t>
  </si>
  <si>
    <t>T-Stat</t>
  </si>
  <si>
    <t>Lower Limit</t>
  </si>
  <si>
    <t>Degr Free</t>
  </si>
  <si>
    <t>P-Value</t>
  </si>
  <si>
    <t>30    Seconds</t>
  </si>
  <si>
    <t>60 Seconds</t>
  </si>
  <si>
    <t>90 Seconds</t>
  </si>
  <si>
    <t>120 Seconds</t>
  </si>
  <si>
    <t>150 Seconds</t>
  </si>
  <si>
    <t>180 Seconds</t>
  </si>
  <si>
    <t>210 Seconds</t>
  </si>
  <si>
    <t>240 Seconds</t>
  </si>
  <si>
    <t>270 Seconds</t>
  </si>
  <si>
    <t>300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</si>
</sst>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ashed">
        <color rgb="FF000000"/>
      </right>
      <top style="medium">
        <color rgb="FF000000"/>
      </top>
      <bottom style="thin">
        <color rgb="FF000000"/>
      </bottom>
      <diagonal/>
    </border>
    <border>
      <left/>
      <right style="dashed">
        <color rgb="FF000000"/>
      </right>
      <top/>
      <bottom style="thin">
        <color rgb="FF000000"/>
      </bottom>
      <diagonal/>
    </border>
    <border>
      <left/>
      <right style="dashed">
        <color rgb="FF000000"/>
      </right>
      <top/>
      <bottom style="medium">
        <color rgb="FF000000"/>
      </bottom>
      <diagonal/>
    </border>
    <border>
      <left/>
      <right style="dashed">
        <color rgb="FF000000"/>
      </right>
      <top/>
      <bottom/>
      <diagonal/>
    </border>
    <border>
      <left style="medium">
        <color rgb="FF000000"/>
      </left>
      <right style="dashed">
        <color rgb="FF000000"/>
      </right>
      <top style="medium">
        <color rgb="FF000000"/>
      </top>
      <bottom/>
      <diagonal/>
    </border>
    <border>
      <left/>
      <right style="dashed">
        <color rgb="FF000000"/>
      </right>
      <top style="medium">
        <color rgb="FF000000"/>
      </top>
      <bottom/>
      <diagonal/>
    </border>
    <border>
      <left style="medium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ashed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2" fontId="0" fillId="5" borderId="25" xfId="0" applyNumberFormat="1" applyFill="1" applyBorder="1" applyAlignment="1">
      <alignment horizontal="center" vertical="center" wrapText="1"/>
    </xf>
    <xf numFmtId="2" fontId="0" fillId="5" borderId="19" xfId="0" applyNumberFormat="1" applyFill="1" applyBorder="1" applyAlignment="1">
      <alignment horizontal="center" vertical="center" wrapText="1"/>
    </xf>
    <xf numFmtId="2" fontId="0" fillId="5" borderId="26" xfId="0" applyNumberFormat="1" applyFill="1" applyBorder="1" applyAlignment="1">
      <alignment horizontal="center" vertical="center" wrapText="1"/>
    </xf>
    <xf numFmtId="2" fontId="0" fillId="5" borderId="27" xfId="0" applyNumberFormat="1" applyFill="1" applyBorder="1" applyAlignment="1">
      <alignment horizontal="center" vertical="center" wrapText="1"/>
    </xf>
    <xf numFmtId="2" fontId="0" fillId="5" borderId="21" xfId="0" applyNumberForma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2" fontId="0" fillId="5" borderId="28" xfId="0" applyNumberFormat="1" applyFill="1" applyBorder="1" applyAlignment="1">
      <alignment horizontal="center" vertical="center" wrapText="1"/>
    </xf>
    <xf numFmtId="2" fontId="0" fillId="5" borderId="24" xfId="0" applyNumberFormat="1" applyFill="1" applyBorder="1" applyAlignment="1">
      <alignment horizontal="center" vertical="center" wrapText="1"/>
    </xf>
    <xf numFmtId="2" fontId="0" fillId="5" borderId="17" xfId="0" applyNumberFormat="1" applyFill="1" applyBorder="1" applyAlignment="1">
      <alignment horizontal="center" vertical="center" wrapText="1"/>
    </xf>
    <xf numFmtId="2" fontId="0" fillId="5" borderId="29" xfId="0" applyNumberFormat="1" applyFill="1" applyBorder="1" applyAlignment="1">
      <alignment horizontal="center" vertical="center" wrapText="1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4" xfId="0" applyNumberForma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64" fontId="0" fillId="5" borderId="27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5" fontId="0" fillId="0" borderId="3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6" fontId="0" fillId="0" borderId="19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Oxygen Production of Catalase + Hydrogen Peroxide Reaction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Sheet1!M3</c:f>
              <c:strCache>
                <c:ptCount val="1"/>
                <c:pt idx="0">
                  <c:v>1mL Catalase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Sheet1!$N$2:$W$2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Sheet1!$N$3:$W$3</c:f>
              <c:numCache>
                <c:formatCode>0.00</c:formatCode>
                <c:ptCount val="10"/>
                <c:pt idx="0">
                  <c:v>1.3333333333333333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2.1666666666666665</c:v>
                </c:pt>
                <c:pt idx="9">
                  <c:v>2.5666666666666669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1FB49DFD-B790-4689-90E3-119A49716BAD}"/>
            </c:ext>
          </c:extLst>
        </c:ser>
        <c:ser>
          <c:idx val="1"/>
          <c:order val="1"/>
          <c:tx>
            <c:strRef>
              <c:f>Sheet1!M4</c:f>
              <c:strCache>
                <c:ptCount val="1"/>
                <c:pt idx="0">
                  <c:v>2mL Catalase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Sheet1!$N$2:$W$2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Sheet1!$N$4:$W$4</c:f>
              <c:numCache>
                <c:formatCode>0.00</c:formatCode>
                <c:ptCount val="10"/>
                <c:pt idx="0">
                  <c:v>1.6666666666666667</c:v>
                </c:pt>
                <c:pt idx="1">
                  <c:v>1.6666666666666667</c:v>
                </c:pt>
                <c:pt idx="2">
                  <c:v>1.8333333333333333</c:v>
                </c:pt>
                <c:pt idx="3">
                  <c:v>1.8333333333333333</c:v>
                </c:pt>
                <c:pt idx="4">
                  <c:v>2</c:v>
                </c:pt>
                <c:pt idx="5">
                  <c:v>2.1</c:v>
                </c:pt>
                <c:pt idx="6">
                  <c:v>2.1666666666666665</c:v>
                </c:pt>
                <c:pt idx="7">
                  <c:v>2.5333333333333332</c:v>
                </c:pt>
                <c:pt idx="8">
                  <c:v>2.9</c:v>
                </c:pt>
                <c:pt idx="9">
                  <c:v>3.5666666666666664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DB7439E-14C0-4322-ABA3-969FB99BB21A}"/>
            </c:ext>
          </c:extLst>
        </c:ser>
        <c:ser>
          <c:idx val="2"/>
          <c:order val="2"/>
          <c:tx>
            <c:strRef>
              <c:f>Sheet1!M5</c:f>
              <c:strCache>
                <c:ptCount val="1"/>
                <c:pt idx="0">
                  <c:v>4mL Catalase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Sheet1!$N$2:$W$2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Sheet1!$N$5:$W$5</c:f>
              <c:numCache>
                <c:formatCode>0.00</c:formatCode>
                <c:ptCount val="10"/>
                <c:pt idx="0">
                  <c:v>2</c:v>
                </c:pt>
                <c:pt idx="1">
                  <c:v>2.6666666666666665</c:v>
                </c:pt>
                <c:pt idx="2">
                  <c:v>3.3333333333333335</c:v>
                </c:pt>
                <c:pt idx="3">
                  <c:v>4.333333333333333</c:v>
                </c:pt>
                <c:pt idx="4">
                  <c:v>4.666666666666667</c:v>
                </c:pt>
                <c:pt idx="5">
                  <c:v>5.5</c:v>
                </c:pt>
                <c:pt idx="6">
                  <c:v>6.333333333333333</c:v>
                </c:pt>
                <c:pt idx="7">
                  <c:v>7.166666666666667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B4FB6189-AE9F-4670-8D45-D1B09896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935367"/>
        <c:axId val="1281945607"/>
      </c:lineChart>
      <c:catAx>
        <c:axId val="128193536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45607"/>
        <c:crosses val="autoZero"/>
        <c:auto val="1"/>
        <c:lblAlgn val="ctr"/>
        <c:lblOffset val="100"/>
        <c:noMultiLvlLbl val="0"/>
      </c:catAx>
      <c:valAx>
        <c:axId val="1281945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Volume of O2 Gas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A6A6A6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35367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Volume of Oxygen Produced by Reaction After 300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Amount of Catalase</c:v>
          </c:tx>
          <c:spPr>
            <a:solidFill>
              <a:srgbClr val="44B3E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errBars>
            <c:errBarType val="both"/>
            <c:errValType val="fixedVal"/>
            <c:noEndCap val="0"/>
            <c:val val="0.798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Sheet1!$Z$2:$AB$2</c:f>
              <c:strCache>
                <c:ptCount val="3"/>
                <c:pt idx="0">
                  <c:v>1mL Catalase</c:v>
                </c:pt>
                <c:pt idx="1">
                  <c:v>2mL Catalase</c:v>
                </c:pt>
                <c:pt idx="2">
                  <c:v>4mL Catalase</c:v>
                </c:pt>
              </c:strCache>
            </c:strRef>
          </c:cat>
          <c:val>
            <c:numRef>
              <c:f>Sheet1!$Z$6:$AB$6</c:f>
              <c:numCache>
                <c:formatCode>0.00</c:formatCode>
                <c:ptCount val="3"/>
                <c:pt idx="0">
                  <c:v>2.5666666666666669</c:v>
                </c:pt>
                <c:pt idx="1">
                  <c:v>3.5666666666666664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C-4C3C-9019-A1B4D4AA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732743"/>
        <c:axId val="1194616327"/>
      </c:barChart>
      <c:catAx>
        <c:axId val="7732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16327"/>
        <c:crosses val="autoZero"/>
        <c:auto val="1"/>
        <c:lblAlgn val="ctr"/>
        <c:lblOffset val="100"/>
        <c:noMultiLvlLbl val="0"/>
      </c:catAx>
      <c:valAx>
        <c:axId val="119461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Volume of O2 Gas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rgbClr val="D0D0D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74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Volume of Oxygen Produced by Reaction After 300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Amount of Catalase</c:v>
          </c:tx>
          <c:spPr>
            <a:solidFill>
              <a:srgbClr val="44B3E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errBars>
            <c:errBarType val="both"/>
            <c:errValType val="fixedVal"/>
            <c:noEndCap val="0"/>
            <c:val val="1.1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Sheet1!$Z$2:$AB$2</c:f>
              <c:strCache>
                <c:ptCount val="3"/>
                <c:pt idx="0">
                  <c:v>1mL Catalase</c:v>
                </c:pt>
                <c:pt idx="1">
                  <c:v>2mL Catalase</c:v>
                </c:pt>
                <c:pt idx="2">
                  <c:v>4mL Catalase</c:v>
                </c:pt>
              </c:strCache>
            </c:strRef>
          </c:cat>
          <c:val>
            <c:numRef>
              <c:f>Sheet1!$Z$6:$AB$6</c:f>
              <c:numCache>
                <c:formatCode>0.00</c:formatCode>
                <c:ptCount val="3"/>
                <c:pt idx="0">
                  <c:v>2.5666666666666669</c:v>
                </c:pt>
                <c:pt idx="1">
                  <c:v>3.5666666666666664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E-475B-B4A8-CE05BD7F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732743"/>
        <c:axId val="1194616327"/>
      </c:barChart>
      <c:catAx>
        <c:axId val="7732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16327"/>
        <c:crosses val="autoZero"/>
        <c:auto val="1"/>
        <c:lblAlgn val="ctr"/>
        <c:lblOffset val="100"/>
        <c:noMultiLvlLbl val="0"/>
      </c:catAx>
      <c:valAx>
        <c:axId val="119461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Volume of O2 Gas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rgbClr val="D0D0D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74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Volume of Oxygen Produced by Reaction After 300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Amount of Catalase</c:v>
          </c:tx>
          <c:spPr>
            <a:solidFill>
              <a:srgbClr val="44B3E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errBars>
            <c:errBarType val="both"/>
            <c:errValType val="fixedVal"/>
            <c:noEndCap val="0"/>
            <c:val val="1.5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Sheet1!$Z$2:$AB$2</c:f>
              <c:strCache>
                <c:ptCount val="3"/>
                <c:pt idx="0">
                  <c:v>1mL Catalase</c:v>
                </c:pt>
                <c:pt idx="1">
                  <c:v>2mL Catalase</c:v>
                </c:pt>
                <c:pt idx="2">
                  <c:v>4mL Catalase</c:v>
                </c:pt>
              </c:strCache>
            </c:strRef>
          </c:cat>
          <c:val>
            <c:numRef>
              <c:f>Sheet1!$Z$6:$AB$6</c:f>
              <c:numCache>
                <c:formatCode>0.00</c:formatCode>
                <c:ptCount val="3"/>
                <c:pt idx="0">
                  <c:v>2.5666666666666669</c:v>
                </c:pt>
                <c:pt idx="1">
                  <c:v>3.5666666666666664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B-4241-B98E-796E5364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732743"/>
        <c:axId val="1194616327"/>
      </c:barChart>
      <c:catAx>
        <c:axId val="7732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16327"/>
        <c:crosses val="autoZero"/>
        <c:auto val="1"/>
        <c:lblAlgn val="ctr"/>
        <c:lblOffset val="100"/>
        <c:noMultiLvlLbl val="0"/>
      </c:catAx>
      <c:valAx>
        <c:axId val="1194616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Volume of O2 Gas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rgbClr val="D0D0D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74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247650</xdr:rowOff>
    </xdr:from>
    <xdr:to>
      <xdr:col>19</xdr:col>
      <xdr:colOff>257175</xdr:colOff>
      <xdr:row>21</xdr:row>
      <xdr:rowOff>9525</xdr:rowOff>
    </xdr:to>
    <xdr:graphicFrame macro="">
      <xdr:nvGraphicFramePr>
        <xdr:cNvPr id="2" name="Chart 1" descr="Chart type: Scatter. '1mL Catalase', '2mL Catalase', '4mL Catalase' by 'Time Elapsed (minutes):'&#10;&#10;Description automatically generated">
          <a:extLst>
            <a:ext uri="{FF2B5EF4-FFF2-40B4-BE49-F238E27FC236}">
              <a16:creationId xmlns:a16="http://schemas.microsoft.com/office/drawing/2014/main" id="{DA19914C-342E-E705-75AF-1635E6F04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581025</xdr:colOff>
      <xdr:row>10</xdr:row>
      <xdr:rowOff>209550</xdr:rowOff>
    </xdr:from>
    <xdr:to>
      <xdr:col>28</xdr:col>
      <xdr:colOff>238125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D755C-289E-707C-3FE9-2EC2AF791FE8}"/>
            </a:ext>
            <a:ext uri="{147F2762-F138-4A5C-976F-8EAC2B608ADB}">
              <a16:predDERef xmlns:a16="http://schemas.microsoft.com/office/drawing/2014/main" pred="{DA19914C-342E-E705-75AF-1635E6F04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504825</xdr:colOff>
      <xdr:row>10</xdr:row>
      <xdr:rowOff>219075</xdr:rowOff>
    </xdr:from>
    <xdr:to>
      <xdr:col>35</xdr:col>
      <xdr:colOff>390525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F2BE32-68BF-458C-8475-70A09F33E3D6}"/>
            </a:ext>
            <a:ext uri="{147F2762-F138-4A5C-976F-8EAC2B608ADB}">
              <a16:predDERef xmlns:a16="http://schemas.microsoft.com/office/drawing/2014/main" pred="{B2FD755C-289E-707C-3FE9-2EC2AF791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581025</xdr:colOff>
      <xdr:row>12</xdr:row>
      <xdr:rowOff>28575</xdr:rowOff>
    </xdr:from>
    <xdr:to>
      <xdr:col>42</xdr:col>
      <xdr:colOff>466725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3789C-ABF5-4F6E-AB6A-37C23A3E1183}"/>
            </a:ext>
            <a:ext uri="{147F2762-F138-4A5C-976F-8EAC2B608ADB}">
              <a16:predDERef xmlns:a16="http://schemas.microsoft.com/office/drawing/2014/main" pred="{5AF2BE32-68BF-458C-8475-70A09F33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FC3A-0C66-4277-8BF7-BA3CFDBD4B29}">
  <dimension ref="A1:BB45"/>
  <sheetViews>
    <sheetView tabSelected="1" topLeftCell="AK2" zoomScale="79" workbookViewId="0">
      <selection activeCell="BB11" sqref="BB11"/>
    </sheetView>
  </sheetViews>
  <sheetFormatPr defaultRowHeight="20.25" customHeight="1"/>
  <cols>
    <col min="1" max="1" width="14.85546875" style="1" customWidth="1"/>
    <col min="2" max="2" width="10.85546875" style="1" customWidth="1"/>
    <col min="3" max="12" width="9.140625" style="1"/>
    <col min="13" max="13" width="14.7109375" style="1" customWidth="1"/>
    <col min="14" max="14" width="9.85546875" style="1" customWidth="1"/>
    <col min="15" max="24" width="9.140625" style="1"/>
    <col min="25" max="25" width="12.5703125" style="1" customWidth="1"/>
    <col min="26" max="32" width="9.140625" style="1"/>
    <col min="33" max="33" width="10.7109375" style="1" customWidth="1"/>
    <col min="34" max="36" width="9.140625" style="1"/>
    <col min="37" max="37" width="10.7109375" style="1" customWidth="1"/>
    <col min="38" max="40" width="9.140625" style="1"/>
    <col min="41" max="41" width="10.7109375" style="1" customWidth="1"/>
    <col min="42" max="45" width="9.140625" style="1"/>
    <col min="46" max="46" width="10.7109375" style="1" customWidth="1"/>
    <col min="47" max="49" width="9.140625" style="1"/>
    <col min="50" max="50" width="10.7109375" style="1" customWidth="1"/>
    <col min="51" max="53" width="9.140625" style="1"/>
    <col min="54" max="54" width="10.7109375" style="1" customWidth="1"/>
    <col min="55" max="16384" width="9.140625" style="1"/>
  </cols>
  <sheetData>
    <row r="1" spans="1:54" ht="43.5" customHeight="1">
      <c r="A1" s="1" t="s">
        <v>0</v>
      </c>
      <c r="B1" s="1">
        <v>30</v>
      </c>
      <c r="C1" s="1">
        <v>60</v>
      </c>
      <c r="D1" s="1">
        <v>90</v>
      </c>
      <c r="E1" s="1">
        <v>120</v>
      </c>
      <c r="F1" s="1">
        <v>150</v>
      </c>
      <c r="G1" s="1">
        <v>180</v>
      </c>
      <c r="H1" s="1">
        <v>210</v>
      </c>
      <c r="I1" s="1">
        <v>240</v>
      </c>
      <c r="J1" s="1">
        <v>270</v>
      </c>
      <c r="K1" s="1">
        <v>300</v>
      </c>
    </row>
    <row r="2" spans="1:54" ht="42" customHeight="1">
      <c r="A2" s="1" t="s">
        <v>1</v>
      </c>
      <c r="M2" s="13" t="s">
        <v>2</v>
      </c>
      <c r="N2" s="6">
        <v>30</v>
      </c>
      <c r="O2" s="6">
        <v>60</v>
      </c>
      <c r="P2" s="6">
        <v>90</v>
      </c>
      <c r="Q2" s="6">
        <v>120</v>
      </c>
      <c r="R2" s="6">
        <v>150</v>
      </c>
      <c r="S2" s="6">
        <v>180</v>
      </c>
      <c r="T2" s="6">
        <v>210</v>
      </c>
      <c r="U2" s="6">
        <v>240</v>
      </c>
      <c r="V2" s="6">
        <v>270</v>
      </c>
      <c r="W2" s="7">
        <v>300</v>
      </c>
      <c r="X2" s="14"/>
      <c r="Y2" s="32"/>
      <c r="Z2" s="23" t="s">
        <v>1</v>
      </c>
      <c r="AA2" s="23" t="s">
        <v>3</v>
      </c>
      <c r="AB2" s="19" t="s">
        <v>4</v>
      </c>
      <c r="AQ2" s="45"/>
      <c r="AR2" s="46" t="s">
        <v>1</v>
      </c>
      <c r="AS2" s="46" t="s">
        <v>3</v>
      </c>
      <c r="AT2" s="46" t="s">
        <v>5</v>
      </c>
      <c r="AU2" s="46"/>
      <c r="AV2" s="46" t="s">
        <v>3</v>
      </c>
      <c r="AW2" s="46" t="s">
        <v>4</v>
      </c>
      <c r="AX2" s="46" t="s">
        <v>5</v>
      </c>
      <c r="AY2" s="46"/>
      <c r="AZ2" s="46" t="s">
        <v>1</v>
      </c>
      <c r="BA2" s="46" t="s">
        <v>4</v>
      </c>
      <c r="BB2" s="47" t="s">
        <v>5</v>
      </c>
    </row>
    <row r="3" spans="1:54" ht="24.75" customHeight="1">
      <c r="A3" s="1" t="s">
        <v>6</v>
      </c>
      <c r="B3" s="1">
        <v>2</v>
      </c>
      <c r="C3" s="1">
        <v>2.5</v>
      </c>
      <c r="D3" s="1">
        <v>2.5</v>
      </c>
      <c r="E3" s="1">
        <v>2.5</v>
      </c>
      <c r="F3" s="1">
        <v>2.5</v>
      </c>
      <c r="G3" s="1">
        <v>3</v>
      </c>
      <c r="H3" s="1">
        <v>3</v>
      </c>
      <c r="I3" s="1">
        <v>3</v>
      </c>
      <c r="J3" s="1">
        <v>3</v>
      </c>
      <c r="K3" s="1">
        <v>4</v>
      </c>
      <c r="M3" s="12" t="s">
        <v>1</v>
      </c>
      <c r="N3" s="10">
        <f>AVERAGE(B3:B5)</f>
        <v>1.3333333333333333</v>
      </c>
      <c r="O3" s="2">
        <f>AVERAGE(C3:C5)</f>
        <v>1.5</v>
      </c>
      <c r="P3" s="2">
        <f>AVERAGE(D3:D5)</f>
        <v>1.5</v>
      </c>
      <c r="Q3" s="2">
        <f>AVERAGE(E3:E5)</f>
        <v>1.5</v>
      </c>
      <c r="R3" s="2">
        <f>AVERAGE(F3:F5)</f>
        <v>1.5</v>
      </c>
      <c r="S3" s="2">
        <f>AVERAGE(G3:G5)</f>
        <v>1.6666666666666667</v>
      </c>
      <c r="T3" s="2">
        <f>AVERAGE(H3:H5)</f>
        <v>1.6666666666666667</v>
      </c>
      <c r="U3" s="2">
        <f>AVERAGE(I3:I5)</f>
        <v>1.6666666666666667</v>
      </c>
      <c r="V3" s="2">
        <f>AVERAGE(J3:J5)</f>
        <v>2.1666666666666665</v>
      </c>
      <c r="W3" s="3">
        <f>AVERAGE(K3:K5)</f>
        <v>2.5666666666666669</v>
      </c>
      <c r="Y3" s="18" t="s">
        <v>7</v>
      </c>
      <c r="Z3" s="20">
        <f>K3</f>
        <v>4</v>
      </c>
      <c r="AA3" s="20">
        <f>K8</f>
        <v>0.7</v>
      </c>
      <c r="AB3" s="15">
        <f>K13</f>
        <v>11</v>
      </c>
      <c r="AQ3" s="48"/>
      <c r="AR3" s="49">
        <v>4</v>
      </c>
      <c r="AS3" s="49">
        <v>0.7</v>
      </c>
      <c r="AT3" s="49">
        <f>AS3-AR3</f>
        <v>-3.3</v>
      </c>
      <c r="AU3" s="49"/>
      <c r="AV3" s="49">
        <v>0.7</v>
      </c>
      <c r="AW3" s="49">
        <v>11</v>
      </c>
      <c r="AX3" s="49">
        <f>AW3-AV3</f>
        <v>10.3</v>
      </c>
      <c r="AY3" s="49"/>
      <c r="AZ3" s="49">
        <v>4</v>
      </c>
      <c r="BA3" s="49">
        <v>11</v>
      </c>
      <c r="BB3" s="50">
        <f>BA3-AZ3</f>
        <v>7</v>
      </c>
    </row>
    <row r="4" spans="1:54" ht="24.75" customHeight="1">
      <c r="A4" s="1" t="s">
        <v>8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3</v>
      </c>
      <c r="K4" s="1">
        <v>3</v>
      </c>
      <c r="M4" s="8" t="s">
        <v>3</v>
      </c>
      <c r="N4" s="10">
        <f>AVERAGE(B8:B10)</f>
        <v>1.6666666666666667</v>
      </c>
      <c r="O4" s="2">
        <f>AVERAGE(C8:C10)</f>
        <v>1.6666666666666667</v>
      </c>
      <c r="P4" s="2">
        <f>AVERAGE(D8:D10)</f>
        <v>1.8333333333333333</v>
      </c>
      <c r="Q4" s="2">
        <f>AVERAGE(E8:E10)</f>
        <v>1.8333333333333333</v>
      </c>
      <c r="R4" s="2">
        <f>AVERAGE(F8:F10)</f>
        <v>2</v>
      </c>
      <c r="S4" s="2">
        <f>AVERAGE(G8:G10)</f>
        <v>2.1</v>
      </c>
      <c r="T4" s="2">
        <f>AVERAGE(H8:H10)</f>
        <v>2.1666666666666665</v>
      </c>
      <c r="U4" s="2">
        <f>AVERAGE(I8:I10)</f>
        <v>2.5333333333333332</v>
      </c>
      <c r="V4" s="2">
        <f>AVERAGE(J8:J10)</f>
        <v>2.9</v>
      </c>
      <c r="W4" s="3">
        <f>AVERAGE(K8:K10)</f>
        <v>3.5666666666666664</v>
      </c>
      <c r="Y4" s="18" t="s">
        <v>9</v>
      </c>
      <c r="Z4" s="21">
        <f>K4</f>
        <v>3</v>
      </c>
      <c r="AA4" s="21">
        <f>K9</f>
        <v>5</v>
      </c>
      <c r="AB4" s="16">
        <f>K14</f>
        <v>8.5</v>
      </c>
      <c r="AQ4" s="48"/>
      <c r="AR4" s="49">
        <v>3</v>
      </c>
      <c r="AS4" s="49">
        <v>5</v>
      </c>
      <c r="AT4" s="49">
        <f>AS4-AR4</f>
        <v>2</v>
      </c>
      <c r="AU4" s="49"/>
      <c r="AV4" s="49">
        <v>5</v>
      </c>
      <c r="AW4" s="49">
        <v>8.5</v>
      </c>
      <c r="AX4" s="49">
        <f>AW4-AV4</f>
        <v>3.5</v>
      </c>
      <c r="AY4" s="49"/>
      <c r="AZ4" s="49">
        <v>3</v>
      </c>
      <c r="BA4" s="49">
        <v>8.5</v>
      </c>
      <c r="BB4" s="50">
        <f>BA4-AZ4</f>
        <v>5.5</v>
      </c>
    </row>
    <row r="5" spans="1:54" ht="24.75" customHeight="1">
      <c r="A5" s="1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0.5</v>
      </c>
      <c r="K5" s="1">
        <v>0.7</v>
      </c>
      <c r="M5" s="9" t="s">
        <v>4</v>
      </c>
      <c r="N5" s="11">
        <f>AVERAGE(B13:B15)</f>
        <v>2</v>
      </c>
      <c r="O5" s="4">
        <f>AVERAGE(C13:C15)</f>
        <v>2.6666666666666665</v>
      </c>
      <c r="P5" s="4">
        <f>AVERAGE(D13:D15)</f>
        <v>3.3333333333333335</v>
      </c>
      <c r="Q5" s="4">
        <f>AVERAGE(E13:E15)</f>
        <v>4.333333333333333</v>
      </c>
      <c r="R5" s="4">
        <f>AVERAGE(F13:F15)</f>
        <v>4.666666666666667</v>
      </c>
      <c r="S5" s="4">
        <f>AVERAGE(G13:G15)</f>
        <v>5.5</v>
      </c>
      <c r="T5" s="4">
        <f>AVERAGE(H13:H15)</f>
        <v>6.333333333333333</v>
      </c>
      <c r="U5" s="4">
        <f>AVERAGE(I13:I15)</f>
        <v>7.166666666666667</v>
      </c>
      <c r="V5" s="4">
        <f>AVERAGE(J13:J15)</f>
        <v>8</v>
      </c>
      <c r="W5" s="5">
        <f>AVERAGE(K13:K15)</f>
        <v>8</v>
      </c>
      <c r="Y5" s="9" t="s">
        <v>11</v>
      </c>
      <c r="Z5" s="22">
        <f>K5</f>
        <v>0.7</v>
      </c>
      <c r="AA5" s="22">
        <f>K10</f>
        <v>5</v>
      </c>
      <c r="AB5" s="17">
        <f>K15</f>
        <v>4.5</v>
      </c>
      <c r="AQ5" s="48"/>
      <c r="AR5" s="49">
        <v>0.7</v>
      </c>
      <c r="AS5" s="49">
        <v>5</v>
      </c>
      <c r="AT5" s="49">
        <f>AS5-AR5</f>
        <v>4.3</v>
      </c>
      <c r="AU5" s="49"/>
      <c r="AV5" s="49">
        <v>5</v>
      </c>
      <c r="AW5" s="49">
        <v>4.5</v>
      </c>
      <c r="AX5" s="49">
        <f>AW5-AV5</f>
        <v>-0.5</v>
      </c>
      <c r="AY5" s="49"/>
      <c r="AZ5" s="49">
        <v>0.7</v>
      </c>
      <c r="BA5" s="49">
        <v>4.5</v>
      </c>
      <c r="BB5" s="50">
        <f>BA5-AZ5</f>
        <v>3.8</v>
      </c>
    </row>
    <row r="6" spans="1:54" ht="24.75" customHeight="1">
      <c r="A6" s="1" t="s">
        <v>12</v>
      </c>
      <c r="B6" s="1">
        <f>AVERAGE(B3:B5)</f>
        <v>1.3333333333333333</v>
      </c>
      <c r="C6" s="1">
        <f t="shared" ref="C6:K6" si="0">AVERAGE(C3:C5)</f>
        <v>1.5</v>
      </c>
      <c r="D6" s="1">
        <f t="shared" si="0"/>
        <v>1.5</v>
      </c>
      <c r="E6" s="1">
        <f t="shared" si="0"/>
        <v>1.5</v>
      </c>
      <c r="F6" s="1">
        <f t="shared" si="0"/>
        <v>1.5</v>
      </c>
      <c r="G6" s="1">
        <f t="shared" si="0"/>
        <v>1.6666666666666667</v>
      </c>
      <c r="H6" s="1">
        <f t="shared" si="0"/>
        <v>1.6666666666666667</v>
      </c>
      <c r="I6" s="1">
        <f t="shared" si="0"/>
        <v>1.6666666666666667</v>
      </c>
      <c r="J6" s="1">
        <f t="shared" si="0"/>
        <v>2.1666666666666665</v>
      </c>
      <c r="K6" s="1">
        <f t="shared" si="0"/>
        <v>2.5666666666666669</v>
      </c>
      <c r="Y6" s="29" t="s">
        <v>13</v>
      </c>
      <c r="Z6" s="24">
        <f>AVERAGE(Z3:Z5)</f>
        <v>2.5666666666666669</v>
      </c>
      <c r="AA6" s="24">
        <f>AVERAGE(AA3:AA5)</f>
        <v>3.5666666666666664</v>
      </c>
      <c r="AB6" s="25">
        <f>AVERAGE(AB3:AB5)</f>
        <v>8</v>
      </c>
      <c r="AQ6" s="48" t="s">
        <v>14</v>
      </c>
      <c r="AR6" s="49"/>
      <c r="AS6" s="49"/>
      <c r="AT6" s="49">
        <f>AVERAGE(AT3:AT5)</f>
        <v>1</v>
      </c>
      <c r="AU6" s="49"/>
      <c r="AV6" s="49"/>
      <c r="AW6" s="49"/>
      <c r="AX6" s="51">
        <f>AVERAGE(AX3:AX5)</f>
        <v>4.4333333333333336</v>
      </c>
      <c r="AY6" s="49"/>
      <c r="AZ6" s="49"/>
      <c r="BA6" s="49"/>
      <c r="BB6" s="52">
        <f>AVERAGE(BB3:BB5)</f>
        <v>5.4333333333333336</v>
      </c>
    </row>
    <row r="7" spans="1:54" ht="24.75" customHeight="1">
      <c r="A7" s="1" t="s">
        <v>3</v>
      </c>
      <c r="Y7" s="30" t="s">
        <v>15</v>
      </c>
      <c r="Z7" s="26">
        <f>_xlfn.STDEV.S(Z3:Z5)</f>
        <v>1.6921386861996068</v>
      </c>
      <c r="AA7" s="27">
        <f>_xlfn.STDEV.S(AA3:AA5)</f>
        <v>2.482606157515391</v>
      </c>
      <c r="AB7" s="28">
        <f>_xlfn.STDEV.S(AB3:AB5)</f>
        <v>3.2787192621510002</v>
      </c>
      <c r="AD7" s="42">
        <f>Z7</f>
        <v>1.6921386861996068</v>
      </c>
      <c r="AE7" s="42">
        <f>AA7</f>
        <v>2.482606157515391</v>
      </c>
      <c r="AF7" s="42">
        <f>AB7</f>
        <v>3.2787192621510002</v>
      </c>
      <c r="AQ7" s="48" t="s">
        <v>16</v>
      </c>
      <c r="AR7" s="49"/>
      <c r="AS7" s="49"/>
      <c r="AT7" s="49">
        <f>_xlfn.STDEV.S(AT3:AT5)</f>
        <v>3.897435053981015</v>
      </c>
      <c r="AU7" s="49"/>
      <c r="AV7" s="49"/>
      <c r="AW7" s="49"/>
      <c r="AX7" s="49">
        <f>_xlfn.STDEV.S(AX3:AX5)</f>
        <v>5.4601587278515389</v>
      </c>
      <c r="AY7" s="49"/>
      <c r="AZ7" s="49"/>
      <c r="BA7" s="49"/>
      <c r="BB7" s="50">
        <f>_xlfn.STDEV.S(BB3:BB5)</f>
        <v>1.6010413278030435</v>
      </c>
    </row>
    <row r="8" spans="1:54" ht="24.75" customHeight="1">
      <c r="A8" s="1" t="s">
        <v>6</v>
      </c>
      <c r="B8" s="1">
        <v>0</v>
      </c>
      <c r="C8" s="1">
        <v>0</v>
      </c>
      <c r="D8" s="1">
        <v>0.5</v>
      </c>
      <c r="E8" s="1">
        <v>0.5</v>
      </c>
      <c r="F8" s="1">
        <v>0.5</v>
      </c>
      <c r="G8" s="1">
        <v>0.5</v>
      </c>
      <c r="H8" s="1">
        <v>0.5</v>
      </c>
      <c r="I8" s="1">
        <v>0.6</v>
      </c>
      <c r="J8" s="1">
        <v>0.7</v>
      </c>
      <c r="K8" s="1">
        <v>0.7</v>
      </c>
      <c r="Y8" s="31" t="s">
        <v>17</v>
      </c>
      <c r="Z8" s="27">
        <f>Z7/SQRT(3)</f>
        <v>0.97695672598352279</v>
      </c>
      <c r="AA8" s="27">
        <f>AA7/SQRT(3)</f>
        <v>1.4333333333333336</v>
      </c>
      <c r="AB8" s="28">
        <f>AB7/SQRT(3)</f>
        <v>1.8929694486000912</v>
      </c>
      <c r="AD8" s="41">
        <f>Z7/SQRT(3)</f>
        <v>0.97695672598352279</v>
      </c>
      <c r="AE8" s="41">
        <f>AA7/SQRT(3)</f>
        <v>1.4333333333333336</v>
      </c>
      <c r="AF8" s="41">
        <f>AB7/SQRT(3)</f>
        <v>1.8929694486000912</v>
      </c>
      <c r="AQ8" s="48" t="s">
        <v>18</v>
      </c>
      <c r="AR8" s="49"/>
      <c r="AS8" s="49"/>
      <c r="AT8" s="49">
        <f>(AT7/(SQRT(3)))</f>
        <v>2.2501851775650228</v>
      </c>
      <c r="AU8" s="49"/>
      <c r="AV8" s="49"/>
      <c r="AW8" s="49"/>
      <c r="AX8" s="49">
        <f>(AX7/(SQRT(3)))</f>
        <v>3.1524241113431706</v>
      </c>
      <c r="AY8" s="49"/>
      <c r="AZ8" s="49"/>
      <c r="BA8" s="49"/>
      <c r="BB8" s="50">
        <f>(BB7/(SQRT(3)))</f>
        <v>0.92436164159080314</v>
      </c>
    </row>
    <row r="9" spans="1:54" ht="24.75" customHeight="1">
      <c r="A9" s="1" t="s">
        <v>8</v>
      </c>
      <c r="B9" s="1">
        <v>2</v>
      </c>
      <c r="C9" s="1">
        <v>2</v>
      </c>
      <c r="D9" s="1">
        <v>2</v>
      </c>
      <c r="E9" s="1">
        <v>2</v>
      </c>
      <c r="F9" s="1">
        <v>2.5</v>
      </c>
      <c r="G9" s="1">
        <v>2.8</v>
      </c>
      <c r="H9" s="1">
        <v>3</v>
      </c>
      <c r="I9" s="1">
        <v>4</v>
      </c>
      <c r="J9" s="1">
        <v>4</v>
      </c>
      <c r="K9" s="1">
        <v>5</v>
      </c>
      <c r="Y9" s="40" t="s">
        <v>19</v>
      </c>
      <c r="Z9" s="37">
        <f>Z6+(2*Z7)</f>
        <v>5.950944039065881</v>
      </c>
      <c r="AA9" s="38">
        <f>AA6+(2*AA7)</f>
        <v>8.5318789816974494</v>
      </c>
      <c r="AB9" s="39">
        <f>AB6+(2*AB7)</f>
        <v>14.557438524302</v>
      </c>
      <c r="AQ9" s="48" t="s">
        <v>20</v>
      </c>
      <c r="AR9" s="49"/>
      <c r="AS9" s="49"/>
      <c r="AT9" s="49">
        <f>AT6/AT8</f>
        <v>0.44440786917018227</v>
      </c>
      <c r="AU9" s="49"/>
      <c r="AV9" s="49"/>
      <c r="AW9" s="49"/>
      <c r="AX9" s="49">
        <f>AX6/AX8</f>
        <v>1.40632515700573</v>
      </c>
      <c r="AY9" s="49"/>
      <c r="AZ9" s="49"/>
      <c r="BA9" s="49"/>
      <c r="BB9" s="50">
        <f>BB6/BB8</f>
        <v>5.8779303346931444</v>
      </c>
    </row>
    <row r="10" spans="1:54" ht="24.75" customHeight="1">
      <c r="A10" s="1" t="s">
        <v>10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4</v>
      </c>
      <c r="K10" s="1">
        <v>5</v>
      </c>
      <c r="Y10" s="33" t="s">
        <v>21</v>
      </c>
      <c r="Z10" s="34">
        <f>IF(Z6-(2*Z7)&lt;0, 0, Z6-(2*Z7))</f>
        <v>0</v>
      </c>
      <c r="AA10" s="35">
        <f>IF(AA6-(2*AA7)&lt;0, 0, AA6-(2*AA7))</f>
        <v>0</v>
      </c>
      <c r="AB10" s="36">
        <f>IF(AB6-(2*AB7)&lt;0, 0, AB6-(2*AB7))</f>
        <v>1.4425614756979996</v>
      </c>
      <c r="AQ10" s="48" t="s">
        <v>22</v>
      </c>
      <c r="AR10" s="49"/>
      <c r="AS10" s="49"/>
      <c r="AT10" s="49">
        <v>2</v>
      </c>
      <c r="AU10" s="49"/>
      <c r="AV10" s="49"/>
      <c r="AW10" s="49"/>
      <c r="AX10" s="49">
        <v>2</v>
      </c>
      <c r="AY10" s="49"/>
      <c r="AZ10" s="49"/>
      <c r="BA10" s="49"/>
      <c r="BB10" s="50">
        <v>2</v>
      </c>
    </row>
    <row r="11" spans="1:54" ht="20.25" customHeight="1">
      <c r="A11" s="1" t="s">
        <v>12</v>
      </c>
      <c r="B11" s="1">
        <f>AVERAGE(B8:B10)</f>
        <v>1.6666666666666667</v>
      </c>
      <c r="C11" s="1">
        <f t="shared" ref="C11" si="1">AVERAGE(C8:C10)</f>
        <v>1.6666666666666667</v>
      </c>
      <c r="D11" s="1">
        <f t="shared" ref="D11" si="2">AVERAGE(D8:D10)</f>
        <v>1.8333333333333333</v>
      </c>
      <c r="E11" s="1">
        <f t="shared" ref="E11" si="3">AVERAGE(E8:E10)</f>
        <v>1.8333333333333333</v>
      </c>
      <c r="F11" s="1">
        <f t="shared" ref="F11" si="4">AVERAGE(F8:F10)</f>
        <v>2</v>
      </c>
      <c r="G11" s="1">
        <f t="shared" ref="G11" si="5">AVERAGE(G8:G10)</f>
        <v>2.1</v>
      </c>
      <c r="H11" s="1">
        <f t="shared" ref="H11" si="6">AVERAGE(H8:H10)</f>
        <v>2.1666666666666665</v>
      </c>
      <c r="I11" s="1">
        <f t="shared" ref="I11" si="7">AVERAGE(I8:I10)</f>
        <v>2.5333333333333332</v>
      </c>
      <c r="J11" s="1">
        <f t="shared" ref="J11" si="8">AVERAGE(J8:J10)</f>
        <v>2.9</v>
      </c>
      <c r="K11" s="1">
        <f t="shared" ref="K11" si="9">AVERAGE(K8:K10)</f>
        <v>3.5666666666666664</v>
      </c>
      <c r="AQ11" s="53" t="s">
        <v>23</v>
      </c>
      <c r="AR11" s="54"/>
      <c r="AS11" s="54"/>
      <c r="AT11" s="54">
        <f>1-_xlfn.T.DIST(AT9, AT10, 1)</f>
        <v>0.35010488987846766</v>
      </c>
      <c r="AU11" s="54"/>
      <c r="AV11" s="54"/>
      <c r="AW11" s="54"/>
      <c r="AX11" s="54">
        <f>1-_xlfn.T.DIST(AX9, AX10, 1)</f>
        <v>0.14743679669799925</v>
      </c>
      <c r="AY11" s="54"/>
      <c r="AZ11" s="54"/>
      <c r="BA11" s="54"/>
      <c r="BB11" s="55">
        <f>1-_xlfn.T.DIST(BB9, BB10, 1)</f>
        <v>1.3872307130621708E-2</v>
      </c>
    </row>
    <row r="12" spans="1:54" ht="20.25" customHeight="1">
      <c r="A12" s="1" t="s">
        <v>4</v>
      </c>
    </row>
    <row r="13" spans="1:54" ht="20.25" customHeight="1">
      <c r="A13" s="1" t="s">
        <v>6</v>
      </c>
      <c r="B13" s="1">
        <v>4</v>
      </c>
      <c r="C13" s="1">
        <v>5</v>
      </c>
      <c r="D13" s="1">
        <v>7</v>
      </c>
      <c r="E13" s="1">
        <v>7.5</v>
      </c>
      <c r="F13" s="1">
        <v>8.5</v>
      </c>
      <c r="G13" s="1">
        <v>8.5</v>
      </c>
      <c r="H13" s="1">
        <v>10</v>
      </c>
      <c r="I13" s="1">
        <v>11</v>
      </c>
      <c r="J13" s="1">
        <v>11</v>
      </c>
      <c r="K13" s="1">
        <v>11</v>
      </c>
    </row>
    <row r="14" spans="1:54" ht="20.25" customHeight="1">
      <c r="A14" s="1" t="s">
        <v>8</v>
      </c>
      <c r="B14" s="1">
        <v>2</v>
      </c>
      <c r="C14" s="1">
        <v>3</v>
      </c>
      <c r="D14" s="1">
        <v>3</v>
      </c>
      <c r="E14" s="1">
        <v>5</v>
      </c>
      <c r="F14" s="1">
        <v>5</v>
      </c>
      <c r="G14" s="1">
        <v>6</v>
      </c>
      <c r="H14" s="1">
        <v>7</v>
      </c>
      <c r="I14" s="1">
        <v>7.5</v>
      </c>
      <c r="J14" s="1">
        <v>8.5</v>
      </c>
      <c r="K14" s="1">
        <v>8.5</v>
      </c>
    </row>
    <row r="15" spans="1:54" ht="20.25" customHeight="1">
      <c r="A15" s="1" t="s">
        <v>10</v>
      </c>
      <c r="B15" s="1">
        <v>0</v>
      </c>
      <c r="C15" s="1">
        <v>0</v>
      </c>
      <c r="D15" s="1">
        <v>0</v>
      </c>
      <c r="E15" s="1">
        <v>0.5</v>
      </c>
      <c r="F15" s="1">
        <v>0.5</v>
      </c>
      <c r="G15" s="1">
        <v>2</v>
      </c>
      <c r="H15" s="1">
        <v>2</v>
      </c>
      <c r="I15" s="1">
        <v>3</v>
      </c>
      <c r="J15" s="1">
        <v>4.5</v>
      </c>
      <c r="K15" s="1">
        <v>4.5</v>
      </c>
    </row>
    <row r="16" spans="1:54" ht="20.25" customHeight="1">
      <c r="A16" s="1" t="s">
        <v>12</v>
      </c>
      <c r="B16" s="1">
        <f>AVERAGE(B13:B15)</f>
        <v>2</v>
      </c>
      <c r="C16" s="1">
        <f t="shared" ref="C16" si="10">AVERAGE(C13:C15)</f>
        <v>2.6666666666666665</v>
      </c>
      <c r="D16" s="1">
        <f t="shared" ref="D16" si="11">AVERAGE(D13:D15)</f>
        <v>3.3333333333333335</v>
      </c>
      <c r="E16" s="1">
        <f t="shared" ref="E16" si="12">AVERAGE(E13:E15)</f>
        <v>4.333333333333333</v>
      </c>
      <c r="F16" s="1">
        <f t="shared" ref="F16" si="13">AVERAGE(F13:F15)</f>
        <v>4.666666666666667</v>
      </c>
      <c r="G16" s="1">
        <f t="shared" ref="G16" si="14">AVERAGE(G13:G15)</f>
        <v>5.5</v>
      </c>
      <c r="H16" s="1">
        <f t="shared" ref="H16" si="15">AVERAGE(H13:H15)</f>
        <v>6.333333333333333</v>
      </c>
      <c r="I16" s="1">
        <f t="shared" ref="I16" si="16">AVERAGE(I13:I15)</f>
        <v>7.166666666666667</v>
      </c>
      <c r="J16" s="1">
        <f t="shared" ref="J16" si="17">AVERAGE(J13:J15)</f>
        <v>8</v>
      </c>
      <c r="K16" s="1">
        <f t="shared" ref="K16" si="18">AVERAGE(K13:K15)</f>
        <v>8</v>
      </c>
    </row>
    <row r="30" spans="2:12" ht="33" customHeight="1">
      <c r="B30" s="43" t="s">
        <v>0</v>
      </c>
      <c r="C30" s="43" t="s">
        <v>24</v>
      </c>
      <c r="D30" s="43" t="s">
        <v>25</v>
      </c>
      <c r="E30" s="43" t="s">
        <v>26</v>
      </c>
      <c r="F30" s="43" t="s">
        <v>27</v>
      </c>
      <c r="G30" s="43" t="s">
        <v>28</v>
      </c>
      <c r="H30" s="43" t="s">
        <v>29</v>
      </c>
      <c r="I30" s="43" t="s">
        <v>30</v>
      </c>
      <c r="J30" s="43" t="s">
        <v>31</v>
      </c>
      <c r="K30" s="43" t="s">
        <v>32</v>
      </c>
      <c r="L30" s="43" t="s">
        <v>33</v>
      </c>
    </row>
    <row r="31" spans="2:12" ht="33" customHeight="1">
      <c r="B31" s="43" t="s">
        <v>1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</row>
    <row r="32" spans="2:12" ht="20.25" customHeight="1">
      <c r="B32" s="43" t="s">
        <v>6</v>
      </c>
      <c r="C32" s="43">
        <v>2</v>
      </c>
      <c r="D32" s="43">
        <v>2.5</v>
      </c>
      <c r="E32" s="43">
        <v>2.5</v>
      </c>
      <c r="F32" s="43">
        <v>2.5</v>
      </c>
      <c r="G32" s="43">
        <v>2.5</v>
      </c>
      <c r="H32" s="43">
        <v>3</v>
      </c>
      <c r="I32" s="43">
        <v>3</v>
      </c>
      <c r="J32" s="43">
        <v>3</v>
      </c>
      <c r="K32" s="43">
        <v>3</v>
      </c>
      <c r="L32" s="43">
        <v>4</v>
      </c>
    </row>
    <row r="33" spans="2:12" ht="20.25" customHeight="1">
      <c r="B33" s="43" t="s">
        <v>8</v>
      </c>
      <c r="C33" s="43">
        <v>2</v>
      </c>
      <c r="D33" s="43">
        <v>2</v>
      </c>
      <c r="E33" s="43">
        <v>2</v>
      </c>
      <c r="F33" s="43">
        <v>2</v>
      </c>
      <c r="G33" s="43">
        <v>2</v>
      </c>
      <c r="H33" s="43">
        <v>2</v>
      </c>
      <c r="I33" s="43">
        <v>2</v>
      </c>
      <c r="J33" s="43">
        <v>2</v>
      </c>
      <c r="K33" s="43">
        <v>3</v>
      </c>
      <c r="L33" s="43">
        <v>3</v>
      </c>
    </row>
    <row r="34" spans="2:12" ht="20.25" customHeight="1">
      <c r="B34" s="43" t="s">
        <v>10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0.5</v>
      </c>
      <c r="L34" s="43">
        <v>0.7</v>
      </c>
    </row>
    <row r="35" spans="2:12" ht="20.25" customHeight="1">
      <c r="B35" s="43" t="s">
        <v>12</v>
      </c>
      <c r="C35" s="44">
        <f>AVERAGE(C32:C34)</f>
        <v>1.3333333333333333</v>
      </c>
      <c r="D35" s="44">
        <f t="shared" ref="D35:L35" si="19">AVERAGE(D32:D34)</f>
        <v>1.5</v>
      </c>
      <c r="E35" s="44">
        <f t="shared" si="19"/>
        <v>1.5</v>
      </c>
      <c r="F35" s="44">
        <f t="shared" si="19"/>
        <v>1.5</v>
      </c>
      <c r="G35" s="44">
        <f t="shared" si="19"/>
        <v>1.5</v>
      </c>
      <c r="H35" s="44">
        <f t="shared" si="19"/>
        <v>1.6666666666666667</v>
      </c>
      <c r="I35" s="44">
        <f t="shared" si="19"/>
        <v>1.6666666666666667</v>
      </c>
      <c r="J35" s="44">
        <f t="shared" si="19"/>
        <v>1.6666666666666667</v>
      </c>
      <c r="K35" s="44">
        <f t="shared" si="19"/>
        <v>2.1666666666666665</v>
      </c>
      <c r="L35" s="44">
        <f t="shared" si="19"/>
        <v>2.5666666666666669</v>
      </c>
    </row>
    <row r="36" spans="2:12" ht="33" customHeight="1">
      <c r="B36" s="43" t="s">
        <v>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</row>
    <row r="37" spans="2:12" ht="20.25" customHeight="1">
      <c r="B37" s="43" t="s">
        <v>6</v>
      </c>
      <c r="C37" s="43">
        <v>0</v>
      </c>
      <c r="D37" s="43">
        <v>0</v>
      </c>
      <c r="E37" s="43">
        <v>0.5</v>
      </c>
      <c r="F37" s="43">
        <v>0.5</v>
      </c>
      <c r="G37" s="43">
        <v>0.5</v>
      </c>
      <c r="H37" s="43">
        <v>0.5</v>
      </c>
      <c r="I37" s="43">
        <v>0.5</v>
      </c>
      <c r="J37" s="43">
        <v>0.6</v>
      </c>
      <c r="K37" s="43">
        <v>0.7</v>
      </c>
      <c r="L37" s="43">
        <v>0.7</v>
      </c>
    </row>
    <row r="38" spans="2:12" ht="20.25" customHeight="1">
      <c r="B38" s="43" t="s">
        <v>8</v>
      </c>
      <c r="C38" s="43">
        <v>2</v>
      </c>
      <c r="D38" s="43">
        <v>2</v>
      </c>
      <c r="E38" s="43">
        <v>2</v>
      </c>
      <c r="F38" s="43">
        <v>2</v>
      </c>
      <c r="G38" s="43">
        <v>2.5</v>
      </c>
      <c r="H38" s="43">
        <v>2.8</v>
      </c>
      <c r="I38" s="43">
        <v>3</v>
      </c>
      <c r="J38" s="43">
        <v>4</v>
      </c>
      <c r="K38" s="43">
        <v>4</v>
      </c>
      <c r="L38" s="43">
        <v>5</v>
      </c>
    </row>
    <row r="39" spans="2:12" ht="20.25" customHeight="1">
      <c r="B39" s="43" t="s">
        <v>10</v>
      </c>
      <c r="C39" s="43">
        <v>3</v>
      </c>
      <c r="D39" s="43">
        <v>3</v>
      </c>
      <c r="E39" s="43">
        <v>3</v>
      </c>
      <c r="F39" s="43">
        <v>3</v>
      </c>
      <c r="G39" s="43">
        <v>3</v>
      </c>
      <c r="H39" s="43">
        <v>3</v>
      </c>
      <c r="I39" s="43">
        <v>3</v>
      </c>
      <c r="J39" s="43">
        <v>3</v>
      </c>
      <c r="K39" s="43">
        <v>4</v>
      </c>
      <c r="L39" s="43">
        <v>5</v>
      </c>
    </row>
    <row r="40" spans="2:12" ht="20.25" customHeight="1">
      <c r="B40" s="43" t="s">
        <v>12</v>
      </c>
      <c r="C40" s="44">
        <f>AVERAGE(C37:C39)</f>
        <v>1.6666666666666667</v>
      </c>
      <c r="D40" s="44">
        <f t="shared" ref="D40:L40" si="20">AVERAGE(D37:D39)</f>
        <v>1.6666666666666667</v>
      </c>
      <c r="E40" s="44">
        <f t="shared" si="20"/>
        <v>1.8333333333333333</v>
      </c>
      <c r="F40" s="44">
        <f t="shared" si="20"/>
        <v>1.8333333333333333</v>
      </c>
      <c r="G40" s="44">
        <f t="shared" si="20"/>
        <v>2</v>
      </c>
      <c r="H40" s="44">
        <f t="shared" si="20"/>
        <v>2.1</v>
      </c>
      <c r="I40" s="44">
        <f t="shared" si="20"/>
        <v>2.1666666666666665</v>
      </c>
      <c r="J40" s="44">
        <f t="shared" si="20"/>
        <v>2.5333333333333332</v>
      </c>
      <c r="K40" s="44">
        <f t="shared" si="20"/>
        <v>2.9</v>
      </c>
      <c r="L40" s="44">
        <f t="shared" si="20"/>
        <v>3.5666666666666664</v>
      </c>
    </row>
    <row r="41" spans="2:12" ht="33" customHeight="1">
      <c r="B41" s="43" t="s">
        <v>4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2:12" ht="20.25" customHeight="1">
      <c r="B42" s="43" t="s">
        <v>6</v>
      </c>
      <c r="C42" s="43">
        <v>4</v>
      </c>
      <c r="D42" s="43">
        <v>5</v>
      </c>
      <c r="E42" s="43">
        <v>7</v>
      </c>
      <c r="F42" s="43">
        <v>7.5</v>
      </c>
      <c r="G42" s="43">
        <v>8.5</v>
      </c>
      <c r="H42" s="43">
        <v>8.5</v>
      </c>
      <c r="I42" s="43">
        <v>10</v>
      </c>
      <c r="J42" s="43">
        <v>11</v>
      </c>
      <c r="K42" s="43">
        <v>11</v>
      </c>
      <c r="L42" s="43">
        <v>11</v>
      </c>
    </row>
    <row r="43" spans="2:12" ht="20.25" customHeight="1">
      <c r="B43" s="43" t="s">
        <v>8</v>
      </c>
      <c r="C43" s="43">
        <v>2</v>
      </c>
      <c r="D43" s="43">
        <v>3</v>
      </c>
      <c r="E43" s="43">
        <v>3</v>
      </c>
      <c r="F43" s="43">
        <v>5</v>
      </c>
      <c r="G43" s="43">
        <v>5</v>
      </c>
      <c r="H43" s="43">
        <v>6</v>
      </c>
      <c r="I43" s="43">
        <v>7</v>
      </c>
      <c r="J43" s="43">
        <v>7.5</v>
      </c>
      <c r="K43" s="43">
        <v>8.5</v>
      </c>
      <c r="L43" s="43">
        <v>8.5</v>
      </c>
    </row>
    <row r="44" spans="2:12" ht="20.25" customHeight="1">
      <c r="B44" s="43" t="s">
        <v>10</v>
      </c>
      <c r="C44" s="43">
        <v>0</v>
      </c>
      <c r="D44" s="43">
        <v>0</v>
      </c>
      <c r="E44" s="43">
        <v>0</v>
      </c>
      <c r="F44" s="43">
        <v>0.5</v>
      </c>
      <c r="G44" s="43">
        <v>0.5</v>
      </c>
      <c r="H44" s="43">
        <v>2</v>
      </c>
      <c r="I44" s="43">
        <v>2</v>
      </c>
      <c r="J44" s="43">
        <v>3</v>
      </c>
      <c r="K44" s="43">
        <v>4.5</v>
      </c>
      <c r="L44" s="43">
        <v>4.5</v>
      </c>
    </row>
    <row r="45" spans="2:12" ht="20.25" customHeight="1">
      <c r="B45" s="43" t="s">
        <v>12</v>
      </c>
      <c r="C45" s="44">
        <f>AVERAGE(C42:C44)</f>
        <v>2</v>
      </c>
      <c r="D45" s="44">
        <f t="shared" ref="D45:L45" si="21">AVERAGE(D42:D44)</f>
        <v>2.6666666666666665</v>
      </c>
      <c r="E45" s="44">
        <f t="shared" si="21"/>
        <v>3.3333333333333335</v>
      </c>
      <c r="F45" s="44">
        <f t="shared" si="21"/>
        <v>4.333333333333333</v>
      </c>
      <c r="G45" s="44">
        <f t="shared" si="21"/>
        <v>4.666666666666667</v>
      </c>
      <c r="H45" s="44">
        <f t="shared" si="21"/>
        <v>5.5</v>
      </c>
      <c r="I45" s="44">
        <f t="shared" si="21"/>
        <v>6.333333333333333</v>
      </c>
      <c r="J45" s="44">
        <f t="shared" si="21"/>
        <v>7.166666666666667</v>
      </c>
      <c r="K45" s="44">
        <f t="shared" si="21"/>
        <v>8</v>
      </c>
      <c r="L45" s="44">
        <f t="shared" si="21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Thomas</dc:creator>
  <cp:keywords/>
  <dc:description/>
  <cp:lastModifiedBy>TOMES, Eden (etome3)</cp:lastModifiedBy>
  <cp:revision/>
  <dcterms:created xsi:type="dcterms:W3CDTF">2025-05-08T22:56:14Z</dcterms:created>
  <dcterms:modified xsi:type="dcterms:W3CDTF">2025-06-05T23:35:03Z</dcterms:modified>
  <cp:category/>
  <cp:contentStatus/>
</cp:coreProperties>
</file>