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edu-my.sharepoint.com/personal/ncoly1_eq_edu_au/Documents/2024/11 Bio/Student Experiment/"/>
    </mc:Choice>
  </mc:AlternateContent>
  <xr:revisionPtr revIDLastSave="219" documentId="8_{9BB80E75-11DD-447E-AA08-E01D7540FC7F}" xr6:coauthVersionLast="47" xr6:coauthVersionMax="47" xr10:uidLastSave="{5DC8F8DF-437F-4615-B3FA-166FE4DDF5F8}"/>
  <bookViews>
    <workbookView xWindow="-110" yWindow="-110" windowWidth="19420" windowHeight="11620" xr2:uid="{9DCF5567-85FC-455B-BBC9-E12C144DFE40}"/>
  </bookViews>
  <sheets>
    <sheet name="After 5 min" sheetId="3" r:id="rId1"/>
    <sheet name="All Data" sheetId="1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H17" i="3" s="1"/>
  <c r="G14" i="3"/>
  <c r="G17" i="3" s="1"/>
  <c r="F14" i="3"/>
  <c r="F17" i="3" s="1"/>
  <c r="E14" i="3"/>
  <c r="E17" i="3" s="1"/>
  <c r="D14" i="3"/>
  <c r="D17" i="3" s="1"/>
  <c r="C14" i="3"/>
  <c r="C17" i="3" s="1"/>
  <c r="H13" i="3"/>
  <c r="G13" i="3"/>
  <c r="F13" i="3"/>
  <c r="E13" i="3"/>
  <c r="D13" i="3"/>
  <c r="C13" i="3"/>
  <c r="G41" i="1"/>
  <c r="E41" i="1"/>
  <c r="F41" i="1" s="1"/>
  <c r="G40" i="1"/>
  <c r="E40" i="1"/>
  <c r="F40" i="1" s="1"/>
  <c r="G39" i="1"/>
  <c r="E39" i="1"/>
  <c r="F39" i="1" s="1"/>
  <c r="G38" i="1"/>
  <c r="E38" i="1"/>
  <c r="F38" i="1" s="1"/>
  <c r="G37" i="1"/>
  <c r="E37" i="1"/>
  <c r="F37" i="1" s="1"/>
  <c r="G36" i="1"/>
  <c r="E36" i="1"/>
  <c r="F36" i="1" s="1"/>
  <c r="G35" i="1"/>
  <c r="E35" i="1"/>
  <c r="F35" i="1" s="1"/>
  <c r="G34" i="1"/>
  <c r="E34" i="1"/>
  <c r="F34" i="1" s="1"/>
  <c r="G33" i="1"/>
  <c r="E33" i="1"/>
  <c r="F33" i="1" s="1"/>
  <c r="G32" i="1"/>
  <c r="E32" i="1"/>
  <c r="F32" i="1" s="1"/>
  <c r="G31" i="1"/>
  <c r="E31" i="1"/>
  <c r="F31" i="1" s="1"/>
  <c r="H15" i="3" l="1"/>
  <c r="D15" i="3"/>
  <c r="G16" i="3"/>
  <c r="F15" i="3"/>
  <c r="C15" i="3"/>
  <c r="H16" i="3"/>
  <c r="C16" i="3"/>
  <c r="G15" i="3"/>
  <c r="D16" i="3"/>
  <c r="E15" i="3"/>
  <c r="E16" i="3"/>
  <c r="F16" i="3"/>
  <c r="N27" i="1"/>
  <c r="N26" i="1"/>
  <c r="N25" i="1"/>
  <c r="N24" i="1"/>
  <c r="N23" i="1"/>
  <c r="N22" i="1"/>
  <c r="N21" i="1"/>
  <c r="N20" i="1"/>
  <c r="N19" i="1"/>
  <c r="N18" i="1"/>
  <c r="N17" i="1"/>
  <c r="N13" i="1"/>
  <c r="N12" i="1"/>
  <c r="N11" i="1"/>
  <c r="N10" i="1"/>
  <c r="N9" i="1"/>
  <c r="N8" i="1"/>
  <c r="N7" i="1"/>
  <c r="N6" i="1"/>
  <c r="N5" i="1"/>
  <c r="N4" i="1"/>
  <c r="N3" i="1"/>
  <c r="F27" i="1"/>
  <c r="F26" i="1"/>
  <c r="F25" i="1"/>
  <c r="F24" i="1"/>
  <c r="F23" i="1"/>
  <c r="F22" i="1"/>
  <c r="F21" i="1"/>
  <c r="F20" i="1"/>
  <c r="F19" i="1"/>
  <c r="F18" i="1"/>
  <c r="F17" i="1"/>
  <c r="F4" i="1"/>
  <c r="F5" i="1"/>
  <c r="F6" i="1"/>
  <c r="F7" i="1"/>
  <c r="F8" i="1"/>
  <c r="F9" i="1"/>
  <c r="F10" i="1"/>
  <c r="F11" i="1"/>
  <c r="F12" i="1"/>
  <c r="F13" i="1"/>
  <c r="F3" i="1"/>
  <c r="M27" i="1" l="1"/>
  <c r="M26" i="1"/>
  <c r="M25" i="1"/>
  <c r="M24" i="1"/>
  <c r="M23" i="1"/>
  <c r="M22" i="1"/>
  <c r="M21" i="1"/>
  <c r="M20" i="1"/>
  <c r="M19" i="1"/>
  <c r="M18" i="1"/>
  <c r="M17" i="1"/>
  <c r="M13" i="1"/>
  <c r="M12" i="1"/>
  <c r="M11" i="1"/>
  <c r="M10" i="1"/>
  <c r="M9" i="1"/>
  <c r="M8" i="1"/>
  <c r="M7" i="1"/>
  <c r="M6" i="1"/>
  <c r="M5" i="1"/>
  <c r="M4" i="1"/>
  <c r="M3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3" i="1"/>
  <c r="G18" i="1"/>
  <c r="G19" i="1"/>
  <c r="G20" i="1"/>
  <c r="G21" i="1"/>
  <c r="G22" i="1"/>
  <c r="G23" i="1"/>
  <c r="G24" i="1"/>
  <c r="G25" i="1"/>
  <c r="G26" i="1"/>
  <c r="G27" i="1"/>
  <c r="O18" i="1"/>
  <c r="O19" i="1"/>
  <c r="O20" i="1"/>
  <c r="O21" i="1"/>
  <c r="O22" i="1"/>
  <c r="O23" i="1"/>
  <c r="O24" i="1"/>
  <c r="O25" i="1"/>
  <c r="O26" i="1"/>
  <c r="O27" i="1"/>
  <c r="O17" i="1"/>
  <c r="O4" i="1"/>
  <c r="O5" i="1"/>
  <c r="O6" i="1"/>
  <c r="O7" i="1"/>
  <c r="O8" i="1"/>
  <c r="O9" i="1"/>
  <c r="O10" i="1"/>
  <c r="O11" i="1"/>
  <c r="O12" i="1"/>
  <c r="O13" i="1"/>
  <c r="O3" i="1"/>
  <c r="G17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<sst xmlns="http://schemas.openxmlformats.org/spreadsheetml/2006/main" count="35" uniqueCount="23">
  <si>
    <t>Group 1</t>
  </si>
  <si>
    <t>Group 2</t>
  </si>
  <si>
    <t>Average</t>
  </si>
  <si>
    <t>Group 3</t>
  </si>
  <si>
    <t>Group 4</t>
  </si>
  <si>
    <t>Std
Dev</t>
  </si>
  <si>
    <t>Std
Error</t>
  </si>
  <si>
    <t>Mean</t>
  </si>
  <si>
    <t>Standard Error</t>
  </si>
  <si>
    <t>Standard Deviation</t>
  </si>
  <si>
    <t>30°C</t>
  </si>
  <si>
    <t>37°C</t>
  </si>
  <si>
    <t>40°C</t>
  </si>
  <si>
    <r>
      <t>20</t>
    </r>
    <r>
      <rPr>
        <b/>
        <sz val="12"/>
        <color theme="1"/>
        <rFont val="Calibri"/>
        <family val="2"/>
      </rPr>
      <t>°C</t>
    </r>
  </si>
  <si>
    <t>50°C</t>
  </si>
  <si>
    <t>Group 5</t>
  </si>
  <si>
    <t>Temperature</t>
  </si>
  <si>
    <t>Control 1</t>
  </si>
  <si>
    <t>Control 2</t>
  </si>
  <si>
    <t>Replication</t>
  </si>
  <si>
    <t>Lower Limit</t>
  </si>
  <si>
    <t>Upper Limit</t>
  </si>
  <si>
    <t>Number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</si>
</sst>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/>
    <xf numFmtId="2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2" fontId="0" fillId="0" borderId="2" xfId="0" applyNumberFormat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'After 5 min'!$D$17:$G$17</c:f>
                <c:numCache>
                  <c:formatCode>General</c:formatCode>
                  <c:ptCount val="4"/>
                  <c:pt idx="0">
                    <c:v>0.76376261582597338</c:v>
                  </c:pt>
                  <c:pt idx="1">
                    <c:v>1.4529663145135578</c:v>
                  </c:pt>
                  <c:pt idx="2">
                    <c:v>1.4529663145135574</c:v>
                  </c:pt>
                  <c:pt idx="3">
                    <c:v>0.33333333333333331</c:v>
                  </c:pt>
                </c:numCache>
              </c:numRef>
            </c:plus>
            <c:minus>
              <c:numRef>
                <c:f>'After 5 min'!$D$17:$G$17</c:f>
                <c:numCache>
                  <c:formatCode>General</c:formatCode>
                  <c:ptCount val="4"/>
                  <c:pt idx="0">
                    <c:v>0.76376261582597338</c:v>
                  </c:pt>
                  <c:pt idx="1">
                    <c:v>1.4529663145135578</c:v>
                  </c:pt>
                  <c:pt idx="2">
                    <c:v>1.4529663145135574</c:v>
                  </c:pt>
                  <c:pt idx="3">
                    <c:v>0.33333333333333331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'After 5 min'!$D$13:$G$13</c:f>
              <c:numCache>
                <c:formatCode>0.00</c:formatCode>
                <c:ptCount val="4"/>
                <c:pt idx="0">
                  <c:v>2</c:v>
                </c:pt>
                <c:pt idx="1">
                  <c:v>3.3333333333333335</c:v>
                </c:pt>
                <c:pt idx="2">
                  <c:v>7.666666666666667</c:v>
                </c:pt>
                <c:pt idx="3">
                  <c:v>15.333333333333334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1-41C3-B30F-C1941F6F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191023"/>
        <c:axId val="341829599"/>
      </c:barChart>
      <c:catAx>
        <c:axId val="34719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29599"/>
        <c:crosses val="autoZero"/>
        <c:auto val="1"/>
        <c:lblAlgn val="ctr"/>
        <c:lblOffset val="100"/>
        <c:noMultiLvlLbl val="0"/>
      </c:catAx>
      <c:valAx>
        <c:axId val="3418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9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Data'!$A$1</c:f>
              <c:strCache>
                <c:ptCount val="1"/>
                <c:pt idx="0">
                  <c:v>20°C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Data'!$A$3:$A$13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'All Data'!$G$3:$G$13</c:f>
              <c:numCache>
                <c:formatCode>0.0</c:formatCode>
                <c:ptCount val="11"/>
                <c:pt idx="0">
                  <c:v>1.3333333333333333</c:v>
                </c:pt>
                <c:pt idx="1">
                  <c:v>1.3333333333333333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1.5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F-4D82-BBCC-3E507AF9718B}"/>
            </c:ext>
          </c:extLst>
        </c:ser>
        <c:ser>
          <c:idx val="1"/>
          <c:order val="1"/>
          <c:tx>
            <c:strRef>
              <c:f>'All Data'!$I$1</c:f>
              <c:strCache>
                <c:ptCount val="1"/>
                <c:pt idx="0">
                  <c:v>30°C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Data'!$A$3:$A$13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'All Data'!$O$3:$O$13</c:f>
              <c:numCache>
                <c:formatCode>0.0</c:formatCode>
                <c:ptCount val="11"/>
                <c:pt idx="0">
                  <c:v>2</c:v>
                </c:pt>
                <c:pt idx="1">
                  <c:v>3.1666666666666665</c:v>
                </c:pt>
                <c:pt idx="2">
                  <c:v>3.1666666666666665</c:v>
                </c:pt>
                <c:pt idx="3">
                  <c:v>3.1666666666666665</c:v>
                </c:pt>
                <c:pt idx="4">
                  <c:v>3.1666666666666665</c:v>
                </c:pt>
                <c:pt idx="5">
                  <c:v>3.1666666666666665</c:v>
                </c:pt>
                <c:pt idx="6">
                  <c:v>3.1666666666666665</c:v>
                </c:pt>
                <c:pt idx="7">
                  <c:v>3.1666666666666665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3F-4D82-BBCC-3E507AF9718B}"/>
            </c:ext>
          </c:extLst>
        </c:ser>
        <c:ser>
          <c:idx val="2"/>
          <c:order val="2"/>
          <c:tx>
            <c:strRef>
              <c:f>'All Data'!$A$15</c:f>
              <c:strCache>
                <c:ptCount val="1"/>
                <c:pt idx="0">
                  <c:v>37°C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'All Data'!$G$17:$G$27</c:f>
              <c:numCache>
                <c:formatCode>0.0</c:formatCode>
                <c:ptCount val="11"/>
                <c:pt idx="0">
                  <c:v>0</c:v>
                </c:pt>
                <c:pt idx="1">
                  <c:v>2.3333333333333335</c:v>
                </c:pt>
                <c:pt idx="2">
                  <c:v>2.6666666666666665</c:v>
                </c:pt>
                <c:pt idx="3">
                  <c:v>3</c:v>
                </c:pt>
                <c:pt idx="4">
                  <c:v>3.3333333333333335</c:v>
                </c:pt>
                <c:pt idx="5">
                  <c:v>4</c:v>
                </c:pt>
                <c:pt idx="6">
                  <c:v>4.333333333333333</c:v>
                </c:pt>
                <c:pt idx="7">
                  <c:v>6</c:v>
                </c:pt>
                <c:pt idx="8">
                  <c:v>6.333333333333333</c:v>
                </c:pt>
                <c:pt idx="9">
                  <c:v>7.333333333333333</c:v>
                </c:pt>
                <c:pt idx="10">
                  <c:v>7.666666666666667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3F-4D82-BBCC-3E507AF9718B}"/>
            </c:ext>
          </c:extLst>
        </c:ser>
        <c:ser>
          <c:idx val="3"/>
          <c:order val="3"/>
          <c:tx>
            <c:strRef>
              <c:f>'All Data'!$I$15</c:f>
              <c:strCache>
                <c:ptCount val="1"/>
                <c:pt idx="0">
                  <c:v>40°C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Data'!$I$17:$I$27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'All Data'!$O$17:$O$27</c:f>
              <c:numCache>
                <c:formatCode>0.0</c:formatCode>
                <c:ptCount val="11"/>
                <c:pt idx="0">
                  <c:v>10.333333333333334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13</c:v>
                </c:pt>
                <c:pt idx="4">
                  <c:v>14.666666666666666</c:v>
                </c:pt>
                <c:pt idx="5">
                  <c:v>14.666666666666666</c:v>
                </c:pt>
                <c:pt idx="6">
                  <c:v>14.666666666666666</c:v>
                </c:pt>
                <c:pt idx="7">
                  <c:v>15</c:v>
                </c:pt>
                <c:pt idx="8">
                  <c:v>15.333333333333334</c:v>
                </c:pt>
                <c:pt idx="9">
                  <c:v>15.333333333333334</c:v>
                </c:pt>
                <c:pt idx="10">
                  <c:v>15.333333333333334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3F-4D82-BBCC-3E507AF97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02400"/>
        <c:axId val="51080281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'All Data'!$A$29</c15:sqref>
                        </c15:formulaRef>
                      </c:ext>
                    </c:extLst>
                    <c:strCache>
                      <c:ptCount val="1"/>
                      <c:pt idx="0">
                        <c:v>50°C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 Data'!$A$31:$A$41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 Data'!$G$31:$G$41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43F-4D82-BBCC-3E507AF9718B}"/>
                  </c:ext>
                </c:extLst>
              </c15:ser>
            </c15:filteredScatterSeries>
          </c:ext>
        </c:extLst>
      </c:scatterChart>
      <c:valAx>
        <c:axId val="5108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2816"/>
        <c:crosses val="autoZero"/>
        <c:crossBetween val="midCat"/>
      </c:valAx>
      <c:valAx>
        <c:axId val="5108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2</xdr:row>
      <xdr:rowOff>3175</xdr:rowOff>
    </xdr:from>
    <xdr:to>
      <xdr:col>17</xdr:col>
      <xdr:colOff>34925</xdr:colOff>
      <xdr:row>16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3001A-C070-4D22-8C11-9A0447000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141713</xdr:colOff>
      <xdr:row>0</xdr:row>
      <xdr:rowOff>301083</xdr:rowOff>
    </xdr:from>
    <xdr:to>
      <xdr:col>22</xdr:col>
      <xdr:colOff>431335</xdr:colOff>
      <xdr:row>15</xdr:row>
      <xdr:rowOff>55137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95296-8A57-43FB-8542-EFB4A390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4D88-0AE6-4FC9-8742-E0D6ECF3F7C5}">
  <dimension ref="A1:I19"/>
  <sheetViews>
    <sheetView tabSelected="1" workbookViewId="0">
      <selection activeCell="M22" sqref="M22"/>
    </sheetView>
  </sheetViews>
  <sheetFormatPr defaultRowHeight="14.5" x14ac:dyDescent="0.35"/>
  <cols>
    <col min="2" max="2" width="9.6328125" customWidth="1"/>
  </cols>
  <sheetData>
    <row r="1" spans="1:9" x14ac:dyDescent="0.35">
      <c r="A1" s="23" t="s">
        <v>16</v>
      </c>
      <c r="B1" s="24"/>
      <c r="C1" s="18">
        <v>10</v>
      </c>
      <c r="D1" s="17">
        <v>20</v>
      </c>
      <c r="E1" s="17">
        <v>30</v>
      </c>
      <c r="F1" s="18">
        <v>37</v>
      </c>
      <c r="G1" s="18">
        <v>40</v>
      </c>
      <c r="H1" s="9">
        <v>50</v>
      </c>
      <c r="I1" s="2"/>
    </row>
    <row r="2" spans="1:9" x14ac:dyDescent="0.35">
      <c r="A2" s="23" t="s">
        <v>17</v>
      </c>
      <c r="B2" s="24"/>
      <c r="C2" s="19"/>
      <c r="D2" s="12"/>
      <c r="E2" s="12"/>
      <c r="F2" s="19"/>
      <c r="G2" s="19"/>
      <c r="I2" s="1"/>
    </row>
    <row r="3" spans="1:9" x14ac:dyDescent="0.35">
      <c r="A3" s="23" t="s">
        <v>18</v>
      </c>
      <c r="B3" s="24"/>
      <c r="C3" s="19"/>
      <c r="D3" s="12"/>
      <c r="E3" s="12"/>
      <c r="F3" s="19"/>
      <c r="G3" s="19"/>
      <c r="I3" s="1"/>
    </row>
    <row r="4" spans="1:9" x14ac:dyDescent="0.35">
      <c r="B4" s="8"/>
      <c r="C4" s="12"/>
      <c r="D4" s="8"/>
      <c r="E4" s="12"/>
      <c r="F4" s="19"/>
      <c r="G4" s="19"/>
      <c r="I4" s="1"/>
    </row>
    <row r="5" spans="1:9" x14ac:dyDescent="0.35">
      <c r="A5" t="s">
        <v>22</v>
      </c>
      <c r="C5" s="13">
        <v>3</v>
      </c>
      <c r="D5" s="8"/>
      <c r="E5" s="12"/>
      <c r="F5" s="19"/>
      <c r="G5" s="19"/>
      <c r="I5" s="1"/>
    </row>
    <row r="6" spans="1:9" x14ac:dyDescent="0.35">
      <c r="E6" s="19"/>
      <c r="F6" s="19"/>
      <c r="G6" s="19"/>
      <c r="I6" s="1"/>
    </row>
    <row r="7" spans="1:9" x14ac:dyDescent="0.35">
      <c r="A7" s="28" t="s">
        <v>19</v>
      </c>
      <c r="B7" s="25">
        <v>1</v>
      </c>
      <c r="C7" s="16"/>
      <c r="D7" s="16">
        <v>2.5</v>
      </c>
      <c r="E7" s="13">
        <v>6</v>
      </c>
      <c r="F7" s="16">
        <v>5</v>
      </c>
      <c r="G7" s="16">
        <v>16</v>
      </c>
      <c r="H7" s="11"/>
      <c r="I7" s="1"/>
    </row>
    <row r="8" spans="1:9" x14ac:dyDescent="0.35">
      <c r="A8" s="28"/>
      <c r="B8" s="12">
        <v>2</v>
      </c>
      <c r="C8" s="16"/>
      <c r="D8" s="16">
        <v>0.5</v>
      </c>
      <c r="E8" s="13">
        <v>1</v>
      </c>
      <c r="F8" s="16">
        <v>10</v>
      </c>
      <c r="G8" s="16">
        <v>15</v>
      </c>
      <c r="H8" s="11"/>
      <c r="I8" s="1"/>
    </row>
    <row r="9" spans="1:9" x14ac:dyDescent="0.35">
      <c r="A9" s="28"/>
      <c r="B9" s="12">
        <v>3</v>
      </c>
      <c r="C9" s="16"/>
      <c r="D9" s="16">
        <v>3</v>
      </c>
      <c r="E9" s="13">
        <v>3</v>
      </c>
      <c r="F9" s="16">
        <v>8</v>
      </c>
      <c r="G9" s="16">
        <v>15</v>
      </c>
      <c r="H9" s="11"/>
      <c r="I9" s="1"/>
    </row>
    <row r="10" spans="1:9" x14ac:dyDescent="0.35">
      <c r="A10" s="28"/>
      <c r="B10" s="12">
        <v>4</v>
      </c>
      <c r="C10" s="16"/>
      <c r="D10" s="16"/>
      <c r="E10" s="13"/>
      <c r="F10" s="16"/>
      <c r="G10" s="16"/>
      <c r="H10" s="11"/>
      <c r="I10" s="1"/>
    </row>
    <row r="11" spans="1:9" x14ac:dyDescent="0.35">
      <c r="A11" s="28"/>
      <c r="B11" s="12">
        <v>5</v>
      </c>
      <c r="C11" s="16"/>
      <c r="D11" s="16"/>
      <c r="E11" s="13"/>
      <c r="F11" s="16"/>
      <c r="G11" s="16"/>
      <c r="H11" s="11"/>
      <c r="I11" s="1"/>
    </row>
    <row r="12" spans="1:9" x14ac:dyDescent="0.35">
      <c r="A12" s="28"/>
      <c r="B12" s="12">
        <v>6</v>
      </c>
      <c r="C12" s="16"/>
      <c r="D12" s="16"/>
      <c r="E12" s="13"/>
      <c r="F12" s="16"/>
      <c r="G12" s="16"/>
      <c r="H12" s="11"/>
      <c r="I12" s="1"/>
    </row>
    <row r="13" spans="1:9" x14ac:dyDescent="0.35">
      <c r="A13" s="26" t="s">
        <v>7</v>
      </c>
      <c r="B13" s="27"/>
      <c r="C13" s="15" t="e">
        <f t="shared" ref="C13:H13" si="0">AVERAGE(C7:C12)</f>
        <v>#DIV/0!</v>
      </c>
      <c r="D13" s="15">
        <f t="shared" si="0"/>
        <v>2</v>
      </c>
      <c r="E13" s="14">
        <f t="shared" si="0"/>
        <v>3.3333333333333335</v>
      </c>
      <c r="F13" s="15">
        <f t="shared" si="0"/>
        <v>7.666666666666667</v>
      </c>
      <c r="G13" s="15">
        <f t="shared" si="0"/>
        <v>15.333333333333334</v>
      </c>
      <c r="H13" s="5" t="e">
        <f t="shared" si="0"/>
        <v>#DIV/0!</v>
      </c>
      <c r="I13" s="1"/>
    </row>
    <row r="14" spans="1:9" x14ac:dyDescent="0.35">
      <c r="A14" s="26" t="s">
        <v>9</v>
      </c>
      <c r="B14" s="27"/>
      <c r="C14" s="15" t="e">
        <f t="shared" ref="C14:H14" si="1">STDEV(C7:C12)</f>
        <v>#DIV/0!</v>
      </c>
      <c r="D14" s="15">
        <f t="shared" si="1"/>
        <v>1.3228756555322954</v>
      </c>
      <c r="E14" s="14">
        <f t="shared" si="1"/>
        <v>2.5166114784235831</v>
      </c>
      <c r="F14" s="15">
        <f t="shared" si="1"/>
        <v>2.5166114784235822</v>
      </c>
      <c r="G14" s="15">
        <f t="shared" si="1"/>
        <v>0.57735026918962573</v>
      </c>
      <c r="H14" s="5" t="e">
        <f t="shared" si="1"/>
        <v>#DIV/0!</v>
      </c>
      <c r="I14" s="1"/>
    </row>
    <row r="15" spans="1:9" x14ac:dyDescent="0.35">
      <c r="A15" s="26" t="s">
        <v>20</v>
      </c>
      <c r="B15" s="27"/>
      <c r="C15" s="15" t="e">
        <f t="shared" ref="C15:H15" si="2">C13-2*C14</f>
        <v>#DIV/0!</v>
      </c>
      <c r="D15" s="15">
        <f t="shared" si="2"/>
        <v>-0.64575131106459072</v>
      </c>
      <c r="E15" s="14">
        <f t="shared" si="2"/>
        <v>-1.6998896235138328</v>
      </c>
      <c r="F15" s="15">
        <f t="shared" si="2"/>
        <v>2.6334437098195025</v>
      </c>
      <c r="G15" s="15">
        <f t="shared" si="2"/>
        <v>14.178632794954083</v>
      </c>
      <c r="H15" s="5" t="e">
        <f t="shared" si="2"/>
        <v>#DIV/0!</v>
      </c>
    </row>
    <row r="16" spans="1:9" x14ac:dyDescent="0.35">
      <c r="A16" s="26" t="s">
        <v>21</v>
      </c>
      <c r="B16" s="27"/>
      <c r="C16" s="15" t="e">
        <f t="shared" ref="C16:H16" si="3">C13+2*C14</f>
        <v>#DIV/0!</v>
      </c>
      <c r="D16" s="15">
        <f t="shared" si="3"/>
        <v>4.6457513110645907</v>
      </c>
      <c r="E16" s="14">
        <f t="shared" si="3"/>
        <v>8.3665562901804993</v>
      </c>
      <c r="F16" s="15">
        <f t="shared" si="3"/>
        <v>12.699889623513831</v>
      </c>
      <c r="G16" s="15">
        <f t="shared" si="3"/>
        <v>16.488033871712584</v>
      </c>
      <c r="H16" s="5" t="e">
        <f t="shared" si="3"/>
        <v>#DIV/0!</v>
      </c>
    </row>
    <row r="17" spans="1:8" x14ac:dyDescent="0.35">
      <c r="A17" s="26" t="s">
        <v>8</v>
      </c>
      <c r="B17" s="27"/>
      <c r="C17" s="15" t="e">
        <f>C14/SQRT($C$5)</f>
        <v>#DIV/0!</v>
      </c>
      <c r="D17" s="15">
        <f>D14/SQRT($C$5)</f>
        <v>0.76376261582597338</v>
      </c>
      <c r="E17" s="14">
        <f>E14/SQRT($C$5)</f>
        <v>1.4529663145135578</v>
      </c>
      <c r="F17" s="15">
        <f>F14/SQRT($C$5)</f>
        <v>1.4529663145135574</v>
      </c>
      <c r="G17" s="15">
        <f>G14/SQRT($C$5)</f>
        <v>0.33333333333333331</v>
      </c>
      <c r="H17" s="5" t="e">
        <f>H14/SQRT($C$5)</f>
        <v>#DIV/0!</v>
      </c>
    </row>
    <row r="19" spans="1:8" x14ac:dyDescent="0.35">
      <c r="B19" s="10"/>
      <c r="C19" s="10"/>
    </row>
  </sheetData>
  <mergeCells count="9">
    <mergeCell ref="A13:B13"/>
    <mergeCell ref="A14:B14"/>
    <mergeCell ref="A15:B15"/>
    <mergeCell ref="A16:B16"/>
    <mergeCell ref="A17:B17"/>
    <mergeCell ref="A1:B1"/>
    <mergeCell ref="A2:B2"/>
    <mergeCell ref="A3:B3"/>
    <mergeCell ref="A7:A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7025-69EA-4B74-A69C-06504F0BBAAA}">
  <dimension ref="A1:O41"/>
  <sheetViews>
    <sheetView zoomScale="82" workbookViewId="0">
      <selection activeCell="L27" sqref="L27"/>
    </sheetView>
  </sheetViews>
  <sheetFormatPr defaultRowHeight="14.5" x14ac:dyDescent="0.35"/>
  <cols>
    <col min="6" max="6" width="8.7265625" customWidth="1"/>
  </cols>
  <sheetData>
    <row r="1" spans="1:15" ht="29" customHeight="1" x14ac:dyDescent="0.35">
      <c r="A1" s="6" t="s">
        <v>13</v>
      </c>
      <c r="B1" s="20" t="s">
        <v>0</v>
      </c>
      <c r="C1" s="20"/>
      <c r="D1" s="20"/>
      <c r="E1" s="21" t="s">
        <v>5</v>
      </c>
      <c r="F1" s="21" t="s">
        <v>6</v>
      </c>
      <c r="G1" s="20" t="s">
        <v>2</v>
      </c>
      <c r="H1" s="1"/>
      <c r="I1" s="7" t="s">
        <v>10</v>
      </c>
      <c r="J1" s="20" t="s">
        <v>1</v>
      </c>
      <c r="K1" s="20"/>
      <c r="L1" s="20"/>
      <c r="M1" s="21" t="s">
        <v>5</v>
      </c>
      <c r="N1" s="21" t="s">
        <v>6</v>
      </c>
      <c r="O1" s="20" t="s">
        <v>2</v>
      </c>
    </row>
    <row r="2" spans="1:15" ht="15.5" x14ac:dyDescent="0.35">
      <c r="A2" s="6"/>
      <c r="B2" s="7">
        <v>1</v>
      </c>
      <c r="C2" s="7">
        <v>2</v>
      </c>
      <c r="D2" s="7">
        <v>3</v>
      </c>
      <c r="E2" s="21"/>
      <c r="F2" s="21"/>
      <c r="G2" s="20"/>
      <c r="H2" s="1"/>
      <c r="I2" s="7"/>
      <c r="J2" s="7">
        <v>1</v>
      </c>
      <c r="K2" s="7">
        <v>2</v>
      </c>
      <c r="L2" s="7">
        <v>3</v>
      </c>
      <c r="M2" s="21"/>
      <c r="N2" s="21"/>
      <c r="O2" s="20"/>
    </row>
    <row r="3" spans="1:15" x14ac:dyDescent="0.35">
      <c r="A3">
        <v>0</v>
      </c>
      <c r="B3" s="1">
        <v>2</v>
      </c>
      <c r="C3" s="1">
        <v>0</v>
      </c>
      <c r="D3" s="1">
        <v>2</v>
      </c>
      <c r="E3" s="3">
        <f>_xlfn.STDEV.S(B3:D3)</f>
        <v>1.1547005383792517</v>
      </c>
      <c r="F3" s="3">
        <f>(E3/SQRT(3))</f>
        <v>0.66666666666666674</v>
      </c>
      <c r="G3" s="4">
        <f t="shared" ref="G3:G13" si="0">AVERAGE(B3:D3)</f>
        <v>1.3333333333333333</v>
      </c>
      <c r="H3" s="1"/>
      <c r="I3" s="1">
        <v>0</v>
      </c>
      <c r="J3" s="1">
        <v>5</v>
      </c>
      <c r="K3" s="1">
        <v>1</v>
      </c>
      <c r="L3" s="1">
        <v>0</v>
      </c>
      <c r="M3" s="3">
        <f>_xlfn.STDEV.S(J3:L3)</f>
        <v>2.6457513110645907</v>
      </c>
      <c r="N3" s="3">
        <f>(M3/SQRT(3))</f>
        <v>1.5275252316519468</v>
      </c>
      <c r="O3" s="4">
        <f>AVERAGE(J3:L3)</f>
        <v>2</v>
      </c>
    </row>
    <row r="4" spans="1:15" x14ac:dyDescent="0.35">
      <c r="A4">
        <v>30</v>
      </c>
      <c r="B4" s="1">
        <v>2</v>
      </c>
      <c r="C4" s="1">
        <v>0</v>
      </c>
      <c r="D4" s="1">
        <v>2</v>
      </c>
      <c r="E4" s="3">
        <f t="shared" ref="E4:E13" si="1">_xlfn.STDEV.S(B4:D4)</f>
        <v>1.1547005383792517</v>
      </c>
      <c r="F4" s="3">
        <f t="shared" ref="F4:F13" si="2">(E4/SQRT(3))</f>
        <v>0.66666666666666674</v>
      </c>
      <c r="G4" s="4">
        <f t="shared" si="0"/>
        <v>1.3333333333333333</v>
      </c>
      <c r="H4" s="1"/>
      <c r="I4" s="1">
        <v>30</v>
      </c>
      <c r="J4" s="1">
        <v>6</v>
      </c>
      <c r="K4" s="1">
        <v>1</v>
      </c>
      <c r="L4" s="1">
        <v>2.5</v>
      </c>
      <c r="M4" s="3">
        <f t="shared" ref="M4:M13" si="3">_xlfn.STDEV.S(J4:L4)</f>
        <v>2.565800719723442</v>
      </c>
      <c r="N4" s="3">
        <f t="shared" ref="N4:N13" si="4">(M4/SQRT(3))</f>
        <v>1.4813657362192649</v>
      </c>
      <c r="O4" s="4">
        <f t="shared" ref="O4:O13" si="5">AVERAGE(J4:L4)</f>
        <v>3.1666666666666665</v>
      </c>
    </row>
    <row r="5" spans="1:15" x14ac:dyDescent="0.35">
      <c r="A5">
        <v>60</v>
      </c>
      <c r="B5" s="1">
        <v>2</v>
      </c>
      <c r="C5" s="1">
        <v>0</v>
      </c>
      <c r="D5" s="1">
        <v>2</v>
      </c>
      <c r="E5" s="3">
        <f t="shared" si="1"/>
        <v>1.1547005383792517</v>
      </c>
      <c r="F5" s="3">
        <f t="shared" si="2"/>
        <v>0.66666666666666674</v>
      </c>
      <c r="G5" s="4">
        <f t="shared" si="0"/>
        <v>1.3333333333333333</v>
      </c>
      <c r="H5" s="1"/>
      <c r="I5" s="1">
        <v>60</v>
      </c>
      <c r="J5" s="1">
        <v>6</v>
      </c>
      <c r="K5" s="1">
        <v>1</v>
      </c>
      <c r="L5" s="1">
        <v>2.5</v>
      </c>
      <c r="M5" s="3">
        <f t="shared" si="3"/>
        <v>2.565800719723442</v>
      </c>
      <c r="N5" s="3">
        <f t="shared" si="4"/>
        <v>1.4813657362192649</v>
      </c>
      <c r="O5" s="4">
        <f t="shared" si="5"/>
        <v>3.1666666666666665</v>
      </c>
    </row>
    <row r="6" spans="1:15" x14ac:dyDescent="0.35">
      <c r="A6">
        <v>90</v>
      </c>
      <c r="B6" s="1">
        <v>2</v>
      </c>
      <c r="C6" s="1">
        <v>0</v>
      </c>
      <c r="D6" s="1">
        <v>2</v>
      </c>
      <c r="E6" s="3">
        <f t="shared" si="1"/>
        <v>1.1547005383792517</v>
      </c>
      <c r="F6" s="3">
        <f t="shared" si="2"/>
        <v>0.66666666666666674</v>
      </c>
      <c r="G6" s="4">
        <f t="shared" si="0"/>
        <v>1.3333333333333333</v>
      </c>
      <c r="H6" s="1"/>
      <c r="I6" s="1">
        <v>90</v>
      </c>
      <c r="J6" s="1">
        <v>6</v>
      </c>
      <c r="K6" s="1">
        <v>1</v>
      </c>
      <c r="L6" s="1">
        <v>2.5</v>
      </c>
      <c r="M6" s="3">
        <f t="shared" si="3"/>
        <v>2.565800719723442</v>
      </c>
      <c r="N6" s="3">
        <f t="shared" si="4"/>
        <v>1.4813657362192649</v>
      </c>
      <c r="O6" s="4">
        <f t="shared" si="5"/>
        <v>3.1666666666666665</v>
      </c>
    </row>
    <row r="7" spans="1:15" x14ac:dyDescent="0.35">
      <c r="A7">
        <v>120</v>
      </c>
      <c r="B7" s="1">
        <v>2</v>
      </c>
      <c r="C7" s="1">
        <v>0</v>
      </c>
      <c r="D7" s="1">
        <v>2</v>
      </c>
      <c r="E7" s="3">
        <f t="shared" si="1"/>
        <v>1.1547005383792517</v>
      </c>
      <c r="F7" s="3">
        <f t="shared" si="2"/>
        <v>0.66666666666666674</v>
      </c>
      <c r="G7" s="4">
        <f t="shared" si="0"/>
        <v>1.3333333333333333</v>
      </c>
      <c r="H7" s="1"/>
      <c r="I7" s="1">
        <v>120</v>
      </c>
      <c r="J7" s="1">
        <v>6</v>
      </c>
      <c r="K7" s="1">
        <v>1</v>
      </c>
      <c r="L7" s="1">
        <v>2.5</v>
      </c>
      <c r="M7" s="3">
        <f t="shared" si="3"/>
        <v>2.565800719723442</v>
      </c>
      <c r="N7" s="3">
        <f t="shared" si="4"/>
        <v>1.4813657362192649</v>
      </c>
      <c r="O7" s="4">
        <f t="shared" si="5"/>
        <v>3.1666666666666665</v>
      </c>
    </row>
    <row r="8" spans="1:15" x14ac:dyDescent="0.35">
      <c r="A8">
        <v>150</v>
      </c>
      <c r="B8" s="1">
        <v>2</v>
      </c>
      <c r="C8" s="1">
        <v>0</v>
      </c>
      <c r="D8" s="1">
        <v>2</v>
      </c>
      <c r="E8" s="3">
        <f t="shared" si="1"/>
        <v>1.1547005383792517</v>
      </c>
      <c r="F8" s="3">
        <f t="shared" si="2"/>
        <v>0.66666666666666674</v>
      </c>
      <c r="G8" s="4">
        <f t="shared" si="0"/>
        <v>1.3333333333333333</v>
      </c>
      <c r="H8" s="1"/>
      <c r="I8" s="1">
        <v>150</v>
      </c>
      <c r="J8" s="1">
        <v>6</v>
      </c>
      <c r="K8" s="1">
        <v>1</v>
      </c>
      <c r="L8" s="1">
        <v>2.5</v>
      </c>
      <c r="M8" s="3">
        <f t="shared" si="3"/>
        <v>2.565800719723442</v>
      </c>
      <c r="N8" s="3">
        <f t="shared" si="4"/>
        <v>1.4813657362192649</v>
      </c>
      <c r="O8" s="4">
        <f t="shared" si="5"/>
        <v>3.1666666666666665</v>
      </c>
    </row>
    <row r="9" spans="1:15" x14ac:dyDescent="0.35">
      <c r="A9">
        <v>180</v>
      </c>
      <c r="B9" s="1">
        <v>2</v>
      </c>
      <c r="C9" s="1">
        <v>0</v>
      </c>
      <c r="D9" s="1">
        <v>2</v>
      </c>
      <c r="E9" s="3">
        <f t="shared" si="1"/>
        <v>1.1547005383792517</v>
      </c>
      <c r="F9" s="3">
        <f t="shared" si="2"/>
        <v>0.66666666666666674</v>
      </c>
      <c r="G9" s="4">
        <f t="shared" si="0"/>
        <v>1.3333333333333333</v>
      </c>
      <c r="H9" s="1"/>
      <c r="I9" s="1">
        <v>180</v>
      </c>
      <c r="J9" s="1">
        <v>6</v>
      </c>
      <c r="K9" s="1">
        <v>1</v>
      </c>
      <c r="L9" s="1">
        <v>2.5</v>
      </c>
      <c r="M9" s="3">
        <f t="shared" si="3"/>
        <v>2.565800719723442</v>
      </c>
      <c r="N9" s="3">
        <f t="shared" si="4"/>
        <v>1.4813657362192649</v>
      </c>
      <c r="O9" s="4">
        <f t="shared" si="5"/>
        <v>3.1666666666666665</v>
      </c>
    </row>
    <row r="10" spans="1:15" x14ac:dyDescent="0.35">
      <c r="A10">
        <v>210</v>
      </c>
      <c r="B10" s="1">
        <v>2</v>
      </c>
      <c r="C10" s="1">
        <v>0</v>
      </c>
      <c r="D10" s="1">
        <v>2</v>
      </c>
      <c r="E10" s="3">
        <f t="shared" si="1"/>
        <v>1.1547005383792517</v>
      </c>
      <c r="F10" s="3">
        <f t="shared" si="2"/>
        <v>0.66666666666666674</v>
      </c>
      <c r="G10" s="4">
        <f t="shared" si="0"/>
        <v>1.3333333333333333</v>
      </c>
      <c r="H10" s="1"/>
      <c r="I10" s="1">
        <v>210</v>
      </c>
      <c r="J10" s="1">
        <v>6</v>
      </c>
      <c r="K10" s="1">
        <v>1</v>
      </c>
      <c r="L10" s="1">
        <v>2.5</v>
      </c>
      <c r="M10" s="3">
        <f t="shared" si="3"/>
        <v>2.565800719723442</v>
      </c>
      <c r="N10" s="3">
        <f t="shared" si="4"/>
        <v>1.4813657362192649</v>
      </c>
      <c r="O10" s="4">
        <f t="shared" si="5"/>
        <v>3.1666666666666665</v>
      </c>
    </row>
    <row r="11" spans="1:15" x14ac:dyDescent="0.35">
      <c r="A11">
        <v>240</v>
      </c>
      <c r="B11" s="1">
        <v>2</v>
      </c>
      <c r="C11" s="1">
        <v>0</v>
      </c>
      <c r="D11" s="1">
        <v>2</v>
      </c>
      <c r="E11" s="3">
        <f t="shared" si="1"/>
        <v>1.1547005383792517</v>
      </c>
      <c r="F11" s="3">
        <f t="shared" si="2"/>
        <v>0.66666666666666674</v>
      </c>
      <c r="G11" s="4">
        <f t="shared" si="0"/>
        <v>1.3333333333333333</v>
      </c>
      <c r="H11" s="1"/>
      <c r="I11" s="1">
        <v>240</v>
      </c>
      <c r="J11" s="1">
        <v>6</v>
      </c>
      <c r="K11" s="1">
        <v>1</v>
      </c>
      <c r="L11" s="1">
        <v>3</v>
      </c>
      <c r="M11" s="3">
        <f t="shared" si="3"/>
        <v>2.5166114784235831</v>
      </c>
      <c r="N11" s="3">
        <f t="shared" si="4"/>
        <v>1.4529663145135578</v>
      </c>
      <c r="O11" s="4">
        <f t="shared" si="5"/>
        <v>3.3333333333333335</v>
      </c>
    </row>
    <row r="12" spans="1:15" x14ac:dyDescent="0.35">
      <c r="A12">
        <v>270</v>
      </c>
      <c r="B12" s="1">
        <v>2</v>
      </c>
      <c r="C12" s="1">
        <v>0</v>
      </c>
      <c r="D12" s="1">
        <v>2.5</v>
      </c>
      <c r="E12" s="3">
        <f t="shared" si="1"/>
        <v>1.3228756555322954</v>
      </c>
      <c r="F12" s="3">
        <f t="shared" si="2"/>
        <v>0.76376261582597338</v>
      </c>
      <c r="G12" s="4">
        <f t="shared" si="0"/>
        <v>1.5</v>
      </c>
      <c r="H12" s="1"/>
      <c r="I12" s="1">
        <v>270</v>
      </c>
      <c r="J12" s="1">
        <v>6</v>
      </c>
      <c r="K12" s="1">
        <v>1</v>
      </c>
      <c r="L12" s="1">
        <v>3</v>
      </c>
      <c r="M12" s="3">
        <f t="shared" si="3"/>
        <v>2.5166114784235831</v>
      </c>
      <c r="N12" s="3">
        <f t="shared" si="4"/>
        <v>1.4529663145135578</v>
      </c>
      <c r="O12" s="4">
        <f t="shared" si="5"/>
        <v>3.3333333333333335</v>
      </c>
    </row>
    <row r="13" spans="1:15" x14ac:dyDescent="0.35">
      <c r="A13">
        <v>300</v>
      </c>
      <c r="B13" s="1">
        <v>2.5</v>
      </c>
      <c r="C13" s="1">
        <v>0.5</v>
      </c>
      <c r="D13" s="1">
        <v>3</v>
      </c>
      <c r="E13" s="3">
        <f t="shared" si="1"/>
        <v>1.3228756555322954</v>
      </c>
      <c r="F13" s="3">
        <f t="shared" si="2"/>
        <v>0.76376261582597338</v>
      </c>
      <c r="G13" s="4">
        <f t="shared" si="0"/>
        <v>2</v>
      </c>
      <c r="H13" s="1"/>
      <c r="I13" s="1">
        <v>300</v>
      </c>
      <c r="J13" s="1">
        <v>6</v>
      </c>
      <c r="K13" s="1">
        <v>1</v>
      </c>
      <c r="L13" s="1">
        <v>3</v>
      </c>
      <c r="M13" s="3">
        <f t="shared" si="3"/>
        <v>2.5166114784235831</v>
      </c>
      <c r="N13" s="3">
        <f t="shared" si="4"/>
        <v>1.4529663145135578</v>
      </c>
      <c r="O13" s="4">
        <f t="shared" si="5"/>
        <v>3.3333333333333335</v>
      </c>
    </row>
    <row r="14" spans="1:15" x14ac:dyDescent="0.35">
      <c r="B14" s="1"/>
      <c r="C14" s="1"/>
      <c r="D14" s="1"/>
      <c r="E14" s="1"/>
      <c r="F14" s="1"/>
      <c r="G14" s="4"/>
      <c r="H14" s="1"/>
      <c r="I14" s="1"/>
      <c r="J14" s="1"/>
      <c r="K14" s="1"/>
      <c r="L14" s="1"/>
      <c r="M14" s="1"/>
      <c r="N14" s="1"/>
      <c r="O14" s="4"/>
    </row>
    <row r="15" spans="1:15" ht="15.5" x14ac:dyDescent="0.35">
      <c r="A15" s="6" t="s">
        <v>11</v>
      </c>
      <c r="B15" s="20" t="s">
        <v>3</v>
      </c>
      <c r="C15" s="20"/>
      <c r="D15" s="20"/>
      <c r="E15" s="21" t="s">
        <v>5</v>
      </c>
      <c r="F15" s="21" t="s">
        <v>6</v>
      </c>
      <c r="G15" s="22" t="s">
        <v>2</v>
      </c>
      <c r="H15" s="1"/>
      <c r="I15" s="7" t="s">
        <v>12</v>
      </c>
      <c r="J15" s="20" t="s">
        <v>4</v>
      </c>
      <c r="K15" s="20"/>
      <c r="L15" s="20"/>
      <c r="M15" s="21" t="s">
        <v>5</v>
      </c>
      <c r="N15" s="21" t="s">
        <v>6</v>
      </c>
      <c r="O15" s="22" t="s">
        <v>2</v>
      </c>
    </row>
    <row r="16" spans="1:15" ht="15.5" x14ac:dyDescent="0.35">
      <c r="A16" s="6"/>
      <c r="B16" s="7">
        <v>1</v>
      </c>
      <c r="C16" s="7">
        <v>2</v>
      </c>
      <c r="D16" s="7">
        <v>3</v>
      </c>
      <c r="E16" s="21"/>
      <c r="F16" s="21"/>
      <c r="G16" s="22"/>
      <c r="H16" s="1"/>
      <c r="I16" s="7"/>
      <c r="J16" s="7">
        <v>1</v>
      </c>
      <c r="K16" s="7">
        <v>2</v>
      </c>
      <c r="L16" s="7">
        <v>3</v>
      </c>
      <c r="M16" s="21"/>
      <c r="N16" s="21"/>
      <c r="O16" s="22"/>
    </row>
    <row r="17" spans="1:15" x14ac:dyDescent="0.35">
      <c r="A17">
        <v>0</v>
      </c>
      <c r="B17" s="1">
        <v>0</v>
      </c>
      <c r="C17" s="1">
        <v>0</v>
      </c>
      <c r="D17" s="1">
        <v>0</v>
      </c>
      <c r="E17" s="3">
        <f>_xlfn.STDEV.S(B17:D17)</f>
        <v>0</v>
      </c>
      <c r="F17" s="3">
        <f>(E17/SQRT(3))</f>
        <v>0</v>
      </c>
      <c r="G17" s="4">
        <f>AVERAGE(B17:D17)</f>
        <v>0</v>
      </c>
      <c r="H17" s="1"/>
      <c r="I17" s="1">
        <v>0</v>
      </c>
      <c r="J17" s="1">
        <v>10</v>
      </c>
      <c r="K17" s="1">
        <v>10</v>
      </c>
      <c r="L17" s="1">
        <v>11</v>
      </c>
      <c r="M17" s="3">
        <f>_xlfn.STDEV.S(J17:L17)</f>
        <v>0.57735026918962573</v>
      </c>
      <c r="N17" s="3">
        <f>(M17/SQRT(3))</f>
        <v>0.33333333333333331</v>
      </c>
      <c r="O17" s="4">
        <f>AVERAGE(J17:L17)</f>
        <v>10.333333333333334</v>
      </c>
    </row>
    <row r="18" spans="1:15" x14ac:dyDescent="0.35">
      <c r="A18">
        <v>30</v>
      </c>
      <c r="B18">
        <v>1</v>
      </c>
      <c r="C18">
        <v>5</v>
      </c>
      <c r="D18">
        <v>1</v>
      </c>
      <c r="E18" s="3">
        <f t="shared" ref="E18:E27" si="6">_xlfn.STDEV.S(B18:D18)</f>
        <v>2.3094010767585034</v>
      </c>
      <c r="F18" s="3">
        <f t="shared" ref="F18:F27" si="7">(E18/SQRT(3))</f>
        <v>1.3333333333333335</v>
      </c>
      <c r="G18" s="4">
        <f t="shared" ref="G18:G27" si="8">AVERAGE(B18:D18)</f>
        <v>2.3333333333333335</v>
      </c>
      <c r="I18">
        <v>30</v>
      </c>
      <c r="J18">
        <v>13</v>
      </c>
      <c r="K18">
        <v>12</v>
      </c>
      <c r="L18">
        <v>12</v>
      </c>
      <c r="M18" s="3">
        <f t="shared" ref="M18:M27" si="9">_xlfn.STDEV.S(J18:L18)</f>
        <v>0.57735026918962573</v>
      </c>
      <c r="N18" s="3">
        <f t="shared" ref="N18:N27" si="10">(M18/SQRT(3))</f>
        <v>0.33333333333333331</v>
      </c>
      <c r="O18" s="4">
        <f t="shared" ref="O18:O27" si="11">AVERAGE(J18:L18)</f>
        <v>12.333333333333334</v>
      </c>
    </row>
    <row r="19" spans="1:15" x14ac:dyDescent="0.35">
      <c r="A19">
        <v>60</v>
      </c>
      <c r="B19">
        <v>1</v>
      </c>
      <c r="C19">
        <v>6</v>
      </c>
      <c r="D19">
        <v>1</v>
      </c>
      <c r="E19" s="3">
        <f t="shared" si="6"/>
        <v>2.8867513459481291</v>
      </c>
      <c r="F19" s="3">
        <f t="shared" si="7"/>
        <v>1.666666666666667</v>
      </c>
      <c r="G19" s="4">
        <f t="shared" si="8"/>
        <v>2.6666666666666665</v>
      </c>
      <c r="I19">
        <v>60</v>
      </c>
      <c r="J19">
        <v>13</v>
      </c>
      <c r="K19">
        <v>12</v>
      </c>
      <c r="L19">
        <v>13</v>
      </c>
      <c r="M19" s="3">
        <f t="shared" si="9"/>
        <v>0.57735026918962573</v>
      </c>
      <c r="N19" s="3">
        <f t="shared" si="10"/>
        <v>0.33333333333333331</v>
      </c>
      <c r="O19" s="4">
        <f t="shared" si="11"/>
        <v>12.666666666666666</v>
      </c>
    </row>
    <row r="20" spans="1:15" x14ac:dyDescent="0.35">
      <c r="A20">
        <v>90</v>
      </c>
      <c r="B20">
        <v>1</v>
      </c>
      <c r="C20">
        <v>6</v>
      </c>
      <c r="D20">
        <v>2</v>
      </c>
      <c r="E20" s="3">
        <f t="shared" si="6"/>
        <v>2.6457513110645907</v>
      </c>
      <c r="F20" s="3">
        <f t="shared" si="7"/>
        <v>1.5275252316519468</v>
      </c>
      <c r="G20" s="4">
        <f t="shared" si="8"/>
        <v>3</v>
      </c>
      <c r="I20">
        <v>90</v>
      </c>
      <c r="J20">
        <v>13</v>
      </c>
      <c r="K20">
        <v>13</v>
      </c>
      <c r="L20">
        <v>13</v>
      </c>
      <c r="M20" s="3">
        <f t="shared" si="9"/>
        <v>0</v>
      </c>
      <c r="N20" s="3">
        <f t="shared" si="10"/>
        <v>0</v>
      </c>
      <c r="O20" s="4">
        <f t="shared" si="11"/>
        <v>13</v>
      </c>
    </row>
    <row r="21" spans="1:15" x14ac:dyDescent="0.35">
      <c r="A21">
        <v>120</v>
      </c>
      <c r="B21">
        <v>1</v>
      </c>
      <c r="C21">
        <v>7</v>
      </c>
      <c r="D21">
        <v>2</v>
      </c>
      <c r="E21" s="3">
        <f t="shared" si="6"/>
        <v>3.214550253664318</v>
      </c>
      <c r="F21" s="3">
        <f t="shared" si="7"/>
        <v>1.855921454276674</v>
      </c>
      <c r="G21" s="4">
        <f t="shared" si="8"/>
        <v>3.3333333333333335</v>
      </c>
      <c r="I21">
        <v>120</v>
      </c>
      <c r="J21">
        <v>15</v>
      </c>
      <c r="K21">
        <v>14</v>
      </c>
      <c r="L21">
        <v>15</v>
      </c>
      <c r="M21" s="3">
        <f t="shared" si="9"/>
        <v>0.57735026918962573</v>
      </c>
      <c r="N21" s="3">
        <f t="shared" si="10"/>
        <v>0.33333333333333331</v>
      </c>
      <c r="O21" s="4">
        <f t="shared" si="11"/>
        <v>14.666666666666666</v>
      </c>
    </row>
    <row r="22" spans="1:15" x14ac:dyDescent="0.35">
      <c r="A22">
        <v>150</v>
      </c>
      <c r="B22">
        <v>3</v>
      </c>
      <c r="C22">
        <v>7</v>
      </c>
      <c r="D22">
        <v>2</v>
      </c>
      <c r="E22" s="3">
        <f t="shared" si="6"/>
        <v>2.6457513110645907</v>
      </c>
      <c r="F22" s="3">
        <f t="shared" si="7"/>
        <v>1.5275252316519468</v>
      </c>
      <c r="G22" s="4">
        <f t="shared" si="8"/>
        <v>4</v>
      </c>
      <c r="I22">
        <v>150</v>
      </c>
      <c r="J22">
        <v>15</v>
      </c>
      <c r="K22">
        <v>14</v>
      </c>
      <c r="L22">
        <v>15</v>
      </c>
      <c r="M22" s="3">
        <f t="shared" si="9"/>
        <v>0.57735026918962573</v>
      </c>
      <c r="N22" s="3">
        <f t="shared" si="10"/>
        <v>0.33333333333333331</v>
      </c>
      <c r="O22" s="4">
        <f t="shared" si="11"/>
        <v>14.666666666666666</v>
      </c>
    </row>
    <row r="23" spans="1:15" x14ac:dyDescent="0.35">
      <c r="A23">
        <v>180</v>
      </c>
      <c r="B23">
        <v>3</v>
      </c>
      <c r="C23">
        <v>7</v>
      </c>
      <c r="D23">
        <v>3</v>
      </c>
      <c r="E23" s="3">
        <f t="shared" si="6"/>
        <v>2.3094010767585029</v>
      </c>
      <c r="F23" s="3">
        <f t="shared" si="7"/>
        <v>1.3333333333333333</v>
      </c>
      <c r="G23" s="4">
        <f t="shared" si="8"/>
        <v>4.333333333333333</v>
      </c>
      <c r="I23">
        <v>180</v>
      </c>
      <c r="J23">
        <v>15</v>
      </c>
      <c r="K23">
        <v>14</v>
      </c>
      <c r="L23">
        <v>15</v>
      </c>
      <c r="M23" s="3">
        <f t="shared" si="9"/>
        <v>0.57735026918962573</v>
      </c>
      <c r="N23" s="3">
        <f t="shared" si="10"/>
        <v>0.33333333333333331</v>
      </c>
      <c r="O23" s="4">
        <f t="shared" si="11"/>
        <v>14.666666666666666</v>
      </c>
    </row>
    <row r="24" spans="1:15" x14ac:dyDescent="0.35">
      <c r="A24">
        <v>210</v>
      </c>
      <c r="B24">
        <v>4</v>
      </c>
      <c r="C24">
        <v>8</v>
      </c>
      <c r="D24">
        <v>6</v>
      </c>
      <c r="E24" s="3">
        <f t="shared" si="6"/>
        <v>2</v>
      </c>
      <c r="F24" s="3">
        <f t="shared" si="7"/>
        <v>1.1547005383792517</v>
      </c>
      <c r="G24" s="4">
        <f t="shared" si="8"/>
        <v>6</v>
      </c>
      <c r="I24">
        <v>210</v>
      </c>
      <c r="J24">
        <v>15</v>
      </c>
      <c r="K24">
        <v>15</v>
      </c>
      <c r="L24">
        <v>15</v>
      </c>
      <c r="M24" s="3">
        <f t="shared" si="9"/>
        <v>0</v>
      </c>
      <c r="N24" s="3">
        <f t="shared" si="10"/>
        <v>0</v>
      </c>
      <c r="O24" s="4">
        <f t="shared" si="11"/>
        <v>15</v>
      </c>
    </row>
    <row r="25" spans="1:15" x14ac:dyDescent="0.35">
      <c r="A25">
        <v>240</v>
      </c>
      <c r="B25">
        <v>5</v>
      </c>
      <c r="C25">
        <v>8</v>
      </c>
      <c r="D25">
        <v>6</v>
      </c>
      <c r="E25" s="3">
        <f t="shared" si="6"/>
        <v>1.5275252316519474</v>
      </c>
      <c r="F25" s="3">
        <f t="shared" si="7"/>
        <v>0.88191710368819731</v>
      </c>
      <c r="G25" s="4">
        <f t="shared" si="8"/>
        <v>6.333333333333333</v>
      </c>
      <c r="I25">
        <v>240</v>
      </c>
      <c r="J25">
        <v>16</v>
      </c>
      <c r="K25">
        <v>15</v>
      </c>
      <c r="L25">
        <v>15</v>
      </c>
      <c r="M25" s="3">
        <f t="shared" si="9"/>
        <v>0.57735026918962573</v>
      </c>
      <c r="N25" s="3">
        <f t="shared" si="10"/>
        <v>0.33333333333333331</v>
      </c>
      <c r="O25" s="4">
        <f t="shared" si="11"/>
        <v>15.333333333333334</v>
      </c>
    </row>
    <row r="26" spans="1:15" x14ac:dyDescent="0.35">
      <c r="A26">
        <v>270</v>
      </c>
      <c r="B26">
        <v>5</v>
      </c>
      <c r="C26">
        <v>9</v>
      </c>
      <c r="D26">
        <v>8</v>
      </c>
      <c r="E26" s="3">
        <f t="shared" si="6"/>
        <v>2.0816659994661317</v>
      </c>
      <c r="F26" s="3">
        <f t="shared" si="7"/>
        <v>1.2018504251546627</v>
      </c>
      <c r="G26" s="4">
        <f t="shared" si="8"/>
        <v>7.333333333333333</v>
      </c>
      <c r="I26">
        <v>270</v>
      </c>
      <c r="J26">
        <v>16</v>
      </c>
      <c r="K26">
        <v>15</v>
      </c>
      <c r="L26">
        <v>15</v>
      </c>
      <c r="M26" s="3">
        <f t="shared" si="9"/>
        <v>0.57735026918962573</v>
      </c>
      <c r="N26" s="3">
        <f t="shared" si="10"/>
        <v>0.33333333333333331</v>
      </c>
      <c r="O26" s="4">
        <f t="shared" si="11"/>
        <v>15.333333333333334</v>
      </c>
    </row>
    <row r="27" spans="1:15" x14ac:dyDescent="0.35">
      <c r="A27">
        <v>300</v>
      </c>
      <c r="B27">
        <v>5</v>
      </c>
      <c r="C27">
        <v>10</v>
      </c>
      <c r="D27">
        <v>8</v>
      </c>
      <c r="E27" s="3">
        <f t="shared" si="6"/>
        <v>2.5166114784235822</v>
      </c>
      <c r="F27" s="3">
        <f t="shared" si="7"/>
        <v>1.4529663145135574</v>
      </c>
      <c r="G27" s="4">
        <f t="shared" si="8"/>
        <v>7.666666666666667</v>
      </c>
      <c r="I27">
        <v>300</v>
      </c>
      <c r="J27">
        <v>16</v>
      </c>
      <c r="K27">
        <v>15</v>
      </c>
      <c r="L27">
        <v>15</v>
      </c>
      <c r="M27" s="3">
        <f t="shared" si="9"/>
        <v>0.57735026918962573</v>
      </c>
      <c r="N27" s="3">
        <f t="shared" si="10"/>
        <v>0.33333333333333331</v>
      </c>
      <c r="O27" s="4">
        <f t="shared" si="11"/>
        <v>15.333333333333334</v>
      </c>
    </row>
    <row r="29" spans="1:15" ht="15.5" x14ac:dyDescent="0.35">
      <c r="A29" s="6" t="s">
        <v>14</v>
      </c>
      <c r="B29" s="20" t="s">
        <v>15</v>
      </c>
      <c r="C29" s="20"/>
      <c r="D29" s="20"/>
      <c r="E29" s="21" t="s">
        <v>5</v>
      </c>
      <c r="F29" s="21" t="s">
        <v>6</v>
      </c>
      <c r="G29" s="22" t="s">
        <v>2</v>
      </c>
    </row>
    <row r="30" spans="1:15" ht="15.5" x14ac:dyDescent="0.35">
      <c r="A30" s="6"/>
      <c r="B30" s="7">
        <v>1</v>
      </c>
      <c r="C30" s="7">
        <v>2</v>
      </c>
      <c r="D30" s="7">
        <v>3</v>
      </c>
      <c r="E30" s="21"/>
      <c r="F30" s="21"/>
      <c r="G30" s="22"/>
    </row>
    <row r="31" spans="1:15" x14ac:dyDescent="0.35">
      <c r="A31">
        <v>0</v>
      </c>
      <c r="B31" s="1"/>
      <c r="C31" s="1"/>
      <c r="D31" s="1"/>
      <c r="E31" s="3" t="e">
        <f>_xlfn.STDEV.S(B31:D31)</f>
        <v>#DIV/0!</v>
      </c>
      <c r="F31" s="3" t="e">
        <f>(E31/SQRT(3))</f>
        <v>#DIV/0!</v>
      </c>
      <c r="G31" s="4" t="e">
        <f>AVERAGE(B31:D31)</f>
        <v>#DIV/0!</v>
      </c>
    </row>
    <row r="32" spans="1:15" x14ac:dyDescent="0.35">
      <c r="A32">
        <v>30</v>
      </c>
      <c r="E32" s="3" t="e">
        <f t="shared" ref="E32:E41" si="12">_xlfn.STDEV.S(B32:D32)</f>
        <v>#DIV/0!</v>
      </c>
      <c r="F32" s="3" t="e">
        <f t="shared" ref="F32:F41" si="13">(E32/SQRT(3))</f>
        <v>#DIV/0!</v>
      </c>
      <c r="G32" s="4" t="e">
        <f t="shared" ref="G32:G41" si="14">AVERAGE(B32:D32)</f>
        <v>#DIV/0!</v>
      </c>
    </row>
    <row r="33" spans="1:7" x14ac:dyDescent="0.35">
      <c r="A33">
        <v>60</v>
      </c>
      <c r="E33" s="3" t="e">
        <f t="shared" si="12"/>
        <v>#DIV/0!</v>
      </c>
      <c r="F33" s="3" t="e">
        <f t="shared" si="13"/>
        <v>#DIV/0!</v>
      </c>
      <c r="G33" s="4" t="e">
        <f t="shared" si="14"/>
        <v>#DIV/0!</v>
      </c>
    </row>
    <row r="34" spans="1:7" x14ac:dyDescent="0.35">
      <c r="A34">
        <v>90</v>
      </c>
      <c r="E34" s="3" t="e">
        <f t="shared" si="12"/>
        <v>#DIV/0!</v>
      </c>
      <c r="F34" s="3" t="e">
        <f t="shared" si="13"/>
        <v>#DIV/0!</v>
      </c>
      <c r="G34" s="4" t="e">
        <f t="shared" si="14"/>
        <v>#DIV/0!</v>
      </c>
    </row>
    <row r="35" spans="1:7" x14ac:dyDescent="0.35">
      <c r="A35">
        <v>120</v>
      </c>
      <c r="E35" s="3" t="e">
        <f t="shared" si="12"/>
        <v>#DIV/0!</v>
      </c>
      <c r="F35" s="3" t="e">
        <f t="shared" si="13"/>
        <v>#DIV/0!</v>
      </c>
      <c r="G35" s="4" t="e">
        <f t="shared" si="14"/>
        <v>#DIV/0!</v>
      </c>
    </row>
    <row r="36" spans="1:7" x14ac:dyDescent="0.35">
      <c r="A36">
        <v>150</v>
      </c>
      <c r="E36" s="3" t="e">
        <f t="shared" si="12"/>
        <v>#DIV/0!</v>
      </c>
      <c r="F36" s="3" t="e">
        <f t="shared" si="13"/>
        <v>#DIV/0!</v>
      </c>
      <c r="G36" s="4" t="e">
        <f t="shared" si="14"/>
        <v>#DIV/0!</v>
      </c>
    </row>
    <row r="37" spans="1:7" x14ac:dyDescent="0.35">
      <c r="A37">
        <v>180</v>
      </c>
      <c r="E37" s="3" t="e">
        <f t="shared" si="12"/>
        <v>#DIV/0!</v>
      </c>
      <c r="F37" s="3" t="e">
        <f t="shared" si="13"/>
        <v>#DIV/0!</v>
      </c>
      <c r="G37" s="4" t="e">
        <f t="shared" si="14"/>
        <v>#DIV/0!</v>
      </c>
    </row>
    <row r="38" spans="1:7" x14ac:dyDescent="0.35">
      <c r="A38">
        <v>210</v>
      </c>
      <c r="E38" s="3" t="e">
        <f t="shared" si="12"/>
        <v>#DIV/0!</v>
      </c>
      <c r="F38" s="3" t="e">
        <f t="shared" si="13"/>
        <v>#DIV/0!</v>
      </c>
      <c r="G38" s="4" t="e">
        <f t="shared" si="14"/>
        <v>#DIV/0!</v>
      </c>
    </row>
    <row r="39" spans="1:7" x14ac:dyDescent="0.35">
      <c r="A39">
        <v>240</v>
      </c>
      <c r="E39" s="3" t="e">
        <f t="shared" si="12"/>
        <v>#DIV/0!</v>
      </c>
      <c r="F39" s="3" t="e">
        <f t="shared" si="13"/>
        <v>#DIV/0!</v>
      </c>
      <c r="G39" s="4" t="e">
        <f t="shared" si="14"/>
        <v>#DIV/0!</v>
      </c>
    </row>
    <row r="40" spans="1:7" x14ac:dyDescent="0.35">
      <c r="A40">
        <v>270</v>
      </c>
      <c r="E40" s="3" t="e">
        <f t="shared" si="12"/>
        <v>#DIV/0!</v>
      </c>
      <c r="F40" s="3" t="e">
        <f t="shared" si="13"/>
        <v>#DIV/0!</v>
      </c>
      <c r="G40" s="4" t="e">
        <f t="shared" si="14"/>
        <v>#DIV/0!</v>
      </c>
    </row>
    <row r="41" spans="1:7" x14ac:dyDescent="0.35">
      <c r="A41">
        <v>300</v>
      </c>
      <c r="E41" s="3" t="e">
        <f t="shared" si="12"/>
        <v>#DIV/0!</v>
      </c>
      <c r="F41" s="3" t="e">
        <f t="shared" si="13"/>
        <v>#DIV/0!</v>
      </c>
      <c r="G41" s="4" t="e">
        <f t="shared" si="14"/>
        <v>#DIV/0!</v>
      </c>
    </row>
  </sheetData>
  <mergeCells count="20">
    <mergeCell ref="N1:N2"/>
    <mergeCell ref="O1:O2"/>
    <mergeCell ref="E15:E16"/>
    <mergeCell ref="F15:F16"/>
    <mergeCell ref="G15:G16"/>
    <mergeCell ref="M15:M16"/>
    <mergeCell ref="N15:N16"/>
    <mergeCell ref="O15:O16"/>
    <mergeCell ref="J1:L1"/>
    <mergeCell ref="J15:L15"/>
    <mergeCell ref="E1:E2"/>
    <mergeCell ref="F1:F2"/>
    <mergeCell ref="G1:G2"/>
    <mergeCell ref="B29:D29"/>
    <mergeCell ref="E29:E30"/>
    <mergeCell ref="F29:F30"/>
    <mergeCell ref="G29:G30"/>
    <mergeCell ref="M1:M2"/>
    <mergeCell ref="B1:D1"/>
    <mergeCell ref="B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 5 min</vt:lpstr>
      <vt:lpstr>All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COLYER, Nathan (ncoly1)</dc:creator>
  <cp:keywords/>
  <dc:description/>
  <cp:lastModifiedBy>COLYER, Nathan (ncoly1)</cp:lastModifiedBy>
  <cp:revision/>
  <dcterms:created xsi:type="dcterms:W3CDTF">2024-02-27T02:36:53Z</dcterms:created>
  <dcterms:modified xsi:type="dcterms:W3CDTF">2024-03-04T03:34:52Z</dcterms:modified>
  <cp:category/>
  <cp:contentStatus/>
</cp:coreProperties>
</file>