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-my.sharepoint.com/personal/etdittri_microsoft_com/Documents/Work/blogs/02 Quantifying Region Choice/"/>
    </mc:Choice>
  </mc:AlternateContent>
  <xr:revisionPtr revIDLastSave="385" documentId="8_{A7E6AA9E-CA89-4166-8AF7-5969DFA18AA2}" xr6:coauthVersionLast="45" xr6:coauthVersionMax="45" xr10:uidLastSave="{EC8CB401-1FB4-437E-8A81-586C36B1CF58}"/>
  <bookViews>
    <workbookView xWindow="-98" yWindow="-98" windowWidth="19396" windowHeight="10395" tabRatio="816" xr2:uid="{68BFC755-04AF-4C57-BB9D-BEFABBE0A89D}"/>
  </bookViews>
  <sheets>
    <sheet name="Regions Strategy Analysis Model" sheetId="6" r:id="rId1"/>
    <sheet name="1. Region Scope" sheetId="1" r:id="rId2"/>
    <sheet name="2. Contoso Locations" sheetId="2" r:id="rId3"/>
    <sheet name="3. User Densities" sheetId="7" r:id="rId4"/>
    <sheet name="4. End User Data Collection " sheetId="3" r:id="rId5"/>
    <sheet name="5. Azure Inter Region Latenc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5" l="1"/>
  <c r="H14" i="3" l="1"/>
  <c r="I14" i="3"/>
  <c r="K17" i="6"/>
  <c r="J17" i="6"/>
  <c r="I17" i="6"/>
  <c r="H17" i="6"/>
  <c r="G17" i="6"/>
  <c r="F17" i="6"/>
  <c r="E17" i="6"/>
  <c r="D17" i="6"/>
  <c r="K16" i="6"/>
  <c r="J16" i="6"/>
  <c r="I16" i="6"/>
  <c r="H16" i="6"/>
  <c r="G16" i="6"/>
  <c r="F16" i="6"/>
  <c r="E16" i="6"/>
  <c r="D16" i="6"/>
  <c r="K15" i="6"/>
  <c r="J15" i="6"/>
  <c r="I15" i="6"/>
  <c r="H15" i="6"/>
  <c r="G15" i="6"/>
  <c r="F15" i="6"/>
  <c r="E15" i="6"/>
  <c r="D15" i="6"/>
  <c r="K14" i="6"/>
  <c r="J14" i="6"/>
  <c r="I14" i="6"/>
  <c r="H14" i="6"/>
  <c r="G14" i="6"/>
  <c r="F14" i="6"/>
  <c r="E14" i="6"/>
  <c r="D14" i="6"/>
  <c r="K13" i="6"/>
  <c r="J13" i="6"/>
  <c r="I13" i="6"/>
  <c r="H13" i="6"/>
  <c r="G13" i="6"/>
  <c r="F13" i="6"/>
  <c r="E13" i="6"/>
  <c r="D13" i="6"/>
  <c r="D18" i="6" l="1"/>
  <c r="F18" i="6"/>
  <c r="H18" i="6"/>
  <c r="J18" i="6"/>
  <c r="E18" i="6"/>
  <c r="G18" i="6"/>
  <c r="I18" i="6"/>
  <c r="K18" i="6"/>
  <c r="E14" i="3" l="1"/>
  <c r="F14" i="3"/>
  <c r="G14" i="3"/>
  <c r="J14" i="3"/>
  <c r="K14" i="3"/>
  <c r="D14" i="3"/>
  <c r="B25" i="5" l="1"/>
  <c r="D32" i="5" l="1"/>
  <c r="D31" i="5"/>
  <c r="D30" i="5"/>
  <c r="D29" i="5"/>
  <c r="D28" i="5"/>
  <c r="D27" i="5"/>
  <c r="D25" i="5"/>
  <c r="C32" i="5"/>
  <c r="C31" i="5"/>
  <c r="C30" i="5"/>
  <c r="C29" i="5"/>
  <c r="C28" i="5"/>
  <c r="C27" i="5"/>
  <c r="C26" i="5"/>
  <c r="C25" i="5"/>
  <c r="E25" i="5" s="1"/>
  <c r="B32" i="5"/>
  <c r="B31" i="5"/>
  <c r="B30" i="5"/>
  <c r="B29" i="5"/>
  <c r="B28" i="5"/>
  <c r="B27" i="5"/>
  <c r="B26" i="5"/>
  <c r="E26" i="5" l="1"/>
  <c r="E27" i="5"/>
  <c r="E28" i="5"/>
  <c r="E29" i="5"/>
  <c r="E30" i="5"/>
  <c r="E31" i="5"/>
  <c r="E32" i="5"/>
</calcChain>
</file>

<file path=xl/sharedStrings.xml><?xml version="1.0" encoding="utf-8"?>
<sst xmlns="http://schemas.openxmlformats.org/spreadsheetml/2006/main" count="335" uniqueCount="141">
  <si>
    <t>Unit Scores:</t>
  </si>
  <si>
    <t>Asia Pacific</t>
  </si>
  <si>
    <t>Japan</t>
  </si>
  <si>
    <t>Australia</t>
  </si>
  <si>
    <t>US1</t>
  </si>
  <si>
    <t>Europe</t>
  </si>
  <si>
    <t>East Asia</t>
  </si>
  <si>
    <t>Southeast Asia</t>
  </si>
  <si>
    <t>Japan West</t>
  </si>
  <si>
    <t>Japan East</t>
  </si>
  <si>
    <t>Australia East</t>
  </si>
  <si>
    <t>Australia Southeast</t>
  </si>
  <si>
    <t>East US</t>
  </si>
  <si>
    <t>West US</t>
  </si>
  <si>
    <t>West Central US</t>
  </si>
  <si>
    <t>West US 2</t>
  </si>
  <si>
    <t>North Europe</t>
  </si>
  <si>
    <t>West Europe</t>
  </si>
  <si>
    <t>Business Continuity</t>
  </si>
  <si>
    <t>Azure Backbone Latencies</t>
  </si>
  <si>
    <t>End User Latencies</t>
  </si>
  <si>
    <t>User Density</t>
  </si>
  <si>
    <t>Cost Of Ownership</t>
  </si>
  <si>
    <t>Weighted Scores</t>
  </si>
  <si>
    <t>Weigth</t>
  </si>
  <si>
    <t>Multiplier</t>
  </si>
  <si>
    <t>Medium</t>
  </si>
  <si>
    <t>High</t>
  </si>
  <si>
    <t>Low</t>
  </si>
  <si>
    <t>Total Weighted Score</t>
  </si>
  <si>
    <t>Data Soverignity Override</t>
  </si>
  <si>
    <t>tbc</t>
  </si>
  <si>
    <t>Geo</t>
  </si>
  <si>
    <t>Primary Region</t>
  </si>
  <si>
    <t>Paired Region</t>
  </si>
  <si>
    <t>Asia-Pacific</t>
  </si>
  <si>
    <t>East Asia (Hong Kong)</t>
  </si>
  <si>
    <t>Southeast Asia (Singapore)</t>
  </si>
  <si>
    <t>East Asia Mv1 only</t>
  </si>
  <si>
    <t>Yes</t>
  </si>
  <si>
    <t>Australia Central</t>
  </si>
  <si>
    <t>Australia Central 2</t>
  </si>
  <si>
    <t>Mv1 only</t>
  </si>
  <si>
    <t>Brazil</t>
  </si>
  <si>
    <t>Brazil South</t>
  </si>
  <si>
    <t>South Central US</t>
  </si>
  <si>
    <t>Canada</t>
  </si>
  <si>
    <t>Canada Central</t>
  </si>
  <si>
    <t>Canada East</t>
  </si>
  <si>
    <t>China</t>
  </si>
  <si>
    <t>China North</t>
  </si>
  <si>
    <t>China East</t>
  </si>
  <si>
    <t>China North 2</t>
  </si>
  <si>
    <t>China East 2</t>
  </si>
  <si>
    <t>North Europe (Ireland)</t>
  </si>
  <si>
    <t>West Europe (Netherlands)</t>
  </si>
  <si>
    <t>France</t>
  </si>
  <si>
    <t>France Central</t>
  </si>
  <si>
    <t>France South</t>
  </si>
  <si>
    <t>Germany</t>
  </si>
  <si>
    <t>Germany Central</t>
  </si>
  <si>
    <t>Germany Northeast</t>
  </si>
  <si>
    <t>India</t>
  </si>
  <si>
    <t>Central India</t>
  </si>
  <si>
    <t>South India</t>
  </si>
  <si>
    <t>West India</t>
  </si>
  <si>
    <t>Japan West Mv1 Only</t>
  </si>
  <si>
    <t>Korea</t>
  </si>
  <si>
    <t>Korea Central</t>
  </si>
  <si>
    <t>Korea South</t>
  </si>
  <si>
    <t>East US 2</t>
  </si>
  <si>
    <t>Central US</t>
  </si>
  <si>
    <t>North Central US</t>
  </si>
  <si>
    <t>Norway</t>
  </si>
  <si>
    <t>Norway East</t>
  </si>
  <si>
    <t>Norway West</t>
  </si>
  <si>
    <t>Mv2 only</t>
  </si>
  <si>
    <t>South Africa</t>
  </si>
  <si>
    <t>South Africa North</t>
  </si>
  <si>
    <t>South Africa West</t>
  </si>
  <si>
    <t>Switzerland</t>
  </si>
  <si>
    <t>Switzerland North</t>
  </si>
  <si>
    <t>Switzerland West</t>
  </si>
  <si>
    <t>UK</t>
  </si>
  <si>
    <t>UK West</t>
  </si>
  <si>
    <t>UK South</t>
  </si>
  <si>
    <t>UK West Mv1 only</t>
  </si>
  <si>
    <t>Selected Region Scope:</t>
  </si>
  <si>
    <t>Region 1</t>
  </si>
  <si>
    <t>Region 2</t>
  </si>
  <si>
    <t>Asia</t>
  </si>
  <si>
    <t>Region</t>
  </si>
  <si>
    <t>Location</t>
  </si>
  <si>
    <t>Singapore</t>
  </si>
  <si>
    <t>US</t>
  </si>
  <si>
    <t>Americas</t>
  </si>
  <si>
    <t>Density</t>
  </si>
  <si>
    <t>Points</t>
  </si>
  <si>
    <t>Scoring</t>
  </si>
  <si>
    <t>Red</t>
  </si>
  <si>
    <t>Yellow</t>
  </si>
  <si>
    <t>Green</t>
  </si>
  <si>
    <t>Rationale</t>
  </si>
  <si>
    <t>Weighting</t>
  </si>
  <si>
    <t>Latency</t>
  </si>
  <si>
    <t>&gt;180ms</t>
  </si>
  <si>
    <t>&lt;180ms</t>
  </si>
  <si>
    <t>Color Coding</t>
  </si>
  <si>
    <t>Total</t>
  </si>
  <si>
    <t>No</t>
  </si>
  <si>
    <t>SAP Capable</t>
  </si>
  <si>
    <t>Central US Mv1 Only</t>
  </si>
  <si>
    <t>Frankfurt Offices</t>
  </si>
  <si>
    <t>London Offices</t>
  </si>
  <si>
    <t>Seatlle Offices</t>
  </si>
  <si>
    <t>New York Offices</t>
  </si>
  <si>
    <t>Rio Offices</t>
  </si>
  <si>
    <t>Singapore Offices</t>
  </si>
  <si>
    <t>Userbase</t>
  </si>
  <si>
    <t>Less than 350</t>
  </si>
  <si>
    <t>Between 351 and 700</t>
  </si>
  <si>
    <t>More than 700</t>
  </si>
  <si>
    <t>Geography</t>
  </si>
  <si>
    <t>&lt;100ms</t>
  </si>
  <si>
    <t>green</t>
  </si>
  <si>
    <t>red</t>
  </si>
  <si>
    <t>amber</t>
  </si>
  <si>
    <t>Latency Colour Count</t>
  </si>
  <si>
    <t>Less than 160ms: Green</t>
  </si>
  <si>
    <t>Between 160 and 200 ms: Amber</t>
  </si>
  <si>
    <t>More than 200ms: Red</t>
  </si>
  <si>
    <t>Sydney Office</t>
  </si>
  <si>
    <t>Shangai Offices</t>
  </si>
  <si>
    <t>Paris Offices</t>
  </si>
  <si>
    <t>Chicago Offices</t>
  </si>
  <si>
    <t>Home over VPN</t>
  </si>
  <si>
    <t>Average End-User Latency</t>
  </si>
  <si>
    <t>Colour Coding (based on Averages)</t>
  </si>
  <si>
    <t>YES</t>
  </si>
  <si>
    <t>Asia - Hong Kong</t>
  </si>
  <si>
    <t>Region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</si>
</sst>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/>
    <xf numFmtId="0" fontId="0" fillId="0" borderId="2" xfId="0" applyFill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4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2" xfId="0" applyFill="1" applyBorder="1"/>
    <xf numFmtId="0" fontId="0" fillId="5" borderId="9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4" xfId="0" applyFont="1" applyBorder="1"/>
    <xf numFmtId="0" fontId="0" fillId="0" borderId="8" xfId="0" applyFont="1" applyBorder="1"/>
    <xf numFmtId="0" fontId="0" fillId="0" borderId="6" xfId="0" applyFont="1" applyBorder="1"/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6" borderId="0" xfId="0" applyFill="1"/>
    <xf numFmtId="0" fontId="0" fillId="0" borderId="7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10" xfId="0" applyBorder="1" applyAlignment="1"/>
    <xf numFmtId="0" fontId="3" fillId="5" borderId="9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0" fillId="6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7" borderId="18" xfId="0" applyFont="1" applyFill="1" applyBorder="1" applyAlignment="1">
      <alignment vertical="center"/>
    </xf>
    <xf numFmtId="0" fontId="4" fillId="8" borderId="18" xfId="0" applyFont="1" applyFill="1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1" fontId="0" fillId="0" borderId="0" xfId="0" applyNumberFormat="1"/>
    <xf numFmtId="0" fontId="1" fillId="0" borderId="12" xfId="0" applyFont="1" applyFill="1" applyBorder="1"/>
    <xf numFmtId="0" fontId="1" fillId="0" borderId="13" xfId="0" applyFont="1" applyFill="1" applyBorder="1"/>
    <xf numFmtId="0" fontId="0" fillId="9" borderId="7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3" xfId="0" applyFill="1" applyBorder="1"/>
    <xf numFmtId="0" fontId="0" fillId="9" borderId="4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3" xfId="0" applyFont="1" applyBorder="1"/>
    <xf numFmtId="0" fontId="0" fillId="0" borderId="14" xfId="0" applyFont="1" applyBorder="1"/>
    <xf numFmtId="0" fontId="0" fillId="0" borderId="3" xfId="0" applyBorder="1" applyAlignment="1"/>
    <xf numFmtId="2" fontId="0" fillId="0" borderId="9" xfId="0" applyNumberFormat="1" applyBorder="1"/>
    <xf numFmtId="2" fontId="0" fillId="0" borderId="11" xfId="0" applyNumberFormat="1" applyBorder="1"/>
    <xf numFmtId="2" fontId="0" fillId="0" borderId="9" xfId="0" applyNumberFormat="1" applyBorder="1" applyAlignment="1"/>
    <xf numFmtId="0" fontId="0" fillId="2" borderId="0" xfId="0" applyFill="1"/>
    <xf numFmtId="0" fontId="0" fillId="3" borderId="0" xfId="0" applyFill="1"/>
    <xf numFmtId="0" fontId="0" fillId="10" borderId="0" xfId="0" applyFill="1"/>
    <xf numFmtId="0" fontId="0" fillId="3" borderId="0" xfId="0" applyFill="1" applyAlignment="1"/>
    <xf numFmtId="0" fontId="0" fillId="0" borderId="0" xfId="0" applyAlignment="1">
      <alignment horizontal="left" inden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13EE-81AF-4DAD-817A-67CCE064A4D1}">
  <dimension ref="A1:K20"/>
  <sheetViews>
    <sheetView tabSelected="1" zoomScaleNormal="100" workbookViewId="0"/>
  </sheetViews>
  <sheetFormatPr defaultRowHeight="14.25" x14ac:dyDescent="0.45"/>
  <cols>
    <col min="1" max="1" width="21.796875" customWidth="1"/>
    <col min="2" max="2" width="8.59765625" customWidth="1"/>
  </cols>
  <sheetData>
    <row r="1" spans="1:11" x14ac:dyDescent="0.45">
      <c r="A1" s="52" t="s">
        <v>0</v>
      </c>
      <c r="B1" s="52"/>
      <c r="C1" s="52"/>
      <c r="D1" s="60" t="s">
        <v>1</v>
      </c>
      <c r="E1" s="60"/>
      <c r="F1" s="60" t="s">
        <v>3</v>
      </c>
      <c r="G1" s="60"/>
      <c r="H1" s="60" t="s">
        <v>94</v>
      </c>
      <c r="I1" s="60"/>
      <c r="J1" s="60" t="s">
        <v>5</v>
      </c>
      <c r="K1" s="60"/>
    </row>
    <row r="2" spans="1:11" ht="28.5" x14ac:dyDescent="0.45">
      <c r="B2" s="42"/>
      <c r="C2" s="42"/>
      <c r="D2" s="43" t="s">
        <v>6</v>
      </c>
      <c r="E2" s="44" t="s">
        <v>7</v>
      </c>
      <c r="F2" s="43" t="s">
        <v>10</v>
      </c>
      <c r="G2" s="44" t="s">
        <v>11</v>
      </c>
      <c r="H2" s="43" t="s">
        <v>12</v>
      </c>
      <c r="I2" s="44" t="s">
        <v>13</v>
      </c>
      <c r="J2" s="43" t="s">
        <v>16</v>
      </c>
      <c r="K2" s="44" t="s">
        <v>17</v>
      </c>
    </row>
    <row r="3" spans="1:11" x14ac:dyDescent="0.45">
      <c r="A3" t="s">
        <v>18</v>
      </c>
      <c r="B3" s="29"/>
      <c r="C3" s="29"/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 s="6">
        <v>2</v>
      </c>
    </row>
    <row r="4" spans="1:11" x14ac:dyDescent="0.45">
      <c r="A4" t="s">
        <v>19</v>
      </c>
      <c r="B4" s="29"/>
      <c r="C4" s="29"/>
      <c r="D4">
        <v>1</v>
      </c>
      <c r="E4">
        <v>3</v>
      </c>
      <c r="F4">
        <v>2</v>
      </c>
      <c r="G4">
        <v>2</v>
      </c>
      <c r="H4">
        <v>2</v>
      </c>
      <c r="I4">
        <v>3</v>
      </c>
      <c r="J4">
        <v>3</v>
      </c>
      <c r="K4" s="6">
        <v>2</v>
      </c>
    </row>
    <row r="5" spans="1:11" x14ac:dyDescent="0.45">
      <c r="A5" t="s">
        <v>20</v>
      </c>
      <c r="B5" s="29"/>
      <c r="C5" s="29"/>
      <c r="D5">
        <v>3</v>
      </c>
      <c r="E5">
        <v>2</v>
      </c>
      <c r="F5">
        <v>2</v>
      </c>
      <c r="G5">
        <v>1</v>
      </c>
      <c r="H5">
        <v>3</v>
      </c>
      <c r="I5">
        <v>3</v>
      </c>
      <c r="J5">
        <v>1</v>
      </c>
      <c r="K5" s="6">
        <v>1</v>
      </c>
    </row>
    <row r="6" spans="1:11" x14ac:dyDescent="0.45">
      <c r="A6" t="s">
        <v>21</v>
      </c>
      <c r="B6" s="29"/>
      <c r="C6" s="29"/>
      <c r="D6">
        <v>1</v>
      </c>
      <c r="E6">
        <v>3</v>
      </c>
      <c r="F6">
        <v>2</v>
      </c>
      <c r="G6">
        <v>2</v>
      </c>
      <c r="H6">
        <v>3</v>
      </c>
      <c r="I6">
        <v>3</v>
      </c>
      <c r="J6">
        <v>2</v>
      </c>
      <c r="K6" s="6">
        <v>2</v>
      </c>
    </row>
    <row r="7" spans="1:11" x14ac:dyDescent="0.45">
      <c r="A7" t="s">
        <v>22</v>
      </c>
      <c r="B7" s="30"/>
      <c r="C7" s="30"/>
      <c r="D7" s="1">
        <v>1</v>
      </c>
      <c r="E7" s="1">
        <v>1</v>
      </c>
      <c r="F7" s="1">
        <v>1</v>
      </c>
      <c r="G7" s="1">
        <v>1</v>
      </c>
      <c r="H7" s="1">
        <v>3</v>
      </c>
      <c r="I7" s="1">
        <v>3</v>
      </c>
      <c r="J7" s="1">
        <v>2</v>
      </c>
      <c r="K7" s="8">
        <v>2</v>
      </c>
    </row>
    <row r="8" spans="1:11" x14ac:dyDescent="0.45">
      <c r="A8" s="23"/>
    </row>
    <row r="9" spans="1:11" x14ac:dyDescent="0.45">
      <c r="A9" t="s">
        <v>30</v>
      </c>
      <c r="D9" s="23" t="s">
        <v>31</v>
      </c>
      <c r="E9" s="23" t="s">
        <v>31</v>
      </c>
      <c r="F9" s="23" t="s">
        <v>31</v>
      </c>
      <c r="G9" s="23" t="s">
        <v>31</v>
      </c>
      <c r="H9" s="23" t="s">
        <v>31</v>
      </c>
      <c r="I9" s="23" t="s">
        <v>31</v>
      </c>
      <c r="J9" s="23" t="s">
        <v>31</v>
      </c>
      <c r="K9" s="23" t="s">
        <v>31</v>
      </c>
    </row>
    <row r="11" spans="1:11" x14ac:dyDescent="0.45">
      <c r="A11" s="52" t="s">
        <v>23</v>
      </c>
      <c r="B11" s="52"/>
      <c r="C11" s="52"/>
      <c r="D11" s="60" t="s">
        <v>1</v>
      </c>
      <c r="E11" s="60"/>
      <c r="F11" s="60" t="s">
        <v>3</v>
      </c>
      <c r="G11" s="60"/>
      <c r="H11" s="60" t="s">
        <v>94</v>
      </c>
      <c r="I11" s="60"/>
      <c r="J11" s="60" t="s">
        <v>5</v>
      </c>
      <c r="K11" s="60"/>
    </row>
    <row r="12" spans="1:11" ht="28.5" x14ac:dyDescent="0.45">
      <c r="B12" s="42" t="s">
        <v>24</v>
      </c>
      <c r="C12" s="42" t="s">
        <v>25</v>
      </c>
      <c r="D12" s="57" t="s">
        <v>6</v>
      </c>
      <c r="E12" s="97" t="s">
        <v>7</v>
      </c>
      <c r="F12" s="43" t="s">
        <v>10</v>
      </c>
      <c r="G12" s="44" t="s">
        <v>11</v>
      </c>
      <c r="H12" s="43" t="s">
        <v>12</v>
      </c>
      <c r="I12" s="44" t="s">
        <v>13</v>
      </c>
      <c r="J12" s="43" t="s">
        <v>16</v>
      </c>
      <c r="K12" s="44" t="s">
        <v>17</v>
      </c>
    </row>
    <row r="13" spans="1:11" x14ac:dyDescent="0.45">
      <c r="A13" t="s">
        <v>18</v>
      </c>
      <c r="B13" s="29" t="s">
        <v>26</v>
      </c>
      <c r="C13" s="29">
        <v>2</v>
      </c>
      <c r="D13" s="59">
        <f>D3*C13</f>
        <v>2</v>
      </c>
      <c r="E13" s="59">
        <f>E3*C13</f>
        <v>2</v>
      </c>
      <c r="F13" s="1">
        <f>F3*C13</f>
        <v>4</v>
      </c>
      <c r="G13" s="1">
        <f>G3*C13</f>
        <v>4</v>
      </c>
      <c r="H13" s="1">
        <f>H3*C13</f>
        <v>4</v>
      </c>
      <c r="I13" s="1">
        <f>I3*C13</f>
        <v>4</v>
      </c>
      <c r="J13" s="1">
        <f>J3*C13</f>
        <v>4</v>
      </c>
      <c r="K13" s="8">
        <f>K3*C13</f>
        <v>4</v>
      </c>
    </row>
    <row r="14" spans="1:11" x14ac:dyDescent="0.45">
      <c r="A14" t="s">
        <v>19</v>
      </c>
      <c r="B14" s="29" t="s">
        <v>27</v>
      </c>
      <c r="C14" s="29">
        <v>3</v>
      </c>
      <c r="D14" s="59">
        <f>D4*C14</f>
        <v>3</v>
      </c>
      <c r="E14" s="59">
        <f>E4*C14</f>
        <v>9</v>
      </c>
      <c r="F14" s="1">
        <f>F4*C14</f>
        <v>6</v>
      </c>
      <c r="G14" s="1">
        <f>G4*C14</f>
        <v>6</v>
      </c>
      <c r="H14" s="1">
        <f>H4*C14</f>
        <v>6</v>
      </c>
      <c r="I14" s="1">
        <f>I4*C14</f>
        <v>9</v>
      </c>
      <c r="J14" s="1">
        <f>J4*C14</f>
        <v>9</v>
      </c>
      <c r="K14" s="8">
        <f>K4*C14</f>
        <v>6</v>
      </c>
    </row>
    <row r="15" spans="1:11" x14ac:dyDescent="0.45">
      <c r="A15" t="s">
        <v>20</v>
      </c>
      <c r="B15" s="29" t="s">
        <v>27</v>
      </c>
      <c r="C15" s="29">
        <v>3</v>
      </c>
      <c r="D15" s="59">
        <f>D5*C15</f>
        <v>9</v>
      </c>
      <c r="E15" s="59">
        <f>E5*C15</f>
        <v>6</v>
      </c>
      <c r="F15" s="1">
        <f>F5*C15</f>
        <v>6</v>
      </c>
      <c r="G15" s="1">
        <f>G5*C15</f>
        <v>3</v>
      </c>
      <c r="H15" s="1">
        <f>H5*C15</f>
        <v>9</v>
      </c>
      <c r="I15" s="1">
        <f>I5*C15</f>
        <v>9</v>
      </c>
      <c r="J15" s="1">
        <f>J5*C15</f>
        <v>3</v>
      </c>
      <c r="K15" s="8">
        <f>K5*C15</f>
        <v>3</v>
      </c>
    </row>
    <row r="16" spans="1:11" x14ac:dyDescent="0.45">
      <c r="A16" t="s">
        <v>21</v>
      </c>
      <c r="B16" s="29" t="s">
        <v>26</v>
      </c>
      <c r="C16" s="29">
        <v>2</v>
      </c>
      <c r="D16" s="59">
        <f>D6*C16</f>
        <v>2</v>
      </c>
      <c r="E16" s="59">
        <f>E6*C16</f>
        <v>6</v>
      </c>
      <c r="F16" s="1">
        <f>F6*C16</f>
        <v>4</v>
      </c>
      <c r="G16" s="1">
        <f>G6*C16</f>
        <v>4</v>
      </c>
      <c r="H16" s="1">
        <f>H6*C16</f>
        <v>6</v>
      </c>
      <c r="I16" s="1">
        <f>I6*C16</f>
        <v>6</v>
      </c>
      <c r="J16" s="1">
        <f>J6*C16</f>
        <v>4</v>
      </c>
      <c r="K16" s="8">
        <f>K6*C16</f>
        <v>4</v>
      </c>
    </row>
    <row r="17" spans="1:11" x14ac:dyDescent="0.45">
      <c r="A17" t="s">
        <v>22</v>
      </c>
      <c r="B17" s="30" t="s">
        <v>28</v>
      </c>
      <c r="C17" s="30">
        <v>1</v>
      </c>
      <c r="D17" s="59">
        <f>D7*C17</f>
        <v>1</v>
      </c>
      <c r="E17" s="59">
        <f>E7*C17</f>
        <v>1</v>
      </c>
      <c r="F17" s="1">
        <f>F7*C17</f>
        <v>1</v>
      </c>
      <c r="G17" s="1">
        <f>G7*C17</f>
        <v>1</v>
      </c>
      <c r="H17" s="1">
        <f>H7*C17</f>
        <v>3</v>
      </c>
      <c r="I17" s="1">
        <f>I7*C17</f>
        <v>3</v>
      </c>
      <c r="J17" s="1">
        <f>J7*C17</f>
        <v>2</v>
      </c>
      <c r="K17" s="8">
        <f>K7*C17</f>
        <v>2</v>
      </c>
    </row>
    <row r="18" spans="1:11" x14ac:dyDescent="0.45">
      <c r="A18" s="23" t="s">
        <v>29</v>
      </c>
      <c r="D18" s="58">
        <f>SUM(D13:D17)</f>
        <v>17</v>
      </c>
      <c r="E18" s="58">
        <f t="shared" ref="E18:K18" si="0">SUM(E13:E17)</f>
        <v>24</v>
      </c>
      <c r="F18">
        <f t="shared" si="0"/>
        <v>21</v>
      </c>
      <c r="G18">
        <f t="shared" si="0"/>
        <v>18</v>
      </c>
      <c r="H18">
        <f t="shared" si="0"/>
        <v>28</v>
      </c>
      <c r="I18">
        <f t="shared" si="0"/>
        <v>31</v>
      </c>
      <c r="J18">
        <f t="shared" si="0"/>
        <v>22</v>
      </c>
      <c r="K18">
        <f t="shared" si="0"/>
        <v>19</v>
      </c>
    </row>
    <row r="19" spans="1:11" x14ac:dyDescent="0.45">
      <c r="D19" s="58"/>
      <c r="E19" s="58"/>
    </row>
    <row r="20" spans="1:11" x14ac:dyDescent="0.45">
      <c r="A20" t="s">
        <v>30</v>
      </c>
      <c r="D20" s="98" t="s">
        <v>138</v>
      </c>
      <c r="E20" s="98" t="s">
        <v>138</v>
      </c>
      <c r="F20" s="23" t="s">
        <v>109</v>
      </c>
      <c r="G20" s="23" t="s">
        <v>109</v>
      </c>
      <c r="H20" s="23" t="s">
        <v>109</v>
      </c>
      <c r="I20" s="23" t="s">
        <v>109</v>
      </c>
      <c r="J20" s="23" t="s">
        <v>109</v>
      </c>
      <c r="K20" s="23" t="s">
        <v>109</v>
      </c>
    </row>
  </sheetData>
  <mergeCells count="8">
    <mergeCell ref="D11:E11"/>
    <mergeCell ref="F11:G11"/>
    <mergeCell ref="H11:I11"/>
    <mergeCell ref="J1:K1"/>
    <mergeCell ref="J11:K11"/>
    <mergeCell ref="D1:E1"/>
    <mergeCell ref="F1:G1"/>
    <mergeCell ref="H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1386-06AF-4894-A87C-6EC804B5654E}">
  <dimension ref="A1:D32"/>
  <sheetViews>
    <sheetView topLeftCell="A7" workbookViewId="0">
      <selection activeCell="F30" sqref="F30"/>
    </sheetView>
  </sheetViews>
  <sheetFormatPr defaultRowHeight="14.25" x14ac:dyDescent="0.45"/>
  <cols>
    <col min="1" max="1" width="12.265625" bestFit="1" customWidth="1"/>
    <col min="2" max="2" width="18.59765625" bestFit="1" customWidth="1"/>
    <col min="3" max="3" width="22.265625" bestFit="1" customWidth="1"/>
    <col min="4" max="4" width="20.1328125" bestFit="1" customWidth="1"/>
  </cols>
  <sheetData>
    <row r="1" spans="1:4" ht="14.65" thickBot="1" x14ac:dyDescent="0.5">
      <c r="A1" s="64" t="s">
        <v>32</v>
      </c>
      <c r="B1" s="65" t="s">
        <v>33</v>
      </c>
      <c r="C1" s="65" t="s">
        <v>34</v>
      </c>
      <c r="D1" s="65" t="s">
        <v>110</v>
      </c>
    </row>
    <row r="2" spans="1:4" ht="14.65" thickBot="1" x14ac:dyDescent="0.5">
      <c r="A2" s="66" t="s">
        <v>35</v>
      </c>
      <c r="B2" s="67" t="s">
        <v>36</v>
      </c>
      <c r="C2" s="67" t="s">
        <v>37</v>
      </c>
      <c r="D2" s="68" t="s">
        <v>38</v>
      </c>
    </row>
    <row r="3" spans="1:4" ht="14.65" thickBot="1" x14ac:dyDescent="0.5">
      <c r="A3" s="66" t="s">
        <v>3</v>
      </c>
      <c r="B3" s="67" t="s">
        <v>10</v>
      </c>
      <c r="C3" s="67" t="s">
        <v>11</v>
      </c>
      <c r="D3" s="69" t="s">
        <v>39</v>
      </c>
    </row>
    <row r="4" spans="1:4" ht="14.65" thickBot="1" x14ac:dyDescent="0.5">
      <c r="A4" s="66" t="s">
        <v>3</v>
      </c>
      <c r="B4" s="67" t="s">
        <v>40</v>
      </c>
      <c r="C4" s="67" t="s">
        <v>41</v>
      </c>
      <c r="D4" s="67" t="s">
        <v>42</v>
      </c>
    </row>
    <row r="5" spans="1:4" ht="14.65" thickBot="1" x14ac:dyDescent="0.5">
      <c r="A5" s="66" t="s">
        <v>43</v>
      </c>
      <c r="B5" s="67" t="s">
        <v>44</v>
      </c>
      <c r="C5" s="67" t="s">
        <v>45</v>
      </c>
      <c r="D5" s="69" t="s">
        <v>39</v>
      </c>
    </row>
    <row r="6" spans="1:4" ht="14.65" thickBot="1" x14ac:dyDescent="0.5">
      <c r="A6" s="66" t="s">
        <v>46</v>
      </c>
      <c r="B6" s="67" t="s">
        <v>47</v>
      </c>
      <c r="C6" s="67" t="s">
        <v>48</v>
      </c>
      <c r="D6" s="67" t="s">
        <v>42</v>
      </c>
    </row>
    <row r="7" spans="1:4" ht="14.65" thickBot="1" x14ac:dyDescent="0.5">
      <c r="A7" s="66" t="s">
        <v>49</v>
      </c>
      <c r="B7" s="67" t="s">
        <v>50</v>
      </c>
      <c r="C7" s="67" t="s">
        <v>51</v>
      </c>
      <c r="D7" s="67" t="s">
        <v>42</v>
      </c>
    </row>
    <row r="8" spans="1:4" ht="14.65" thickBot="1" x14ac:dyDescent="0.5">
      <c r="A8" s="66" t="s">
        <v>49</v>
      </c>
      <c r="B8" s="67" t="s">
        <v>52</v>
      </c>
      <c r="C8" s="67" t="s">
        <v>53</v>
      </c>
      <c r="D8" s="67" t="s">
        <v>42</v>
      </c>
    </row>
    <row r="9" spans="1:4" ht="14.65" thickBot="1" x14ac:dyDescent="0.5">
      <c r="A9" s="66" t="s">
        <v>5</v>
      </c>
      <c r="B9" s="67" t="s">
        <v>54</v>
      </c>
      <c r="C9" s="67" t="s">
        <v>55</v>
      </c>
      <c r="D9" s="69" t="s">
        <v>39</v>
      </c>
    </row>
    <row r="10" spans="1:4" ht="14.65" thickBot="1" x14ac:dyDescent="0.5">
      <c r="A10" s="66" t="s">
        <v>56</v>
      </c>
      <c r="B10" s="67" t="s">
        <v>57</v>
      </c>
      <c r="C10" s="67" t="s">
        <v>58</v>
      </c>
      <c r="D10" s="67" t="s">
        <v>109</v>
      </c>
    </row>
    <row r="11" spans="1:4" ht="14.65" thickBot="1" x14ac:dyDescent="0.5">
      <c r="A11" s="66" t="s">
        <v>59</v>
      </c>
      <c r="B11" s="67" t="s">
        <v>60</v>
      </c>
      <c r="C11" s="67" t="s">
        <v>61</v>
      </c>
      <c r="D11" s="67" t="s">
        <v>109</v>
      </c>
    </row>
    <row r="12" spans="1:4" ht="14.65" thickBot="1" x14ac:dyDescent="0.5">
      <c r="A12" s="66" t="s">
        <v>62</v>
      </c>
      <c r="B12" s="67" t="s">
        <v>63</v>
      </c>
      <c r="C12" s="67" t="s">
        <v>64</v>
      </c>
      <c r="D12" s="67" t="s">
        <v>42</v>
      </c>
    </row>
    <row r="13" spans="1:4" ht="14.65" thickBot="1" x14ac:dyDescent="0.5">
      <c r="A13" s="66" t="s">
        <v>62</v>
      </c>
      <c r="B13" s="67" t="s">
        <v>65</v>
      </c>
      <c r="C13" s="67" t="s">
        <v>64</v>
      </c>
      <c r="D13" s="67" t="s">
        <v>42</v>
      </c>
    </row>
    <row r="14" spans="1:4" ht="14.65" thickBot="1" x14ac:dyDescent="0.5">
      <c r="A14" s="66" t="s">
        <v>2</v>
      </c>
      <c r="B14" s="67" t="s">
        <v>9</v>
      </c>
      <c r="C14" s="67" t="s">
        <v>8</v>
      </c>
      <c r="D14" s="68" t="s">
        <v>66</v>
      </c>
    </row>
    <row r="15" spans="1:4" ht="14.65" thickBot="1" x14ac:dyDescent="0.5">
      <c r="A15" s="66" t="s">
        <v>67</v>
      </c>
      <c r="B15" s="67" t="s">
        <v>68</v>
      </c>
      <c r="C15" s="67" t="s">
        <v>69</v>
      </c>
      <c r="D15" s="67" t="s">
        <v>42</v>
      </c>
    </row>
    <row r="16" spans="1:4" ht="14.65" thickBot="1" x14ac:dyDescent="0.5">
      <c r="A16" s="66" t="s">
        <v>95</v>
      </c>
      <c r="B16" s="67" t="s">
        <v>12</v>
      </c>
      <c r="C16" s="67" t="s">
        <v>13</v>
      </c>
      <c r="D16" s="69" t="s">
        <v>39</v>
      </c>
    </row>
    <row r="17" spans="1:4" ht="14.65" thickBot="1" x14ac:dyDescent="0.5">
      <c r="A17" s="66" t="s">
        <v>95</v>
      </c>
      <c r="B17" s="67" t="s">
        <v>70</v>
      </c>
      <c r="C17" s="67" t="s">
        <v>71</v>
      </c>
      <c r="D17" s="68" t="s">
        <v>111</v>
      </c>
    </row>
    <row r="18" spans="1:4" ht="14.65" thickBot="1" x14ac:dyDescent="0.5">
      <c r="A18" s="66" t="s">
        <v>95</v>
      </c>
      <c r="B18" s="67" t="s">
        <v>72</v>
      </c>
      <c r="C18" s="67" t="s">
        <v>45</v>
      </c>
      <c r="D18" s="69" t="s">
        <v>39</v>
      </c>
    </row>
    <row r="19" spans="1:4" ht="14.65" thickBot="1" x14ac:dyDescent="0.5">
      <c r="A19" s="66" t="s">
        <v>95</v>
      </c>
      <c r="B19" s="67" t="s">
        <v>15</v>
      </c>
      <c r="C19" s="67" t="s">
        <v>14</v>
      </c>
      <c r="D19" s="67" t="s">
        <v>109</v>
      </c>
    </row>
    <row r="20" spans="1:4" ht="14.65" thickBot="1" x14ac:dyDescent="0.5">
      <c r="A20" s="66" t="s">
        <v>73</v>
      </c>
      <c r="B20" s="67" t="s">
        <v>74</v>
      </c>
      <c r="C20" s="67" t="s">
        <v>75</v>
      </c>
      <c r="D20" s="67" t="s">
        <v>76</v>
      </c>
    </row>
    <row r="21" spans="1:4" ht="14.65" thickBot="1" x14ac:dyDescent="0.5">
      <c r="A21" s="66" t="s">
        <v>77</v>
      </c>
      <c r="B21" s="67" t="s">
        <v>78</v>
      </c>
      <c r="C21" s="67" t="s">
        <v>79</v>
      </c>
      <c r="D21" s="67" t="s">
        <v>42</v>
      </c>
    </row>
    <row r="22" spans="1:4" ht="14.65" thickBot="1" x14ac:dyDescent="0.5">
      <c r="A22" s="66" t="s">
        <v>80</v>
      </c>
      <c r="B22" s="67" t="s">
        <v>81</v>
      </c>
      <c r="C22" s="67" t="s">
        <v>82</v>
      </c>
      <c r="D22" s="67" t="s">
        <v>42</v>
      </c>
    </row>
    <row r="23" spans="1:4" ht="14.65" thickBot="1" x14ac:dyDescent="0.5">
      <c r="A23" s="66" t="s">
        <v>83</v>
      </c>
      <c r="B23" s="67" t="s">
        <v>84</v>
      </c>
      <c r="C23" s="67" t="s">
        <v>85</v>
      </c>
      <c r="D23" s="68" t="s">
        <v>86</v>
      </c>
    </row>
    <row r="26" spans="1:4" x14ac:dyDescent="0.45">
      <c r="A26" s="9" t="s">
        <v>87</v>
      </c>
      <c r="B26" s="10"/>
      <c r="C26" s="11"/>
    </row>
    <row r="27" spans="1:4" x14ac:dyDescent="0.45">
      <c r="A27" s="9" t="s">
        <v>32</v>
      </c>
      <c r="B27" s="10" t="s">
        <v>88</v>
      </c>
      <c r="C27" s="11" t="s">
        <v>89</v>
      </c>
    </row>
    <row r="28" spans="1:4" x14ac:dyDescent="0.45">
      <c r="A28" s="5" t="s">
        <v>1</v>
      </c>
      <c r="B28" s="27" t="s">
        <v>36</v>
      </c>
      <c r="C28" s="6" t="s">
        <v>37</v>
      </c>
    </row>
    <row r="29" spans="1:4" x14ac:dyDescent="0.45">
      <c r="A29" s="5" t="s">
        <v>3</v>
      </c>
      <c r="B29" s="27" t="s">
        <v>10</v>
      </c>
      <c r="C29" s="6" t="s">
        <v>11</v>
      </c>
    </row>
    <row r="30" spans="1:4" x14ac:dyDescent="0.45">
      <c r="A30" s="5" t="s">
        <v>5</v>
      </c>
      <c r="B30" s="27" t="s">
        <v>54</v>
      </c>
      <c r="C30" s="6" t="s">
        <v>55</v>
      </c>
    </row>
    <row r="31" spans="1:4" x14ac:dyDescent="0.45">
      <c r="A31" s="7" t="s">
        <v>95</v>
      </c>
      <c r="B31" s="1" t="s">
        <v>12</v>
      </c>
      <c r="C31" s="8" t="s">
        <v>13</v>
      </c>
    </row>
    <row r="32" spans="1:4" x14ac:dyDescent="0.45">
      <c r="A32" s="7"/>
      <c r="B32" s="1"/>
      <c r="C3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52D7-E7CA-4D29-8936-87F9D049B175}">
  <dimension ref="A1:C12"/>
  <sheetViews>
    <sheetView workbookViewId="0">
      <selection activeCell="E6" sqref="E6"/>
    </sheetView>
  </sheetViews>
  <sheetFormatPr defaultRowHeight="14.25" x14ac:dyDescent="0.45"/>
  <cols>
    <col min="2" max="2" width="12.3984375" customWidth="1"/>
    <col min="3" max="3" width="17.53125" customWidth="1"/>
  </cols>
  <sheetData>
    <row r="1" spans="1:3" x14ac:dyDescent="0.45">
      <c r="A1" s="94" t="s">
        <v>32</v>
      </c>
      <c r="B1" s="95" t="s">
        <v>91</v>
      </c>
      <c r="C1" s="96" t="s">
        <v>92</v>
      </c>
    </row>
    <row r="2" spans="1:3" x14ac:dyDescent="0.45">
      <c r="A2" s="83" t="s">
        <v>90</v>
      </c>
      <c r="B2" s="84" t="s">
        <v>93</v>
      </c>
      <c r="C2" s="46" t="s">
        <v>117</v>
      </c>
    </row>
    <row r="3" spans="1:3" x14ac:dyDescent="0.45">
      <c r="A3" s="5" t="s">
        <v>95</v>
      </c>
      <c r="B3" s="27" t="s">
        <v>94</v>
      </c>
      <c r="C3" s="6" t="s">
        <v>114</v>
      </c>
    </row>
    <row r="4" spans="1:3" x14ac:dyDescent="0.45">
      <c r="A4" s="5" t="s">
        <v>95</v>
      </c>
      <c r="B4" s="27" t="s">
        <v>94</v>
      </c>
      <c r="C4" s="6" t="s">
        <v>115</v>
      </c>
    </row>
    <row r="5" spans="1:3" x14ac:dyDescent="0.45">
      <c r="A5" s="5" t="s">
        <v>90</v>
      </c>
      <c r="B5" s="27" t="s">
        <v>59</v>
      </c>
      <c r="C5" s="6" t="s">
        <v>112</v>
      </c>
    </row>
    <row r="6" spans="1:3" x14ac:dyDescent="0.45">
      <c r="A6" s="5" t="s">
        <v>90</v>
      </c>
      <c r="B6" s="27" t="s">
        <v>49</v>
      </c>
      <c r="C6" s="6" t="s">
        <v>132</v>
      </c>
    </row>
    <row r="7" spans="1:3" x14ac:dyDescent="0.45">
      <c r="A7" s="5" t="s">
        <v>95</v>
      </c>
      <c r="B7" s="27" t="s">
        <v>43</v>
      </c>
      <c r="C7" s="6" t="s">
        <v>116</v>
      </c>
    </row>
    <row r="8" spans="1:3" x14ac:dyDescent="0.45">
      <c r="A8" s="5" t="s">
        <v>90</v>
      </c>
      <c r="B8" s="82" t="s">
        <v>3</v>
      </c>
      <c r="C8" s="71" t="s">
        <v>131</v>
      </c>
    </row>
    <row r="9" spans="1:3" x14ac:dyDescent="0.45">
      <c r="A9" s="5" t="s">
        <v>5</v>
      </c>
      <c r="B9" s="27" t="s">
        <v>56</v>
      </c>
      <c r="C9" s="6" t="s">
        <v>133</v>
      </c>
    </row>
    <row r="10" spans="1:3" x14ac:dyDescent="0.45">
      <c r="A10" s="5" t="s">
        <v>5</v>
      </c>
      <c r="B10" s="27" t="s">
        <v>83</v>
      </c>
      <c r="C10" s="6" t="s">
        <v>113</v>
      </c>
    </row>
    <row r="11" spans="1:3" x14ac:dyDescent="0.45">
      <c r="A11" s="5" t="s">
        <v>95</v>
      </c>
      <c r="B11" s="27" t="s">
        <v>94</v>
      </c>
      <c r="C11" s="6" t="s">
        <v>134</v>
      </c>
    </row>
    <row r="12" spans="1:3" x14ac:dyDescent="0.45">
      <c r="A12" s="7" t="s">
        <v>95</v>
      </c>
      <c r="B12" s="1" t="s">
        <v>94</v>
      </c>
      <c r="C12" s="8" t="s">
        <v>135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18E2-FE7C-4F5C-B35A-F4AA19F4930E}">
  <dimension ref="A1:B13"/>
  <sheetViews>
    <sheetView workbookViewId="0">
      <selection activeCell="A10" sqref="A10"/>
    </sheetView>
  </sheetViews>
  <sheetFormatPr defaultRowHeight="14.25" x14ac:dyDescent="0.45"/>
  <cols>
    <col min="1" max="1" width="26.73046875" bestFit="1" customWidth="1"/>
  </cols>
  <sheetData>
    <row r="1" spans="1:2" x14ac:dyDescent="0.45">
      <c r="A1" s="9" t="s">
        <v>122</v>
      </c>
      <c r="B1" s="11" t="s">
        <v>118</v>
      </c>
    </row>
    <row r="2" spans="1:2" x14ac:dyDescent="0.45">
      <c r="A2" s="12" t="s">
        <v>139</v>
      </c>
      <c r="B2" s="13">
        <v>100</v>
      </c>
    </row>
    <row r="3" spans="1:2" x14ac:dyDescent="0.45">
      <c r="A3" s="5" t="s">
        <v>7</v>
      </c>
      <c r="B3" s="6">
        <v>700</v>
      </c>
    </row>
    <row r="4" spans="1:2" x14ac:dyDescent="0.45">
      <c r="A4" s="5" t="s">
        <v>95</v>
      </c>
      <c r="B4" s="6">
        <v>900</v>
      </c>
    </row>
    <row r="5" spans="1:2" x14ac:dyDescent="0.45">
      <c r="A5" s="5" t="s">
        <v>5</v>
      </c>
      <c r="B5" s="6">
        <v>500</v>
      </c>
    </row>
    <row r="6" spans="1:2" x14ac:dyDescent="0.45">
      <c r="A6" s="7" t="s">
        <v>3</v>
      </c>
      <c r="B6" s="8">
        <v>300</v>
      </c>
    </row>
    <row r="9" spans="1:2" x14ac:dyDescent="0.45">
      <c r="A9" t="s">
        <v>98</v>
      </c>
    </row>
    <row r="10" spans="1:2" x14ac:dyDescent="0.45">
      <c r="A10" s="9" t="s">
        <v>96</v>
      </c>
      <c r="B10" s="11" t="s">
        <v>97</v>
      </c>
    </row>
    <row r="11" spans="1:2" x14ac:dyDescent="0.45">
      <c r="A11" s="49" t="s">
        <v>119</v>
      </c>
      <c r="B11" s="46">
        <v>1</v>
      </c>
    </row>
    <row r="12" spans="1:2" x14ac:dyDescent="0.45">
      <c r="A12" s="50" t="s">
        <v>120</v>
      </c>
      <c r="B12" s="47">
        <v>2</v>
      </c>
    </row>
    <row r="13" spans="1:2" x14ac:dyDescent="0.45">
      <c r="A13" s="51" t="s">
        <v>121</v>
      </c>
      <c r="B13" s="48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9291-D87E-457F-98B8-1BF15574D77C}">
  <dimension ref="A1:K19"/>
  <sheetViews>
    <sheetView zoomScaleNormal="100" workbookViewId="0"/>
  </sheetViews>
  <sheetFormatPr defaultRowHeight="14.25" x14ac:dyDescent="0.45"/>
  <cols>
    <col min="1" max="1" width="8.59765625" customWidth="1"/>
    <col min="2" max="2" width="10.1328125" customWidth="1"/>
    <col min="3" max="3" width="28.6640625" bestFit="1" customWidth="1"/>
    <col min="4" max="18" width="11.3984375" customWidth="1"/>
  </cols>
  <sheetData>
    <row r="1" spans="1:11" x14ac:dyDescent="0.45">
      <c r="D1" s="61" t="s">
        <v>1</v>
      </c>
      <c r="E1" s="62"/>
      <c r="F1" s="61" t="s">
        <v>3</v>
      </c>
      <c r="G1" s="62"/>
      <c r="H1" s="56"/>
      <c r="I1" s="56"/>
      <c r="J1" s="61" t="s">
        <v>5</v>
      </c>
      <c r="K1" s="62"/>
    </row>
    <row r="2" spans="1:11" s="2" customFormat="1" ht="28.5" customHeight="1" x14ac:dyDescent="0.45">
      <c r="A2" s="94" t="s">
        <v>32</v>
      </c>
      <c r="B2" s="95" t="s">
        <v>91</v>
      </c>
      <c r="C2" s="96" t="s">
        <v>92</v>
      </c>
      <c r="D2" s="3" t="s">
        <v>36</v>
      </c>
      <c r="E2" s="4" t="s">
        <v>37</v>
      </c>
      <c r="F2" s="3" t="s">
        <v>10</v>
      </c>
      <c r="G2" s="4" t="s">
        <v>11</v>
      </c>
      <c r="H2" s="3" t="s">
        <v>12</v>
      </c>
      <c r="I2" s="4" t="s">
        <v>13</v>
      </c>
      <c r="J2" s="3" t="s">
        <v>54</v>
      </c>
      <c r="K2" s="4" t="s">
        <v>55</v>
      </c>
    </row>
    <row r="3" spans="1:11" x14ac:dyDescent="0.45">
      <c r="A3" s="83" t="s">
        <v>90</v>
      </c>
      <c r="B3" s="84" t="s">
        <v>93</v>
      </c>
      <c r="C3" s="84" t="s">
        <v>117</v>
      </c>
      <c r="D3" s="12">
        <v>196</v>
      </c>
      <c r="E3" s="13">
        <v>167</v>
      </c>
      <c r="F3" s="12">
        <v>252</v>
      </c>
      <c r="G3" s="13">
        <v>250</v>
      </c>
      <c r="H3" s="85">
        <v>93</v>
      </c>
      <c r="I3" s="13">
        <v>157</v>
      </c>
      <c r="J3" s="12">
        <v>362</v>
      </c>
      <c r="K3" s="13">
        <v>357</v>
      </c>
    </row>
    <row r="4" spans="1:11" x14ac:dyDescent="0.45">
      <c r="A4" s="5" t="s">
        <v>95</v>
      </c>
      <c r="B4" s="27" t="s">
        <v>94</v>
      </c>
      <c r="C4" s="27" t="s">
        <v>114</v>
      </c>
      <c r="D4" s="5">
        <v>91</v>
      </c>
      <c r="E4" s="6">
        <v>117</v>
      </c>
      <c r="F4" s="5">
        <v>190</v>
      </c>
      <c r="G4" s="6">
        <v>195</v>
      </c>
      <c r="H4" s="53">
        <v>224</v>
      </c>
      <c r="I4" s="6">
        <v>167</v>
      </c>
      <c r="J4" s="5">
        <v>272</v>
      </c>
      <c r="K4" s="6">
        <v>286</v>
      </c>
    </row>
    <row r="5" spans="1:11" x14ac:dyDescent="0.45">
      <c r="A5" s="5" t="s">
        <v>95</v>
      </c>
      <c r="B5" s="27" t="s">
        <v>94</v>
      </c>
      <c r="C5" s="27" t="s">
        <v>115</v>
      </c>
      <c r="D5" s="5">
        <v>65</v>
      </c>
      <c r="E5" s="6">
        <v>89</v>
      </c>
      <c r="F5" s="5">
        <v>146</v>
      </c>
      <c r="G5" s="6">
        <v>160</v>
      </c>
      <c r="H5" s="53">
        <v>184</v>
      </c>
      <c r="I5" s="6">
        <v>129</v>
      </c>
      <c r="J5" s="5">
        <v>238</v>
      </c>
      <c r="K5" s="6">
        <v>255</v>
      </c>
    </row>
    <row r="6" spans="1:11" x14ac:dyDescent="0.45">
      <c r="A6" s="5" t="s">
        <v>90</v>
      </c>
      <c r="B6" s="27" t="s">
        <v>59</v>
      </c>
      <c r="C6" s="27" t="s">
        <v>112</v>
      </c>
      <c r="D6" s="5">
        <v>79</v>
      </c>
      <c r="E6" s="6">
        <v>101</v>
      </c>
      <c r="F6" s="5">
        <v>154</v>
      </c>
      <c r="G6" s="6">
        <v>167</v>
      </c>
      <c r="H6" s="53">
        <v>195</v>
      </c>
      <c r="I6" s="6">
        <v>146</v>
      </c>
      <c r="J6" s="5">
        <v>259</v>
      </c>
      <c r="K6" s="6">
        <v>274</v>
      </c>
    </row>
    <row r="7" spans="1:11" x14ac:dyDescent="0.45">
      <c r="A7" s="5" t="s">
        <v>90</v>
      </c>
      <c r="B7" s="27" t="s">
        <v>49</v>
      </c>
      <c r="C7" s="27" t="s">
        <v>132</v>
      </c>
      <c r="D7" s="5">
        <v>84</v>
      </c>
      <c r="E7" s="6">
        <v>115</v>
      </c>
      <c r="F7" s="5">
        <v>173</v>
      </c>
      <c r="G7" s="6">
        <v>187</v>
      </c>
      <c r="H7" s="53">
        <v>218</v>
      </c>
      <c r="I7" s="6">
        <v>170</v>
      </c>
      <c r="J7" s="5">
        <v>274</v>
      </c>
      <c r="K7" s="6">
        <v>287</v>
      </c>
    </row>
    <row r="8" spans="1:11" x14ac:dyDescent="0.45">
      <c r="A8" s="5" t="s">
        <v>95</v>
      </c>
      <c r="B8" s="27" t="s">
        <v>43</v>
      </c>
      <c r="C8" s="27" t="s">
        <v>116</v>
      </c>
      <c r="D8" s="5">
        <v>65</v>
      </c>
      <c r="E8" s="6">
        <v>80</v>
      </c>
      <c r="F8" s="5">
        <v>145</v>
      </c>
      <c r="G8" s="6">
        <v>151</v>
      </c>
      <c r="H8" s="53">
        <v>269</v>
      </c>
      <c r="I8" s="6">
        <v>265</v>
      </c>
      <c r="J8" s="5">
        <v>277</v>
      </c>
      <c r="K8" s="6">
        <v>223</v>
      </c>
    </row>
    <row r="9" spans="1:11" x14ac:dyDescent="0.45">
      <c r="A9" s="5" t="s">
        <v>90</v>
      </c>
      <c r="B9" s="82" t="s">
        <v>3</v>
      </c>
      <c r="C9" s="82" t="s">
        <v>131</v>
      </c>
      <c r="D9" s="5">
        <v>54</v>
      </c>
      <c r="E9" s="6">
        <v>39</v>
      </c>
      <c r="F9" s="5">
        <v>105</v>
      </c>
      <c r="G9" s="6">
        <v>102</v>
      </c>
      <c r="H9" s="53">
        <v>239</v>
      </c>
      <c r="I9" s="6">
        <v>191</v>
      </c>
      <c r="J9" s="5">
        <v>186</v>
      </c>
      <c r="K9" s="6">
        <v>174</v>
      </c>
    </row>
    <row r="10" spans="1:11" x14ac:dyDescent="0.45">
      <c r="A10" s="5" t="s">
        <v>5</v>
      </c>
      <c r="B10" s="27" t="s">
        <v>56</v>
      </c>
      <c r="C10" s="27" t="s">
        <v>133</v>
      </c>
      <c r="D10" s="5">
        <v>229</v>
      </c>
      <c r="E10" s="6">
        <v>242</v>
      </c>
      <c r="F10" s="5">
        <v>227</v>
      </c>
      <c r="G10" s="6">
        <v>239</v>
      </c>
      <c r="H10" s="53">
        <v>41</v>
      </c>
      <c r="I10" s="6">
        <v>88</v>
      </c>
      <c r="J10" s="5">
        <v>97</v>
      </c>
      <c r="K10" s="6">
        <v>126</v>
      </c>
    </row>
    <row r="11" spans="1:11" x14ac:dyDescent="0.45">
      <c r="A11" s="5" t="s">
        <v>5</v>
      </c>
      <c r="B11" s="27" t="s">
        <v>83</v>
      </c>
      <c r="C11" s="27" t="s">
        <v>113</v>
      </c>
      <c r="D11" s="5">
        <v>234</v>
      </c>
      <c r="E11" s="6">
        <v>303</v>
      </c>
      <c r="F11" s="5">
        <v>226</v>
      </c>
      <c r="G11" s="6">
        <v>244</v>
      </c>
      <c r="H11" s="53">
        <v>31</v>
      </c>
      <c r="I11" s="6">
        <v>124</v>
      </c>
      <c r="J11" s="5">
        <v>78</v>
      </c>
      <c r="K11" s="6">
        <v>109</v>
      </c>
    </row>
    <row r="12" spans="1:11" x14ac:dyDescent="0.45">
      <c r="A12" s="5" t="s">
        <v>95</v>
      </c>
      <c r="B12" s="27" t="s">
        <v>94</v>
      </c>
      <c r="C12" s="27" t="s">
        <v>134</v>
      </c>
      <c r="D12" s="5">
        <v>220</v>
      </c>
      <c r="E12" s="6">
        <v>254</v>
      </c>
      <c r="F12" s="5">
        <v>216</v>
      </c>
      <c r="G12" s="6">
        <v>233</v>
      </c>
      <c r="H12" s="53">
        <v>50</v>
      </c>
      <c r="I12" s="6">
        <v>41</v>
      </c>
      <c r="J12" s="5">
        <v>122</v>
      </c>
      <c r="K12" s="6">
        <v>103</v>
      </c>
    </row>
    <row r="13" spans="1:11" x14ac:dyDescent="0.45">
      <c r="A13" s="7" t="s">
        <v>95</v>
      </c>
      <c r="B13" s="1" t="s">
        <v>94</v>
      </c>
      <c r="C13" s="1" t="s">
        <v>135</v>
      </c>
      <c r="D13" s="7">
        <v>286</v>
      </c>
      <c r="E13" s="8">
        <v>261</v>
      </c>
      <c r="F13" s="7">
        <v>253</v>
      </c>
      <c r="G13" s="8">
        <v>275</v>
      </c>
      <c r="H13" s="54">
        <v>111</v>
      </c>
      <c r="I13" s="8">
        <v>58</v>
      </c>
      <c r="J13" s="7">
        <v>176</v>
      </c>
      <c r="K13" s="8">
        <v>189</v>
      </c>
    </row>
    <row r="14" spans="1:11" x14ac:dyDescent="0.45">
      <c r="C14" s="82" t="s">
        <v>136</v>
      </c>
      <c r="D14" s="86">
        <f>AVERAGE(D3:D13)</f>
        <v>145.72727272727272</v>
      </c>
      <c r="E14" s="87">
        <f>AVERAGE(E3:E13)</f>
        <v>160.72727272727272</v>
      </c>
      <c r="F14" s="86">
        <f>AVERAGE(F3:F13)</f>
        <v>189.72727272727272</v>
      </c>
      <c r="G14" s="87">
        <f>AVERAGE(G3:G13)</f>
        <v>200.27272727272728</v>
      </c>
      <c r="H14" s="88">
        <f t="shared" ref="H14:I14" si="0">AVERAGE(H3:H13)</f>
        <v>150.45454545454547</v>
      </c>
      <c r="I14" s="87">
        <f t="shared" si="0"/>
        <v>139.63636363636363</v>
      </c>
      <c r="J14" s="86">
        <f>AVERAGE(J3:J13)</f>
        <v>212.81818181818181</v>
      </c>
      <c r="K14" s="87">
        <f>AVERAGE(K3:K13)</f>
        <v>216.63636363636363</v>
      </c>
    </row>
    <row r="15" spans="1:11" x14ac:dyDescent="0.45">
      <c r="C15" t="s">
        <v>137</v>
      </c>
      <c r="D15" s="90"/>
      <c r="E15" s="89"/>
      <c r="F15" s="89"/>
      <c r="G15" s="91"/>
      <c r="H15" s="92"/>
      <c r="I15" s="90"/>
      <c r="J15" s="91"/>
      <c r="K15" s="91"/>
    </row>
    <row r="16" spans="1:11" x14ac:dyDescent="0.45">
      <c r="H16" s="55"/>
    </row>
    <row r="17" spans="3:3" x14ac:dyDescent="0.45">
      <c r="C17" s="93" t="s">
        <v>128</v>
      </c>
    </row>
    <row r="18" spans="3:3" x14ac:dyDescent="0.45">
      <c r="C18" s="93" t="s">
        <v>129</v>
      </c>
    </row>
    <row r="19" spans="3:3" x14ac:dyDescent="0.45">
      <c r="C19" s="93" t="s">
        <v>130</v>
      </c>
    </row>
  </sheetData>
  <mergeCells count="3">
    <mergeCell ref="D1:E1"/>
    <mergeCell ref="F1:G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77B4-C6CF-4D80-8188-594478F3561C}">
  <dimension ref="A1:I32"/>
  <sheetViews>
    <sheetView workbookViewId="0">
      <selection activeCell="G18" sqref="G18"/>
    </sheetView>
  </sheetViews>
  <sheetFormatPr defaultRowHeight="14.25" x14ac:dyDescent="0.45"/>
  <cols>
    <col min="1" max="1" width="19.3984375" customWidth="1"/>
    <col min="2" max="13" width="9.3984375" customWidth="1"/>
  </cols>
  <sheetData>
    <row r="1" spans="1:9" x14ac:dyDescent="0.45">
      <c r="B1" s="63" t="s">
        <v>1</v>
      </c>
      <c r="C1" s="63"/>
      <c r="D1" s="63" t="s">
        <v>3</v>
      </c>
      <c r="E1" s="63"/>
      <c r="F1" s="63" t="s">
        <v>4</v>
      </c>
      <c r="G1" s="63"/>
      <c r="H1" s="63" t="s">
        <v>5</v>
      </c>
      <c r="I1" s="63"/>
    </row>
    <row r="2" spans="1:9" s="2" customFormat="1" ht="28.5" x14ac:dyDescent="0.45">
      <c r="B2" s="14" t="s">
        <v>6</v>
      </c>
      <c r="C2" s="15" t="s">
        <v>7</v>
      </c>
      <c r="D2" s="14" t="s">
        <v>10</v>
      </c>
      <c r="E2" s="15" t="s">
        <v>11</v>
      </c>
      <c r="F2" s="14" t="s">
        <v>12</v>
      </c>
      <c r="G2" s="15" t="s">
        <v>13</v>
      </c>
      <c r="H2" s="14" t="s">
        <v>16</v>
      </c>
      <c r="I2" s="15" t="s">
        <v>17</v>
      </c>
    </row>
    <row r="3" spans="1:9" x14ac:dyDescent="0.45">
      <c r="A3" s="12" t="s">
        <v>6</v>
      </c>
      <c r="B3" s="37"/>
      <c r="C3" s="38">
        <v>34</v>
      </c>
      <c r="D3" s="39">
        <v>120</v>
      </c>
      <c r="E3" s="40">
        <v>120</v>
      </c>
      <c r="F3" s="79">
        <v>204</v>
      </c>
      <c r="G3" s="40">
        <v>148</v>
      </c>
      <c r="H3" s="79">
        <v>199</v>
      </c>
      <c r="I3" s="80">
        <v>193</v>
      </c>
    </row>
    <row r="4" spans="1:9" x14ac:dyDescent="0.45">
      <c r="A4" s="5" t="s">
        <v>7</v>
      </c>
      <c r="B4" s="20">
        <v>34</v>
      </c>
      <c r="C4" s="17"/>
      <c r="D4" s="20">
        <v>88</v>
      </c>
      <c r="E4" s="19">
        <v>88</v>
      </c>
      <c r="F4" s="75">
        <v>220</v>
      </c>
      <c r="G4" s="22">
        <v>170</v>
      </c>
      <c r="H4" s="21">
        <v>166</v>
      </c>
      <c r="I4" s="22">
        <v>160</v>
      </c>
    </row>
    <row r="5" spans="1:9" x14ac:dyDescent="0.45">
      <c r="A5" s="5" t="s">
        <v>10</v>
      </c>
      <c r="B5" s="21">
        <v>120</v>
      </c>
      <c r="C5" s="19">
        <v>88</v>
      </c>
      <c r="D5" s="16"/>
      <c r="E5" s="19">
        <v>14</v>
      </c>
      <c r="F5" s="75">
        <v>204</v>
      </c>
      <c r="G5" s="22">
        <v>146</v>
      </c>
      <c r="H5" s="75">
        <v>253</v>
      </c>
      <c r="I5" s="77">
        <v>248</v>
      </c>
    </row>
    <row r="6" spans="1:9" x14ac:dyDescent="0.45">
      <c r="A6" s="5" t="s">
        <v>11</v>
      </c>
      <c r="B6" s="21">
        <v>120</v>
      </c>
      <c r="C6" s="19">
        <v>88</v>
      </c>
      <c r="D6" s="20">
        <v>14</v>
      </c>
      <c r="E6" s="17"/>
      <c r="F6" s="75">
        <v>216</v>
      </c>
      <c r="G6" s="22">
        <v>158</v>
      </c>
      <c r="H6" s="75">
        <v>251</v>
      </c>
      <c r="I6" s="77">
        <v>244</v>
      </c>
    </row>
    <row r="7" spans="1:9" x14ac:dyDescent="0.45">
      <c r="A7" s="5" t="s">
        <v>12</v>
      </c>
      <c r="B7" s="75">
        <v>204</v>
      </c>
      <c r="C7" s="77">
        <v>220</v>
      </c>
      <c r="D7" s="75">
        <v>204</v>
      </c>
      <c r="E7" s="77">
        <v>216</v>
      </c>
      <c r="F7" s="16"/>
      <c r="G7" s="19">
        <v>64</v>
      </c>
      <c r="H7" s="20">
        <v>68</v>
      </c>
      <c r="I7" s="19">
        <v>82</v>
      </c>
    </row>
    <row r="8" spans="1:9" x14ac:dyDescent="0.45">
      <c r="A8" s="5" t="s">
        <v>13</v>
      </c>
      <c r="B8" s="21">
        <v>148</v>
      </c>
      <c r="C8" s="22">
        <v>170</v>
      </c>
      <c r="D8" s="21">
        <v>146</v>
      </c>
      <c r="E8" s="22">
        <v>158</v>
      </c>
      <c r="F8" s="20">
        <v>64</v>
      </c>
      <c r="G8" s="17"/>
      <c r="H8" s="21">
        <v>129</v>
      </c>
      <c r="I8" s="22">
        <v>144</v>
      </c>
    </row>
    <row r="9" spans="1:9" x14ac:dyDescent="0.45">
      <c r="A9" s="5" t="s">
        <v>16</v>
      </c>
      <c r="B9" s="75">
        <v>199</v>
      </c>
      <c r="C9" s="22">
        <v>166</v>
      </c>
      <c r="D9" s="75">
        <v>253</v>
      </c>
      <c r="E9" s="77">
        <v>251</v>
      </c>
      <c r="F9" s="20">
        <v>68</v>
      </c>
      <c r="G9" s="22">
        <v>129</v>
      </c>
      <c r="H9" s="16"/>
      <c r="I9" s="19">
        <v>17</v>
      </c>
    </row>
    <row r="10" spans="1:9" x14ac:dyDescent="0.45">
      <c r="A10" s="7" t="s">
        <v>17</v>
      </c>
      <c r="B10" s="76">
        <v>193</v>
      </c>
      <c r="C10" s="41">
        <v>160</v>
      </c>
      <c r="D10" s="76">
        <v>248</v>
      </c>
      <c r="E10" s="78">
        <v>244</v>
      </c>
      <c r="F10" s="81">
        <v>82</v>
      </c>
      <c r="G10" s="41">
        <v>144</v>
      </c>
      <c r="H10" s="81">
        <v>17</v>
      </c>
      <c r="I10" s="18"/>
    </row>
    <row r="11" spans="1:9" x14ac:dyDescent="0.45">
      <c r="A11" s="70"/>
      <c r="B11" s="72"/>
      <c r="C11" s="72"/>
      <c r="D11" s="72"/>
      <c r="E11" s="72"/>
      <c r="F11" s="72"/>
      <c r="G11" s="72"/>
      <c r="H11" s="72"/>
      <c r="I11" s="72"/>
    </row>
    <row r="13" spans="1:9" x14ac:dyDescent="0.45">
      <c r="A13" s="107" t="s">
        <v>127</v>
      </c>
      <c r="B13" s="25" t="s">
        <v>99</v>
      </c>
      <c r="C13" s="25" t="s">
        <v>100</v>
      </c>
      <c r="D13" s="26" t="s">
        <v>101</v>
      </c>
      <c r="F13" s="31" t="s">
        <v>102</v>
      </c>
      <c r="G13" s="25" t="s">
        <v>99</v>
      </c>
      <c r="H13" s="25" t="s">
        <v>100</v>
      </c>
      <c r="I13" s="26" t="s">
        <v>101</v>
      </c>
    </row>
    <row r="14" spans="1:9" x14ac:dyDescent="0.45">
      <c r="A14" s="29" t="s">
        <v>6</v>
      </c>
      <c r="B14" s="27">
        <v>3</v>
      </c>
      <c r="C14" s="27">
        <v>3</v>
      </c>
      <c r="D14" s="6">
        <v>1</v>
      </c>
      <c r="F14" s="32" t="s">
        <v>103</v>
      </c>
      <c r="G14" s="33">
        <v>1</v>
      </c>
      <c r="H14" s="33">
        <v>2</v>
      </c>
      <c r="I14" s="34">
        <v>3</v>
      </c>
    </row>
    <row r="15" spans="1:9" x14ac:dyDescent="0.45">
      <c r="A15" s="29" t="s">
        <v>7</v>
      </c>
      <c r="B15" s="27">
        <v>1</v>
      </c>
      <c r="C15" s="27">
        <v>3</v>
      </c>
      <c r="D15" s="6">
        <v>3</v>
      </c>
      <c r="F15" s="35" t="s">
        <v>104</v>
      </c>
      <c r="G15" s="24" t="s">
        <v>105</v>
      </c>
      <c r="H15" s="24" t="s">
        <v>106</v>
      </c>
      <c r="I15" s="36" t="s">
        <v>123</v>
      </c>
    </row>
    <row r="16" spans="1:9" x14ac:dyDescent="0.45">
      <c r="A16" s="29" t="s">
        <v>10</v>
      </c>
      <c r="B16" s="27">
        <v>3</v>
      </c>
      <c r="C16" s="27">
        <v>2</v>
      </c>
      <c r="D16" s="6">
        <v>2</v>
      </c>
    </row>
    <row r="17" spans="1:7" x14ac:dyDescent="0.45">
      <c r="A17" s="29" t="s">
        <v>11</v>
      </c>
      <c r="B17" s="82">
        <v>3</v>
      </c>
      <c r="C17" s="82">
        <v>2</v>
      </c>
      <c r="D17" s="6">
        <v>2</v>
      </c>
      <c r="F17" s="45"/>
    </row>
    <row r="18" spans="1:7" x14ac:dyDescent="0.45">
      <c r="A18" s="29" t="s">
        <v>12</v>
      </c>
      <c r="B18" s="82">
        <v>4</v>
      </c>
      <c r="C18" s="82">
        <v>0</v>
      </c>
      <c r="D18" s="6">
        <v>3</v>
      </c>
    </row>
    <row r="19" spans="1:7" x14ac:dyDescent="0.45">
      <c r="A19" s="29" t="s">
        <v>13</v>
      </c>
      <c r="B19" s="82">
        <v>0</v>
      </c>
      <c r="C19" s="82">
        <v>7</v>
      </c>
      <c r="D19" s="6">
        <v>1</v>
      </c>
    </row>
    <row r="20" spans="1:7" x14ac:dyDescent="0.45">
      <c r="A20" s="29" t="s">
        <v>16</v>
      </c>
      <c r="B20" s="82">
        <v>3</v>
      </c>
      <c r="C20" s="82">
        <v>2</v>
      </c>
      <c r="D20" s="6">
        <v>2</v>
      </c>
    </row>
    <row r="21" spans="1:7" x14ac:dyDescent="0.45">
      <c r="A21" s="30" t="s">
        <v>17</v>
      </c>
      <c r="B21" s="1">
        <v>3</v>
      </c>
      <c r="C21" s="1">
        <v>2</v>
      </c>
      <c r="D21" s="8">
        <v>2</v>
      </c>
    </row>
    <row r="23" spans="1:7" x14ac:dyDescent="0.45">
      <c r="A23" t="s">
        <v>107</v>
      </c>
    </row>
    <row r="24" spans="1:7" x14ac:dyDescent="0.45">
      <c r="A24" s="108" t="s">
        <v>23</v>
      </c>
      <c r="B24" s="25" t="s">
        <v>99</v>
      </c>
      <c r="C24" s="25" t="s">
        <v>100</v>
      </c>
      <c r="D24" s="26" t="s">
        <v>101</v>
      </c>
      <c r="E24" s="28" t="s">
        <v>108</v>
      </c>
      <c r="F24" s="109" t="s">
        <v>140</v>
      </c>
      <c r="G24" s="110"/>
    </row>
    <row r="25" spans="1:7" x14ac:dyDescent="0.45">
      <c r="A25" s="5" t="s">
        <v>6</v>
      </c>
      <c r="B25" s="27">
        <f>1*B14</f>
        <v>3</v>
      </c>
      <c r="C25" s="27">
        <f>C14*2</f>
        <v>6</v>
      </c>
      <c r="D25" s="6">
        <f>D14*3</f>
        <v>3</v>
      </c>
      <c r="E25" s="73">
        <f>SUM(B25:D25)</f>
        <v>12</v>
      </c>
      <c r="F25" s="99" t="s">
        <v>125</v>
      </c>
      <c r="G25" s="100"/>
    </row>
    <row r="26" spans="1:7" x14ac:dyDescent="0.45">
      <c r="A26" s="5" t="s">
        <v>7</v>
      </c>
      <c r="B26" s="27">
        <f>1*B15</f>
        <v>1</v>
      </c>
      <c r="C26" s="27">
        <f>C15*2</f>
        <v>6</v>
      </c>
      <c r="D26" s="6">
        <f>D15*3</f>
        <v>9</v>
      </c>
      <c r="E26" s="73">
        <f t="shared" ref="E26:E32" si="0">SUM(B26:D26)</f>
        <v>16</v>
      </c>
      <c r="F26" s="105" t="s">
        <v>124</v>
      </c>
      <c r="G26" s="106"/>
    </row>
    <row r="27" spans="1:7" x14ac:dyDescent="0.45">
      <c r="A27" s="5" t="s">
        <v>10</v>
      </c>
      <c r="B27" s="27">
        <f>1*B16</f>
        <v>3</v>
      </c>
      <c r="C27" s="27">
        <f>C16*2</f>
        <v>4</v>
      </c>
      <c r="D27" s="6">
        <f>D16*3</f>
        <v>6</v>
      </c>
      <c r="E27" s="73">
        <f t="shared" si="0"/>
        <v>13</v>
      </c>
      <c r="F27" s="101" t="s">
        <v>126</v>
      </c>
      <c r="G27" s="102"/>
    </row>
    <row r="28" spans="1:7" x14ac:dyDescent="0.45">
      <c r="A28" s="5" t="s">
        <v>11</v>
      </c>
      <c r="B28" s="27">
        <f>1*B17</f>
        <v>3</v>
      </c>
      <c r="C28" s="27">
        <f>C17*2</f>
        <v>4</v>
      </c>
      <c r="D28" s="6">
        <f>D17*3</f>
        <v>6</v>
      </c>
      <c r="E28" s="73">
        <f t="shared" si="0"/>
        <v>13</v>
      </c>
      <c r="F28" s="101" t="s">
        <v>126</v>
      </c>
      <c r="G28" s="102"/>
    </row>
    <row r="29" spans="1:7" x14ac:dyDescent="0.45">
      <c r="A29" s="5" t="s">
        <v>12</v>
      </c>
      <c r="B29" s="27">
        <f>1*B18</f>
        <v>4</v>
      </c>
      <c r="C29" s="27">
        <f>C18*2</f>
        <v>0</v>
      </c>
      <c r="D29" s="6">
        <f>D18*3</f>
        <v>9</v>
      </c>
      <c r="E29" s="73">
        <f t="shared" si="0"/>
        <v>13</v>
      </c>
      <c r="F29" s="101" t="s">
        <v>126</v>
      </c>
      <c r="G29" s="102"/>
    </row>
    <row r="30" spans="1:7" x14ac:dyDescent="0.45">
      <c r="A30" s="5" t="s">
        <v>13</v>
      </c>
      <c r="B30" s="27">
        <f>1*B19</f>
        <v>0</v>
      </c>
      <c r="C30" s="27">
        <f>C19*2</f>
        <v>14</v>
      </c>
      <c r="D30" s="6">
        <f>D19*3</f>
        <v>3</v>
      </c>
      <c r="E30" s="73">
        <f t="shared" si="0"/>
        <v>17</v>
      </c>
      <c r="F30" s="105" t="s">
        <v>124</v>
      </c>
      <c r="G30" s="106"/>
    </row>
    <row r="31" spans="1:7" x14ac:dyDescent="0.45">
      <c r="A31" s="5" t="s">
        <v>16</v>
      </c>
      <c r="B31" s="27">
        <f>1*B20</f>
        <v>3</v>
      </c>
      <c r="C31" s="27">
        <f>C20*2</f>
        <v>4</v>
      </c>
      <c r="D31" s="6">
        <f>D20*3</f>
        <v>6</v>
      </c>
      <c r="E31" s="73">
        <f t="shared" si="0"/>
        <v>13</v>
      </c>
      <c r="F31" s="105" t="s">
        <v>124</v>
      </c>
      <c r="G31" s="106"/>
    </row>
    <row r="32" spans="1:7" x14ac:dyDescent="0.45">
      <c r="A32" s="7" t="s">
        <v>17</v>
      </c>
      <c r="B32" s="1">
        <f>1*B21</f>
        <v>3</v>
      </c>
      <c r="C32" s="1">
        <f>C21*2</f>
        <v>4</v>
      </c>
      <c r="D32" s="8">
        <f t="shared" ref="D32" si="1">D21*3</f>
        <v>6</v>
      </c>
      <c r="E32" s="74">
        <f t="shared" si="0"/>
        <v>13</v>
      </c>
      <c r="F32" s="103" t="s">
        <v>126</v>
      </c>
      <c r="G32" s="104"/>
    </row>
  </sheetData>
  <mergeCells count="13">
    <mergeCell ref="H1:I1"/>
    <mergeCell ref="F29:G29"/>
    <mergeCell ref="B1:C1"/>
    <mergeCell ref="D1:E1"/>
    <mergeCell ref="F1:G1"/>
    <mergeCell ref="F24:G24"/>
    <mergeCell ref="F25:G25"/>
    <mergeCell ref="F26:G26"/>
    <mergeCell ref="F27:G27"/>
    <mergeCell ref="F28:G28"/>
    <mergeCell ref="F32:G32"/>
    <mergeCell ref="F30:G30"/>
    <mergeCell ref="F31:G3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71F5C1A58894C8654686C2C20CE9F" ma:contentTypeVersion="14" ma:contentTypeDescription="Create a new document." ma:contentTypeScope="" ma:versionID="7ff6910844a20420c573a30c54d1d8b3">
  <xsd:schema xmlns:xsd="http://www.w3.org/2001/XMLSchema" xmlns:xs="http://www.w3.org/2001/XMLSchema" xmlns:p="http://schemas.microsoft.com/office/2006/metadata/properties" xmlns:ns3="63be6f3e-278a-49a6-b35d-bc1142883430" xmlns:ns4="4be2724e-8101-436d-aa97-4f9dee78a0b8" targetNamespace="http://schemas.microsoft.com/office/2006/metadata/properties" ma:root="true" ma:fieldsID="a09c25b2c177cdfe15e5a1dab4f19858" ns3:_="" ns4:_="">
    <xsd:import namespace="63be6f3e-278a-49a6-b35d-bc1142883430"/>
    <xsd:import namespace="4be2724e-8101-436d-aa97-4f9dee78a0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6f3e-278a-49a6-b35d-bc1142883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2724e-8101-436d-aa97-4f9dee78a0b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4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5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63be6f3e-278a-49a6-b35d-bc114288343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BBDB1B-BE1F-4717-95B9-910AFE708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e6f3e-278a-49a6-b35d-bc1142883430"/>
    <ds:schemaRef ds:uri="4be2724e-8101-436d-aa97-4f9dee78a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005A81-1E9B-4DED-A062-A5F06A0E47B3}">
  <ds:schemaRefs>
    <ds:schemaRef ds:uri="http://schemas.microsoft.com/office/2006/metadata/properties"/>
    <ds:schemaRef ds:uri="http://schemas.microsoft.com/office/infopath/2007/PartnerControls"/>
    <ds:schemaRef ds:uri="63be6f3e-278a-49a6-b35d-bc1142883430"/>
  </ds:schemaRefs>
</ds:datastoreItem>
</file>

<file path=customXml/itemProps3.xml><?xml version="1.0" encoding="utf-8"?>
<ds:datastoreItem xmlns:ds="http://schemas.openxmlformats.org/officeDocument/2006/customXml" ds:itemID="{04D396CA-ECCA-4EBE-B998-B2389B2392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 Strategy Analysis Model</vt:lpstr>
      <vt:lpstr>1. Region Scope</vt:lpstr>
      <vt:lpstr>2. Contoso Locations</vt:lpstr>
      <vt:lpstr>3. User Densities</vt:lpstr>
      <vt:lpstr>4. End User Data Collection </vt:lpstr>
      <vt:lpstr>5. Azure Inter Region Latencies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Dittrich</dc:creator>
  <cp:keywords/>
  <dc:description/>
  <cp:lastModifiedBy>Etienne Dittrich</cp:lastModifiedBy>
  <cp:revision/>
  <dcterms:created xsi:type="dcterms:W3CDTF">2020-05-27T22:12:51Z</dcterms:created>
  <dcterms:modified xsi:type="dcterms:W3CDTF">2020-06-17T02:25:53Z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2020-05-27T22:40:16Z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32515ab6-ec5b-4bb8-b92e-b6145c385bf6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0x01010047C71F5C1A58894C8654686C2C20CE9F</vt:lpwstr>
  </property>
</Properties>
</file>